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'ごみ処理概要'!$A$2:$AP$50</definedName>
    <definedName name="_xlnm.Print_Area" localSheetId="2">'ごみ処理量内訳'!$A$2:$AI$50</definedName>
    <definedName name="_xlnm.Print_Area" localSheetId="1">'ごみ搬入量内訳'!$A$2:$AH$51</definedName>
    <definedName name="_xlnm.Print_Area" localSheetId="3">'資源化量内訳'!$A$2:$BN$49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<sst xmlns="http://schemas.openxmlformats.org/spreadsheetml/2006/main" count="1483" uniqueCount="197">
  <si>
    <t>瑞穂町</t>
  </si>
  <si>
    <t>美山町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</si>
  <si>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</si>
  <si>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</si>
  <si>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</si>
  <si>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</si>
  <si>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</si>
  <si>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</si>
  <si>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</si>
  <si>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</si>
  <si>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</si>
  <si>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</si>
  <si>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</si>
  <si>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</si>
  <si>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</si>
  <si>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</si>
  <si>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</si>
  <si>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</si>
  <si>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</si>
  <si>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</si>
  <si>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</si>
  <si>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</si>
  <si>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</si>
  <si>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</si>
  <si>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</si>
  <si>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</si>
  <si>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</si>
  <si>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</si>
  <si>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</si>
  <si>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</si>
  <si>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</si>
  <si>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</si>
  <si>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</si>
  <si>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</si>
  <si>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</si>
  <si>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</si>
  <si>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</si>
  <si>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</si>
  <si>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</si>
  <si>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</si>
  <si>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</si>
  <si>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</si>
  <si>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</si>
  <si>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</si>
  <si>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</si>
  <si>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</si>
  <si>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</si>
  <si>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</si>
  <si>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</si>
  <si>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</si>
  <si>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</si>
  <si>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</si>
  <si>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</si>
  <si>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</si>
  <si>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</si>
  <si>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</si>
  <si>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</si>
  <si>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</si>
  <si>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</si>
  <si>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</si>
  <si>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</si>
  <si>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</si>
  <si>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</si>
  <si>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</si>
  <si>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</si>
  <si>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</si>
  <si>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</si>
  <si>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</si>
  <si>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</si>
  <si>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</si>
  <si>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</si>
  <si>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</si>
  <si>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</si>
  <si>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</si>
  <si>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</si>
  <si>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</si>
  <si>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</si>
  <si>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</si>
  <si>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</si>
  <si>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</si>
  <si>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</si>
  <si>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</si>
  <si>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</si>
  <si>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</si>
  <si>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</si>
  <si>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</si>
  <si>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</si>
  <si>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</si>
  <si>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</si>
  <si>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</si>
  <si>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</si>
  <si>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</si>
  <si>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</si>
  <si>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</si>
  <si>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</si>
  <si>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</si>
  <si>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</si>
  <si>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</si>
  <si>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</si>
  <si>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</si>
  <si>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</si>
  <si>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</si>
  <si>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</si>
  <si>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</si>
  <si>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</si>
  <si>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</si>
  <si>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</si>
  <si>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</si>
  <si>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</si>
  <si>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</si>
  <si>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</si>
  <si>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</si>
  <si>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</si>
  <si>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</si>
  <si>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</si>
  <si>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</si>
  <si>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</si>
  <si>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</si>
  <si>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</si>
  <si>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</si>
  <si>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</si>
  <si>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</si>
  <si>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</si>
  <si>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</si>
  <si>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</si>
  <si>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</si>
  <si>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</si>
  <si>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</si>
  <si>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</si>
  <si>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</si>
  <si>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</si>
  <si>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</si>
  <si>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</si>
  <si>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</si>
  <si>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</si>
  <si>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</si>
  <si>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</si>
  <si>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</si>
  <si>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</si>
  <si>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</si>
  <si>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</si>
  <si>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</si>
  <si>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</si>
  <si>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</si>
  <si>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</si>
  <si>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</si>
  <si>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</si>
  <si>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</si>
  <si>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</si>
  <si>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</si>
  <si>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</si>
  <si>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</si>
  <si>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</si>
  <si>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</si>
  <si>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</si>
  <si>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</si>
  <si>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</si>
  <si>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</si>
  <si>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</si>
  <si>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</si>
  <si>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</si>
  <si>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</si>
  <si>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</si>
  <si>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</si>
  <si>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</si>
  <si>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</si>
  <si>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</si>
  <si>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</si>
  <si>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</si>
  <si>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</si>
  <si>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</si>
  <si>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</si>
  <si>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</si>
  <si>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</si>
  <si>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</si>
  <si>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</si>
  <si>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</si>
  <si>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</si>
  <si>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</si>
  <si>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</si>
  <si>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</si>
  <si>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</si>
  <si>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</si>
  <si>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</si>
  <si>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</si>
  <si>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</si>
  <si>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</si>
  <si>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</si>
  <si>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</si>
  <si>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</si>
  <si>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</si>
  <si>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</si>
  <si>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</si>
  <si>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</si>
  <si>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大江町</t>
  </si>
  <si>
    <t>大宮町</t>
  </si>
  <si>
    <t>三和町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</si>
</sst>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172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138</v>
      </c>
      <c r="B2" s="49" t="s">
        <v>139</v>
      </c>
      <c r="C2" s="54" t="s">
        <v>140</v>
      </c>
      <c r="D2" s="57" t="s">
        <v>141</v>
      </c>
      <c r="E2" s="47"/>
      <c r="F2" s="57" t="s">
        <v>142</v>
      </c>
      <c r="G2" s="47"/>
      <c r="H2" s="47"/>
      <c r="I2" s="48"/>
      <c r="J2" s="58" t="s">
        <v>143</v>
      </c>
      <c r="K2" s="59"/>
      <c r="L2" s="60"/>
      <c r="M2" s="54" t="s">
        <v>144</v>
      </c>
      <c r="N2" s="8" t="s">
        <v>145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146</v>
      </c>
      <c r="AF2" s="68"/>
      <c r="AG2" s="68"/>
      <c r="AH2" s="68"/>
      <c r="AI2" s="68"/>
      <c r="AJ2" s="68"/>
      <c r="AK2" s="69"/>
      <c r="AL2" s="62" t="s">
        <v>12</v>
      </c>
      <c r="AM2" s="57" t="s">
        <v>147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148</v>
      </c>
      <c r="F3" s="54" t="s">
        <v>149</v>
      </c>
      <c r="G3" s="54" t="s">
        <v>150</v>
      </c>
      <c r="H3" s="54" t="s">
        <v>151</v>
      </c>
      <c r="I3" s="12" t="s">
        <v>152</v>
      </c>
      <c r="J3" s="62" t="s">
        <v>191</v>
      </c>
      <c r="K3" s="62" t="s">
        <v>192</v>
      </c>
      <c r="L3" s="62" t="s">
        <v>193</v>
      </c>
      <c r="M3" s="61"/>
      <c r="N3" s="54" t="s">
        <v>153</v>
      </c>
      <c r="O3" s="54" t="s">
        <v>174</v>
      </c>
      <c r="P3" s="65" t="s">
        <v>154</v>
      </c>
      <c r="Q3" s="66"/>
      <c r="R3" s="66"/>
      <c r="S3" s="66"/>
      <c r="T3" s="66"/>
      <c r="U3" s="67"/>
      <c r="V3" s="14" t="s">
        <v>155</v>
      </c>
      <c r="W3" s="9"/>
      <c r="X3" s="9"/>
      <c r="Y3" s="9"/>
      <c r="Z3" s="9"/>
      <c r="AA3" s="9"/>
      <c r="AB3" s="15"/>
      <c r="AC3" s="12" t="s">
        <v>152</v>
      </c>
      <c r="AD3" s="63"/>
      <c r="AE3" s="54" t="s">
        <v>156</v>
      </c>
      <c r="AF3" s="54" t="s">
        <v>180</v>
      </c>
      <c r="AG3" s="54" t="s">
        <v>176</v>
      </c>
      <c r="AH3" s="54" t="s">
        <v>177</v>
      </c>
      <c r="AI3" s="54" t="s">
        <v>178</v>
      </c>
      <c r="AJ3" s="54" t="s">
        <v>179</v>
      </c>
      <c r="AK3" s="12" t="s">
        <v>157</v>
      </c>
      <c r="AL3" s="63"/>
      <c r="AM3" s="54" t="s">
        <v>174</v>
      </c>
      <c r="AN3" s="54" t="s">
        <v>158</v>
      </c>
      <c r="AO3" s="54" t="s">
        <v>159</v>
      </c>
      <c r="AP3" s="12" t="s">
        <v>152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152</v>
      </c>
      <c r="Q4" s="7" t="s">
        <v>175</v>
      </c>
      <c r="R4" s="7" t="s">
        <v>176</v>
      </c>
      <c r="S4" s="7" t="s">
        <v>177</v>
      </c>
      <c r="T4" s="7" t="s">
        <v>178</v>
      </c>
      <c r="U4" s="7" t="s">
        <v>179</v>
      </c>
      <c r="V4" s="12" t="s">
        <v>152</v>
      </c>
      <c r="W4" s="7" t="s">
        <v>160</v>
      </c>
      <c r="X4" s="7" t="s">
        <v>161</v>
      </c>
      <c r="Y4" s="7" t="s">
        <v>162</v>
      </c>
      <c r="Z4" s="17" t="s">
        <v>163</v>
      </c>
      <c r="AA4" s="7" t="s">
        <v>164</v>
      </c>
      <c r="AB4" s="7" t="s">
        <v>165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166</v>
      </c>
      <c r="E5" s="19" t="s">
        <v>166</v>
      </c>
      <c r="F5" s="20" t="s">
        <v>167</v>
      </c>
      <c r="G5" s="20" t="s">
        <v>167</v>
      </c>
      <c r="H5" s="20" t="s">
        <v>167</v>
      </c>
      <c r="I5" s="20" t="s">
        <v>167</v>
      </c>
      <c r="J5" s="21" t="s">
        <v>168</v>
      </c>
      <c r="K5" s="21" t="s">
        <v>168</v>
      </c>
      <c r="L5" s="21" t="s">
        <v>168</v>
      </c>
      <c r="M5" s="20" t="s">
        <v>169</v>
      </c>
      <c r="N5" s="20" t="s">
        <v>169</v>
      </c>
      <c r="O5" s="20" t="s">
        <v>169</v>
      </c>
      <c r="P5" s="20" t="s">
        <v>169</v>
      </c>
      <c r="Q5" s="20" t="s">
        <v>169</v>
      </c>
      <c r="R5" s="20" t="s">
        <v>169</v>
      </c>
      <c r="S5" s="20" t="s">
        <v>169</v>
      </c>
      <c r="T5" s="20" t="s">
        <v>169</v>
      </c>
      <c r="U5" s="20" t="s">
        <v>169</v>
      </c>
      <c r="V5" s="20" t="s">
        <v>169</v>
      </c>
      <c r="W5" s="20" t="s">
        <v>169</v>
      </c>
      <c r="X5" s="20" t="s">
        <v>169</v>
      </c>
      <c r="Y5" s="20" t="s">
        <v>169</v>
      </c>
      <c r="Z5" s="20" t="s">
        <v>169</v>
      </c>
      <c r="AA5" s="20" t="s">
        <v>169</v>
      </c>
      <c r="AB5" s="20" t="s">
        <v>169</v>
      </c>
      <c r="AC5" s="20" t="s">
        <v>169</v>
      </c>
      <c r="AD5" s="20" t="s">
        <v>170</v>
      </c>
      <c r="AE5" s="20" t="s">
        <v>169</v>
      </c>
      <c r="AF5" s="20" t="s">
        <v>169</v>
      </c>
      <c r="AG5" s="20" t="s">
        <v>169</v>
      </c>
      <c r="AH5" s="20" t="s">
        <v>169</v>
      </c>
      <c r="AI5" s="20" t="s">
        <v>169</v>
      </c>
      <c r="AJ5" s="20" t="s">
        <v>169</v>
      </c>
      <c r="AK5" s="20" t="s">
        <v>169</v>
      </c>
      <c r="AL5" s="20" t="s">
        <v>170</v>
      </c>
      <c r="AM5" s="20" t="s">
        <v>169</v>
      </c>
      <c r="AN5" s="20" t="s">
        <v>169</v>
      </c>
      <c r="AO5" s="20" t="s">
        <v>169</v>
      </c>
      <c r="AP5" s="20" t="s">
        <v>169</v>
      </c>
    </row>
    <row r="6" spans="1:42" ht="13.5">
      <c r="A6" s="40" t="s">
        <v>13</v>
      </c>
      <c r="B6" s="40" t="s">
        <v>14</v>
      </c>
      <c r="C6" s="41" t="s">
        <v>15</v>
      </c>
      <c r="D6" s="22">
        <v>1393471</v>
      </c>
      <c r="E6" s="22">
        <v>1393471</v>
      </c>
      <c r="F6" s="22">
        <v>610110</v>
      </c>
      <c r="G6" s="22">
        <v>208164</v>
      </c>
      <c r="H6" s="22">
        <v>0</v>
      </c>
      <c r="I6" s="22">
        <f aca="true" t="shared" si="0" ref="I6:I11">SUM(F6:H6)</f>
        <v>818274</v>
      </c>
      <c r="J6" s="22">
        <v>1608.8218379445755</v>
      </c>
      <c r="K6" s="22">
        <v>677.8952681902056</v>
      </c>
      <c r="L6" s="22">
        <v>930.92656975437</v>
      </c>
      <c r="M6" s="22">
        <v>0</v>
      </c>
      <c r="N6" s="22">
        <v>655438</v>
      </c>
      <c r="O6" s="22">
        <v>36770</v>
      </c>
      <c r="P6" s="22">
        <f aca="true" t="shared" si="1" ref="P6:P11">SUM(Q6:U6)</f>
        <v>125793</v>
      </c>
      <c r="Q6" s="22">
        <v>105245</v>
      </c>
      <c r="R6" s="22">
        <v>17339</v>
      </c>
      <c r="S6" s="22">
        <v>3209</v>
      </c>
      <c r="T6" s="22">
        <v>0</v>
      </c>
      <c r="U6" s="22">
        <v>0</v>
      </c>
      <c r="V6" s="22">
        <f aca="true" t="shared" si="2" ref="V6:V11">SUM(W6:AB6)</f>
        <v>273</v>
      </c>
      <c r="W6" s="22">
        <v>117</v>
      </c>
      <c r="X6" s="22">
        <v>0</v>
      </c>
      <c r="Y6" s="22">
        <v>0</v>
      </c>
      <c r="Z6" s="22">
        <v>0</v>
      </c>
      <c r="AA6" s="22">
        <v>0</v>
      </c>
      <c r="AB6" s="22">
        <v>156</v>
      </c>
      <c r="AC6" s="22">
        <f aca="true" t="shared" si="3" ref="AC6:AC11">N6+O6+P6+V6</f>
        <v>818274</v>
      </c>
      <c r="AD6" s="23">
        <v>95.50639516836658</v>
      </c>
      <c r="AE6" s="22">
        <v>0</v>
      </c>
      <c r="AF6" s="22">
        <v>4020</v>
      </c>
      <c r="AG6" s="22">
        <v>9558</v>
      </c>
      <c r="AH6" s="22">
        <v>3209</v>
      </c>
      <c r="AI6" s="22">
        <v>0</v>
      </c>
      <c r="AJ6" s="22" t="s">
        <v>171</v>
      </c>
      <c r="AK6" s="22">
        <f aca="true" t="shared" si="4" ref="AK6:AK11">SUM(AE6:AI6)</f>
        <v>16787</v>
      </c>
      <c r="AL6" s="23">
        <v>2.0848762150575477</v>
      </c>
      <c r="AM6" s="22">
        <v>36770</v>
      </c>
      <c r="AN6" s="22">
        <v>128024</v>
      </c>
      <c r="AO6" s="22">
        <v>0</v>
      </c>
      <c r="AP6" s="22">
        <f aca="true" t="shared" si="5" ref="AP6:AP11">SUM(AM6:AO6)</f>
        <v>164794</v>
      </c>
    </row>
    <row r="7" spans="1:42" ht="13.5">
      <c r="A7" s="40" t="s">
        <v>13</v>
      </c>
      <c r="B7" s="40" t="s">
        <v>16</v>
      </c>
      <c r="C7" s="41" t="s">
        <v>17</v>
      </c>
      <c r="D7" s="22">
        <v>69063</v>
      </c>
      <c r="E7" s="22">
        <v>69063</v>
      </c>
      <c r="F7" s="22">
        <v>16137</v>
      </c>
      <c r="G7" s="22">
        <v>16971</v>
      </c>
      <c r="H7" s="22">
        <v>443</v>
      </c>
      <c r="I7" s="22">
        <f t="shared" si="0"/>
        <v>33551</v>
      </c>
      <c r="J7" s="22">
        <v>1330.9666238826214</v>
      </c>
      <c r="K7" s="22">
        <v>657.7278359504594</v>
      </c>
      <c r="L7" s="22">
        <v>673.238787932162</v>
      </c>
      <c r="M7" s="22">
        <v>2796</v>
      </c>
      <c r="N7" s="22">
        <v>19330</v>
      </c>
      <c r="O7" s="22">
        <v>11712</v>
      </c>
      <c r="P7" s="22">
        <f t="shared" si="1"/>
        <v>788</v>
      </c>
      <c r="Q7" s="22">
        <v>0</v>
      </c>
      <c r="R7" s="22">
        <v>788</v>
      </c>
      <c r="S7" s="22">
        <v>0</v>
      </c>
      <c r="T7" s="22">
        <v>0</v>
      </c>
      <c r="U7" s="22">
        <v>0</v>
      </c>
      <c r="V7" s="22">
        <f t="shared" si="2"/>
        <v>1278</v>
      </c>
      <c r="W7" s="22">
        <v>872</v>
      </c>
      <c r="X7" s="22">
        <v>406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33108</v>
      </c>
      <c r="AD7" s="23">
        <v>64.62486408118883</v>
      </c>
      <c r="AE7" s="22">
        <v>0</v>
      </c>
      <c r="AF7" s="22">
        <v>0</v>
      </c>
      <c r="AG7" s="22">
        <v>788</v>
      </c>
      <c r="AH7" s="22">
        <v>0</v>
      </c>
      <c r="AI7" s="22">
        <v>0</v>
      </c>
      <c r="AJ7" s="22" t="s">
        <v>171</v>
      </c>
      <c r="AK7" s="22">
        <f t="shared" si="4"/>
        <v>788</v>
      </c>
      <c r="AL7" s="23">
        <v>13.541666666666666</v>
      </c>
      <c r="AM7" s="22">
        <v>11712</v>
      </c>
      <c r="AN7" s="22">
        <v>2066</v>
      </c>
      <c r="AO7" s="22">
        <v>0</v>
      </c>
      <c r="AP7" s="22">
        <f t="shared" si="5"/>
        <v>13778</v>
      </c>
    </row>
    <row r="8" spans="1:42" ht="13.5">
      <c r="A8" s="40" t="s">
        <v>13</v>
      </c>
      <c r="B8" s="40" t="s">
        <v>18</v>
      </c>
      <c r="C8" s="41" t="s">
        <v>19</v>
      </c>
      <c r="D8" s="22">
        <v>94050</v>
      </c>
      <c r="E8" s="22">
        <v>94050</v>
      </c>
      <c r="F8" s="22">
        <v>32162</v>
      </c>
      <c r="G8" s="22">
        <v>5600</v>
      </c>
      <c r="H8" s="22">
        <v>0</v>
      </c>
      <c r="I8" s="22">
        <f t="shared" si="0"/>
        <v>37762</v>
      </c>
      <c r="J8" s="22">
        <v>1100.0269457371114</v>
      </c>
      <c r="K8" s="22">
        <v>986.709197235513</v>
      </c>
      <c r="L8" s="22">
        <v>113.31774850159854</v>
      </c>
      <c r="M8" s="22">
        <v>707</v>
      </c>
      <c r="N8" s="22">
        <v>32959</v>
      </c>
      <c r="O8" s="22">
        <v>0</v>
      </c>
      <c r="P8" s="22">
        <f t="shared" si="1"/>
        <v>3397</v>
      </c>
      <c r="Q8" s="22">
        <v>0</v>
      </c>
      <c r="R8" s="22">
        <v>3397</v>
      </c>
      <c r="S8" s="22">
        <v>0</v>
      </c>
      <c r="T8" s="22">
        <v>0</v>
      </c>
      <c r="U8" s="22">
        <v>0</v>
      </c>
      <c r="V8" s="22">
        <f t="shared" si="2"/>
        <v>1406</v>
      </c>
      <c r="W8" s="22">
        <v>568</v>
      </c>
      <c r="X8" s="22">
        <v>0</v>
      </c>
      <c r="Y8" s="22">
        <v>838</v>
      </c>
      <c r="Z8" s="22">
        <v>0</v>
      </c>
      <c r="AA8" s="22">
        <v>0</v>
      </c>
      <c r="AB8" s="22">
        <v>0</v>
      </c>
      <c r="AC8" s="22">
        <f t="shared" si="3"/>
        <v>37762</v>
      </c>
      <c r="AD8" s="23">
        <v>100</v>
      </c>
      <c r="AE8" s="22">
        <v>0</v>
      </c>
      <c r="AF8" s="22">
        <v>0</v>
      </c>
      <c r="AG8" s="22">
        <v>1447</v>
      </c>
      <c r="AH8" s="22">
        <v>0</v>
      </c>
      <c r="AI8" s="22">
        <v>0</v>
      </c>
      <c r="AJ8" s="22" t="s">
        <v>171</v>
      </c>
      <c r="AK8" s="22">
        <f t="shared" si="4"/>
        <v>1447</v>
      </c>
      <c r="AL8" s="23">
        <v>9.254204684291247</v>
      </c>
      <c r="AM8" s="22">
        <v>0</v>
      </c>
      <c r="AN8" s="22">
        <v>4441</v>
      </c>
      <c r="AO8" s="22">
        <v>1808</v>
      </c>
      <c r="AP8" s="22">
        <f t="shared" si="5"/>
        <v>6249</v>
      </c>
    </row>
    <row r="9" spans="1:42" ht="13.5">
      <c r="A9" s="40" t="s">
        <v>13</v>
      </c>
      <c r="B9" s="40" t="s">
        <v>20</v>
      </c>
      <c r="C9" s="41" t="s">
        <v>21</v>
      </c>
      <c r="D9" s="22">
        <v>39534</v>
      </c>
      <c r="E9" s="22">
        <v>39534</v>
      </c>
      <c r="F9" s="22">
        <v>9530</v>
      </c>
      <c r="G9" s="22">
        <v>1717</v>
      </c>
      <c r="H9" s="22">
        <v>561</v>
      </c>
      <c r="I9" s="22">
        <f t="shared" si="0"/>
        <v>11808</v>
      </c>
      <c r="J9" s="22">
        <v>818.3003220394306</v>
      </c>
      <c r="K9" s="22">
        <v>699.3113609163189</v>
      </c>
      <c r="L9" s="22">
        <v>118.98896112311165</v>
      </c>
      <c r="M9" s="22">
        <v>1299</v>
      </c>
      <c r="N9" s="22">
        <v>7928</v>
      </c>
      <c r="O9" s="22">
        <v>2684</v>
      </c>
      <c r="P9" s="22">
        <f t="shared" si="1"/>
        <v>24</v>
      </c>
      <c r="Q9" s="22">
        <v>0</v>
      </c>
      <c r="R9" s="22">
        <v>24</v>
      </c>
      <c r="S9" s="22">
        <v>0</v>
      </c>
      <c r="T9" s="22">
        <v>0</v>
      </c>
      <c r="U9" s="22">
        <v>0</v>
      </c>
      <c r="V9" s="22">
        <f t="shared" si="2"/>
        <v>606</v>
      </c>
      <c r="W9" s="22">
        <v>4</v>
      </c>
      <c r="X9" s="22">
        <v>160</v>
      </c>
      <c r="Y9" s="22">
        <v>442</v>
      </c>
      <c r="Z9" s="22">
        <v>0</v>
      </c>
      <c r="AA9" s="22">
        <v>0</v>
      </c>
      <c r="AB9" s="22">
        <v>0</v>
      </c>
      <c r="AC9" s="22">
        <f t="shared" si="3"/>
        <v>11242</v>
      </c>
      <c r="AD9" s="23">
        <v>76.1252446183953</v>
      </c>
      <c r="AE9" s="22">
        <v>0</v>
      </c>
      <c r="AF9" s="22">
        <v>0</v>
      </c>
      <c r="AG9" s="22">
        <v>24</v>
      </c>
      <c r="AH9" s="22">
        <v>0</v>
      </c>
      <c r="AI9" s="22">
        <v>0</v>
      </c>
      <c r="AJ9" s="22" t="s">
        <v>171</v>
      </c>
      <c r="AK9" s="22">
        <f t="shared" si="4"/>
        <v>24</v>
      </c>
      <c r="AL9" s="23">
        <v>15.381548520851606</v>
      </c>
      <c r="AM9" s="22">
        <v>2684</v>
      </c>
      <c r="AN9" s="22">
        <v>1511</v>
      </c>
      <c r="AO9" s="22">
        <v>0</v>
      </c>
      <c r="AP9" s="22">
        <f t="shared" si="5"/>
        <v>4195</v>
      </c>
    </row>
    <row r="10" spans="1:42" ht="13.5">
      <c r="A10" s="40" t="s">
        <v>13</v>
      </c>
      <c r="B10" s="40" t="s">
        <v>22</v>
      </c>
      <c r="C10" s="41" t="s">
        <v>23</v>
      </c>
      <c r="D10" s="22">
        <v>187458</v>
      </c>
      <c r="E10" s="22">
        <v>187458</v>
      </c>
      <c r="F10" s="22">
        <v>49704</v>
      </c>
      <c r="G10" s="22">
        <v>16588</v>
      </c>
      <c r="H10" s="22">
        <v>160</v>
      </c>
      <c r="I10" s="22">
        <f t="shared" si="0"/>
        <v>66452</v>
      </c>
      <c r="J10" s="22">
        <v>971.2056779257366</v>
      </c>
      <c r="K10" s="22">
        <v>695.4032589144717</v>
      </c>
      <c r="L10" s="22">
        <v>275.80241901126493</v>
      </c>
      <c r="M10" s="22">
        <v>0</v>
      </c>
      <c r="N10" s="22">
        <v>49141</v>
      </c>
      <c r="O10" s="22">
        <v>5071</v>
      </c>
      <c r="P10" s="22">
        <f t="shared" si="1"/>
        <v>10564</v>
      </c>
      <c r="Q10" s="22">
        <v>8285</v>
      </c>
      <c r="R10" s="22">
        <v>2279</v>
      </c>
      <c r="S10" s="22">
        <v>0</v>
      </c>
      <c r="T10" s="22">
        <v>0</v>
      </c>
      <c r="U10" s="22">
        <v>0</v>
      </c>
      <c r="V10" s="22">
        <f t="shared" si="2"/>
        <v>1516</v>
      </c>
      <c r="W10" s="22">
        <v>967</v>
      </c>
      <c r="X10" s="22">
        <v>0</v>
      </c>
      <c r="Y10" s="22">
        <v>0</v>
      </c>
      <c r="Z10" s="22">
        <v>0</v>
      </c>
      <c r="AA10" s="22">
        <v>0</v>
      </c>
      <c r="AB10" s="22">
        <v>549</v>
      </c>
      <c r="AC10" s="22">
        <f t="shared" si="3"/>
        <v>66292</v>
      </c>
      <c r="AD10" s="23">
        <v>92.3505098654438</v>
      </c>
      <c r="AE10" s="22">
        <v>0</v>
      </c>
      <c r="AF10" s="22">
        <v>458</v>
      </c>
      <c r="AG10" s="22">
        <v>1656</v>
      </c>
      <c r="AH10" s="22">
        <v>0</v>
      </c>
      <c r="AI10" s="22">
        <v>0</v>
      </c>
      <c r="AJ10" s="22" t="s">
        <v>171</v>
      </c>
      <c r="AK10" s="22">
        <f t="shared" si="4"/>
        <v>2114</v>
      </c>
      <c r="AL10" s="23">
        <v>5.475773849031557</v>
      </c>
      <c r="AM10" s="22">
        <v>5071</v>
      </c>
      <c r="AN10" s="22">
        <v>7387</v>
      </c>
      <c r="AO10" s="22">
        <v>4660</v>
      </c>
      <c r="AP10" s="22">
        <f t="shared" si="5"/>
        <v>17118</v>
      </c>
    </row>
    <row r="11" spans="1:42" ht="13.5">
      <c r="A11" s="40" t="s">
        <v>13</v>
      </c>
      <c r="B11" s="40" t="s">
        <v>24</v>
      </c>
      <c r="C11" s="41" t="s">
        <v>25</v>
      </c>
      <c r="D11" s="22">
        <v>24205</v>
      </c>
      <c r="E11" s="22">
        <v>24205</v>
      </c>
      <c r="F11" s="22">
        <v>9837</v>
      </c>
      <c r="G11" s="22">
        <v>3420</v>
      </c>
      <c r="H11" s="22">
        <v>0</v>
      </c>
      <c r="I11" s="22">
        <f t="shared" si="0"/>
        <v>13257</v>
      </c>
      <c r="J11" s="22">
        <v>1500.5390599134673</v>
      </c>
      <c r="K11" s="22">
        <v>1002.0571997747551</v>
      </c>
      <c r="L11" s="22">
        <v>498.48186013871236</v>
      </c>
      <c r="M11" s="22">
        <v>1099</v>
      </c>
      <c r="N11" s="22">
        <v>8176</v>
      </c>
      <c r="O11" s="22">
        <v>1502</v>
      </c>
      <c r="P11" s="22">
        <f t="shared" si="1"/>
        <v>3262</v>
      </c>
      <c r="Q11" s="22">
        <v>3262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317</v>
      </c>
      <c r="W11" s="22">
        <v>15</v>
      </c>
      <c r="X11" s="22">
        <v>0</v>
      </c>
      <c r="Y11" s="22">
        <v>284</v>
      </c>
      <c r="Z11" s="22">
        <v>0</v>
      </c>
      <c r="AA11" s="22">
        <v>0</v>
      </c>
      <c r="AB11" s="22">
        <v>18</v>
      </c>
      <c r="AC11" s="22">
        <f t="shared" si="3"/>
        <v>13257</v>
      </c>
      <c r="AD11" s="23">
        <v>88.67013653164366</v>
      </c>
      <c r="AE11" s="22">
        <v>0</v>
      </c>
      <c r="AF11" s="22">
        <v>495</v>
      </c>
      <c r="AG11" s="22">
        <v>0</v>
      </c>
      <c r="AH11" s="22">
        <v>0</v>
      </c>
      <c r="AI11" s="22">
        <v>0</v>
      </c>
      <c r="AJ11" s="22" t="s">
        <v>171</v>
      </c>
      <c r="AK11" s="22">
        <f t="shared" si="4"/>
        <v>495</v>
      </c>
      <c r="AL11" s="23">
        <v>13.311507383672334</v>
      </c>
      <c r="AM11" s="22">
        <v>1502</v>
      </c>
      <c r="AN11" s="22">
        <v>1494</v>
      </c>
      <c r="AO11" s="22">
        <v>396</v>
      </c>
      <c r="AP11" s="22">
        <f t="shared" si="5"/>
        <v>3392</v>
      </c>
    </row>
    <row r="12" spans="1:42" ht="13.5">
      <c r="A12" s="40" t="s">
        <v>13</v>
      </c>
      <c r="B12" s="40" t="s">
        <v>26</v>
      </c>
      <c r="C12" s="41" t="s">
        <v>27</v>
      </c>
      <c r="D12" s="22">
        <v>94961</v>
      </c>
      <c r="E12" s="22">
        <v>94961</v>
      </c>
      <c r="F12" s="22">
        <v>31466</v>
      </c>
      <c r="G12" s="22">
        <v>1062</v>
      </c>
      <c r="H12" s="22">
        <v>0</v>
      </c>
      <c r="I12" s="22">
        <f aca="true" t="shared" si="6" ref="I12:I49">SUM(F12:H12)</f>
        <v>32528</v>
      </c>
      <c r="J12" s="22">
        <v>938.4674573685836</v>
      </c>
      <c r="K12" s="22">
        <v>657.5157818934464</v>
      </c>
      <c r="L12" s="22">
        <v>280.9516754751374</v>
      </c>
      <c r="M12" s="22">
        <v>0</v>
      </c>
      <c r="N12" s="22">
        <v>27256</v>
      </c>
      <c r="O12" s="22">
        <v>3849</v>
      </c>
      <c r="P12" s="22">
        <f aca="true" t="shared" si="7" ref="P12:P49">SUM(Q12:U12)</f>
        <v>1407</v>
      </c>
      <c r="Q12" s="22">
        <v>210</v>
      </c>
      <c r="R12" s="22">
        <v>1197</v>
      </c>
      <c r="S12" s="22">
        <v>0</v>
      </c>
      <c r="T12" s="22">
        <v>0</v>
      </c>
      <c r="U12" s="22">
        <v>0</v>
      </c>
      <c r="V12" s="22">
        <f aca="true" t="shared" si="8" ref="V12:V49">SUM(W12:AB12)</f>
        <v>16</v>
      </c>
      <c r="W12" s="22">
        <v>0</v>
      </c>
      <c r="X12" s="22">
        <v>0</v>
      </c>
      <c r="Y12" s="22">
        <v>0</v>
      </c>
      <c r="Z12" s="22">
        <v>13</v>
      </c>
      <c r="AA12" s="22">
        <v>0</v>
      </c>
      <c r="AB12" s="22">
        <v>3</v>
      </c>
      <c r="AC12" s="22">
        <f aca="true" t="shared" si="9" ref="AC12:AC49">N12+O12+P12+V12</f>
        <v>32528</v>
      </c>
      <c r="AD12" s="23">
        <v>88.16711756025578</v>
      </c>
      <c r="AE12" s="22">
        <v>0</v>
      </c>
      <c r="AF12" s="22">
        <v>0</v>
      </c>
      <c r="AG12" s="22">
        <v>1091</v>
      </c>
      <c r="AH12" s="22">
        <v>0</v>
      </c>
      <c r="AI12" s="22">
        <v>0</v>
      </c>
      <c r="AJ12" s="22" t="s">
        <v>171</v>
      </c>
      <c r="AK12" s="22">
        <f aca="true" t="shared" si="10" ref="AK12:AK49">SUM(AE12:AI12)</f>
        <v>1091</v>
      </c>
      <c r="AL12" s="23">
        <v>3.403221839645844</v>
      </c>
      <c r="AM12" s="22">
        <v>3849</v>
      </c>
      <c r="AN12" s="22">
        <v>3588</v>
      </c>
      <c r="AO12" s="22">
        <v>120</v>
      </c>
      <c r="AP12" s="22">
        <f aca="true" t="shared" si="11" ref="AP12:AP49">SUM(AM12:AO12)</f>
        <v>7557</v>
      </c>
    </row>
    <row r="13" spans="1:42" ht="13.5">
      <c r="A13" s="40" t="s">
        <v>13</v>
      </c>
      <c r="B13" s="40" t="s">
        <v>28</v>
      </c>
      <c r="C13" s="41" t="s">
        <v>29</v>
      </c>
      <c r="D13" s="22">
        <v>84319</v>
      </c>
      <c r="E13" s="22">
        <v>84319</v>
      </c>
      <c r="F13" s="22">
        <v>22339</v>
      </c>
      <c r="G13" s="22">
        <v>4560</v>
      </c>
      <c r="H13" s="22">
        <v>0</v>
      </c>
      <c r="I13" s="22">
        <f t="shared" si="6"/>
        <v>26899</v>
      </c>
      <c r="J13" s="22">
        <v>874.0128608138011</v>
      </c>
      <c r="K13" s="22">
        <v>725.8475518688243</v>
      </c>
      <c r="L13" s="22">
        <v>148.1653089449769</v>
      </c>
      <c r="M13" s="22">
        <v>3630</v>
      </c>
      <c r="N13" s="22">
        <v>21236</v>
      </c>
      <c r="O13" s="22">
        <v>400</v>
      </c>
      <c r="P13" s="22">
        <f t="shared" si="7"/>
        <v>5196</v>
      </c>
      <c r="Q13" s="22">
        <v>4217</v>
      </c>
      <c r="R13" s="22">
        <v>979</v>
      </c>
      <c r="S13" s="22">
        <v>0</v>
      </c>
      <c r="T13" s="22">
        <v>0</v>
      </c>
      <c r="U13" s="22">
        <v>0</v>
      </c>
      <c r="V13" s="22">
        <f t="shared" si="8"/>
        <v>67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67</v>
      </c>
      <c r="AC13" s="22">
        <f t="shared" si="9"/>
        <v>26899</v>
      </c>
      <c r="AD13" s="23">
        <v>98.5129558719655</v>
      </c>
      <c r="AE13" s="22">
        <v>0</v>
      </c>
      <c r="AF13" s="22">
        <v>233</v>
      </c>
      <c r="AG13" s="22">
        <v>694</v>
      </c>
      <c r="AH13" s="22">
        <v>0</v>
      </c>
      <c r="AI13" s="22">
        <v>0</v>
      </c>
      <c r="AJ13" s="22" t="s">
        <v>171</v>
      </c>
      <c r="AK13" s="22">
        <f t="shared" si="10"/>
        <v>927</v>
      </c>
      <c r="AL13" s="23">
        <v>15.146254381080285</v>
      </c>
      <c r="AM13" s="22">
        <v>400</v>
      </c>
      <c r="AN13" s="22">
        <v>3233</v>
      </c>
      <c r="AO13" s="22">
        <v>2340</v>
      </c>
      <c r="AP13" s="22">
        <f t="shared" si="11"/>
        <v>5973</v>
      </c>
    </row>
    <row r="14" spans="1:42" ht="13.5">
      <c r="A14" s="40" t="s">
        <v>13</v>
      </c>
      <c r="B14" s="40" t="s">
        <v>30</v>
      </c>
      <c r="C14" s="41" t="s">
        <v>31</v>
      </c>
      <c r="D14" s="22">
        <v>53703</v>
      </c>
      <c r="E14" s="22">
        <v>53703</v>
      </c>
      <c r="F14" s="22">
        <v>16524</v>
      </c>
      <c r="G14" s="22">
        <v>887</v>
      </c>
      <c r="H14" s="22">
        <v>0</v>
      </c>
      <c r="I14" s="22">
        <f t="shared" si="6"/>
        <v>17411</v>
      </c>
      <c r="J14" s="22">
        <v>888.2440434056513</v>
      </c>
      <c r="K14" s="22">
        <v>720.1454779572786</v>
      </c>
      <c r="L14" s="22">
        <v>168.09856544837297</v>
      </c>
      <c r="M14" s="22">
        <v>0</v>
      </c>
      <c r="N14" s="22">
        <v>15421</v>
      </c>
      <c r="O14" s="22">
        <v>202</v>
      </c>
      <c r="P14" s="22">
        <f t="shared" si="7"/>
        <v>1777</v>
      </c>
      <c r="Q14" s="22">
        <v>1242</v>
      </c>
      <c r="R14" s="22">
        <v>535</v>
      </c>
      <c r="S14" s="22">
        <v>0</v>
      </c>
      <c r="T14" s="22">
        <v>0</v>
      </c>
      <c r="U14" s="22">
        <v>0</v>
      </c>
      <c r="V14" s="22">
        <f t="shared" si="8"/>
        <v>11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11</v>
      </c>
      <c r="AC14" s="22">
        <f t="shared" si="9"/>
        <v>17411</v>
      </c>
      <c r="AD14" s="23">
        <v>98.83981391074607</v>
      </c>
      <c r="AE14" s="22">
        <v>0</v>
      </c>
      <c r="AF14" s="22">
        <v>329</v>
      </c>
      <c r="AG14" s="22">
        <v>404</v>
      </c>
      <c r="AH14" s="22">
        <v>0</v>
      </c>
      <c r="AI14" s="22">
        <v>0</v>
      </c>
      <c r="AJ14" s="22" t="s">
        <v>171</v>
      </c>
      <c r="AK14" s="22">
        <f t="shared" si="10"/>
        <v>733</v>
      </c>
      <c r="AL14" s="23">
        <v>4.273160645568893</v>
      </c>
      <c r="AM14" s="22">
        <v>202</v>
      </c>
      <c r="AN14" s="22">
        <v>2361</v>
      </c>
      <c r="AO14" s="22">
        <v>321</v>
      </c>
      <c r="AP14" s="22">
        <f t="shared" si="11"/>
        <v>2884</v>
      </c>
    </row>
    <row r="15" spans="1:42" ht="13.5">
      <c r="A15" s="40" t="s">
        <v>13</v>
      </c>
      <c r="B15" s="40" t="s">
        <v>32</v>
      </c>
      <c r="C15" s="41" t="s">
        <v>33</v>
      </c>
      <c r="D15" s="22">
        <v>77158</v>
      </c>
      <c r="E15" s="22">
        <v>77158</v>
      </c>
      <c r="F15" s="22">
        <v>24313</v>
      </c>
      <c r="G15" s="22">
        <v>1492</v>
      </c>
      <c r="H15" s="22">
        <v>0</v>
      </c>
      <c r="I15" s="22">
        <f t="shared" si="6"/>
        <v>25805</v>
      </c>
      <c r="J15" s="22">
        <v>916.2838608697258</v>
      </c>
      <c r="K15" s="22">
        <v>710.4084946491224</v>
      </c>
      <c r="L15" s="22">
        <v>205.87536622060338</v>
      </c>
      <c r="M15" s="22">
        <v>3650</v>
      </c>
      <c r="N15" s="22">
        <v>22641</v>
      </c>
      <c r="O15" s="22">
        <v>86</v>
      </c>
      <c r="P15" s="22">
        <f t="shared" si="7"/>
        <v>3058</v>
      </c>
      <c r="Q15" s="22">
        <v>1980</v>
      </c>
      <c r="R15" s="22">
        <v>1078</v>
      </c>
      <c r="S15" s="22">
        <v>0</v>
      </c>
      <c r="T15" s="22">
        <v>0</v>
      </c>
      <c r="U15" s="22">
        <v>0</v>
      </c>
      <c r="V15" s="22">
        <f t="shared" si="8"/>
        <v>20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20</v>
      </c>
      <c r="AC15" s="22">
        <f t="shared" si="9"/>
        <v>25805</v>
      </c>
      <c r="AD15" s="23">
        <v>99.66673125363302</v>
      </c>
      <c r="AE15" s="22">
        <v>0</v>
      </c>
      <c r="AF15" s="22">
        <v>525</v>
      </c>
      <c r="AG15" s="22">
        <v>807</v>
      </c>
      <c r="AH15" s="22">
        <v>0</v>
      </c>
      <c r="AI15" s="22">
        <v>0</v>
      </c>
      <c r="AJ15" s="22" t="s">
        <v>171</v>
      </c>
      <c r="AK15" s="22">
        <f t="shared" si="10"/>
        <v>1332</v>
      </c>
      <c r="AL15" s="23">
        <v>16.981836700050927</v>
      </c>
      <c r="AM15" s="22">
        <v>86</v>
      </c>
      <c r="AN15" s="22">
        <v>3481</v>
      </c>
      <c r="AO15" s="22">
        <v>562</v>
      </c>
      <c r="AP15" s="22">
        <f t="shared" si="11"/>
        <v>4129</v>
      </c>
    </row>
    <row r="16" spans="1:42" ht="13.5">
      <c r="A16" s="40" t="s">
        <v>13</v>
      </c>
      <c r="B16" s="40" t="s">
        <v>34</v>
      </c>
      <c r="C16" s="41" t="s">
        <v>35</v>
      </c>
      <c r="D16" s="22">
        <v>72792</v>
      </c>
      <c r="E16" s="22">
        <v>72792</v>
      </c>
      <c r="F16" s="22">
        <v>23012</v>
      </c>
      <c r="G16" s="22">
        <v>0</v>
      </c>
      <c r="H16" s="22">
        <v>0</v>
      </c>
      <c r="I16" s="22">
        <f t="shared" si="6"/>
        <v>23012</v>
      </c>
      <c r="J16" s="22">
        <v>866.1195645464577</v>
      </c>
      <c r="K16" s="22">
        <v>748.1252644050904</v>
      </c>
      <c r="L16" s="22">
        <v>117.99430014136733</v>
      </c>
      <c r="M16" s="22">
        <v>0</v>
      </c>
      <c r="N16" s="22">
        <v>17292</v>
      </c>
      <c r="O16" s="22">
        <v>278</v>
      </c>
      <c r="P16" s="22">
        <f t="shared" si="7"/>
        <v>5405</v>
      </c>
      <c r="Q16" s="22">
        <v>4902</v>
      </c>
      <c r="R16" s="22">
        <v>503</v>
      </c>
      <c r="S16" s="22">
        <v>0</v>
      </c>
      <c r="T16" s="22">
        <v>0</v>
      </c>
      <c r="U16" s="22">
        <v>0</v>
      </c>
      <c r="V16" s="22">
        <f t="shared" si="8"/>
        <v>37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37</v>
      </c>
      <c r="AC16" s="22">
        <f t="shared" si="9"/>
        <v>23012</v>
      </c>
      <c r="AD16" s="23">
        <v>98.79193464279507</v>
      </c>
      <c r="AE16" s="22">
        <v>0</v>
      </c>
      <c r="AF16" s="22">
        <v>271</v>
      </c>
      <c r="AG16" s="22">
        <v>351</v>
      </c>
      <c r="AH16" s="22">
        <v>0</v>
      </c>
      <c r="AI16" s="22">
        <v>0</v>
      </c>
      <c r="AJ16" s="22" t="s">
        <v>171</v>
      </c>
      <c r="AK16" s="22">
        <f t="shared" si="10"/>
        <v>622</v>
      </c>
      <c r="AL16" s="23">
        <v>2.863723274813141</v>
      </c>
      <c r="AM16" s="22">
        <v>278</v>
      </c>
      <c r="AN16" s="22">
        <v>2727</v>
      </c>
      <c r="AO16" s="22">
        <v>2540</v>
      </c>
      <c r="AP16" s="22">
        <f t="shared" si="11"/>
        <v>5545</v>
      </c>
    </row>
    <row r="17" spans="1:42" ht="13.5">
      <c r="A17" s="40" t="s">
        <v>13</v>
      </c>
      <c r="B17" s="40" t="s">
        <v>36</v>
      </c>
      <c r="C17" s="41" t="s">
        <v>37</v>
      </c>
      <c r="D17" s="22">
        <v>56748</v>
      </c>
      <c r="E17" s="22">
        <v>56748</v>
      </c>
      <c r="F17" s="22">
        <v>14607</v>
      </c>
      <c r="G17" s="22">
        <v>4440</v>
      </c>
      <c r="H17" s="22">
        <v>0</v>
      </c>
      <c r="I17" s="22">
        <f t="shared" si="6"/>
        <v>19047</v>
      </c>
      <c r="J17" s="22">
        <v>919.5665335137031</v>
      </c>
      <c r="K17" s="22">
        <v>705.2086079190769</v>
      </c>
      <c r="L17" s="22">
        <v>214.35792559462595</v>
      </c>
      <c r="M17" s="22">
        <v>1492</v>
      </c>
      <c r="N17" s="22">
        <v>16018</v>
      </c>
      <c r="O17" s="22">
        <v>114</v>
      </c>
      <c r="P17" s="22">
        <f t="shared" si="7"/>
        <v>2296</v>
      </c>
      <c r="Q17" s="22">
        <v>2296</v>
      </c>
      <c r="R17" s="22">
        <v>0</v>
      </c>
      <c r="S17" s="22">
        <v>0</v>
      </c>
      <c r="T17" s="22">
        <v>0</v>
      </c>
      <c r="U17" s="22">
        <v>0</v>
      </c>
      <c r="V17" s="22">
        <f t="shared" si="8"/>
        <v>619</v>
      </c>
      <c r="W17" s="22">
        <v>17</v>
      </c>
      <c r="X17" s="22">
        <v>0</v>
      </c>
      <c r="Y17" s="22">
        <v>493</v>
      </c>
      <c r="Z17" s="22">
        <v>92</v>
      </c>
      <c r="AA17" s="22">
        <v>0</v>
      </c>
      <c r="AB17" s="22">
        <v>17</v>
      </c>
      <c r="AC17" s="22">
        <f t="shared" si="9"/>
        <v>19047</v>
      </c>
      <c r="AD17" s="23">
        <v>99.40148054811782</v>
      </c>
      <c r="AE17" s="22">
        <v>0</v>
      </c>
      <c r="AF17" s="22">
        <v>693</v>
      </c>
      <c r="AG17" s="22">
        <v>0</v>
      </c>
      <c r="AH17" s="22">
        <v>0</v>
      </c>
      <c r="AI17" s="22">
        <v>0</v>
      </c>
      <c r="AJ17" s="22" t="s">
        <v>171</v>
      </c>
      <c r="AK17" s="22">
        <f t="shared" si="10"/>
        <v>693</v>
      </c>
      <c r="AL17" s="23">
        <v>13.652076537319246</v>
      </c>
      <c r="AM17" s="22">
        <v>114</v>
      </c>
      <c r="AN17" s="22">
        <v>2020</v>
      </c>
      <c r="AO17" s="22">
        <v>67</v>
      </c>
      <c r="AP17" s="22">
        <f t="shared" si="11"/>
        <v>2201</v>
      </c>
    </row>
    <row r="18" spans="1:42" ht="13.5">
      <c r="A18" s="40" t="s">
        <v>13</v>
      </c>
      <c r="B18" s="40" t="s">
        <v>38</v>
      </c>
      <c r="C18" s="41" t="s">
        <v>39</v>
      </c>
      <c r="D18" s="22">
        <v>15793</v>
      </c>
      <c r="E18" s="22">
        <v>15793</v>
      </c>
      <c r="F18" s="22">
        <v>4852</v>
      </c>
      <c r="G18" s="22">
        <v>114</v>
      </c>
      <c r="H18" s="22">
        <v>0</v>
      </c>
      <c r="I18" s="22">
        <f t="shared" si="6"/>
        <v>4966</v>
      </c>
      <c r="J18" s="22">
        <v>861.4879663176595</v>
      </c>
      <c r="K18" s="22">
        <v>733.6352415540438</v>
      </c>
      <c r="L18" s="22">
        <v>127.85272476361557</v>
      </c>
      <c r="M18" s="22">
        <v>0</v>
      </c>
      <c r="N18" s="22">
        <v>4353</v>
      </c>
      <c r="O18" s="22">
        <v>10</v>
      </c>
      <c r="P18" s="22">
        <f t="shared" si="7"/>
        <v>599</v>
      </c>
      <c r="Q18" s="22">
        <v>370</v>
      </c>
      <c r="R18" s="22">
        <v>229</v>
      </c>
      <c r="S18" s="22">
        <v>0</v>
      </c>
      <c r="T18" s="22">
        <v>0</v>
      </c>
      <c r="U18" s="22">
        <v>0</v>
      </c>
      <c r="V18" s="22">
        <f t="shared" si="8"/>
        <v>4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4</v>
      </c>
      <c r="AC18" s="22">
        <f t="shared" si="9"/>
        <v>4966</v>
      </c>
      <c r="AD18" s="23">
        <v>99.79863068868305</v>
      </c>
      <c r="AE18" s="22">
        <v>0</v>
      </c>
      <c r="AF18" s="22">
        <v>100</v>
      </c>
      <c r="AG18" s="22">
        <v>176</v>
      </c>
      <c r="AH18" s="22">
        <v>0</v>
      </c>
      <c r="AI18" s="22">
        <v>0</v>
      </c>
      <c r="AJ18" s="22" t="s">
        <v>171</v>
      </c>
      <c r="AK18" s="22">
        <f t="shared" si="10"/>
        <v>276</v>
      </c>
      <c r="AL18" s="23">
        <v>5.638340716874748</v>
      </c>
      <c r="AM18" s="22">
        <v>10</v>
      </c>
      <c r="AN18" s="22">
        <v>668</v>
      </c>
      <c r="AO18" s="22">
        <v>113</v>
      </c>
      <c r="AP18" s="22">
        <f t="shared" si="11"/>
        <v>791</v>
      </c>
    </row>
    <row r="19" spans="1:42" ht="13.5">
      <c r="A19" s="40" t="s">
        <v>13</v>
      </c>
      <c r="B19" s="40" t="s">
        <v>40</v>
      </c>
      <c r="C19" s="41" t="s">
        <v>41</v>
      </c>
      <c r="D19" s="22">
        <v>17802</v>
      </c>
      <c r="E19" s="22">
        <v>17802</v>
      </c>
      <c r="F19" s="22">
        <v>5431</v>
      </c>
      <c r="G19" s="22">
        <v>2788</v>
      </c>
      <c r="H19" s="22">
        <v>0</v>
      </c>
      <c r="I19" s="22">
        <f t="shared" si="6"/>
        <v>8219</v>
      </c>
      <c r="J19" s="22">
        <v>1264.903281607577</v>
      </c>
      <c r="K19" s="22">
        <v>835.8303592177576</v>
      </c>
      <c r="L19" s="22">
        <v>429.0729223898192</v>
      </c>
      <c r="M19" s="22">
        <v>408</v>
      </c>
      <c r="N19" s="22">
        <v>6987</v>
      </c>
      <c r="O19" s="22">
        <v>134</v>
      </c>
      <c r="P19" s="22">
        <f t="shared" si="7"/>
        <v>1098</v>
      </c>
      <c r="Q19" s="22">
        <v>961</v>
      </c>
      <c r="R19" s="22">
        <v>137</v>
      </c>
      <c r="S19" s="22">
        <v>0</v>
      </c>
      <c r="T19" s="22">
        <v>0</v>
      </c>
      <c r="U19" s="22">
        <v>0</v>
      </c>
      <c r="V19" s="22">
        <f t="shared" si="8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9"/>
        <v>8219</v>
      </c>
      <c r="AD19" s="23">
        <v>98.36963134201241</v>
      </c>
      <c r="AE19" s="22">
        <v>0</v>
      </c>
      <c r="AF19" s="22">
        <v>53</v>
      </c>
      <c r="AG19" s="22">
        <v>99</v>
      </c>
      <c r="AH19" s="22">
        <v>0</v>
      </c>
      <c r="AI19" s="22">
        <v>0</v>
      </c>
      <c r="AJ19" s="22" t="s">
        <v>171</v>
      </c>
      <c r="AK19" s="22">
        <f t="shared" si="10"/>
        <v>152</v>
      </c>
      <c r="AL19" s="23">
        <v>6.491248406166686</v>
      </c>
      <c r="AM19" s="22">
        <v>134</v>
      </c>
      <c r="AN19" s="22">
        <v>1036</v>
      </c>
      <c r="AO19" s="22">
        <v>506</v>
      </c>
      <c r="AP19" s="22">
        <f t="shared" si="11"/>
        <v>1676</v>
      </c>
    </row>
    <row r="20" spans="1:42" ht="13.5">
      <c r="A20" s="40" t="s">
        <v>13</v>
      </c>
      <c r="B20" s="40" t="s">
        <v>42</v>
      </c>
      <c r="C20" s="41" t="s">
        <v>43</v>
      </c>
      <c r="D20" s="22">
        <v>9023</v>
      </c>
      <c r="E20" s="22">
        <v>9023</v>
      </c>
      <c r="F20" s="22">
        <v>2653</v>
      </c>
      <c r="G20" s="22">
        <v>90</v>
      </c>
      <c r="H20" s="22">
        <v>0</v>
      </c>
      <c r="I20" s="22">
        <f t="shared" si="6"/>
        <v>2743</v>
      </c>
      <c r="J20" s="22">
        <v>832.8791414330805</v>
      </c>
      <c r="K20" s="22">
        <v>805.5517179081162</v>
      </c>
      <c r="L20" s="22">
        <v>27.327423524964356</v>
      </c>
      <c r="M20" s="22">
        <v>154</v>
      </c>
      <c r="N20" s="22">
        <v>2020</v>
      </c>
      <c r="O20" s="22">
        <v>57</v>
      </c>
      <c r="P20" s="22">
        <f t="shared" si="7"/>
        <v>541</v>
      </c>
      <c r="Q20" s="22">
        <v>382</v>
      </c>
      <c r="R20" s="22">
        <v>159</v>
      </c>
      <c r="S20" s="22">
        <v>0</v>
      </c>
      <c r="T20" s="22">
        <v>0</v>
      </c>
      <c r="U20" s="22">
        <v>0</v>
      </c>
      <c r="V20" s="22">
        <f t="shared" si="8"/>
        <v>125</v>
      </c>
      <c r="W20" s="22">
        <v>98</v>
      </c>
      <c r="X20" s="22">
        <v>0</v>
      </c>
      <c r="Y20" s="22">
        <v>0</v>
      </c>
      <c r="Z20" s="22">
        <v>0</v>
      </c>
      <c r="AA20" s="22">
        <v>0</v>
      </c>
      <c r="AB20" s="22">
        <v>27</v>
      </c>
      <c r="AC20" s="22">
        <f t="shared" si="9"/>
        <v>2743</v>
      </c>
      <c r="AD20" s="23">
        <v>97.9219832300401</v>
      </c>
      <c r="AE20" s="22">
        <v>0</v>
      </c>
      <c r="AF20" s="22">
        <v>21</v>
      </c>
      <c r="AG20" s="22">
        <v>111</v>
      </c>
      <c r="AH20" s="22">
        <v>0</v>
      </c>
      <c r="AI20" s="22">
        <v>0</v>
      </c>
      <c r="AJ20" s="22" t="s">
        <v>171</v>
      </c>
      <c r="AK20" s="22">
        <f t="shared" si="10"/>
        <v>132</v>
      </c>
      <c r="AL20" s="23">
        <v>14.187090093199862</v>
      </c>
      <c r="AM20" s="22">
        <v>57</v>
      </c>
      <c r="AN20" s="22">
        <v>307</v>
      </c>
      <c r="AO20" s="22">
        <v>234</v>
      </c>
      <c r="AP20" s="22">
        <f t="shared" si="11"/>
        <v>598</v>
      </c>
    </row>
    <row r="21" spans="1:42" ht="13.5">
      <c r="A21" s="40" t="s">
        <v>13</v>
      </c>
      <c r="B21" s="40" t="s">
        <v>44</v>
      </c>
      <c r="C21" s="41" t="s">
        <v>45</v>
      </c>
      <c r="D21" s="22">
        <v>9919</v>
      </c>
      <c r="E21" s="22">
        <v>9919</v>
      </c>
      <c r="F21" s="22">
        <v>2994</v>
      </c>
      <c r="G21" s="22">
        <v>470</v>
      </c>
      <c r="H21" s="22">
        <v>0</v>
      </c>
      <c r="I21" s="22">
        <f t="shared" si="6"/>
        <v>3464</v>
      </c>
      <c r="J21" s="22">
        <v>956.7911038314456</v>
      </c>
      <c r="K21" s="22">
        <v>826.97244944323</v>
      </c>
      <c r="L21" s="22">
        <v>129.81865438821578</v>
      </c>
      <c r="M21" s="22">
        <v>97</v>
      </c>
      <c r="N21" s="22">
        <v>2694</v>
      </c>
      <c r="O21" s="22">
        <v>38</v>
      </c>
      <c r="P21" s="22">
        <f t="shared" si="7"/>
        <v>730</v>
      </c>
      <c r="Q21" s="22">
        <v>637</v>
      </c>
      <c r="R21" s="22">
        <v>93</v>
      </c>
      <c r="S21" s="22">
        <v>0</v>
      </c>
      <c r="T21" s="22">
        <v>0</v>
      </c>
      <c r="U21" s="22">
        <v>0</v>
      </c>
      <c r="V21" s="22">
        <f t="shared" si="8"/>
        <v>2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2</v>
      </c>
      <c r="AC21" s="22">
        <f t="shared" si="9"/>
        <v>3464</v>
      </c>
      <c r="AD21" s="23">
        <v>98.90300230946882</v>
      </c>
      <c r="AE21" s="22">
        <v>0</v>
      </c>
      <c r="AF21" s="22">
        <v>36</v>
      </c>
      <c r="AG21" s="22">
        <v>67</v>
      </c>
      <c r="AH21" s="22">
        <v>0</v>
      </c>
      <c r="AI21" s="22">
        <v>0</v>
      </c>
      <c r="AJ21" s="22" t="s">
        <v>171</v>
      </c>
      <c r="AK21" s="22">
        <f t="shared" si="10"/>
        <v>103</v>
      </c>
      <c r="AL21" s="23">
        <v>5.672563886548723</v>
      </c>
      <c r="AM21" s="22">
        <v>38</v>
      </c>
      <c r="AN21" s="22">
        <v>417</v>
      </c>
      <c r="AO21" s="22">
        <v>335</v>
      </c>
      <c r="AP21" s="22">
        <f t="shared" si="11"/>
        <v>790</v>
      </c>
    </row>
    <row r="22" spans="1:42" ht="13.5">
      <c r="A22" s="40" t="s">
        <v>13</v>
      </c>
      <c r="B22" s="40" t="s">
        <v>46</v>
      </c>
      <c r="C22" s="41" t="s">
        <v>47</v>
      </c>
      <c r="D22" s="22">
        <v>9257</v>
      </c>
      <c r="E22" s="22">
        <v>9257</v>
      </c>
      <c r="F22" s="22">
        <v>2492</v>
      </c>
      <c r="G22" s="22">
        <v>265</v>
      </c>
      <c r="H22" s="22">
        <v>0</v>
      </c>
      <c r="I22" s="22">
        <f t="shared" si="6"/>
        <v>2757</v>
      </c>
      <c r="J22" s="22">
        <v>815.9689594398019</v>
      </c>
      <c r="K22" s="22">
        <v>737.5388635923056</v>
      </c>
      <c r="L22" s="22">
        <v>78.43009584749639</v>
      </c>
      <c r="M22" s="22">
        <v>139</v>
      </c>
      <c r="N22" s="22">
        <v>1934</v>
      </c>
      <c r="O22" s="22">
        <v>93</v>
      </c>
      <c r="P22" s="22">
        <f t="shared" si="7"/>
        <v>579</v>
      </c>
      <c r="Q22" s="22">
        <v>224</v>
      </c>
      <c r="R22" s="22">
        <v>355</v>
      </c>
      <c r="S22" s="22">
        <v>0</v>
      </c>
      <c r="T22" s="22">
        <v>0</v>
      </c>
      <c r="U22" s="22">
        <v>0</v>
      </c>
      <c r="V22" s="22">
        <f t="shared" si="8"/>
        <v>151</v>
      </c>
      <c r="W22" s="22">
        <v>151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9"/>
        <v>2757</v>
      </c>
      <c r="AD22" s="23">
        <v>96.62676822633297</v>
      </c>
      <c r="AE22" s="22">
        <v>0</v>
      </c>
      <c r="AF22" s="22">
        <v>140</v>
      </c>
      <c r="AG22" s="22">
        <v>247</v>
      </c>
      <c r="AH22" s="22">
        <v>0</v>
      </c>
      <c r="AI22" s="22">
        <v>0</v>
      </c>
      <c r="AJ22" s="22" t="s">
        <v>171</v>
      </c>
      <c r="AK22" s="22">
        <f t="shared" si="10"/>
        <v>387</v>
      </c>
      <c r="AL22" s="23">
        <v>23.37707182320442</v>
      </c>
      <c r="AM22" s="22">
        <v>93</v>
      </c>
      <c r="AN22" s="22">
        <v>273</v>
      </c>
      <c r="AO22" s="22">
        <v>86</v>
      </c>
      <c r="AP22" s="22">
        <f t="shared" si="11"/>
        <v>452</v>
      </c>
    </row>
    <row r="23" spans="1:42" ht="13.5">
      <c r="A23" s="40" t="s">
        <v>13</v>
      </c>
      <c r="B23" s="40" t="s">
        <v>48</v>
      </c>
      <c r="C23" s="41" t="s">
        <v>49</v>
      </c>
      <c r="D23" s="22">
        <v>33861</v>
      </c>
      <c r="E23" s="22">
        <v>33861</v>
      </c>
      <c r="F23" s="22">
        <v>8653</v>
      </c>
      <c r="G23" s="22">
        <v>105</v>
      </c>
      <c r="H23" s="22">
        <v>107</v>
      </c>
      <c r="I23" s="22">
        <f t="shared" si="6"/>
        <v>8865</v>
      </c>
      <c r="J23" s="22">
        <v>717.2756632372556</v>
      </c>
      <c r="K23" s="22">
        <v>643.970333187289</v>
      </c>
      <c r="L23" s="22">
        <v>73.30533004996657</v>
      </c>
      <c r="M23" s="22">
        <v>2075</v>
      </c>
      <c r="N23" s="22">
        <v>6618</v>
      </c>
      <c r="O23" s="22">
        <v>4</v>
      </c>
      <c r="P23" s="22">
        <f t="shared" si="7"/>
        <v>2044</v>
      </c>
      <c r="Q23" s="22">
        <v>0</v>
      </c>
      <c r="R23" s="22">
        <v>2026</v>
      </c>
      <c r="S23" s="22">
        <v>18</v>
      </c>
      <c r="T23" s="22">
        <v>0</v>
      </c>
      <c r="U23" s="22">
        <v>0</v>
      </c>
      <c r="V23" s="22">
        <f t="shared" si="8"/>
        <v>92</v>
      </c>
      <c r="W23" s="22">
        <v>92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9"/>
        <v>8758</v>
      </c>
      <c r="AD23" s="23">
        <v>99.95432747202557</v>
      </c>
      <c r="AE23" s="22">
        <v>0</v>
      </c>
      <c r="AF23" s="22">
        <v>0</v>
      </c>
      <c r="AG23" s="22">
        <v>1420</v>
      </c>
      <c r="AH23" s="22">
        <v>18</v>
      </c>
      <c r="AI23" s="22">
        <v>0</v>
      </c>
      <c r="AJ23" s="22" t="s">
        <v>171</v>
      </c>
      <c r="AK23" s="22">
        <f t="shared" si="10"/>
        <v>1438</v>
      </c>
      <c r="AL23" s="23">
        <v>33.27794701375427</v>
      </c>
      <c r="AM23" s="22">
        <v>4</v>
      </c>
      <c r="AN23" s="22">
        <v>711</v>
      </c>
      <c r="AO23" s="22">
        <v>326</v>
      </c>
      <c r="AP23" s="22">
        <f t="shared" si="11"/>
        <v>1041</v>
      </c>
    </row>
    <row r="24" spans="1:42" ht="13.5">
      <c r="A24" s="40" t="s">
        <v>13</v>
      </c>
      <c r="B24" s="40" t="s">
        <v>50</v>
      </c>
      <c r="C24" s="41" t="s">
        <v>51</v>
      </c>
      <c r="D24" s="22">
        <v>16254</v>
      </c>
      <c r="E24" s="22">
        <v>16254</v>
      </c>
      <c r="F24" s="22">
        <v>6282</v>
      </c>
      <c r="G24" s="22">
        <v>3</v>
      </c>
      <c r="H24" s="22">
        <v>100</v>
      </c>
      <c r="I24" s="22">
        <f t="shared" si="6"/>
        <v>6385</v>
      </c>
      <c r="J24" s="22">
        <v>1076.2366608177376</v>
      </c>
      <c r="K24" s="22">
        <v>677.2621618113812</v>
      </c>
      <c r="L24" s="22">
        <v>398.97449900635627</v>
      </c>
      <c r="M24" s="22">
        <v>448</v>
      </c>
      <c r="N24" s="22">
        <v>2857</v>
      </c>
      <c r="O24" s="22">
        <v>0</v>
      </c>
      <c r="P24" s="22">
        <f t="shared" si="7"/>
        <v>3428</v>
      </c>
      <c r="Q24" s="22">
        <v>343</v>
      </c>
      <c r="R24" s="22">
        <v>2731</v>
      </c>
      <c r="S24" s="22">
        <v>0</v>
      </c>
      <c r="T24" s="22">
        <v>0</v>
      </c>
      <c r="U24" s="22">
        <v>354</v>
      </c>
      <c r="V24" s="22">
        <f t="shared" si="8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9"/>
        <v>6285</v>
      </c>
      <c r="AD24" s="23">
        <v>100</v>
      </c>
      <c r="AE24" s="22">
        <v>0</v>
      </c>
      <c r="AF24" s="22">
        <v>181</v>
      </c>
      <c r="AG24" s="22">
        <v>1023</v>
      </c>
      <c r="AH24" s="22">
        <v>0</v>
      </c>
      <c r="AI24" s="22">
        <v>0</v>
      </c>
      <c r="AJ24" s="22" t="s">
        <v>171</v>
      </c>
      <c r="AK24" s="22">
        <f t="shared" si="10"/>
        <v>1204</v>
      </c>
      <c r="AL24" s="23">
        <v>24.535868112282785</v>
      </c>
      <c r="AM24" s="22">
        <v>0</v>
      </c>
      <c r="AN24" s="22">
        <v>187</v>
      </c>
      <c r="AO24" s="22">
        <v>637</v>
      </c>
      <c r="AP24" s="22">
        <f t="shared" si="11"/>
        <v>824</v>
      </c>
    </row>
    <row r="25" spans="1:42" ht="13.5">
      <c r="A25" s="40" t="s">
        <v>13</v>
      </c>
      <c r="B25" s="40" t="s">
        <v>52</v>
      </c>
      <c r="C25" s="41" t="s">
        <v>53</v>
      </c>
      <c r="D25" s="22">
        <v>2137</v>
      </c>
      <c r="E25" s="22">
        <v>2137</v>
      </c>
      <c r="F25" s="22">
        <v>692</v>
      </c>
      <c r="G25" s="22">
        <v>28</v>
      </c>
      <c r="H25" s="22">
        <v>0</v>
      </c>
      <c r="I25" s="22">
        <f t="shared" si="6"/>
        <v>720</v>
      </c>
      <c r="J25" s="22">
        <v>923.07100595509</v>
      </c>
      <c r="K25" s="22">
        <v>887.1738001679477</v>
      </c>
      <c r="L25" s="22">
        <v>35.89720578714239</v>
      </c>
      <c r="M25" s="22">
        <v>0</v>
      </c>
      <c r="N25" s="22">
        <v>355</v>
      </c>
      <c r="O25" s="22">
        <v>95</v>
      </c>
      <c r="P25" s="22">
        <f t="shared" si="7"/>
        <v>189</v>
      </c>
      <c r="Q25" s="22">
        <v>119</v>
      </c>
      <c r="R25" s="22">
        <v>70</v>
      </c>
      <c r="S25" s="22">
        <v>0</v>
      </c>
      <c r="T25" s="22">
        <v>0</v>
      </c>
      <c r="U25" s="22">
        <v>0</v>
      </c>
      <c r="V25" s="22">
        <f t="shared" si="8"/>
        <v>82</v>
      </c>
      <c r="W25" s="22">
        <v>82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9"/>
        <v>721</v>
      </c>
      <c r="AD25" s="23">
        <v>86.82385575589458</v>
      </c>
      <c r="AE25" s="22">
        <v>0</v>
      </c>
      <c r="AF25" s="22">
        <v>9</v>
      </c>
      <c r="AG25" s="22">
        <v>59</v>
      </c>
      <c r="AH25" s="22">
        <v>0</v>
      </c>
      <c r="AI25" s="22">
        <v>0</v>
      </c>
      <c r="AJ25" s="22" t="s">
        <v>171</v>
      </c>
      <c r="AK25" s="22">
        <f t="shared" si="10"/>
        <v>68</v>
      </c>
      <c r="AL25" s="23">
        <v>20.804438280166433</v>
      </c>
      <c r="AM25" s="22">
        <v>95</v>
      </c>
      <c r="AN25" s="22">
        <v>60</v>
      </c>
      <c r="AO25" s="22">
        <v>66</v>
      </c>
      <c r="AP25" s="22">
        <f t="shared" si="11"/>
        <v>221</v>
      </c>
    </row>
    <row r="26" spans="1:42" ht="13.5">
      <c r="A26" s="40" t="s">
        <v>13</v>
      </c>
      <c r="B26" s="40" t="s">
        <v>54</v>
      </c>
      <c r="C26" s="41" t="s">
        <v>55</v>
      </c>
      <c r="D26" s="22">
        <v>5696</v>
      </c>
      <c r="E26" s="22">
        <v>5696</v>
      </c>
      <c r="F26" s="22">
        <v>1401</v>
      </c>
      <c r="G26" s="22">
        <v>79</v>
      </c>
      <c r="H26" s="22">
        <v>24</v>
      </c>
      <c r="I26" s="22">
        <f t="shared" si="6"/>
        <v>1504</v>
      </c>
      <c r="J26" s="22">
        <v>723.4108049869169</v>
      </c>
      <c r="K26" s="22">
        <v>676.7546559950747</v>
      </c>
      <c r="L26" s="22">
        <v>46.65614899184239</v>
      </c>
      <c r="M26" s="22">
        <v>341</v>
      </c>
      <c r="N26" s="22">
        <v>723</v>
      </c>
      <c r="O26" s="22">
        <v>292</v>
      </c>
      <c r="P26" s="22">
        <f t="shared" si="7"/>
        <v>465</v>
      </c>
      <c r="Q26" s="22">
        <v>329</v>
      </c>
      <c r="R26" s="22">
        <v>136</v>
      </c>
      <c r="S26" s="22">
        <v>0</v>
      </c>
      <c r="T26" s="22">
        <v>0</v>
      </c>
      <c r="U26" s="22">
        <v>0</v>
      </c>
      <c r="V26" s="22">
        <f t="shared" si="8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9"/>
        <v>1480</v>
      </c>
      <c r="AD26" s="23">
        <v>80.27027027027027</v>
      </c>
      <c r="AE26" s="22">
        <v>0</v>
      </c>
      <c r="AF26" s="22">
        <v>27</v>
      </c>
      <c r="AG26" s="22">
        <v>96</v>
      </c>
      <c r="AH26" s="22">
        <v>0</v>
      </c>
      <c r="AI26" s="22">
        <v>0</v>
      </c>
      <c r="AJ26" s="22" t="s">
        <v>171</v>
      </c>
      <c r="AK26" s="22">
        <f t="shared" si="10"/>
        <v>123</v>
      </c>
      <c r="AL26" s="23">
        <v>25.480505216913784</v>
      </c>
      <c r="AM26" s="22">
        <v>292</v>
      </c>
      <c r="AN26" s="22">
        <v>122</v>
      </c>
      <c r="AO26" s="22">
        <v>205</v>
      </c>
      <c r="AP26" s="22">
        <f t="shared" si="11"/>
        <v>619</v>
      </c>
    </row>
    <row r="27" spans="1:42" ht="13.5">
      <c r="A27" s="40" t="s">
        <v>13</v>
      </c>
      <c r="B27" s="40" t="s">
        <v>56</v>
      </c>
      <c r="C27" s="41" t="s">
        <v>57</v>
      </c>
      <c r="D27" s="22">
        <v>26717</v>
      </c>
      <c r="E27" s="22">
        <v>26717</v>
      </c>
      <c r="F27" s="22">
        <v>7933</v>
      </c>
      <c r="G27" s="22">
        <v>115</v>
      </c>
      <c r="H27" s="22">
        <v>0</v>
      </c>
      <c r="I27" s="22">
        <f t="shared" si="6"/>
        <v>8048</v>
      </c>
      <c r="J27" s="22">
        <v>825.291577216497</v>
      </c>
      <c r="K27" s="22">
        <v>721.2072145332534</v>
      </c>
      <c r="L27" s="22">
        <v>104.0843626832436</v>
      </c>
      <c r="M27" s="22">
        <v>999</v>
      </c>
      <c r="N27" s="22">
        <v>6433</v>
      </c>
      <c r="O27" s="22">
        <v>0</v>
      </c>
      <c r="P27" s="22">
        <f t="shared" si="7"/>
        <v>1615</v>
      </c>
      <c r="Q27" s="22">
        <v>1615</v>
      </c>
      <c r="R27" s="22">
        <v>0</v>
      </c>
      <c r="S27" s="22">
        <v>0</v>
      </c>
      <c r="T27" s="22">
        <v>0</v>
      </c>
      <c r="U27" s="22">
        <v>0</v>
      </c>
      <c r="V27" s="22">
        <f t="shared" si="8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9"/>
        <v>8048</v>
      </c>
      <c r="AD27" s="23">
        <v>100</v>
      </c>
      <c r="AE27" s="22">
        <v>0</v>
      </c>
      <c r="AF27" s="22">
        <v>960</v>
      </c>
      <c r="AG27" s="22">
        <v>0</v>
      </c>
      <c r="AH27" s="22">
        <v>0</v>
      </c>
      <c r="AI27" s="22">
        <v>0</v>
      </c>
      <c r="AJ27" s="22" t="s">
        <v>171</v>
      </c>
      <c r="AK27" s="22">
        <f t="shared" si="10"/>
        <v>960</v>
      </c>
      <c r="AL27" s="23">
        <v>21.653586824361668</v>
      </c>
      <c r="AM27" s="22">
        <v>0</v>
      </c>
      <c r="AN27" s="22">
        <v>924</v>
      </c>
      <c r="AO27" s="22">
        <v>260</v>
      </c>
      <c r="AP27" s="22">
        <f t="shared" si="11"/>
        <v>1184</v>
      </c>
    </row>
    <row r="28" spans="1:42" ht="13.5">
      <c r="A28" s="40" t="s">
        <v>13</v>
      </c>
      <c r="B28" s="40" t="s">
        <v>58</v>
      </c>
      <c r="C28" s="41" t="s">
        <v>59</v>
      </c>
      <c r="D28" s="22">
        <v>3903</v>
      </c>
      <c r="E28" s="22">
        <v>3903</v>
      </c>
      <c r="F28" s="22">
        <v>710</v>
      </c>
      <c r="G28" s="22">
        <v>32</v>
      </c>
      <c r="H28" s="22">
        <v>0</v>
      </c>
      <c r="I28" s="22">
        <f t="shared" si="6"/>
        <v>742</v>
      </c>
      <c r="J28" s="22">
        <v>520.8497853775986</v>
      </c>
      <c r="K28" s="22">
        <v>498.3872609408288</v>
      </c>
      <c r="L28" s="22">
        <v>22.46252443676975</v>
      </c>
      <c r="M28" s="22">
        <v>106</v>
      </c>
      <c r="N28" s="22">
        <v>342</v>
      </c>
      <c r="O28" s="22">
        <v>124</v>
      </c>
      <c r="P28" s="22">
        <f t="shared" si="7"/>
        <v>275</v>
      </c>
      <c r="Q28" s="22">
        <v>221</v>
      </c>
      <c r="R28" s="22">
        <v>54</v>
      </c>
      <c r="S28" s="22">
        <v>0</v>
      </c>
      <c r="T28" s="22">
        <v>0</v>
      </c>
      <c r="U28" s="22">
        <v>0</v>
      </c>
      <c r="V28" s="22">
        <f t="shared" si="8"/>
        <v>1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1</v>
      </c>
      <c r="AC28" s="22">
        <f t="shared" si="9"/>
        <v>742</v>
      </c>
      <c r="AD28" s="23">
        <v>83.28840970350404</v>
      </c>
      <c r="AE28" s="22">
        <v>0</v>
      </c>
      <c r="AF28" s="22">
        <v>51</v>
      </c>
      <c r="AG28" s="22">
        <v>40</v>
      </c>
      <c r="AH28" s="22">
        <v>0</v>
      </c>
      <c r="AI28" s="22">
        <v>0</v>
      </c>
      <c r="AJ28" s="22" t="s">
        <v>171</v>
      </c>
      <c r="AK28" s="22">
        <f t="shared" si="10"/>
        <v>91</v>
      </c>
      <c r="AL28" s="23">
        <v>23.349056603773587</v>
      </c>
      <c r="AM28" s="22">
        <v>124</v>
      </c>
      <c r="AN28" s="22">
        <v>57</v>
      </c>
      <c r="AO28" s="22">
        <v>119</v>
      </c>
      <c r="AP28" s="22">
        <f t="shared" si="11"/>
        <v>300</v>
      </c>
    </row>
    <row r="29" spans="1:42" ht="13.5">
      <c r="A29" s="40" t="s">
        <v>13</v>
      </c>
      <c r="B29" s="40" t="s">
        <v>60</v>
      </c>
      <c r="C29" s="41" t="s">
        <v>61</v>
      </c>
      <c r="D29" s="22">
        <v>7013</v>
      </c>
      <c r="E29" s="22">
        <v>6873</v>
      </c>
      <c r="F29" s="22">
        <v>882</v>
      </c>
      <c r="G29" s="22">
        <v>82</v>
      </c>
      <c r="H29" s="22">
        <v>19</v>
      </c>
      <c r="I29" s="22">
        <f t="shared" si="6"/>
        <v>983</v>
      </c>
      <c r="J29" s="22">
        <v>384.02262725388664</v>
      </c>
      <c r="K29" s="22">
        <v>368.39607070235513</v>
      </c>
      <c r="L29" s="22">
        <v>15.6265565515315</v>
      </c>
      <c r="M29" s="22">
        <v>0</v>
      </c>
      <c r="N29" s="22">
        <v>665</v>
      </c>
      <c r="O29" s="22">
        <v>0</v>
      </c>
      <c r="P29" s="22">
        <f t="shared" si="7"/>
        <v>33</v>
      </c>
      <c r="Q29" s="22">
        <v>0</v>
      </c>
      <c r="R29" s="22">
        <v>0</v>
      </c>
      <c r="S29" s="22">
        <v>0</v>
      </c>
      <c r="T29" s="22">
        <v>0</v>
      </c>
      <c r="U29" s="22">
        <v>33</v>
      </c>
      <c r="V29" s="22">
        <f t="shared" si="8"/>
        <v>266</v>
      </c>
      <c r="W29" s="22">
        <v>5</v>
      </c>
      <c r="X29" s="22">
        <v>88</v>
      </c>
      <c r="Y29" s="22">
        <v>64</v>
      </c>
      <c r="Z29" s="22">
        <v>5</v>
      </c>
      <c r="AA29" s="22">
        <v>104</v>
      </c>
      <c r="AB29" s="22">
        <v>0</v>
      </c>
      <c r="AC29" s="22">
        <f t="shared" si="9"/>
        <v>964</v>
      </c>
      <c r="AD29" s="23">
        <v>100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 t="s">
        <v>171</v>
      </c>
      <c r="AK29" s="22">
        <f t="shared" si="10"/>
        <v>0</v>
      </c>
      <c r="AL29" s="23">
        <v>27.593360995850624</v>
      </c>
      <c r="AM29" s="22">
        <v>0</v>
      </c>
      <c r="AN29" s="22">
        <v>59</v>
      </c>
      <c r="AO29" s="22">
        <v>33</v>
      </c>
      <c r="AP29" s="22">
        <f t="shared" si="11"/>
        <v>92</v>
      </c>
    </row>
    <row r="30" spans="1:42" ht="13.5">
      <c r="A30" s="40" t="s">
        <v>13</v>
      </c>
      <c r="B30" s="40" t="s">
        <v>62</v>
      </c>
      <c r="C30" s="41" t="s">
        <v>1</v>
      </c>
      <c r="D30" s="22">
        <v>5441</v>
      </c>
      <c r="E30" s="22">
        <v>5441</v>
      </c>
      <c r="F30" s="22">
        <v>589</v>
      </c>
      <c r="G30" s="22">
        <v>46</v>
      </c>
      <c r="H30" s="22">
        <v>40</v>
      </c>
      <c r="I30" s="22">
        <f t="shared" si="6"/>
        <v>675</v>
      </c>
      <c r="J30" s="22">
        <v>339.885143998006</v>
      </c>
      <c r="K30" s="22">
        <v>321.75793631811234</v>
      </c>
      <c r="L30" s="22">
        <v>18.127207679893655</v>
      </c>
      <c r="M30" s="22">
        <v>128</v>
      </c>
      <c r="N30" s="22">
        <v>374</v>
      </c>
      <c r="O30" s="22">
        <v>0</v>
      </c>
      <c r="P30" s="22">
        <f t="shared" si="7"/>
        <v>179</v>
      </c>
      <c r="Q30" s="22">
        <v>0</v>
      </c>
      <c r="R30" s="22">
        <v>148</v>
      </c>
      <c r="S30" s="22">
        <v>0</v>
      </c>
      <c r="T30" s="22">
        <v>0</v>
      </c>
      <c r="U30" s="22">
        <v>31</v>
      </c>
      <c r="V30" s="22">
        <f t="shared" si="8"/>
        <v>82</v>
      </c>
      <c r="W30" s="22">
        <v>4</v>
      </c>
      <c r="X30" s="22">
        <v>0</v>
      </c>
      <c r="Y30" s="22">
        <v>0</v>
      </c>
      <c r="Z30" s="22">
        <v>4</v>
      </c>
      <c r="AA30" s="22">
        <v>74</v>
      </c>
      <c r="AB30" s="22">
        <v>0</v>
      </c>
      <c r="AC30" s="22">
        <f t="shared" si="9"/>
        <v>635</v>
      </c>
      <c r="AD30" s="23">
        <v>100</v>
      </c>
      <c r="AE30" s="22">
        <v>0</v>
      </c>
      <c r="AF30" s="22">
        <v>0</v>
      </c>
      <c r="AG30" s="22">
        <v>148</v>
      </c>
      <c r="AH30" s="22">
        <v>0</v>
      </c>
      <c r="AI30" s="22">
        <v>0</v>
      </c>
      <c r="AJ30" s="22" t="s">
        <v>171</v>
      </c>
      <c r="AK30" s="22">
        <f t="shared" si="10"/>
        <v>148</v>
      </c>
      <c r="AL30" s="23">
        <v>46.92005242463958</v>
      </c>
      <c r="AM30" s="22">
        <v>0</v>
      </c>
      <c r="AN30" s="22">
        <v>39</v>
      </c>
      <c r="AO30" s="22">
        <v>31</v>
      </c>
      <c r="AP30" s="22">
        <f t="shared" si="11"/>
        <v>70</v>
      </c>
    </row>
    <row r="31" spans="1:42" ht="13.5">
      <c r="A31" s="40" t="s">
        <v>13</v>
      </c>
      <c r="B31" s="40" t="s">
        <v>63</v>
      </c>
      <c r="C31" s="41" t="s">
        <v>64</v>
      </c>
      <c r="D31" s="22">
        <v>16199</v>
      </c>
      <c r="E31" s="22">
        <v>15875</v>
      </c>
      <c r="F31" s="22">
        <v>3296</v>
      </c>
      <c r="G31" s="22">
        <v>112</v>
      </c>
      <c r="H31" s="22">
        <v>118</v>
      </c>
      <c r="I31" s="22">
        <f t="shared" si="6"/>
        <v>3526</v>
      </c>
      <c r="J31" s="22">
        <v>596.3500199149787</v>
      </c>
      <c r="K31" s="22">
        <v>454.1122528280538</v>
      </c>
      <c r="L31" s="22">
        <v>142.23776708692486</v>
      </c>
      <c r="M31" s="22">
        <v>0</v>
      </c>
      <c r="N31" s="22">
        <v>2522</v>
      </c>
      <c r="O31" s="22">
        <v>0</v>
      </c>
      <c r="P31" s="22">
        <f t="shared" si="7"/>
        <v>58</v>
      </c>
      <c r="Q31" s="22">
        <v>0</v>
      </c>
      <c r="R31" s="22">
        <v>0</v>
      </c>
      <c r="S31" s="22">
        <v>0</v>
      </c>
      <c r="T31" s="22">
        <v>0</v>
      </c>
      <c r="U31" s="22">
        <v>58</v>
      </c>
      <c r="V31" s="22">
        <f t="shared" si="8"/>
        <v>828</v>
      </c>
      <c r="W31" s="22">
        <v>247</v>
      </c>
      <c r="X31" s="22">
        <v>177</v>
      </c>
      <c r="Y31" s="22">
        <v>110</v>
      </c>
      <c r="Z31" s="22">
        <v>13</v>
      </c>
      <c r="AA31" s="22">
        <v>258</v>
      </c>
      <c r="AB31" s="22">
        <v>23</v>
      </c>
      <c r="AC31" s="22">
        <f t="shared" si="9"/>
        <v>3408</v>
      </c>
      <c r="AD31" s="23">
        <v>100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 t="s">
        <v>171</v>
      </c>
      <c r="AK31" s="22">
        <f t="shared" si="10"/>
        <v>0</v>
      </c>
      <c r="AL31" s="23">
        <v>24.295774647887324</v>
      </c>
      <c r="AM31" s="22">
        <v>0</v>
      </c>
      <c r="AN31" s="22">
        <v>190</v>
      </c>
      <c r="AO31" s="22">
        <v>58</v>
      </c>
      <c r="AP31" s="22">
        <f t="shared" si="11"/>
        <v>248</v>
      </c>
    </row>
    <row r="32" spans="1:42" ht="13.5">
      <c r="A32" s="40" t="s">
        <v>13</v>
      </c>
      <c r="B32" s="40" t="s">
        <v>65</v>
      </c>
      <c r="C32" s="41" t="s">
        <v>66</v>
      </c>
      <c r="D32" s="22">
        <v>9358</v>
      </c>
      <c r="E32" s="22">
        <v>9172</v>
      </c>
      <c r="F32" s="22">
        <v>1621</v>
      </c>
      <c r="G32" s="22">
        <v>106</v>
      </c>
      <c r="H32" s="22">
        <v>68</v>
      </c>
      <c r="I32" s="22">
        <f t="shared" si="6"/>
        <v>1795</v>
      </c>
      <c r="J32" s="22">
        <v>525.5191514402738</v>
      </c>
      <c r="K32" s="22">
        <v>419.5370161637395</v>
      </c>
      <c r="L32" s="22">
        <v>105.98213527653432</v>
      </c>
      <c r="M32" s="22">
        <v>0</v>
      </c>
      <c r="N32" s="22">
        <v>1329</v>
      </c>
      <c r="O32" s="22">
        <v>0</v>
      </c>
      <c r="P32" s="22">
        <f t="shared" si="7"/>
        <v>45</v>
      </c>
      <c r="Q32" s="22">
        <v>0</v>
      </c>
      <c r="R32" s="22">
        <v>0</v>
      </c>
      <c r="S32" s="22">
        <v>0</v>
      </c>
      <c r="T32" s="22">
        <v>0</v>
      </c>
      <c r="U32" s="22">
        <v>45</v>
      </c>
      <c r="V32" s="22">
        <f t="shared" si="8"/>
        <v>353</v>
      </c>
      <c r="W32" s="22">
        <v>4</v>
      </c>
      <c r="X32" s="22">
        <v>102</v>
      </c>
      <c r="Y32" s="22">
        <v>79</v>
      </c>
      <c r="Z32" s="22">
        <v>6</v>
      </c>
      <c r="AA32" s="22">
        <v>156</v>
      </c>
      <c r="AB32" s="22">
        <v>6</v>
      </c>
      <c r="AC32" s="22">
        <f t="shared" si="9"/>
        <v>1727</v>
      </c>
      <c r="AD32" s="23">
        <v>100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 t="s">
        <v>171</v>
      </c>
      <c r="AK32" s="22">
        <f t="shared" si="10"/>
        <v>0</v>
      </c>
      <c r="AL32" s="23">
        <v>20.44006948465547</v>
      </c>
      <c r="AM32" s="22">
        <v>0</v>
      </c>
      <c r="AN32" s="22">
        <v>105</v>
      </c>
      <c r="AO32" s="22">
        <v>45</v>
      </c>
      <c r="AP32" s="22">
        <f t="shared" si="11"/>
        <v>150</v>
      </c>
    </row>
    <row r="33" spans="1:42" ht="13.5">
      <c r="A33" s="40" t="s">
        <v>13</v>
      </c>
      <c r="B33" s="40" t="s">
        <v>67</v>
      </c>
      <c r="C33" s="41" t="s">
        <v>68</v>
      </c>
      <c r="D33" s="22">
        <v>9142</v>
      </c>
      <c r="E33" s="22">
        <v>8959</v>
      </c>
      <c r="F33" s="22">
        <v>1711</v>
      </c>
      <c r="G33" s="22">
        <v>41</v>
      </c>
      <c r="H33" s="22">
        <v>35</v>
      </c>
      <c r="I33" s="22">
        <f t="shared" si="6"/>
        <v>1787</v>
      </c>
      <c r="J33" s="22">
        <v>535.5382204067934</v>
      </c>
      <c r="K33" s="22">
        <v>367.11489647359923</v>
      </c>
      <c r="L33" s="22">
        <v>168.42332393319407</v>
      </c>
      <c r="M33" s="22">
        <v>132</v>
      </c>
      <c r="N33" s="22">
        <v>1371</v>
      </c>
      <c r="O33" s="22">
        <v>0</v>
      </c>
      <c r="P33" s="22">
        <f t="shared" si="7"/>
        <v>42</v>
      </c>
      <c r="Q33" s="22">
        <v>0</v>
      </c>
      <c r="R33" s="22">
        <v>0</v>
      </c>
      <c r="S33" s="22">
        <v>0</v>
      </c>
      <c r="T33" s="22">
        <v>0</v>
      </c>
      <c r="U33" s="22">
        <v>42</v>
      </c>
      <c r="V33" s="22">
        <f t="shared" si="8"/>
        <v>339</v>
      </c>
      <c r="W33" s="22">
        <v>5</v>
      </c>
      <c r="X33" s="22">
        <v>98</v>
      </c>
      <c r="Y33" s="22">
        <v>75</v>
      </c>
      <c r="Z33" s="22">
        <v>8</v>
      </c>
      <c r="AA33" s="22">
        <v>148</v>
      </c>
      <c r="AB33" s="22">
        <v>5</v>
      </c>
      <c r="AC33" s="22">
        <f t="shared" si="9"/>
        <v>1752</v>
      </c>
      <c r="AD33" s="23">
        <v>100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 t="s">
        <v>171</v>
      </c>
      <c r="AK33" s="22">
        <f t="shared" si="10"/>
        <v>0</v>
      </c>
      <c r="AL33" s="23">
        <v>25</v>
      </c>
      <c r="AM33" s="22">
        <v>0</v>
      </c>
      <c r="AN33" s="22">
        <v>106</v>
      </c>
      <c r="AO33" s="22">
        <v>42</v>
      </c>
      <c r="AP33" s="22">
        <f t="shared" si="11"/>
        <v>148</v>
      </c>
    </row>
    <row r="34" spans="1:42" ht="13.5">
      <c r="A34" s="40" t="s">
        <v>13</v>
      </c>
      <c r="B34" s="40" t="s">
        <v>69</v>
      </c>
      <c r="C34" s="41" t="s">
        <v>70</v>
      </c>
      <c r="D34" s="22">
        <v>6333</v>
      </c>
      <c r="E34" s="22">
        <v>6206</v>
      </c>
      <c r="F34" s="22">
        <v>1010</v>
      </c>
      <c r="G34" s="22">
        <v>44</v>
      </c>
      <c r="H34" s="22">
        <v>46</v>
      </c>
      <c r="I34" s="22">
        <f t="shared" si="6"/>
        <v>1100</v>
      </c>
      <c r="J34" s="22">
        <v>475.8721980320522</v>
      </c>
      <c r="K34" s="22">
        <v>399.30003525780376</v>
      </c>
      <c r="L34" s="22">
        <v>76.57216277424838</v>
      </c>
      <c r="M34" s="22">
        <v>56</v>
      </c>
      <c r="N34" s="22">
        <v>749</v>
      </c>
      <c r="O34" s="22">
        <v>0</v>
      </c>
      <c r="P34" s="22">
        <f t="shared" si="7"/>
        <v>33</v>
      </c>
      <c r="Q34" s="22">
        <v>0</v>
      </c>
      <c r="R34" s="22">
        <v>0</v>
      </c>
      <c r="S34" s="22">
        <v>0</v>
      </c>
      <c r="T34" s="22">
        <v>0</v>
      </c>
      <c r="U34" s="22">
        <v>33</v>
      </c>
      <c r="V34" s="22">
        <f t="shared" si="8"/>
        <v>272</v>
      </c>
      <c r="W34" s="22">
        <v>4</v>
      </c>
      <c r="X34" s="22">
        <v>83</v>
      </c>
      <c r="Y34" s="22">
        <v>60</v>
      </c>
      <c r="Z34" s="22">
        <v>7</v>
      </c>
      <c r="AA34" s="22">
        <v>114</v>
      </c>
      <c r="AB34" s="22">
        <v>4</v>
      </c>
      <c r="AC34" s="22">
        <f t="shared" si="9"/>
        <v>1054</v>
      </c>
      <c r="AD34" s="23">
        <v>100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 t="s">
        <v>171</v>
      </c>
      <c r="AK34" s="22">
        <f t="shared" si="10"/>
        <v>0</v>
      </c>
      <c r="AL34" s="23">
        <v>29.549549549549546</v>
      </c>
      <c r="AM34" s="22">
        <v>0</v>
      </c>
      <c r="AN34" s="22">
        <v>64</v>
      </c>
      <c r="AO34" s="22">
        <v>33</v>
      </c>
      <c r="AP34" s="22">
        <f t="shared" si="11"/>
        <v>97</v>
      </c>
    </row>
    <row r="35" spans="1:42" ht="13.5">
      <c r="A35" s="40" t="s">
        <v>13</v>
      </c>
      <c r="B35" s="40" t="s">
        <v>71</v>
      </c>
      <c r="C35" s="41" t="s">
        <v>0</v>
      </c>
      <c r="D35" s="22">
        <v>5551</v>
      </c>
      <c r="E35" s="22">
        <v>5440</v>
      </c>
      <c r="F35" s="22">
        <v>827</v>
      </c>
      <c r="G35" s="22">
        <v>14</v>
      </c>
      <c r="H35" s="22">
        <v>41</v>
      </c>
      <c r="I35" s="22">
        <f t="shared" si="6"/>
        <v>882</v>
      </c>
      <c r="J35" s="22">
        <v>435.3158631173453</v>
      </c>
      <c r="K35" s="22">
        <v>315.38190082991343</v>
      </c>
      <c r="L35" s="22">
        <v>119.93396228743184</v>
      </c>
      <c r="M35" s="22">
        <v>111</v>
      </c>
      <c r="N35" s="22">
        <v>635</v>
      </c>
      <c r="O35" s="22">
        <v>0</v>
      </c>
      <c r="P35" s="22">
        <f t="shared" si="7"/>
        <v>19</v>
      </c>
      <c r="Q35" s="22">
        <v>0</v>
      </c>
      <c r="R35" s="22">
        <v>0</v>
      </c>
      <c r="S35" s="22">
        <v>0</v>
      </c>
      <c r="T35" s="22">
        <v>0</v>
      </c>
      <c r="U35" s="22">
        <v>19</v>
      </c>
      <c r="V35" s="22">
        <f t="shared" si="8"/>
        <v>187</v>
      </c>
      <c r="W35" s="22">
        <v>3</v>
      </c>
      <c r="X35" s="22">
        <v>62</v>
      </c>
      <c r="Y35" s="22">
        <v>35</v>
      </c>
      <c r="Z35" s="22">
        <v>4</v>
      </c>
      <c r="AA35" s="22">
        <v>79</v>
      </c>
      <c r="AB35" s="22">
        <v>4</v>
      </c>
      <c r="AC35" s="22">
        <f t="shared" si="9"/>
        <v>841</v>
      </c>
      <c r="AD35" s="23">
        <v>100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171</v>
      </c>
      <c r="AK35" s="22">
        <f t="shared" si="10"/>
        <v>0</v>
      </c>
      <c r="AL35" s="23">
        <v>31.30252100840336</v>
      </c>
      <c r="AM35" s="22">
        <v>0</v>
      </c>
      <c r="AN35" s="22">
        <v>51</v>
      </c>
      <c r="AO35" s="22">
        <v>19</v>
      </c>
      <c r="AP35" s="22">
        <f t="shared" si="11"/>
        <v>70</v>
      </c>
    </row>
    <row r="36" spans="1:42" ht="13.5">
      <c r="A36" s="40" t="s">
        <v>13</v>
      </c>
      <c r="B36" s="40" t="s">
        <v>72</v>
      </c>
      <c r="C36" s="41" t="s">
        <v>73</v>
      </c>
      <c r="D36" s="22">
        <v>4198</v>
      </c>
      <c r="E36" s="22">
        <v>4114</v>
      </c>
      <c r="F36" s="22">
        <v>628</v>
      </c>
      <c r="G36" s="22">
        <v>36</v>
      </c>
      <c r="H36" s="22">
        <v>31</v>
      </c>
      <c r="I36" s="22">
        <f t="shared" si="6"/>
        <v>695</v>
      </c>
      <c r="J36" s="22">
        <v>453.5754142546679</v>
      </c>
      <c r="K36" s="22">
        <v>375.260234815013</v>
      </c>
      <c r="L36" s="22">
        <v>78.3151794396549</v>
      </c>
      <c r="M36" s="22">
        <v>99</v>
      </c>
      <c r="N36" s="22">
        <v>499</v>
      </c>
      <c r="O36" s="22">
        <v>0</v>
      </c>
      <c r="P36" s="22">
        <f t="shared" si="7"/>
        <v>21</v>
      </c>
      <c r="Q36" s="22">
        <v>0</v>
      </c>
      <c r="R36" s="22">
        <v>0</v>
      </c>
      <c r="S36" s="22">
        <v>0</v>
      </c>
      <c r="T36" s="22">
        <v>0</v>
      </c>
      <c r="U36" s="22">
        <v>21</v>
      </c>
      <c r="V36" s="22">
        <f t="shared" si="8"/>
        <v>141</v>
      </c>
      <c r="W36" s="22">
        <v>2</v>
      </c>
      <c r="X36" s="22">
        <v>49</v>
      </c>
      <c r="Y36" s="22">
        <v>37</v>
      </c>
      <c r="Z36" s="22">
        <v>4</v>
      </c>
      <c r="AA36" s="22">
        <v>49</v>
      </c>
      <c r="AB36" s="22">
        <v>0</v>
      </c>
      <c r="AC36" s="22">
        <f t="shared" si="9"/>
        <v>661</v>
      </c>
      <c r="AD36" s="23">
        <v>100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 t="s">
        <v>171</v>
      </c>
      <c r="AK36" s="22">
        <f t="shared" si="10"/>
        <v>0</v>
      </c>
      <c r="AL36" s="23">
        <v>31.57894736842105</v>
      </c>
      <c r="AM36" s="22">
        <v>0</v>
      </c>
      <c r="AN36" s="22">
        <v>40</v>
      </c>
      <c r="AO36" s="22">
        <v>21</v>
      </c>
      <c r="AP36" s="22">
        <f t="shared" si="11"/>
        <v>61</v>
      </c>
    </row>
    <row r="37" spans="1:42" ht="13.5">
      <c r="A37" s="40" t="s">
        <v>13</v>
      </c>
      <c r="B37" s="40" t="s">
        <v>74</v>
      </c>
      <c r="C37" s="41" t="s">
        <v>196</v>
      </c>
      <c r="D37" s="22">
        <v>4593</v>
      </c>
      <c r="E37" s="22">
        <v>4593</v>
      </c>
      <c r="F37" s="22">
        <v>433</v>
      </c>
      <c r="G37" s="22">
        <v>0</v>
      </c>
      <c r="H37" s="22">
        <v>0</v>
      </c>
      <c r="I37" s="22">
        <f t="shared" si="6"/>
        <v>433</v>
      </c>
      <c r="J37" s="22">
        <v>258.28464399368903</v>
      </c>
      <c r="K37" s="22">
        <v>258.28464399368903</v>
      </c>
      <c r="L37" s="22">
        <v>0</v>
      </c>
      <c r="M37" s="22">
        <v>122</v>
      </c>
      <c r="N37" s="22">
        <v>127</v>
      </c>
      <c r="O37" s="22">
        <v>265</v>
      </c>
      <c r="P37" s="22">
        <f t="shared" si="7"/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f t="shared" si="8"/>
        <v>41</v>
      </c>
      <c r="W37" s="22">
        <v>0</v>
      </c>
      <c r="X37" s="22">
        <v>21</v>
      </c>
      <c r="Y37" s="22">
        <v>14</v>
      </c>
      <c r="Z37" s="22">
        <v>4</v>
      </c>
      <c r="AA37" s="22">
        <v>0</v>
      </c>
      <c r="AB37" s="22">
        <v>2</v>
      </c>
      <c r="AC37" s="22">
        <f t="shared" si="9"/>
        <v>433</v>
      </c>
      <c r="AD37" s="23">
        <v>38.799076212471135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 t="s">
        <v>171</v>
      </c>
      <c r="AK37" s="22">
        <f t="shared" si="10"/>
        <v>0</v>
      </c>
      <c r="AL37" s="23">
        <v>29.36936936936937</v>
      </c>
      <c r="AM37" s="22">
        <v>265</v>
      </c>
      <c r="AN37" s="22">
        <v>8</v>
      </c>
      <c r="AO37" s="22">
        <v>0</v>
      </c>
      <c r="AP37" s="22">
        <f t="shared" si="11"/>
        <v>273</v>
      </c>
    </row>
    <row r="38" spans="1:42" ht="13.5">
      <c r="A38" s="40" t="s">
        <v>13</v>
      </c>
      <c r="B38" s="40" t="s">
        <v>75</v>
      </c>
      <c r="C38" s="41" t="s">
        <v>76</v>
      </c>
      <c r="D38" s="22">
        <v>5105</v>
      </c>
      <c r="E38" s="22">
        <v>5105</v>
      </c>
      <c r="F38" s="22">
        <v>434</v>
      </c>
      <c r="G38" s="22">
        <v>173</v>
      </c>
      <c r="H38" s="22">
        <v>0</v>
      </c>
      <c r="I38" s="22">
        <f t="shared" si="6"/>
        <v>607</v>
      </c>
      <c r="J38" s="22">
        <v>325.761743120497</v>
      </c>
      <c r="K38" s="22">
        <v>325.761743120497</v>
      </c>
      <c r="L38" s="22">
        <v>0</v>
      </c>
      <c r="M38" s="22">
        <v>210</v>
      </c>
      <c r="N38" s="22">
        <v>172</v>
      </c>
      <c r="O38" s="22">
        <v>360</v>
      </c>
      <c r="P38" s="22">
        <f t="shared" si="7"/>
        <v>23</v>
      </c>
      <c r="Q38" s="22">
        <v>0</v>
      </c>
      <c r="R38" s="22">
        <v>23</v>
      </c>
      <c r="S38" s="22">
        <v>0</v>
      </c>
      <c r="T38" s="22">
        <v>0</v>
      </c>
      <c r="U38" s="22">
        <v>0</v>
      </c>
      <c r="V38" s="22">
        <f t="shared" si="8"/>
        <v>52</v>
      </c>
      <c r="W38" s="22">
        <v>0</v>
      </c>
      <c r="X38" s="22">
        <v>0</v>
      </c>
      <c r="Y38" s="22">
        <v>52</v>
      </c>
      <c r="Z38" s="22">
        <v>0</v>
      </c>
      <c r="AA38" s="22">
        <v>0</v>
      </c>
      <c r="AB38" s="22">
        <v>0</v>
      </c>
      <c r="AC38" s="22">
        <f t="shared" si="9"/>
        <v>607</v>
      </c>
      <c r="AD38" s="23">
        <v>40.691927512355846</v>
      </c>
      <c r="AE38" s="22">
        <v>0</v>
      </c>
      <c r="AF38" s="22">
        <v>0</v>
      </c>
      <c r="AG38" s="22">
        <v>23</v>
      </c>
      <c r="AH38" s="22">
        <v>0</v>
      </c>
      <c r="AI38" s="22">
        <v>0</v>
      </c>
      <c r="AJ38" s="22" t="s">
        <v>171</v>
      </c>
      <c r="AK38" s="22">
        <f t="shared" si="10"/>
        <v>23</v>
      </c>
      <c r="AL38" s="23">
        <v>34.883720930232556</v>
      </c>
      <c r="AM38" s="22">
        <v>360</v>
      </c>
      <c r="AN38" s="22">
        <v>11</v>
      </c>
      <c r="AO38" s="22">
        <v>0</v>
      </c>
      <c r="AP38" s="22">
        <f t="shared" si="11"/>
        <v>371</v>
      </c>
    </row>
    <row r="39" spans="1:42" ht="13.5">
      <c r="A39" s="40" t="s">
        <v>13</v>
      </c>
      <c r="B39" s="40" t="s">
        <v>77</v>
      </c>
      <c r="C39" s="41" t="s">
        <v>194</v>
      </c>
      <c r="D39" s="22">
        <v>5926</v>
      </c>
      <c r="E39" s="22">
        <v>5926</v>
      </c>
      <c r="F39" s="22">
        <v>430</v>
      </c>
      <c r="G39" s="22">
        <v>84</v>
      </c>
      <c r="H39" s="22">
        <v>0</v>
      </c>
      <c r="I39" s="22">
        <f t="shared" si="6"/>
        <v>514</v>
      </c>
      <c r="J39" s="22">
        <v>237.63401587617142</v>
      </c>
      <c r="K39" s="22">
        <v>237.63401587617142</v>
      </c>
      <c r="L39" s="22">
        <v>0</v>
      </c>
      <c r="M39" s="22">
        <v>321</v>
      </c>
      <c r="N39" s="22">
        <v>204</v>
      </c>
      <c r="O39" s="22">
        <v>228</v>
      </c>
      <c r="P39" s="22">
        <f t="shared" si="7"/>
        <v>27</v>
      </c>
      <c r="Q39" s="22">
        <v>0</v>
      </c>
      <c r="R39" s="22">
        <v>27</v>
      </c>
      <c r="S39" s="22">
        <v>0</v>
      </c>
      <c r="T39" s="22">
        <v>0</v>
      </c>
      <c r="U39" s="22">
        <v>0</v>
      </c>
      <c r="V39" s="22">
        <f t="shared" si="8"/>
        <v>55</v>
      </c>
      <c r="W39" s="22">
        <v>0</v>
      </c>
      <c r="X39" s="22">
        <v>0</v>
      </c>
      <c r="Y39" s="22">
        <v>55</v>
      </c>
      <c r="Z39" s="22">
        <v>0</v>
      </c>
      <c r="AA39" s="22">
        <v>0</v>
      </c>
      <c r="AB39" s="22">
        <v>0</v>
      </c>
      <c r="AC39" s="22">
        <f t="shared" si="9"/>
        <v>514</v>
      </c>
      <c r="AD39" s="23">
        <v>55.6420233463035</v>
      </c>
      <c r="AE39" s="22">
        <v>0</v>
      </c>
      <c r="AF39" s="22">
        <v>0</v>
      </c>
      <c r="AG39" s="22">
        <v>27</v>
      </c>
      <c r="AH39" s="22">
        <v>0</v>
      </c>
      <c r="AI39" s="22">
        <v>0</v>
      </c>
      <c r="AJ39" s="22" t="s">
        <v>171</v>
      </c>
      <c r="AK39" s="22">
        <f t="shared" si="10"/>
        <v>27</v>
      </c>
      <c r="AL39" s="23">
        <v>48.26347305389221</v>
      </c>
      <c r="AM39" s="22">
        <v>228</v>
      </c>
      <c r="AN39" s="22">
        <v>14</v>
      </c>
      <c r="AO39" s="22">
        <v>0</v>
      </c>
      <c r="AP39" s="22">
        <f t="shared" si="11"/>
        <v>242</v>
      </c>
    </row>
    <row r="40" spans="1:42" ht="13.5">
      <c r="A40" s="40" t="s">
        <v>13</v>
      </c>
      <c r="B40" s="40" t="s">
        <v>78</v>
      </c>
      <c r="C40" s="41" t="s">
        <v>79</v>
      </c>
      <c r="D40" s="22">
        <v>8138</v>
      </c>
      <c r="E40" s="22">
        <v>8138</v>
      </c>
      <c r="F40" s="22">
        <v>1963</v>
      </c>
      <c r="G40" s="22">
        <v>1469</v>
      </c>
      <c r="H40" s="22">
        <v>0</v>
      </c>
      <c r="I40" s="22">
        <f t="shared" si="6"/>
        <v>3432</v>
      </c>
      <c r="J40" s="22">
        <v>1155.411615387982</v>
      </c>
      <c r="K40" s="22">
        <v>723.4788932018571</v>
      </c>
      <c r="L40" s="22">
        <v>431.932722186125</v>
      </c>
      <c r="M40" s="22">
        <v>300</v>
      </c>
      <c r="N40" s="22">
        <v>1366</v>
      </c>
      <c r="O40" s="22">
        <v>1905</v>
      </c>
      <c r="P40" s="22">
        <f t="shared" si="7"/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f t="shared" si="8"/>
        <v>161</v>
      </c>
      <c r="W40" s="22">
        <v>66</v>
      </c>
      <c r="X40" s="22">
        <v>25</v>
      </c>
      <c r="Y40" s="22">
        <v>47</v>
      </c>
      <c r="Z40" s="22">
        <v>10</v>
      </c>
      <c r="AA40" s="22">
        <v>9</v>
      </c>
      <c r="AB40" s="22">
        <v>4</v>
      </c>
      <c r="AC40" s="22">
        <f t="shared" si="9"/>
        <v>3432</v>
      </c>
      <c r="AD40" s="23">
        <v>44.49300699300699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 t="s">
        <v>171</v>
      </c>
      <c r="AK40" s="22">
        <f t="shared" si="10"/>
        <v>0</v>
      </c>
      <c r="AL40" s="23">
        <v>12.35262593783494</v>
      </c>
      <c r="AM40" s="22">
        <v>1905</v>
      </c>
      <c r="AN40" s="22">
        <v>78</v>
      </c>
      <c r="AO40" s="22">
        <v>0</v>
      </c>
      <c r="AP40" s="22">
        <f t="shared" si="11"/>
        <v>1983</v>
      </c>
    </row>
    <row r="41" spans="1:42" ht="13.5">
      <c r="A41" s="40" t="s">
        <v>13</v>
      </c>
      <c r="B41" s="40" t="s">
        <v>80</v>
      </c>
      <c r="C41" s="41" t="s">
        <v>81</v>
      </c>
      <c r="D41" s="22">
        <v>6796</v>
      </c>
      <c r="E41" s="22">
        <v>6796</v>
      </c>
      <c r="F41" s="22">
        <v>3111</v>
      </c>
      <c r="G41" s="22">
        <v>532</v>
      </c>
      <c r="H41" s="22">
        <v>0</v>
      </c>
      <c r="I41" s="22">
        <f t="shared" si="6"/>
        <v>3643</v>
      </c>
      <c r="J41" s="22">
        <v>1468.6318301660124</v>
      </c>
      <c r="K41" s="22">
        <v>896.9821087343885</v>
      </c>
      <c r="L41" s="22">
        <v>571.6497214316238</v>
      </c>
      <c r="M41" s="22">
        <v>137</v>
      </c>
      <c r="N41" s="22">
        <v>1712</v>
      </c>
      <c r="O41" s="22">
        <v>1725</v>
      </c>
      <c r="P41" s="22">
        <f t="shared" si="7"/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f t="shared" si="8"/>
        <v>206</v>
      </c>
      <c r="W41" s="22">
        <v>99</v>
      </c>
      <c r="X41" s="22">
        <v>52</v>
      </c>
      <c r="Y41" s="22">
        <v>48</v>
      </c>
      <c r="Z41" s="22">
        <v>7</v>
      </c>
      <c r="AA41" s="22">
        <v>0</v>
      </c>
      <c r="AB41" s="22">
        <v>0</v>
      </c>
      <c r="AC41" s="22">
        <f t="shared" si="9"/>
        <v>3643</v>
      </c>
      <c r="AD41" s="23">
        <v>52.648915728794954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 t="s">
        <v>171</v>
      </c>
      <c r="AK41" s="22">
        <f t="shared" si="10"/>
        <v>0</v>
      </c>
      <c r="AL41" s="23">
        <v>9.074074074074074</v>
      </c>
      <c r="AM41" s="22">
        <v>1725</v>
      </c>
      <c r="AN41" s="22">
        <v>123</v>
      </c>
      <c r="AO41" s="22">
        <v>0</v>
      </c>
      <c r="AP41" s="22">
        <f t="shared" si="11"/>
        <v>1848</v>
      </c>
    </row>
    <row r="42" spans="1:42" ht="13.5">
      <c r="A42" s="40" t="s">
        <v>13</v>
      </c>
      <c r="B42" s="40" t="s">
        <v>82</v>
      </c>
      <c r="C42" s="41" t="s">
        <v>83</v>
      </c>
      <c r="D42" s="22">
        <v>3263</v>
      </c>
      <c r="E42" s="22">
        <v>3228</v>
      </c>
      <c r="F42" s="22">
        <v>812</v>
      </c>
      <c r="G42" s="22">
        <v>26</v>
      </c>
      <c r="H42" s="22">
        <v>9</v>
      </c>
      <c r="I42" s="22">
        <f t="shared" si="6"/>
        <v>847</v>
      </c>
      <c r="J42" s="22">
        <v>711.1700720825864</v>
      </c>
      <c r="K42" s="22">
        <v>711.1700720825864</v>
      </c>
      <c r="L42" s="22">
        <v>0</v>
      </c>
      <c r="M42" s="22">
        <v>142</v>
      </c>
      <c r="N42" s="22">
        <v>557</v>
      </c>
      <c r="O42" s="22">
        <v>260</v>
      </c>
      <c r="P42" s="22">
        <f t="shared" si="7"/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f t="shared" si="8"/>
        <v>21</v>
      </c>
      <c r="W42" s="22">
        <v>0</v>
      </c>
      <c r="X42" s="22">
        <v>17</v>
      </c>
      <c r="Y42" s="22">
        <v>0</v>
      </c>
      <c r="Z42" s="22">
        <v>3</v>
      </c>
      <c r="AA42" s="22">
        <v>0</v>
      </c>
      <c r="AB42" s="22">
        <v>1</v>
      </c>
      <c r="AC42" s="22">
        <f t="shared" si="9"/>
        <v>838</v>
      </c>
      <c r="AD42" s="23">
        <v>68.97374701670644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 t="s">
        <v>171</v>
      </c>
      <c r="AK42" s="22">
        <f t="shared" si="10"/>
        <v>0</v>
      </c>
      <c r="AL42" s="23">
        <v>16.632653061224488</v>
      </c>
      <c r="AM42" s="22">
        <v>260</v>
      </c>
      <c r="AN42" s="22">
        <v>52</v>
      </c>
      <c r="AO42" s="22">
        <v>0</v>
      </c>
      <c r="AP42" s="22">
        <f t="shared" si="11"/>
        <v>312</v>
      </c>
    </row>
    <row r="43" spans="1:42" ht="13.5">
      <c r="A43" s="40" t="s">
        <v>13</v>
      </c>
      <c r="B43" s="40" t="s">
        <v>84</v>
      </c>
      <c r="C43" s="41" t="s">
        <v>85</v>
      </c>
      <c r="D43" s="22">
        <v>11469</v>
      </c>
      <c r="E43" s="22">
        <v>11469</v>
      </c>
      <c r="F43" s="22">
        <v>3477</v>
      </c>
      <c r="G43" s="22">
        <v>363</v>
      </c>
      <c r="H43" s="22">
        <v>0</v>
      </c>
      <c r="I43" s="22">
        <f t="shared" si="6"/>
        <v>3840</v>
      </c>
      <c r="J43" s="22">
        <v>917.3029858928834</v>
      </c>
      <c r="K43" s="22">
        <v>830.5891880076969</v>
      </c>
      <c r="L43" s="22">
        <v>86.71379788518662</v>
      </c>
      <c r="M43" s="22">
        <v>405</v>
      </c>
      <c r="N43" s="22">
        <v>1992</v>
      </c>
      <c r="O43" s="22">
        <v>1597</v>
      </c>
      <c r="P43" s="22">
        <f t="shared" si="7"/>
        <v>19</v>
      </c>
      <c r="Q43" s="22">
        <v>0</v>
      </c>
      <c r="R43" s="22">
        <v>19</v>
      </c>
      <c r="S43" s="22">
        <v>0</v>
      </c>
      <c r="T43" s="22">
        <v>0</v>
      </c>
      <c r="U43" s="22">
        <v>0</v>
      </c>
      <c r="V43" s="22">
        <f t="shared" si="8"/>
        <v>232</v>
      </c>
      <c r="W43" s="22">
        <v>194</v>
      </c>
      <c r="X43" s="22">
        <v>38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3840</v>
      </c>
      <c r="AD43" s="23">
        <v>58.411458333333336</v>
      </c>
      <c r="AE43" s="22">
        <v>0</v>
      </c>
      <c r="AF43" s="22">
        <v>0</v>
      </c>
      <c r="AG43" s="22">
        <v>19</v>
      </c>
      <c r="AH43" s="22">
        <v>0</v>
      </c>
      <c r="AI43" s="22">
        <v>0</v>
      </c>
      <c r="AJ43" s="22" t="s">
        <v>171</v>
      </c>
      <c r="AK43" s="22">
        <f t="shared" si="10"/>
        <v>19</v>
      </c>
      <c r="AL43" s="23">
        <v>15.453474676089519</v>
      </c>
      <c r="AM43" s="22">
        <v>1597</v>
      </c>
      <c r="AN43" s="22">
        <v>167</v>
      </c>
      <c r="AO43" s="22">
        <v>0</v>
      </c>
      <c r="AP43" s="22">
        <f t="shared" si="11"/>
        <v>1764</v>
      </c>
    </row>
    <row r="44" spans="1:42" ht="13.5">
      <c r="A44" s="40" t="s">
        <v>13</v>
      </c>
      <c r="B44" s="40" t="s">
        <v>86</v>
      </c>
      <c r="C44" s="41" t="s">
        <v>87</v>
      </c>
      <c r="D44" s="22">
        <v>13890</v>
      </c>
      <c r="E44" s="22">
        <v>13890</v>
      </c>
      <c r="F44" s="22">
        <v>3493</v>
      </c>
      <c r="G44" s="22">
        <v>1655</v>
      </c>
      <c r="H44" s="22">
        <v>250</v>
      </c>
      <c r="I44" s="22">
        <f t="shared" si="6"/>
        <v>5398</v>
      </c>
      <c r="J44" s="22">
        <v>1064.725780841642</v>
      </c>
      <c r="K44" s="22">
        <v>709.2912019093268</v>
      </c>
      <c r="L44" s="22">
        <v>355.43457893231556</v>
      </c>
      <c r="M44" s="22">
        <v>982</v>
      </c>
      <c r="N44" s="22">
        <v>3810</v>
      </c>
      <c r="O44" s="22">
        <v>907</v>
      </c>
      <c r="P44" s="22">
        <f t="shared" si="7"/>
        <v>215</v>
      </c>
      <c r="Q44" s="22">
        <v>215</v>
      </c>
      <c r="R44" s="22">
        <v>0</v>
      </c>
      <c r="S44" s="22">
        <v>0</v>
      </c>
      <c r="T44" s="22">
        <v>0</v>
      </c>
      <c r="U44" s="22">
        <v>0</v>
      </c>
      <c r="V44" s="22">
        <f t="shared" si="8"/>
        <v>216</v>
      </c>
      <c r="W44" s="22">
        <v>0</v>
      </c>
      <c r="X44" s="22">
        <v>0</v>
      </c>
      <c r="Y44" s="22">
        <v>120</v>
      </c>
      <c r="Z44" s="22">
        <v>0</v>
      </c>
      <c r="AA44" s="22">
        <v>0</v>
      </c>
      <c r="AB44" s="22">
        <v>96</v>
      </c>
      <c r="AC44" s="22">
        <f t="shared" si="9"/>
        <v>5148</v>
      </c>
      <c r="AD44" s="23">
        <v>82.38150738150738</v>
      </c>
      <c r="AE44" s="22">
        <v>0</v>
      </c>
      <c r="AF44" s="22">
        <v>166</v>
      </c>
      <c r="AG44" s="22">
        <v>0</v>
      </c>
      <c r="AH44" s="22">
        <v>0</v>
      </c>
      <c r="AI44" s="22">
        <v>0</v>
      </c>
      <c r="AJ44" s="22" t="s">
        <v>171</v>
      </c>
      <c r="AK44" s="22">
        <f t="shared" si="10"/>
        <v>166</v>
      </c>
      <c r="AL44" s="23">
        <v>22.251223491027734</v>
      </c>
      <c r="AM44" s="22">
        <v>907</v>
      </c>
      <c r="AN44" s="22">
        <v>531</v>
      </c>
      <c r="AO44" s="22">
        <v>0</v>
      </c>
      <c r="AP44" s="22">
        <f t="shared" si="11"/>
        <v>1438</v>
      </c>
    </row>
    <row r="45" spans="1:42" ht="13.5">
      <c r="A45" s="40" t="s">
        <v>13</v>
      </c>
      <c r="B45" s="40" t="s">
        <v>88</v>
      </c>
      <c r="C45" s="41" t="s">
        <v>195</v>
      </c>
      <c r="D45" s="22">
        <v>11109</v>
      </c>
      <c r="E45" s="22">
        <v>11109</v>
      </c>
      <c r="F45" s="22">
        <v>3064</v>
      </c>
      <c r="G45" s="22">
        <v>504</v>
      </c>
      <c r="H45" s="22">
        <v>1</v>
      </c>
      <c r="I45" s="22">
        <f t="shared" si="6"/>
        <v>3569</v>
      </c>
      <c r="J45" s="22">
        <v>880.1946342407797</v>
      </c>
      <c r="K45" s="22">
        <v>635.2987889616836</v>
      </c>
      <c r="L45" s="22">
        <v>244.8958452790962</v>
      </c>
      <c r="M45" s="22">
        <v>278</v>
      </c>
      <c r="N45" s="22">
        <v>2610</v>
      </c>
      <c r="O45" s="22">
        <v>693</v>
      </c>
      <c r="P45" s="22">
        <f t="shared" si="7"/>
        <v>265</v>
      </c>
      <c r="Q45" s="22">
        <v>0</v>
      </c>
      <c r="R45" s="22">
        <v>265</v>
      </c>
      <c r="S45" s="22">
        <v>0</v>
      </c>
      <c r="T45" s="22">
        <v>0</v>
      </c>
      <c r="U45" s="22">
        <v>0</v>
      </c>
      <c r="V45" s="22">
        <f t="shared" si="8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9"/>
        <v>3568</v>
      </c>
      <c r="AD45" s="23">
        <v>80.57735426008968</v>
      </c>
      <c r="AE45" s="22">
        <v>0</v>
      </c>
      <c r="AF45" s="22">
        <v>0</v>
      </c>
      <c r="AG45" s="22">
        <v>265</v>
      </c>
      <c r="AH45" s="22">
        <v>0</v>
      </c>
      <c r="AI45" s="22">
        <v>0</v>
      </c>
      <c r="AJ45" s="22" t="s">
        <v>171</v>
      </c>
      <c r="AK45" s="22">
        <f t="shared" si="10"/>
        <v>265</v>
      </c>
      <c r="AL45" s="23">
        <v>14.118564742589705</v>
      </c>
      <c r="AM45" s="22">
        <v>693</v>
      </c>
      <c r="AN45" s="22">
        <v>308</v>
      </c>
      <c r="AO45" s="22">
        <v>0</v>
      </c>
      <c r="AP45" s="22">
        <f t="shared" si="11"/>
        <v>1001</v>
      </c>
    </row>
    <row r="46" spans="1:42" ht="13.5">
      <c r="A46" s="40" t="s">
        <v>13</v>
      </c>
      <c r="B46" s="40" t="s">
        <v>89</v>
      </c>
      <c r="C46" s="41" t="s">
        <v>90</v>
      </c>
      <c r="D46" s="22">
        <v>16538</v>
      </c>
      <c r="E46" s="22">
        <v>16538</v>
      </c>
      <c r="F46" s="22">
        <v>5072</v>
      </c>
      <c r="G46" s="22">
        <v>2051</v>
      </c>
      <c r="H46" s="22">
        <v>0</v>
      </c>
      <c r="I46" s="22">
        <f t="shared" si="6"/>
        <v>7123</v>
      </c>
      <c r="J46" s="22">
        <v>1180.0138162504948</v>
      </c>
      <c r="K46" s="22">
        <v>587.4391397478948</v>
      </c>
      <c r="L46" s="22">
        <v>592.5746765026001</v>
      </c>
      <c r="M46" s="22">
        <v>790</v>
      </c>
      <c r="N46" s="22">
        <v>5686</v>
      </c>
      <c r="O46" s="22">
        <v>1246</v>
      </c>
      <c r="P46" s="22">
        <f t="shared" si="7"/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f t="shared" si="8"/>
        <v>191</v>
      </c>
      <c r="W46" s="22">
        <v>0</v>
      </c>
      <c r="X46" s="22">
        <v>53</v>
      </c>
      <c r="Y46" s="22">
        <v>138</v>
      </c>
      <c r="Z46" s="22">
        <v>0</v>
      </c>
      <c r="AA46" s="22">
        <v>0</v>
      </c>
      <c r="AB46" s="22">
        <v>0</v>
      </c>
      <c r="AC46" s="22">
        <f t="shared" si="9"/>
        <v>7123</v>
      </c>
      <c r="AD46" s="23">
        <v>82.5073704899621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 t="s">
        <v>171</v>
      </c>
      <c r="AK46" s="22">
        <f t="shared" si="10"/>
        <v>0</v>
      </c>
      <c r="AL46" s="23">
        <v>12.397320864400353</v>
      </c>
      <c r="AM46" s="22">
        <v>1246</v>
      </c>
      <c r="AN46" s="22">
        <v>766</v>
      </c>
      <c r="AO46" s="22">
        <v>0</v>
      </c>
      <c r="AP46" s="22">
        <f t="shared" si="11"/>
        <v>2012</v>
      </c>
    </row>
    <row r="47" spans="1:42" ht="13.5">
      <c r="A47" s="40" t="s">
        <v>13</v>
      </c>
      <c r="B47" s="40" t="s">
        <v>91</v>
      </c>
      <c r="C47" s="41" t="s">
        <v>92</v>
      </c>
      <c r="D47" s="22">
        <v>7459</v>
      </c>
      <c r="E47" s="22">
        <v>7426</v>
      </c>
      <c r="F47" s="22">
        <v>1952</v>
      </c>
      <c r="G47" s="22">
        <v>770</v>
      </c>
      <c r="H47" s="22">
        <v>6</v>
      </c>
      <c r="I47" s="22">
        <f t="shared" si="6"/>
        <v>2728</v>
      </c>
      <c r="J47" s="22">
        <v>1002.0073203833927</v>
      </c>
      <c r="K47" s="22">
        <v>533.6937817144684</v>
      </c>
      <c r="L47" s="22">
        <v>468.31353866892437</v>
      </c>
      <c r="M47" s="22">
        <v>144</v>
      </c>
      <c r="N47" s="22">
        <v>2135</v>
      </c>
      <c r="O47" s="22">
        <v>509</v>
      </c>
      <c r="P47" s="22">
        <f t="shared" si="7"/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f t="shared" si="8"/>
        <v>78</v>
      </c>
      <c r="W47" s="22">
        <v>0</v>
      </c>
      <c r="X47" s="22">
        <v>22</v>
      </c>
      <c r="Y47" s="22">
        <v>56</v>
      </c>
      <c r="Z47" s="22">
        <v>0</v>
      </c>
      <c r="AA47" s="22">
        <v>0</v>
      </c>
      <c r="AB47" s="22">
        <v>0</v>
      </c>
      <c r="AC47" s="22">
        <f t="shared" si="9"/>
        <v>2722</v>
      </c>
      <c r="AD47" s="23">
        <v>81.30051432770023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 t="s">
        <v>171</v>
      </c>
      <c r="AK47" s="22">
        <f t="shared" si="10"/>
        <v>0</v>
      </c>
      <c r="AL47" s="23">
        <v>7.745987438939288</v>
      </c>
      <c r="AM47" s="22">
        <v>509</v>
      </c>
      <c r="AN47" s="22">
        <v>286</v>
      </c>
      <c r="AO47" s="22">
        <v>0</v>
      </c>
      <c r="AP47" s="22">
        <f t="shared" si="11"/>
        <v>795</v>
      </c>
    </row>
    <row r="48" spans="1:42" ht="13.5">
      <c r="A48" s="40" t="s">
        <v>13</v>
      </c>
      <c r="B48" s="40" t="s">
        <v>93</v>
      </c>
      <c r="C48" s="41" t="s">
        <v>94</v>
      </c>
      <c r="D48" s="22">
        <v>6200</v>
      </c>
      <c r="E48" s="22">
        <v>6200</v>
      </c>
      <c r="F48" s="22">
        <v>1176</v>
      </c>
      <c r="G48" s="22">
        <v>493</v>
      </c>
      <c r="H48" s="22">
        <v>0</v>
      </c>
      <c r="I48" s="22">
        <f t="shared" si="6"/>
        <v>1669</v>
      </c>
      <c r="J48" s="22">
        <v>737.5165709235526</v>
      </c>
      <c r="K48" s="22">
        <v>627.0437472381794</v>
      </c>
      <c r="L48" s="22">
        <v>110.47282368537338</v>
      </c>
      <c r="M48" s="22">
        <v>195</v>
      </c>
      <c r="N48" s="22">
        <v>1299</v>
      </c>
      <c r="O48" s="22">
        <v>310</v>
      </c>
      <c r="P48" s="22">
        <f t="shared" si="7"/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f t="shared" si="8"/>
        <v>60</v>
      </c>
      <c r="W48" s="22">
        <v>0</v>
      </c>
      <c r="X48" s="22">
        <v>12</v>
      </c>
      <c r="Y48" s="22">
        <v>31</v>
      </c>
      <c r="Z48" s="22">
        <v>4</v>
      </c>
      <c r="AA48" s="22">
        <v>13</v>
      </c>
      <c r="AB48" s="22">
        <v>0</v>
      </c>
      <c r="AC48" s="22">
        <f t="shared" si="9"/>
        <v>1669</v>
      </c>
      <c r="AD48" s="23">
        <v>81.42600359496704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 t="s">
        <v>171</v>
      </c>
      <c r="AK48" s="22">
        <f t="shared" si="10"/>
        <v>0</v>
      </c>
      <c r="AL48" s="23">
        <v>13.680257510729612</v>
      </c>
      <c r="AM48" s="22">
        <v>310</v>
      </c>
      <c r="AN48" s="22">
        <v>175</v>
      </c>
      <c r="AO48" s="22">
        <v>0</v>
      </c>
      <c r="AP48" s="22">
        <f t="shared" si="11"/>
        <v>485</v>
      </c>
    </row>
    <row r="49" spans="1:42" ht="13.5">
      <c r="A49" s="40" t="s">
        <v>13</v>
      </c>
      <c r="B49" s="40" t="s">
        <v>95</v>
      </c>
      <c r="C49" s="41" t="s">
        <v>96</v>
      </c>
      <c r="D49" s="22">
        <v>12315</v>
      </c>
      <c r="E49" s="22">
        <v>12315</v>
      </c>
      <c r="F49" s="22">
        <v>3146</v>
      </c>
      <c r="G49" s="22">
        <v>1122</v>
      </c>
      <c r="H49" s="22">
        <v>0</v>
      </c>
      <c r="I49" s="22">
        <f t="shared" si="6"/>
        <v>4268</v>
      </c>
      <c r="J49" s="22">
        <v>949.5047247203821</v>
      </c>
      <c r="K49" s="22">
        <v>756.6226730960683</v>
      </c>
      <c r="L49" s="22">
        <v>192.88205162431382</v>
      </c>
      <c r="M49" s="22">
        <v>459</v>
      </c>
      <c r="N49" s="22">
        <v>2878</v>
      </c>
      <c r="O49" s="22">
        <v>939</v>
      </c>
      <c r="P49" s="22">
        <f t="shared" si="7"/>
        <v>165</v>
      </c>
      <c r="Q49" s="22">
        <v>0</v>
      </c>
      <c r="R49" s="22">
        <v>58</v>
      </c>
      <c r="S49" s="22">
        <v>0</v>
      </c>
      <c r="T49" s="22">
        <v>0</v>
      </c>
      <c r="U49" s="22">
        <v>107</v>
      </c>
      <c r="V49" s="22">
        <f t="shared" si="8"/>
        <v>287</v>
      </c>
      <c r="W49" s="22">
        <v>0</v>
      </c>
      <c r="X49" s="22">
        <v>222</v>
      </c>
      <c r="Y49" s="22">
        <v>65</v>
      </c>
      <c r="Z49" s="22">
        <v>0</v>
      </c>
      <c r="AA49" s="22">
        <v>0</v>
      </c>
      <c r="AB49" s="22">
        <v>0</v>
      </c>
      <c r="AC49" s="22">
        <f t="shared" si="9"/>
        <v>4269</v>
      </c>
      <c r="AD49" s="23">
        <v>78.00421644413211</v>
      </c>
      <c r="AE49" s="22">
        <v>0</v>
      </c>
      <c r="AF49" s="22">
        <v>0</v>
      </c>
      <c r="AG49" s="22">
        <v>58</v>
      </c>
      <c r="AH49" s="22">
        <v>0</v>
      </c>
      <c r="AI49" s="22">
        <v>0</v>
      </c>
      <c r="AJ49" s="22" t="s">
        <v>171</v>
      </c>
      <c r="AK49" s="22">
        <f t="shared" si="10"/>
        <v>58</v>
      </c>
      <c r="AL49" s="23">
        <v>17.00507614213198</v>
      </c>
      <c r="AM49" s="22">
        <v>939</v>
      </c>
      <c r="AN49" s="22">
        <v>468</v>
      </c>
      <c r="AO49" s="22">
        <v>107</v>
      </c>
      <c r="AP49" s="22">
        <f t="shared" si="11"/>
        <v>1514</v>
      </c>
    </row>
    <row r="50" spans="1:42" ht="13.5">
      <c r="A50" s="74" t="s">
        <v>97</v>
      </c>
      <c r="B50" s="75"/>
      <c r="C50" s="76"/>
      <c r="D50" s="22">
        <f aca="true" t="shared" si="12" ref="D50:I50">SUM(D6:D49)</f>
        <v>2573860</v>
      </c>
      <c r="E50" s="22">
        <f t="shared" si="12"/>
        <v>2572637</v>
      </c>
      <c r="F50" s="22">
        <f t="shared" si="12"/>
        <v>942961</v>
      </c>
      <c r="G50" s="22">
        <f t="shared" si="12"/>
        <v>278713</v>
      </c>
      <c r="H50" s="22">
        <f t="shared" si="12"/>
        <v>2059</v>
      </c>
      <c r="I50" s="22">
        <f t="shared" si="12"/>
        <v>1223733</v>
      </c>
      <c r="J50" s="22">
        <f>I50/D50/365*1000000</f>
        <v>1302.5934396917205</v>
      </c>
      <c r="K50" s="22">
        <f>('ごみ搬入量内訳'!E51+'ごみ処理概要'!H50)/'ごみ処理概要'!D50/365*1000000</f>
        <v>692.340026796276</v>
      </c>
      <c r="L50" s="22">
        <f>'ごみ搬入量内訳'!F51/D50/365*1000000</f>
        <v>610.2534128954444</v>
      </c>
      <c r="M50" s="22">
        <f aca="true" t="shared" si="13" ref="M50:AC50">SUM(M6:M49)</f>
        <v>24451</v>
      </c>
      <c r="N50" s="22">
        <f t="shared" si="13"/>
        <v>960844</v>
      </c>
      <c r="O50" s="22">
        <f t="shared" si="13"/>
        <v>74459</v>
      </c>
      <c r="P50" s="22">
        <f t="shared" si="13"/>
        <v>175674</v>
      </c>
      <c r="Q50" s="22">
        <f t="shared" si="13"/>
        <v>137055</v>
      </c>
      <c r="R50" s="22">
        <f t="shared" si="13"/>
        <v>34649</v>
      </c>
      <c r="S50" s="22">
        <f t="shared" si="13"/>
        <v>3227</v>
      </c>
      <c r="T50" s="22">
        <f t="shared" si="13"/>
        <v>0</v>
      </c>
      <c r="U50" s="22">
        <f t="shared" si="13"/>
        <v>743</v>
      </c>
      <c r="V50" s="22">
        <f t="shared" si="13"/>
        <v>10691</v>
      </c>
      <c r="W50" s="22">
        <f t="shared" si="13"/>
        <v>3616</v>
      </c>
      <c r="X50" s="22">
        <f t="shared" si="13"/>
        <v>1687</v>
      </c>
      <c r="Y50" s="22">
        <f t="shared" si="13"/>
        <v>3143</v>
      </c>
      <c r="Z50" s="22">
        <f t="shared" si="13"/>
        <v>184</v>
      </c>
      <c r="AA50" s="22">
        <f t="shared" si="13"/>
        <v>1004</v>
      </c>
      <c r="AB50" s="22">
        <f t="shared" si="13"/>
        <v>1057</v>
      </c>
      <c r="AC50" s="22">
        <f t="shared" si="13"/>
        <v>1221668</v>
      </c>
      <c r="AD50" s="23">
        <f>(N50+P50+V50)/AC50*100</f>
        <v>93.90513625633152</v>
      </c>
      <c r="AE50" s="22">
        <f aca="true" t="shared" si="14" ref="AE50:AK50">SUM(AE6:AE49)</f>
        <v>0</v>
      </c>
      <c r="AF50" s="22">
        <f t="shared" si="14"/>
        <v>8768</v>
      </c>
      <c r="AG50" s="22">
        <f t="shared" si="14"/>
        <v>20698</v>
      </c>
      <c r="AH50" s="22">
        <f t="shared" si="14"/>
        <v>3227</v>
      </c>
      <c r="AI50" s="22">
        <f t="shared" si="14"/>
        <v>0</v>
      </c>
      <c r="AJ50" s="22">
        <f t="shared" si="14"/>
        <v>0</v>
      </c>
      <c r="AK50" s="22">
        <f t="shared" si="14"/>
        <v>32693</v>
      </c>
      <c r="AL50" s="23">
        <f>(M50+V50+AK50)/(M50+AC50)*100</f>
        <v>5.4437016047424045</v>
      </c>
      <c r="AM50" s="22">
        <f>SUM(AM6:AM49)</f>
        <v>74459</v>
      </c>
      <c r="AN50" s="22">
        <f>SUM(AN6:AN49)</f>
        <v>170736</v>
      </c>
      <c r="AO50" s="22">
        <f>SUM(AO6:AO49)</f>
        <v>16090</v>
      </c>
      <c r="AP50" s="22">
        <f>SUM(AP6:AP49)</f>
        <v>261285</v>
      </c>
    </row>
  </sheetData>
  <mergeCells count="31">
    <mergeCell ref="AO3:AO4"/>
    <mergeCell ref="A50:C5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173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98</v>
      </c>
      <c r="B2" s="49" t="s">
        <v>99</v>
      </c>
      <c r="C2" s="54" t="s">
        <v>100</v>
      </c>
      <c r="D2" s="57" t="s">
        <v>101</v>
      </c>
      <c r="E2" s="68"/>
      <c r="F2" s="80"/>
      <c r="G2" s="26" t="s">
        <v>102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103</v>
      </c>
    </row>
    <row r="3" spans="1:34" s="42" customFormat="1" ht="13.5">
      <c r="A3" s="50"/>
      <c r="B3" s="50"/>
      <c r="C3" s="78"/>
      <c r="D3" s="30"/>
      <c r="E3" s="44"/>
      <c r="F3" s="45" t="s">
        <v>104</v>
      </c>
      <c r="G3" s="39" t="s">
        <v>152</v>
      </c>
      <c r="H3" s="14" t="s">
        <v>105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106</v>
      </c>
      <c r="AH3" s="78"/>
    </row>
    <row r="4" spans="1:34" s="42" customFormat="1" ht="13.5">
      <c r="A4" s="50"/>
      <c r="B4" s="50"/>
      <c r="C4" s="78"/>
      <c r="D4" s="39" t="s">
        <v>152</v>
      </c>
      <c r="E4" s="54" t="s">
        <v>107</v>
      </c>
      <c r="F4" s="54" t="s">
        <v>108</v>
      </c>
      <c r="G4" s="13"/>
      <c r="H4" s="39" t="s">
        <v>152</v>
      </c>
      <c r="I4" s="65" t="s">
        <v>109</v>
      </c>
      <c r="J4" s="82"/>
      <c r="K4" s="82"/>
      <c r="L4" s="83"/>
      <c r="M4" s="65" t="s">
        <v>110</v>
      </c>
      <c r="N4" s="82"/>
      <c r="O4" s="82"/>
      <c r="P4" s="83"/>
      <c r="Q4" s="65" t="s">
        <v>111</v>
      </c>
      <c r="R4" s="82"/>
      <c r="S4" s="82"/>
      <c r="T4" s="83"/>
      <c r="U4" s="65" t="s">
        <v>112</v>
      </c>
      <c r="V4" s="82"/>
      <c r="W4" s="82"/>
      <c r="X4" s="83"/>
      <c r="Y4" s="65" t="s">
        <v>113</v>
      </c>
      <c r="Z4" s="82"/>
      <c r="AA4" s="82"/>
      <c r="AB4" s="83"/>
      <c r="AC4" s="65" t="s">
        <v>114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152</v>
      </c>
      <c r="J5" s="7" t="s">
        <v>115</v>
      </c>
      <c r="K5" s="7" t="s">
        <v>116</v>
      </c>
      <c r="L5" s="7" t="s">
        <v>117</v>
      </c>
      <c r="M5" s="39" t="s">
        <v>152</v>
      </c>
      <c r="N5" s="7" t="s">
        <v>115</v>
      </c>
      <c r="O5" s="7" t="s">
        <v>116</v>
      </c>
      <c r="P5" s="7" t="s">
        <v>117</v>
      </c>
      <c r="Q5" s="39" t="s">
        <v>152</v>
      </c>
      <c r="R5" s="7" t="s">
        <v>115</v>
      </c>
      <c r="S5" s="7" t="s">
        <v>116</v>
      </c>
      <c r="T5" s="7" t="s">
        <v>117</v>
      </c>
      <c r="U5" s="39" t="s">
        <v>152</v>
      </c>
      <c r="V5" s="7" t="s">
        <v>115</v>
      </c>
      <c r="W5" s="7" t="s">
        <v>116</v>
      </c>
      <c r="X5" s="7" t="s">
        <v>117</v>
      </c>
      <c r="Y5" s="39" t="s">
        <v>152</v>
      </c>
      <c r="Z5" s="7" t="s">
        <v>115</v>
      </c>
      <c r="AA5" s="7" t="s">
        <v>116</v>
      </c>
      <c r="AB5" s="7" t="s">
        <v>117</v>
      </c>
      <c r="AC5" s="39" t="s">
        <v>152</v>
      </c>
      <c r="AD5" s="7" t="s">
        <v>115</v>
      </c>
      <c r="AE5" s="7" t="s">
        <v>116</v>
      </c>
      <c r="AF5" s="7" t="s">
        <v>117</v>
      </c>
      <c r="AG5" s="13"/>
      <c r="AH5" s="61"/>
    </row>
    <row r="6" spans="1:34" s="42" customFormat="1" ht="13.5">
      <c r="A6" s="51"/>
      <c r="B6" s="77"/>
      <c r="C6" s="79"/>
      <c r="D6" s="19" t="s">
        <v>118</v>
      </c>
      <c r="E6" s="20" t="s">
        <v>119</v>
      </c>
      <c r="F6" s="20" t="s">
        <v>119</v>
      </c>
      <c r="G6" s="20" t="s">
        <v>119</v>
      </c>
      <c r="H6" s="19" t="s">
        <v>119</v>
      </c>
      <c r="I6" s="19" t="s">
        <v>119</v>
      </c>
      <c r="J6" s="21" t="s">
        <v>119</v>
      </c>
      <c r="K6" s="21" t="s">
        <v>119</v>
      </c>
      <c r="L6" s="21" t="s">
        <v>119</v>
      </c>
      <c r="M6" s="19" t="s">
        <v>119</v>
      </c>
      <c r="N6" s="21" t="s">
        <v>119</v>
      </c>
      <c r="O6" s="21" t="s">
        <v>119</v>
      </c>
      <c r="P6" s="21" t="s">
        <v>119</v>
      </c>
      <c r="Q6" s="19" t="s">
        <v>119</v>
      </c>
      <c r="R6" s="21" t="s">
        <v>119</v>
      </c>
      <c r="S6" s="21" t="s">
        <v>119</v>
      </c>
      <c r="T6" s="21" t="s">
        <v>119</v>
      </c>
      <c r="U6" s="19" t="s">
        <v>119</v>
      </c>
      <c r="V6" s="21" t="s">
        <v>119</v>
      </c>
      <c r="W6" s="21" t="s">
        <v>119</v>
      </c>
      <c r="X6" s="21" t="s">
        <v>119</v>
      </c>
      <c r="Y6" s="19" t="s">
        <v>119</v>
      </c>
      <c r="Z6" s="21" t="s">
        <v>119</v>
      </c>
      <c r="AA6" s="21" t="s">
        <v>119</v>
      </c>
      <c r="AB6" s="21" t="s">
        <v>119</v>
      </c>
      <c r="AC6" s="19" t="s">
        <v>119</v>
      </c>
      <c r="AD6" s="21" t="s">
        <v>119</v>
      </c>
      <c r="AE6" s="21" t="s">
        <v>119</v>
      </c>
      <c r="AF6" s="21" t="s">
        <v>119</v>
      </c>
      <c r="AG6" s="20" t="s">
        <v>119</v>
      </c>
      <c r="AH6" s="20" t="s">
        <v>119</v>
      </c>
    </row>
    <row r="7" spans="1:34" ht="13.5">
      <c r="A7" s="40" t="s">
        <v>13</v>
      </c>
      <c r="B7" s="40" t="s">
        <v>14</v>
      </c>
      <c r="C7" s="41" t="s">
        <v>15</v>
      </c>
      <c r="D7" s="31">
        <f aca="true" t="shared" si="0" ref="D7:D12">SUM(E7:F7)</f>
        <v>818274</v>
      </c>
      <c r="E7" s="22">
        <v>344789</v>
      </c>
      <c r="F7" s="22">
        <v>473485</v>
      </c>
      <c r="G7" s="32">
        <f aca="true" t="shared" si="1" ref="G7:G12">H7+AG7</f>
        <v>818274</v>
      </c>
      <c r="H7" s="31">
        <f aca="true" t="shared" si="2" ref="H7:H12">I7+M7+Q7+U7+Y7+AC7</f>
        <v>610110</v>
      </c>
      <c r="I7" s="32">
        <f aca="true" t="shared" si="3" ref="I7:I12">SUM(J7:L7)</f>
        <v>580397</v>
      </c>
      <c r="J7" s="22">
        <v>289870</v>
      </c>
      <c r="K7" s="22">
        <v>25206</v>
      </c>
      <c r="L7" s="22">
        <v>265321</v>
      </c>
      <c r="M7" s="32">
        <f aca="true" t="shared" si="4" ref="M7:M12">SUM(N7:P7)</f>
        <v>0</v>
      </c>
      <c r="N7" s="22">
        <v>0</v>
      </c>
      <c r="O7" s="22">
        <v>0</v>
      </c>
      <c r="P7" s="22">
        <v>0</v>
      </c>
      <c r="Q7" s="32">
        <f aca="true" t="shared" si="5" ref="Q7:Q12">SUM(R7:T7)</f>
        <v>0</v>
      </c>
      <c r="R7" s="22">
        <v>0</v>
      </c>
      <c r="S7" s="22">
        <v>0</v>
      </c>
      <c r="T7" s="22">
        <v>0</v>
      </c>
      <c r="U7" s="32">
        <f aca="true" t="shared" si="6" ref="U7:U12">SUM(V7:X7)</f>
        <v>17275</v>
      </c>
      <c r="V7" s="22">
        <v>17275</v>
      </c>
      <c r="W7" s="22">
        <v>0</v>
      </c>
      <c r="X7" s="22">
        <v>0</v>
      </c>
      <c r="Y7" s="32">
        <f aca="true" t="shared" si="7" ref="Y7:Y12">SUM(Z7:AB7)</f>
        <v>4571</v>
      </c>
      <c r="Z7" s="22">
        <v>4440</v>
      </c>
      <c r="AA7" s="22">
        <v>131</v>
      </c>
      <c r="AB7" s="22">
        <v>0</v>
      </c>
      <c r="AC7" s="32">
        <f aca="true" t="shared" si="8" ref="AC7:AC12">SUM(AD7:AF7)</f>
        <v>7867</v>
      </c>
      <c r="AD7" s="22">
        <v>0</v>
      </c>
      <c r="AE7" s="22">
        <v>7867</v>
      </c>
      <c r="AF7" s="22">
        <v>0</v>
      </c>
      <c r="AG7" s="22">
        <v>208164</v>
      </c>
      <c r="AH7" s="22">
        <v>0</v>
      </c>
    </row>
    <row r="8" spans="1:34" ht="13.5">
      <c r="A8" s="40" t="s">
        <v>13</v>
      </c>
      <c r="B8" s="40" t="s">
        <v>16</v>
      </c>
      <c r="C8" s="41" t="s">
        <v>17</v>
      </c>
      <c r="D8" s="31">
        <f t="shared" si="0"/>
        <v>33108</v>
      </c>
      <c r="E8" s="22">
        <v>16137</v>
      </c>
      <c r="F8" s="22">
        <v>16971</v>
      </c>
      <c r="G8" s="32">
        <f t="shared" si="1"/>
        <v>33108</v>
      </c>
      <c r="H8" s="31">
        <f t="shared" si="2"/>
        <v>16137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11809</v>
      </c>
      <c r="N8" s="22">
        <v>0</v>
      </c>
      <c r="O8" s="22">
        <v>11809</v>
      </c>
      <c r="P8" s="22">
        <v>0</v>
      </c>
      <c r="Q8" s="32">
        <f t="shared" si="5"/>
        <v>3384</v>
      </c>
      <c r="R8" s="22">
        <v>0</v>
      </c>
      <c r="S8" s="22">
        <v>3384</v>
      </c>
      <c r="T8" s="22">
        <v>0</v>
      </c>
      <c r="U8" s="32">
        <f t="shared" si="6"/>
        <v>823</v>
      </c>
      <c r="V8" s="22">
        <v>0</v>
      </c>
      <c r="W8" s="22">
        <v>823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121</v>
      </c>
      <c r="AD8" s="22">
        <v>0</v>
      </c>
      <c r="AE8" s="22">
        <v>121</v>
      </c>
      <c r="AF8" s="22">
        <v>0</v>
      </c>
      <c r="AG8" s="22">
        <v>16971</v>
      </c>
      <c r="AH8" s="22">
        <v>443</v>
      </c>
    </row>
    <row r="9" spans="1:34" ht="13.5">
      <c r="A9" s="40" t="s">
        <v>13</v>
      </c>
      <c r="B9" s="40" t="s">
        <v>18</v>
      </c>
      <c r="C9" s="41" t="s">
        <v>19</v>
      </c>
      <c r="D9" s="31">
        <f t="shared" si="0"/>
        <v>37762</v>
      </c>
      <c r="E9" s="22">
        <v>33872</v>
      </c>
      <c r="F9" s="22">
        <v>3890</v>
      </c>
      <c r="G9" s="32">
        <f t="shared" si="1"/>
        <v>37762</v>
      </c>
      <c r="H9" s="31">
        <f t="shared" si="2"/>
        <v>32162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29637</v>
      </c>
      <c r="N9" s="22">
        <v>0</v>
      </c>
      <c r="O9" s="22">
        <v>0</v>
      </c>
      <c r="P9" s="22">
        <v>29637</v>
      </c>
      <c r="Q9" s="32">
        <f t="shared" si="5"/>
        <v>834</v>
      </c>
      <c r="R9" s="22">
        <v>0</v>
      </c>
      <c r="S9" s="22">
        <v>834</v>
      </c>
      <c r="T9" s="22">
        <v>0</v>
      </c>
      <c r="U9" s="32">
        <f t="shared" si="6"/>
        <v>1601</v>
      </c>
      <c r="V9" s="22">
        <v>0</v>
      </c>
      <c r="W9" s="22">
        <v>1601</v>
      </c>
      <c r="X9" s="22">
        <v>0</v>
      </c>
      <c r="Y9" s="32">
        <f t="shared" si="7"/>
        <v>41</v>
      </c>
      <c r="Z9" s="22">
        <v>0</v>
      </c>
      <c r="AA9" s="22">
        <v>41</v>
      </c>
      <c r="AB9" s="22">
        <v>0</v>
      </c>
      <c r="AC9" s="32">
        <f t="shared" si="8"/>
        <v>49</v>
      </c>
      <c r="AD9" s="22">
        <v>0</v>
      </c>
      <c r="AE9" s="22">
        <v>49</v>
      </c>
      <c r="AF9" s="22">
        <v>0</v>
      </c>
      <c r="AG9" s="22">
        <v>5600</v>
      </c>
      <c r="AH9" s="22">
        <v>0</v>
      </c>
    </row>
    <row r="10" spans="1:34" ht="13.5">
      <c r="A10" s="40" t="s">
        <v>13</v>
      </c>
      <c r="B10" s="40" t="s">
        <v>20</v>
      </c>
      <c r="C10" s="41" t="s">
        <v>21</v>
      </c>
      <c r="D10" s="31">
        <f t="shared" si="0"/>
        <v>11247</v>
      </c>
      <c r="E10" s="22">
        <v>9530</v>
      </c>
      <c r="F10" s="22">
        <v>1717</v>
      </c>
      <c r="G10" s="32">
        <f t="shared" si="1"/>
        <v>11247</v>
      </c>
      <c r="H10" s="31">
        <f t="shared" si="2"/>
        <v>9530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6292</v>
      </c>
      <c r="N10" s="22">
        <v>0</v>
      </c>
      <c r="O10" s="22">
        <v>6292</v>
      </c>
      <c r="P10" s="22">
        <v>0</v>
      </c>
      <c r="Q10" s="32">
        <f t="shared" si="5"/>
        <v>1983</v>
      </c>
      <c r="R10" s="22">
        <v>0</v>
      </c>
      <c r="S10" s="22">
        <v>1983</v>
      </c>
      <c r="T10" s="22">
        <v>0</v>
      </c>
      <c r="U10" s="32">
        <f t="shared" si="6"/>
        <v>635</v>
      </c>
      <c r="V10" s="22">
        <v>4</v>
      </c>
      <c r="W10" s="22">
        <v>631</v>
      </c>
      <c r="X10" s="22">
        <v>0</v>
      </c>
      <c r="Y10" s="32">
        <f t="shared" si="7"/>
        <v>112</v>
      </c>
      <c r="Z10" s="22">
        <v>112</v>
      </c>
      <c r="AA10" s="22">
        <v>0</v>
      </c>
      <c r="AB10" s="22">
        <v>0</v>
      </c>
      <c r="AC10" s="32">
        <f t="shared" si="8"/>
        <v>508</v>
      </c>
      <c r="AD10" s="22">
        <v>508</v>
      </c>
      <c r="AE10" s="22">
        <v>0</v>
      </c>
      <c r="AF10" s="22">
        <v>0</v>
      </c>
      <c r="AG10" s="22">
        <v>1717</v>
      </c>
      <c r="AH10" s="22">
        <v>561</v>
      </c>
    </row>
    <row r="11" spans="1:34" ht="13.5">
      <c r="A11" s="40" t="s">
        <v>13</v>
      </c>
      <c r="B11" s="40" t="s">
        <v>22</v>
      </c>
      <c r="C11" s="41" t="s">
        <v>23</v>
      </c>
      <c r="D11" s="31">
        <f t="shared" si="0"/>
        <v>66292</v>
      </c>
      <c r="E11" s="22">
        <v>47421</v>
      </c>
      <c r="F11" s="22">
        <v>18871</v>
      </c>
      <c r="G11" s="32">
        <f t="shared" si="1"/>
        <v>66292</v>
      </c>
      <c r="H11" s="31">
        <f t="shared" si="2"/>
        <v>49704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36838</v>
      </c>
      <c r="N11" s="22">
        <v>36838</v>
      </c>
      <c r="O11" s="22">
        <v>0</v>
      </c>
      <c r="P11" s="22">
        <v>0</v>
      </c>
      <c r="Q11" s="32">
        <f t="shared" si="5"/>
        <v>9589</v>
      </c>
      <c r="R11" s="22">
        <v>702</v>
      </c>
      <c r="S11" s="22">
        <v>8887</v>
      </c>
      <c r="T11" s="22">
        <v>0</v>
      </c>
      <c r="U11" s="32">
        <f t="shared" si="6"/>
        <v>3277</v>
      </c>
      <c r="V11" s="22">
        <v>1693</v>
      </c>
      <c r="W11" s="22">
        <v>1584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16588</v>
      </c>
      <c r="AH11" s="22">
        <v>160</v>
      </c>
    </row>
    <row r="12" spans="1:34" ht="13.5">
      <c r="A12" s="40" t="s">
        <v>13</v>
      </c>
      <c r="B12" s="40" t="s">
        <v>24</v>
      </c>
      <c r="C12" s="41" t="s">
        <v>25</v>
      </c>
      <c r="D12" s="31">
        <f t="shared" si="0"/>
        <v>13257</v>
      </c>
      <c r="E12" s="22">
        <v>8853</v>
      </c>
      <c r="F12" s="22">
        <v>4404</v>
      </c>
      <c r="G12" s="32">
        <f t="shared" si="1"/>
        <v>13257</v>
      </c>
      <c r="H12" s="31">
        <f t="shared" si="2"/>
        <v>9837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7228</v>
      </c>
      <c r="N12" s="22">
        <v>0</v>
      </c>
      <c r="O12" s="22">
        <v>7228</v>
      </c>
      <c r="P12" s="22">
        <v>0</v>
      </c>
      <c r="Q12" s="32">
        <f t="shared" si="5"/>
        <v>1565</v>
      </c>
      <c r="R12" s="22">
        <v>0</v>
      </c>
      <c r="S12" s="22">
        <v>1565</v>
      </c>
      <c r="T12" s="22">
        <v>0</v>
      </c>
      <c r="U12" s="32">
        <f t="shared" si="6"/>
        <v>551</v>
      </c>
      <c r="V12" s="22">
        <v>0</v>
      </c>
      <c r="W12" s="22">
        <v>551</v>
      </c>
      <c r="X12" s="22">
        <v>0</v>
      </c>
      <c r="Y12" s="32">
        <f t="shared" si="7"/>
        <v>12</v>
      </c>
      <c r="Z12" s="22">
        <v>0</v>
      </c>
      <c r="AA12" s="22">
        <v>12</v>
      </c>
      <c r="AB12" s="22">
        <v>0</v>
      </c>
      <c r="AC12" s="32">
        <f t="shared" si="8"/>
        <v>481</v>
      </c>
      <c r="AD12" s="22">
        <v>0</v>
      </c>
      <c r="AE12" s="22">
        <v>481</v>
      </c>
      <c r="AF12" s="22">
        <v>0</v>
      </c>
      <c r="AG12" s="22">
        <v>3420</v>
      </c>
      <c r="AH12" s="22">
        <v>0</v>
      </c>
    </row>
    <row r="13" spans="1:34" ht="13.5">
      <c r="A13" s="40" t="s">
        <v>13</v>
      </c>
      <c r="B13" s="40" t="s">
        <v>26</v>
      </c>
      <c r="C13" s="41" t="s">
        <v>27</v>
      </c>
      <c r="D13" s="31">
        <f aca="true" t="shared" si="9" ref="D13:D50">SUM(E13:F13)</f>
        <v>32528</v>
      </c>
      <c r="E13" s="22">
        <v>22790</v>
      </c>
      <c r="F13" s="22">
        <v>9738</v>
      </c>
      <c r="G13" s="32">
        <f aca="true" t="shared" si="10" ref="G13:G50">H13+AG13</f>
        <v>32528</v>
      </c>
      <c r="H13" s="31">
        <f aca="true" t="shared" si="11" ref="H13:H50">I13+M13+Q13+U13+Y13+AC13</f>
        <v>31466</v>
      </c>
      <c r="I13" s="32">
        <f aca="true" t="shared" si="12" ref="I13:I50">SUM(J13:L13)</f>
        <v>0</v>
      </c>
      <c r="J13" s="22">
        <v>0</v>
      </c>
      <c r="K13" s="22">
        <v>0</v>
      </c>
      <c r="L13" s="22">
        <v>0</v>
      </c>
      <c r="M13" s="32">
        <f aca="true" t="shared" si="13" ref="M13:M50">SUM(N13:P13)</f>
        <v>27040</v>
      </c>
      <c r="N13" s="22">
        <v>0</v>
      </c>
      <c r="O13" s="22">
        <v>19009</v>
      </c>
      <c r="P13" s="22">
        <v>8031</v>
      </c>
      <c r="Q13" s="32">
        <f aca="true" t="shared" si="14" ref="Q13:Q50">SUM(R13:T13)</f>
        <v>3172</v>
      </c>
      <c r="R13" s="22">
        <v>0</v>
      </c>
      <c r="S13" s="22">
        <v>2350</v>
      </c>
      <c r="T13" s="22">
        <v>822</v>
      </c>
      <c r="U13" s="32">
        <f aca="true" t="shared" si="15" ref="U13:U50">SUM(V13:X13)</f>
        <v>1174</v>
      </c>
      <c r="V13" s="22">
        <v>0</v>
      </c>
      <c r="W13" s="22">
        <v>1132</v>
      </c>
      <c r="X13" s="22">
        <v>42</v>
      </c>
      <c r="Y13" s="32">
        <f aca="true" t="shared" si="16" ref="Y13:Y50">SUM(Z13:AB13)</f>
        <v>3</v>
      </c>
      <c r="Z13" s="22">
        <v>0</v>
      </c>
      <c r="AA13" s="22">
        <v>3</v>
      </c>
      <c r="AB13" s="22">
        <v>0</v>
      </c>
      <c r="AC13" s="32">
        <f aca="true" t="shared" si="17" ref="AC13:AC50">SUM(AD13:AF13)</f>
        <v>77</v>
      </c>
      <c r="AD13" s="22">
        <v>71</v>
      </c>
      <c r="AE13" s="22">
        <v>0</v>
      </c>
      <c r="AF13" s="22">
        <v>6</v>
      </c>
      <c r="AG13" s="22">
        <v>1062</v>
      </c>
      <c r="AH13" s="22">
        <v>0</v>
      </c>
    </row>
    <row r="14" spans="1:34" ht="13.5">
      <c r="A14" s="40" t="s">
        <v>13</v>
      </c>
      <c r="B14" s="40" t="s">
        <v>28</v>
      </c>
      <c r="C14" s="41" t="s">
        <v>29</v>
      </c>
      <c r="D14" s="31">
        <f t="shared" si="9"/>
        <v>26899</v>
      </c>
      <c r="E14" s="22">
        <v>22339</v>
      </c>
      <c r="F14" s="22">
        <v>4560</v>
      </c>
      <c r="G14" s="32">
        <f t="shared" si="10"/>
        <v>26899</v>
      </c>
      <c r="H14" s="31">
        <f t="shared" si="11"/>
        <v>22339</v>
      </c>
      <c r="I14" s="32">
        <f t="shared" si="12"/>
        <v>0</v>
      </c>
      <c r="J14" s="22">
        <v>0</v>
      </c>
      <c r="K14" s="22">
        <v>0</v>
      </c>
      <c r="L14" s="22">
        <v>0</v>
      </c>
      <c r="M14" s="32">
        <f t="shared" si="13"/>
        <v>16830</v>
      </c>
      <c r="N14" s="22">
        <v>8842</v>
      </c>
      <c r="O14" s="22">
        <v>7988</v>
      </c>
      <c r="P14" s="22">
        <v>0</v>
      </c>
      <c r="Q14" s="32">
        <f t="shared" si="14"/>
        <v>4399</v>
      </c>
      <c r="R14" s="22">
        <v>208</v>
      </c>
      <c r="S14" s="22">
        <v>4191</v>
      </c>
      <c r="T14" s="22">
        <v>0</v>
      </c>
      <c r="U14" s="32">
        <f t="shared" si="15"/>
        <v>1046</v>
      </c>
      <c r="V14" s="22">
        <v>498</v>
      </c>
      <c r="W14" s="22">
        <v>548</v>
      </c>
      <c r="X14" s="22">
        <v>0</v>
      </c>
      <c r="Y14" s="32">
        <f t="shared" si="16"/>
        <v>3</v>
      </c>
      <c r="Z14" s="22">
        <v>3</v>
      </c>
      <c r="AA14" s="22">
        <v>0</v>
      </c>
      <c r="AB14" s="22">
        <v>0</v>
      </c>
      <c r="AC14" s="32">
        <f t="shared" si="17"/>
        <v>61</v>
      </c>
      <c r="AD14" s="22">
        <v>61</v>
      </c>
      <c r="AE14" s="22">
        <v>0</v>
      </c>
      <c r="AF14" s="22">
        <v>0</v>
      </c>
      <c r="AG14" s="22">
        <v>4560</v>
      </c>
      <c r="AH14" s="22">
        <v>0</v>
      </c>
    </row>
    <row r="15" spans="1:34" ht="13.5">
      <c r="A15" s="40" t="s">
        <v>13</v>
      </c>
      <c r="B15" s="40" t="s">
        <v>30</v>
      </c>
      <c r="C15" s="41" t="s">
        <v>31</v>
      </c>
      <c r="D15" s="31">
        <f t="shared" si="9"/>
        <v>17411</v>
      </c>
      <c r="E15" s="22">
        <v>14116</v>
      </c>
      <c r="F15" s="22">
        <v>3295</v>
      </c>
      <c r="G15" s="32">
        <f t="shared" si="10"/>
        <v>17411</v>
      </c>
      <c r="H15" s="31">
        <f t="shared" si="11"/>
        <v>16524</v>
      </c>
      <c r="I15" s="32">
        <f t="shared" si="12"/>
        <v>0</v>
      </c>
      <c r="J15" s="22">
        <v>0</v>
      </c>
      <c r="K15" s="22">
        <v>0</v>
      </c>
      <c r="L15" s="22">
        <v>0</v>
      </c>
      <c r="M15" s="32">
        <f t="shared" si="13"/>
        <v>14609</v>
      </c>
      <c r="N15" s="22">
        <v>5545</v>
      </c>
      <c r="O15" s="22">
        <v>6655</v>
      </c>
      <c r="P15" s="22">
        <v>2409</v>
      </c>
      <c r="Q15" s="32">
        <f t="shared" si="14"/>
        <v>202</v>
      </c>
      <c r="R15" s="22">
        <v>140</v>
      </c>
      <c r="S15" s="22">
        <v>62</v>
      </c>
      <c r="T15" s="22">
        <v>0</v>
      </c>
      <c r="U15" s="32">
        <f t="shared" si="15"/>
        <v>779</v>
      </c>
      <c r="V15" s="22">
        <v>0</v>
      </c>
      <c r="W15" s="22">
        <v>779</v>
      </c>
      <c r="X15" s="22">
        <v>0</v>
      </c>
      <c r="Y15" s="32">
        <f t="shared" si="16"/>
        <v>0</v>
      </c>
      <c r="Z15" s="22">
        <v>0</v>
      </c>
      <c r="AA15" s="22">
        <v>0</v>
      </c>
      <c r="AB15" s="22">
        <v>0</v>
      </c>
      <c r="AC15" s="32">
        <f t="shared" si="17"/>
        <v>934</v>
      </c>
      <c r="AD15" s="22">
        <v>107</v>
      </c>
      <c r="AE15" s="22">
        <v>827</v>
      </c>
      <c r="AF15" s="22">
        <v>0</v>
      </c>
      <c r="AG15" s="22">
        <v>887</v>
      </c>
      <c r="AH15" s="22">
        <v>0</v>
      </c>
    </row>
    <row r="16" spans="1:34" ht="13.5">
      <c r="A16" s="40" t="s">
        <v>13</v>
      </c>
      <c r="B16" s="40" t="s">
        <v>32</v>
      </c>
      <c r="C16" s="41" t="s">
        <v>33</v>
      </c>
      <c r="D16" s="31">
        <f t="shared" si="9"/>
        <v>25805</v>
      </c>
      <c r="E16" s="22">
        <v>20007</v>
      </c>
      <c r="F16" s="22">
        <v>5798</v>
      </c>
      <c r="G16" s="32">
        <f t="shared" si="10"/>
        <v>25805</v>
      </c>
      <c r="H16" s="31">
        <f t="shared" si="11"/>
        <v>24313</v>
      </c>
      <c r="I16" s="32">
        <f t="shared" si="12"/>
        <v>0</v>
      </c>
      <c r="J16" s="22">
        <v>0</v>
      </c>
      <c r="K16" s="22">
        <v>0</v>
      </c>
      <c r="L16" s="22">
        <v>0</v>
      </c>
      <c r="M16" s="32">
        <f t="shared" si="13"/>
        <v>21444</v>
      </c>
      <c r="N16" s="22">
        <v>0</v>
      </c>
      <c r="O16" s="22">
        <v>17137</v>
      </c>
      <c r="P16" s="22">
        <v>4307</v>
      </c>
      <c r="Q16" s="32">
        <f t="shared" si="14"/>
        <v>82</v>
      </c>
      <c r="R16" s="22">
        <v>8</v>
      </c>
      <c r="S16" s="22">
        <v>74</v>
      </c>
      <c r="T16" s="22">
        <v>0</v>
      </c>
      <c r="U16" s="32">
        <f t="shared" si="15"/>
        <v>1674</v>
      </c>
      <c r="V16" s="22">
        <v>1674</v>
      </c>
      <c r="W16" s="22">
        <v>0</v>
      </c>
      <c r="X16" s="22">
        <v>0</v>
      </c>
      <c r="Y16" s="32">
        <f t="shared" si="16"/>
        <v>0</v>
      </c>
      <c r="Z16" s="22">
        <v>0</v>
      </c>
      <c r="AA16" s="22">
        <v>0</v>
      </c>
      <c r="AB16" s="22">
        <v>0</v>
      </c>
      <c r="AC16" s="32">
        <f t="shared" si="17"/>
        <v>1113</v>
      </c>
      <c r="AD16" s="22">
        <v>142</v>
      </c>
      <c r="AE16" s="22">
        <v>971</v>
      </c>
      <c r="AF16" s="22">
        <v>0</v>
      </c>
      <c r="AG16" s="22">
        <v>1492</v>
      </c>
      <c r="AH16" s="22">
        <v>0</v>
      </c>
    </row>
    <row r="17" spans="1:34" ht="13.5">
      <c r="A17" s="40" t="s">
        <v>13</v>
      </c>
      <c r="B17" s="40" t="s">
        <v>34</v>
      </c>
      <c r="C17" s="41" t="s">
        <v>35</v>
      </c>
      <c r="D17" s="31">
        <f t="shared" si="9"/>
        <v>23012</v>
      </c>
      <c r="E17" s="22">
        <v>19877</v>
      </c>
      <c r="F17" s="22">
        <v>3135</v>
      </c>
      <c r="G17" s="32">
        <f t="shared" si="10"/>
        <v>23012</v>
      </c>
      <c r="H17" s="31">
        <f t="shared" si="11"/>
        <v>23012</v>
      </c>
      <c r="I17" s="32">
        <f t="shared" si="12"/>
        <v>0</v>
      </c>
      <c r="J17" s="22">
        <v>0</v>
      </c>
      <c r="K17" s="22">
        <v>0</v>
      </c>
      <c r="L17" s="22">
        <v>0</v>
      </c>
      <c r="M17" s="32">
        <f t="shared" si="13"/>
        <v>17292</v>
      </c>
      <c r="N17" s="22">
        <v>14157</v>
      </c>
      <c r="O17" s="22">
        <v>0</v>
      </c>
      <c r="P17" s="22">
        <v>3135</v>
      </c>
      <c r="Q17" s="32">
        <f t="shared" si="14"/>
        <v>3361</v>
      </c>
      <c r="R17" s="22">
        <v>3361</v>
      </c>
      <c r="S17" s="22">
        <v>0</v>
      </c>
      <c r="T17" s="22">
        <v>0</v>
      </c>
      <c r="U17" s="32">
        <f t="shared" si="15"/>
        <v>540</v>
      </c>
      <c r="V17" s="22">
        <v>540</v>
      </c>
      <c r="W17" s="22">
        <v>0</v>
      </c>
      <c r="X17" s="22">
        <v>0</v>
      </c>
      <c r="Y17" s="32">
        <f t="shared" si="16"/>
        <v>0</v>
      </c>
      <c r="Z17" s="22">
        <v>0</v>
      </c>
      <c r="AA17" s="22">
        <v>0</v>
      </c>
      <c r="AB17" s="22">
        <v>0</v>
      </c>
      <c r="AC17" s="32">
        <f t="shared" si="17"/>
        <v>1819</v>
      </c>
      <c r="AD17" s="22">
        <v>1819</v>
      </c>
      <c r="AE17" s="22">
        <v>0</v>
      </c>
      <c r="AF17" s="22">
        <v>0</v>
      </c>
      <c r="AG17" s="22">
        <v>0</v>
      </c>
      <c r="AH17" s="22">
        <v>0</v>
      </c>
    </row>
    <row r="18" spans="1:34" ht="13.5">
      <c r="A18" s="40" t="s">
        <v>13</v>
      </c>
      <c r="B18" s="40" t="s">
        <v>36</v>
      </c>
      <c r="C18" s="41" t="s">
        <v>37</v>
      </c>
      <c r="D18" s="31">
        <f t="shared" si="9"/>
        <v>19047</v>
      </c>
      <c r="E18" s="22">
        <v>14607</v>
      </c>
      <c r="F18" s="22">
        <v>4440</v>
      </c>
      <c r="G18" s="32">
        <f t="shared" si="10"/>
        <v>19047</v>
      </c>
      <c r="H18" s="31">
        <f t="shared" si="11"/>
        <v>14607</v>
      </c>
      <c r="I18" s="32">
        <f t="shared" si="12"/>
        <v>0</v>
      </c>
      <c r="J18" s="22">
        <v>0</v>
      </c>
      <c r="K18" s="22">
        <v>0</v>
      </c>
      <c r="L18" s="22">
        <v>0</v>
      </c>
      <c r="M18" s="32">
        <f t="shared" si="13"/>
        <v>11863</v>
      </c>
      <c r="N18" s="22">
        <v>6240</v>
      </c>
      <c r="O18" s="22">
        <v>5623</v>
      </c>
      <c r="P18" s="22">
        <v>0</v>
      </c>
      <c r="Q18" s="32">
        <f t="shared" si="14"/>
        <v>1342</v>
      </c>
      <c r="R18" s="22">
        <v>979</v>
      </c>
      <c r="S18" s="22">
        <v>363</v>
      </c>
      <c r="T18" s="22">
        <v>0</v>
      </c>
      <c r="U18" s="32">
        <f t="shared" si="15"/>
        <v>887</v>
      </c>
      <c r="V18" s="22">
        <v>827</v>
      </c>
      <c r="W18" s="22">
        <v>60</v>
      </c>
      <c r="X18" s="22">
        <v>0</v>
      </c>
      <c r="Y18" s="32">
        <f t="shared" si="16"/>
        <v>0</v>
      </c>
      <c r="Z18" s="22">
        <v>0</v>
      </c>
      <c r="AA18" s="22">
        <v>0</v>
      </c>
      <c r="AB18" s="22">
        <v>0</v>
      </c>
      <c r="AC18" s="32">
        <f t="shared" si="17"/>
        <v>515</v>
      </c>
      <c r="AD18" s="22">
        <v>369</v>
      </c>
      <c r="AE18" s="22">
        <v>146</v>
      </c>
      <c r="AF18" s="22">
        <v>0</v>
      </c>
      <c r="AG18" s="22">
        <v>4440</v>
      </c>
      <c r="AH18" s="22">
        <v>0</v>
      </c>
    </row>
    <row r="19" spans="1:34" ht="13.5">
      <c r="A19" s="40" t="s">
        <v>13</v>
      </c>
      <c r="B19" s="40" t="s">
        <v>38</v>
      </c>
      <c r="C19" s="41" t="s">
        <v>39</v>
      </c>
      <c r="D19" s="31">
        <f t="shared" si="9"/>
        <v>4966</v>
      </c>
      <c r="E19" s="22">
        <v>4229</v>
      </c>
      <c r="F19" s="22">
        <v>737</v>
      </c>
      <c r="G19" s="32">
        <f t="shared" si="10"/>
        <v>4966</v>
      </c>
      <c r="H19" s="31">
        <f t="shared" si="11"/>
        <v>4852</v>
      </c>
      <c r="I19" s="32">
        <f t="shared" si="12"/>
        <v>0</v>
      </c>
      <c r="J19" s="22">
        <v>0</v>
      </c>
      <c r="K19" s="22">
        <v>0</v>
      </c>
      <c r="L19" s="22">
        <v>0</v>
      </c>
      <c r="M19" s="32">
        <f t="shared" si="13"/>
        <v>4248</v>
      </c>
      <c r="N19" s="22">
        <v>1208</v>
      </c>
      <c r="O19" s="22">
        <v>2417</v>
      </c>
      <c r="P19" s="22">
        <v>623</v>
      </c>
      <c r="Q19" s="32">
        <f t="shared" si="14"/>
        <v>10</v>
      </c>
      <c r="R19" s="22">
        <v>10</v>
      </c>
      <c r="S19" s="22">
        <v>0</v>
      </c>
      <c r="T19" s="22">
        <v>0</v>
      </c>
      <c r="U19" s="32">
        <f t="shared" si="15"/>
        <v>356</v>
      </c>
      <c r="V19" s="22">
        <v>356</v>
      </c>
      <c r="W19" s="22">
        <v>0</v>
      </c>
      <c r="X19" s="22">
        <v>0</v>
      </c>
      <c r="Y19" s="32">
        <f t="shared" si="16"/>
        <v>0</v>
      </c>
      <c r="Z19" s="22">
        <v>0</v>
      </c>
      <c r="AA19" s="22">
        <v>0</v>
      </c>
      <c r="AB19" s="22">
        <v>0</v>
      </c>
      <c r="AC19" s="32">
        <f t="shared" si="17"/>
        <v>238</v>
      </c>
      <c r="AD19" s="22">
        <v>238</v>
      </c>
      <c r="AE19" s="22">
        <v>0</v>
      </c>
      <c r="AF19" s="22">
        <v>0</v>
      </c>
      <c r="AG19" s="22">
        <v>114</v>
      </c>
      <c r="AH19" s="22">
        <v>0</v>
      </c>
    </row>
    <row r="20" spans="1:34" ht="13.5">
      <c r="A20" s="40" t="s">
        <v>13</v>
      </c>
      <c r="B20" s="40" t="s">
        <v>40</v>
      </c>
      <c r="C20" s="41" t="s">
        <v>41</v>
      </c>
      <c r="D20" s="31">
        <f t="shared" si="9"/>
        <v>8219</v>
      </c>
      <c r="E20" s="22">
        <v>5431</v>
      </c>
      <c r="F20" s="22">
        <v>2788</v>
      </c>
      <c r="G20" s="32">
        <f t="shared" si="10"/>
        <v>8219</v>
      </c>
      <c r="H20" s="31">
        <f t="shared" si="11"/>
        <v>5431</v>
      </c>
      <c r="I20" s="32">
        <f t="shared" si="12"/>
        <v>0</v>
      </c>
      <c r="J20" s="22">
        <v>0</v>
      </c>
      <c r="K20" s="22">
        <v>0</v>
      </c>
      <c r="L20" s="22">
        <v>0</v>
      </c>
      <c r="M20" s="32">
        <f t="shared" si="13"/>
        <v>4205</v>
      </c>
      <c r="N20" s="22">
        <v>4205</v>
      </c>
      <c r="O20" s="22">
        <v>0</v>
      </c>
      <c r="P20" s="22">
        <v>0</v>
      </c>
      <c r="Q20" s="32">
        <f t="shared" si="14"/>
        <v>1088</v>
      </c>
      <c r="R20" s="22">
        <v>0</v>
      </c>
      <c r="S20" s="22">
        <v>1088</v>
      </c>
      <c r="T20" s="22">
        <v>0</v>
      </c>
      <c r="U20" s="32">
        <f t="shared" si="15"/>
        <v>137</v>
      </c>
      <c r="V20" s="22">
        <v>137</v>
      </c>
      <c r="W20" s="22">
        <v>0</v>
      </c>
      <c r="X20" s="22">
        <v>0</v>
      </c>
      <c r="Y20" s="32">
        <f t="shared" si="16"/>
        <v>1</v>
      </c>
      <c r="Z20" s="22">
        <v>1</v>
      </c>
      <c r="AA20" s="22">
        <v>0</v>
      </c>
      <c r="AB20" s="22">
        <v>0</v>
      </c>
      <c r="AC20" s="32">
        <f t="shared" si="17"/>
        <v>0</v>
      </c>
      <c r="AD20" s="22">
        <v>0</v>
      </c>
      <c r="AE20" s="22">
        <v>0</v>
      </c>
      <c r="AF20" s="22">
        <v>0</v>
      </c>
      <c r="AG20" s="22">
        <v>2788</v>
      </c>
      <c r="AH20" s="22">
        <v>0</v>
      </c>
    </row>
    <row r="21" spans="1:34" ht="13.5">
      <c r="A21" s="40" t="s">
        <v>13</v>
      </c>
      <c r="B21" s="40" t="s">
        <v>42</v>
      </c>
      <c r="C21" s="41" t="s">
        <v>43</v>
      </c>
      <c r="D21" s="31">
        <f t="shared" si="9"/>
        <v>2743</v>
      </c>
      <c r="E21" s="22">
        <v>2653</v>
      </c>
      <c r="F21" s="22">
        <v>90</v>
      </c>
      <c r="G21" s="32">
        <f t="shared" si="10"/>
        <v>2743</v>
      </c>
      <c r="H21" s="31">
        <f t="shared" si="11"/>
        <v>2653</v>
      </c>
      <c r="I21" s="32">
        <f t="shared" si="12"/>
        <v>0</v>
      </c>
      <c r="J21" s="22">
        <v>0</v>
      </c>
      <c r="K21" s="22">
        <v>0</v>
      </c>
      <c r="L21" s="22">
        <v>0</v>
      </c>
      <c r="M21" s="32">
        <f t="shared" si="13"/>
        <v>1992</v>
      </c>
      <c r="N21" s="22">
        <v>1992</v>
      </c>
      <c r="O21" s="22">
        <v>0</v>
      </c>
      <c r="P21" s="22">
        <v>0</v>
      </c>
      <c r="Q21" s="32">
        <f t="shared" si="14"/>
        <v>299</v>
      </c>
      <c r="R21" s="22">
        <v>299</v>
      </c>
      <c r="S21" s="22">
        <v>0</v>
      </c>
      <c r="T21" s="22">
        <v>0</v>
      </c>
      <c r="U21" s="32">
        <f t="shared" si="15"/>
        <v>284</v>
      </c>
      <c r="V21" s="22">
        <v>284</v>
      </c>
      <c r="W21" s="22">
        <v>0</v>
      </c>
      <c r="X21" s="22">
        <v>0</v>
      </c>
      <c r="Y21" s="32">
        <f t="shared" si="16"/>
        <v>0</v>
      </c>
      <c r="Z21" s="22">
        <v>0</v>
      </c>
      <c r="AA21" s="22">
        <v>0</v>
      </c>
      <c r="AB21" s="22">
        <v>0</v>
      </c>
      <c r="AC21" s="32">
        <f t="shared" si="17"/>
        <v>78</v>
      </c>
      <c r="AD21" s="22">
        <v>78</v>
      </c>
      <c r="AE21" s="22">
        <v>0</v>
      </c>
      <c r="AF21" s="22">
        <v>0</v>
      </c>
      <c r="AG21" s="22">
        <v>90</v>
      </c>
      <c r="AH21" s="22">
        <v>0</v>
      </c>
    </row>
    <row r="22" spans="1:34" ht="13.5">
      <c r="A22" s="40" t="s">
        <v>13</v>
      </c>
      <c r="B22" s="40" t="s">
        <v>44</v>
      </c>
      <c r="C22" s="41" t="s">
        <v>45</v>
      </c>
      <c r="D22" s="31">
        <f t="shared" si="9"/>
        <v>3464</v>
      </c>
      <c r="E22" s="22">
        <v>2994</v>
      </c>
      <c r="F22" s="22">
        <v>470</v>
      </c>
      <c r="G22" s="32">
        <f t="shared" si="10"/>
        <v>3464</v>
      </c>
      <c r="H22" s="31">
        <f t="shared" si="11"/>
        <v>2994</v>
      </c>
      <c r="I22" s="32">
        <f t="shared" si="12"/>
        <v>0</v>
      </c>
      <c r="J22" s="22">
        <v>0</v>
      </c>
      <c r="K22" s="22">
        <v>0</v>
      </c>
      <c r="L22" s="22">
        <v>0</v>
      </c>
      <c r="M22" s="32">
        <f t="shared" si="13"/>
        <v>2232</v>
      </c>
      <c r="N22" s="22">
        <v>2232</v>
      </c>
      <c r="O22" s="22">
        <v>0</v>
      </c>
      <c r="P22" s="22">
        <v>0</v>
      </c>
      <c r="Q22" s="32">
        <f t="shared" si="14"/>
        <v>666</v>
      </c>
      <c r="R22" s="22">
        <v>666</v>
      </c>
      <c r="S22" s="22">
        <v>0</v>
      </c>
      <c r="T22" s="22">
        <v>0</v>
      </c>
      <c r="U22" s="32">
        <f t="shared" si="15"/>
        <v>95</v>
      </c>
      <c r="V22" s="22">
        <v>2</v>
      </c>
      <c r="W22" s="22">
        <v>93</v>
      </c>
      <c r="X22" s="22">
        <v>0</v>
      </c>
      <c r="Y22" s="32">
        <f t="shared" si="16"/>
        <v>1</v>
      </c>
      <c r="Z22" s="22">
        <v>1</v>
      </c>
      <c r="AA22" s="22">
        <v>0</v>
      </c>
      <c r="AB22" s="22">
        <v>0</v>
      </c>
      <c r="AC22" s="32">
        <f t="shared" si="17"/>
        <v>0</v>
      </c>
      <c r="AD22" s="22">
        <v>0</v>
      </c>
      <c r="AE22" s="22">
        <v>0</v>
      </c>
      <c r="AF22" s="22">
        <v>0</v>
      </c>
      <c r="AG22" s="22">
        <v>470</v>
      </c>
      <c r="AH22" s="22">
        <v>0</v>
      </c>
    </row>
    <row r="23" spans="1:34" ht="13.5">
      <c r="A23" s="40" t="s">
        <v>13</v>
      </c>
      <c r="B23" s="40" t="s">
        <v>46</v>
      </c>
      <c r="C23" s="41" t="s">
        <v>47</v>
      </c>
      <c r="D23" s="31">
        <f t="shared" si="9"/>
        <v>2757</v>
      </c>
      <c r="E23" s="22">
        <v>2492</v>
      </c>
      <c r="F23" s="22">
        <v>265</v>
      </c>
      <c r="G23" s="32">
        <f t="shared" si="10"/>
        <v>2757</v>
      </c>
      <c r="H23" s="31">
        <f t="shared" si="11"/>
        <v>2492</v>
      </c>
      <c r="I23" s="32">
        <f t="shared" si="12"/>
        <v>0</v>
      </c>
      <c r="J23" s="22">
        <v>0</v>
      </c>
      <c r="K23" s="22">
        <v>0</v>
      </c>
      <c r="L23" s="22">
        <v>0</v>
      </c>
      <c r="M23" s="32">
        <f t="shared" si="13"/>
        <v>1669</v>
      </c>
      <c r="N23" s="22">
        <v>0</v>
      </c>
      <c r="O23" s="22">
        <v>1669</v>
      </c>
      <c r="P23" s="22">
        <v>0</v>
      </c>
      <c r="Q23" s="32">
        <f t="shared" si="14"/>
        <v>93</v>
      </c>
      <c r="R23" s="22">
        <v>93</v>
      </c>
      <c r="S23" s="22">
        <v>0</v>
      </c>
      <c r="T23" s="22">
        <v>0</v>
      </c>
      <c r="U23" s="32">
        <f t="shared" si="15"/>
        <v>506</v>
      </c>
      <c r="V23" s="22">
        <v>0</v>
      </c>
      <c r="W23" s="22">
        <v>506</v>
      </c>
      <c r="X23" s="22">
        <v>0</v>
      </c>
      <c r="Y23" s="32">
        <f t="shared" si="16"/>
        <v>0</v>
      </c>
      <c r="Z23" s="22">
        <v>0</v>
      </c>
      <c r="AA23" s="22">
        <v>0</v>
      </c>
      <c r="AB23" s="22">
        <v>0</v>
      </c>
      <c r="AC23" s="32">
        <f t="shared" si="17"/>
        <v>224</v>
      </c>
      <c r="AD23" s="22">
        <v>0</v>
      </c>
      <c r="AE23" s="22">
        <v>224</v>
      </c>
      <c r="AF23" s="22">
        <v>0</v>
      </c>
      <c r="AG23" s="22">
        <v>265</v>
      </c>
      <c r="AH23" s="22">
        <v>0</v>
      </c>
    </row>
    <row r="24" spans="1:34" ht="13.5">
      <c r="A24" s="40" t="s">
        <v>13</v>
      </c>
      <c r="B24" s="40" t="s">
        <v>48</v>
      </c>
      <c r="C24" s="41" t="s">
        <v>49</v>
      </c>
      <c r="D24" s="31">
        <f t="shared" si="9"/>
        <v>8758</v>
      </c>
      <c r="E24" s="22">
        <v>7852</v>
      </c>
      <c r="F24" s="22">
        <v>906</v>
      </c>
      <c r="G24" s="32">
        <f t="shared" si="10"/>
        <v>8758</v>
      </c>
      <c r="H24" s="31">
        <f t="shared" si="11"/>
        <v>8653</v>
      </c>
      <c r="I24" s="32">
        <f t="shared" si="12"/>
        <v>0</v>
      </c>
      <c r="J24" s="22">
        <v>0</v>
      </c>
      <c r="K24" s="22">
        <v>0</v>
      </c>
      <c r="L24" s="22">
        <v>0</v>
      </c>
      <c r="M24" s="32">
        <f t="shared" si="13"/>
        <v>6618</v>
      </c>
      <c r="N24" s="22">
        <v>4137</v>
      </c>
      <c r="O24" s="22">
        <v>1575</v>
      </c>
      <c r="P24" s="22">
        <v>906</v>
      </c>
      <c r="Q24" s="32">
        <f t="shared" si="14"/>
        <v>746</v>
      </c>
      <c r="R24" s="22">
        <v>0</v>
      </c>
      <c r="S24" s="22">
        <v>746</v>
      </c>
      <c r="T24" s="22">
        <v>0</v>
      </c>
      <c r="U24" s="32">
        <f t="shared" si="15"/>
        <v>849</v>
      </c>
      <c r="V24" s="22">
        <v>0</v>
      </c>
      <c r="W24" s="22">
        <v>849</v>
      </c>
      <c r="X24" s="22">
        <v>0</v>
      </c>
      <c r="Y24" s="32">
        <f t="shared" si="16"/>
        <v>0</v>
      </c>
      <c r="Z24" s="22">
        <v>0</v>
      </c>
      <c r="AA24" s="22">
        <v>0</v>
      </c>
      <c r="AB24" s="22">
        <v>0</v>
      </c>
      <c r="AC24" s="32">
        <f t="shared" si="17"/>
        <v>440</v>
      </c>
      <c r="AD24" s="22">
        <v>0</v>
      </c>
      <c r="AE24" s="22">
        <v>440</v>
      </c>
      <c r="AF24" s="22">
        <v>0</v>
      </c>
      <c r="AG24" s="22">
        <v>105</v>
      </c>
      <c r="AH24" s="22">
        <v>107</v>
      </c>
    </row>
    <row r="25" spans="1:34" ht="13.5">
      <c r="A25" s="40" t="s">
        <v>13</v>
      </c>
      <c r="B25" s="40" t="s">
        <v>50</v>
      </c>
      <c r="C25" s="41" t="s">
        <v>51</v>
      </c>
      <c r="D25" s="31">
        <f t="shared" si="9"/>
        <v>6285</v>
      </c>
      <c r="E25" s="22">
        <v>3918</v>
      </c>
      <c r="F25" s="22">
        <v>2367</v>
      </c>
      <c r="G25" s="32">
        <f t="shared" si="10"/>
        <v>6285</v>
      </c>
      <c r="H25" s="31">
        <f t="shared" si="11"/>
        <v>6282</v>
      </c>
      <c r="I25" s="32">
        <f t="shared" si="12"/>
        <v>0</v>
      </c>
      <c r="J25" s="22">
        <v>0</v>
      </c>
      <c r="K25" s="22">
        <v>0</v>
      </c>
      <c r="L25" s="22">
        <v>0</v>
      </c>
      <c r="M25" s="32">
        <f t="shared" si="13"/>
        <v>5118</v>
      </c>
      <c r="N25" s="22">
        <v>0</v>
      </c>
      <c r="O25" s="22">
        <v>2857</v>
      </c>
      <c r="P25" s="22">
        <v>2261</v>
      </c>
      <c r="Q25" s="32">
        <f t="shared" si="14"/>
        <v>824</v>
      </c>
      <c r="R25" s="22">
        <v>0</v>
      </c>
      <c r="S25" s="22">
        <v>721</v>
      </c>
      <c r="T25" s="22">
        <v>103</v>
      </c>
      <c r="U25" s="32">
        <f t="shared" si="15"/>
        <v>0</v>
      </c>
      <c r="V25" s="22">
        <v>0</v>
      </c>
      <c r="W25" s="22">
        <v>0</v>
      </c>
      <c r="X25" s="22">
        <v>0</v>
      </c>
      <c r="Y25" s="32">
        <f t="shared" si="16"/>
        <v>0</v>
      </c>
      <c r="Z25" s="22">
        <v>0</v>
      </c>
      <c r="AA25" s="22">
        <v>0</v>
      </c>
      <c r="AB25" s="22">
        <v>0</v>
      </c>
      <c r="AC25" s="32">
        <f t="shared" si="17"/>
        <v>340</v>
      </c>
      <c r="AD25" s="22">
        <v>0</v>
      </c>
      <c r="AE25" s="22">
        <v>340</v>
      </c>
      <c r="AF25" s="22">
        <v>0</v>
      </c>
      <c r="AG25" s="22">
        <v>3</v>
      </c>
      <c r="AH25" s="22">
        <v>100</v>
      </c>
    </row>
    <row r="26" spans="1:34" ht="13.5">
      <c r="A26" s="40" t="s">
        <v>13</v>
      </c>
      <c r="B26" s="40" t="s">
        <v>52</v>
      </c>
      <c r="C26" s="41" t="s">
        <v>53</v>
      </c>
      <c r="D26" s="31">
        <f t="shared" si="9"/>
        <v>720</v>
      </c>
      <c r="E26" s="22">
        <v>692</v>
      </c>
      <c r="F26" s="22">
        <v>28</v>
      </c>
      <c r="G26" s="32">
        <f t="shared" si="10"/>
        <v>720</v>
      </c>
      <c r="H26" s="31">
        <f t="shared" si="11"/>
        <v>692</v>
      </c>
      <c r="I26" s="32">
        <f t="shared" si="12"/>
        <v>0</v>
      </c>
      <c r="J26" s="22">
        <v>0</v>
      </c>
      <c r="K26" s="22">
        <v>0</v>
      </c>
      <c r="L26" s="22">
        <v>0</v>
      </c>
      <c r="M26" s="32">
        <f t="shared" si="13"/>
        <v>355</v>
      </c>
      <c r="N26" s="22">
        <v>0</v>
      </c>
      <c r="O26" s="22">
        <v>355</v>
      </c>
      <c r="P26" s="22">
        <v>0</v>
      </c>
      <c r="Q26" s="32">
        <f t="shared" si="14"/>
        <v>95</v>
      </c>
      <c r="R26" s="22">
        <v>0</v>
      </c>
      <c r="S26" s="22">
        <v>95</v>
      </c>
      <c r="T26" s="22">
        <v>0</v>
      </c>
      <c r="U26" s="32">
        <f t="shared" si="15"/>
        <v>152</v>
      </c>
      <c r="V26" s="22">
        <v>0</v>
      </c>
      <c r="W26" s="22">
        <v>152</v>
      </c>
      <c r="X26" s="22">
        <v>0</v>
      </c>
      <c r="Y26" s="32">
        <f t="shared" si="16"/>
        <v>0</v>
      </c>
      <c r="Z26" s="22">
        <v>0</v>
      </c>
      <c r="AA26" s="22">
        <v>0</v>
      </c>
      <c r="AB26" s="22">
        <v>0</v>
      </c>
      <c r="AC26" s="32">
        <f t="shared" si="17"/>
        <v>90</v>
      </c>
      <c r="AD26" s="22">
        <v>0</v>
      </c>
      <c r="AE26" s="22">
        <v>90</v>
      </c>
      <c r="AF26" s="22">
        <v>0</v>
      </c>
      <c r="AG26" s="22">
        <v>28</v>
      </c>
      <c r="AH26" s="22">
        <v>0</v>
      </c>
    </row>
    <row r="27" spans="1:34" ht="13.5">
      <c r="A27" s="40" t="s">
        <v>13</v>
      </c>
      <c r="B27" s="40" t="s">
        <v>54</v>
      </c>
      <c r="C27" s="41" t="s">
        <v>55</v>
      </c>
      <c r="D27" s="31">
        <f t="shared" si="9"/>
        <v>1480</v>
      </c>
      <c r="E27" s="22">
        <v>1383</v>
      </c>
      <c r="F27" s="22">
        <v>97</v>
      </c>
      <c r="G27" s="32">
        <f t="shared" si="10"/>
        <v>1480</v>
      </c>
      <c r="H27" s="31">
        <f t="shared" si="11"/>
        <v>1401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711</v>
      </c>
      <c r="N27" s="22">
        <v>0</v>
      </c>
      <c r="O27" s="22">
        <v>710</v>
      </c>
      <c r="P27" s="22">
        <v>1</v>
      </c>
      <c r="Q27" s="32">
        <f t="shared" si="14"/>
        <v>292</v>
      </c>
      <c r="R27" s="22">
        <v>0</v>
      </c>
      <c r="S27" s="22">
        <v>292</v>
      </c>
      <c r="T27" s="22">
        <v>0</v>
      </c>
      <c r="U27" s="32">
        <f t="shared" si="15"/>
        <v>136</v>
      </c>
      <c r="V27" s="22">
        <v>0</v>
      </c>
      <c r="W27" s="22">
        <v>136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262</v>
      </c>
      <c r="AD27" s="22">
        <v>0</v>
      </c>
      <c r="AE27" s="22">
        <v>245</v>
      </c>
      <c r="AF27" s="22">
        <v>17</v>
      </c>
      <c r="AG27" s="22">
        <v>79</v>
      </c>
      <c r="AH27" s="22">
        <v>24</v>
      </c>
    </row>
    <row r="28" spans="1:34" ht="13.5">
      <c r="A28" s="40" t="s">
        <v>13</v>
      </c>
      <c r="B28" s="40" t="s">
        <v>56</v>
      </c>
      <c r="C28" s="41" t="s">
        <v>57</v>
      </c>
      <c r="D28" s="31">
        <f t="shared" si="9"/>
        <v>8048</v>
      </c>
      <c r="E28" s="22">
        <v>7033</v>
      </c>
      <c r="F28" s="22">
        <v>1015</v>
      </c>
      <c r="G28" s="32">
        <f t="shared" si="10"/>
        <v>8048</v>
      </c>
      <c r="H28" s="31">
        <f t="shared" si="11"/>
        <v>7933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6433</v>
      </c>
      <c r="N28" s="22">
        <v>3925</v>
      </c>
      <c r="O28" s="22">
        <v>1627</v>
      </c>
      <c r="P28" s="22">
        <v>881</v>
      </c>
      <c r="Q28" s="32">
        <f t="shared" si="14"/>
        <v>745</v>
      </c>
      <c r="R28" s="22">
        <v>0</v>
      </c>
      <c r="S28" s="22">
        <v>745</v>
      </c>
      <c r="T28" s="22">
        <v>0</v>
      </c>
      <c r="U28" s="32">
        <f t="shared" si="15"/>
        <v>388</v>
      </c>
      <c r="V28" s="22">
        <v>39</v>
      </c>
      <c r="W28" s="22">
        <v>349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367</v>
      </c>
      <c r="AD28" s="22">
        <v>0</v>
      </c>
      <c r="AE28" s="22">
        <v>367</v>
      </c>
      <c r="AF28" s="22">
        <v>0</v>
      </c>
      <c r="AG28" s="22">
        <v>115</v>
      </c>
      <c r="AH28" s="22">
        <v>0</v>
      </c>
    </row>
    <row r="29" spans="1:34" ht="13.5">
      <c r="A29" s="40" t="s">
        <v>13</v>
      </c>
      <c r="B29" s="40" t="s">
        <v>58</v>
      </c>
      <c r="C29" s="41" t="s">
        <v>59</v>
      </c>
      <c r="D29" s="31">
        <f t="shared" si="9"/>
        <v>742</v>
      </c>
      <c r="E29" s="22">
        <v>710</v>
      </c>
      <c r="F29" s="22">
        <v>32</v>
      </c>
      <c r="G29" s="32">
        <f t="shared" si="10"/>
        <v>742</v>
      </c>
      <c r="H29" s="31">
        <f t="shared" si="11"/>
        <v>710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342</v>
      </c>
      <c r="N29" s="22">
        <v>0</v>
      </c>
      <c r="O29" s="22">
        <v>342</v>
      </c>
      <c r="P29" s="22">
        <v>0</v>
      </c>
      <c r="Q29" s="32">
        <f t="shared" si="14"/>
        <v>124</v>
      </c>
      <c r="R29" s="22">
        <v>0</v>
      </c>
      <c r="S29" s="22">
        <v>124</v>
      </c>
      <c r="T29" s="22">
        <v>0</v>
      </c>
      <c r="U29" s="32">
        <f t="shared" si="15"/>
        <v>87</v>
      </c>
      <c r="V29" s="22">
        <v>0</v>
      </c>
      <c r="W29" s="22">
        <v>87</v>
      </c>
      <c r="X29" s="22">
        <v>0</v>
      </c>
      <c r="Y29" s="32">
        <f t="shared" si="16"/>
        <v>1</v>
      </c>
      <c r="Z29" s="22">
        <v>1</v>
      </c>
      <c r="AA29" s="22">
        <v>0</v>
      </c>
      <c r="AB29" s="22">
        <v>0</v>
      </c>
      <c r="AC29" s="32">
        <f t="shared" si="17"/>
        <v>156</v>
      </c>
      <c r="AD29" s="22">
        <v>0</v>
      </c>
      <c r="AE29" s="22">
        <v>156</v>
      </c>
      <c r="AF29" s="22">
        <v>0</v>
      </c>
      <c r="AG29" s="22">
        <v>32</v>
      </c>
      <c r="AH29" s="22">
        <v>0</v>
      </c>
    </row>
    <row r="30" spans="1:34" ht="13.5">
      <c r="A30" s="40" t="s">
        <v>13</v>
      </c>
      <c r="B30" s="40" t="s">
        <v>60</v>
      </c>
      <c r="C30" s="41" t="s">
        <v>61</v>
      </c>
      <c r="D30" s="31">
        <f t="shared" si="9"/>
        <v>964</v>
      </c>
      <c r="E30" s="22">
        <v>924</v>
      </c>
      <c r="F30" s="22">
        <v>40</v>
      </c>
      <c r="G30" s="32">
        <f t="shared" si="10"/>
        <v>964</v>
      </c>
      <c r="H30" s="31">
        <f t="shared" si="11"/>
        <v>882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583</v>
      </c>
      <c r="N30" s="22">
        <v>583</v>
      </c>
      <c r="O30" s="22">
        <v>0</v>
      </c>
      <c r="P30" s="22">
        <v>0</v>
      </c>
      <c r="Q30" s="32">
        <f t="shared" si="14"/>
        <v>33</v>
      </c>
      <c r="R30" s="22">
        <v>33</v>
      </c>
      <c r="S30" s="22">
        <v>0</v>
      </c>
      <c r="T30" s="22">
        <v>0</v>
      </c>
      <c r="U30" s="32">
        <f t="shared" si="15"/>
        <v>266</v>
      </c>
      <c r="V30" s="22">
        <v>266</v>
      </c>
      <c r="W30" s="22">
        <v>0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0</v>
      </c>
      <c r="AD30" s="22">
        <v>0</v>
      </c>
      <c r="AE30" s="22">
        <v>0</v>
      </c>
      <c r="AF30" s="22">
        <v>0</v>
      </c>
      <c r="AG30" s="22">
        <v>82</v>
      </c>
      <c r="AH30" s="22">
        <v>19</v>
      </c>
    </row>
    <row r="31" spans="1:34" ht="13.5">
      <c r="A31" s="40" t="s">
        <v>13</v>
      </c>
      <c r="B31" s="40" t="s">
        <v>62</v>
      </c>
      <c r="C31" s="41" t="s">
        <v>1</v>
      </c>
      <c r="D31" s="31">
        <f t="shared" si="9"/>
        <v>635</v>
      </c>
      <c r="E31" s="22">
        <v>599</v>
      </c>
      <c r="F31" s="22">
        <v>36</v>
      </c>
      <c r="G31" s="32">
        <f t="shared" si="10"/>
        <v>635</v>
      </c>
      <c r="H31" s="31">
        <f t="shared" si="11"/>
        <v>589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328</v>
      </c>
      <c r="N31" s="22">
        <v>328</v>
      </c>
      <c r="O31" s="22">
        <v>0</v>
      </c>
      <c r="P31" s="22">
        <v>0</v>
      </c>
      <c r="Q31" s="32">
        <f t="shared" si="14"/>
        <v>31</v>
      </c>
      <c r="R31" s="22">
        <v>31</v>
      </c>
      <c r="S31" s="22">
        <v>0</v>
      </c>
      <c r="T31" s="22">
        <v>0</v>
      </c>
      <c r="U31" s="32">
        <f t="shared" si="15"/>
        <v>225</v>
      </c>
      <c r="V31" s="22">
        <v>225</v>
      </c>
      <c r="W31" s="22">
        <v>0</v>
      </c>
      <c r="X31" s="22">
        <v>0</v>
      </c>
      <c r="Y31" s="32">
        <f t="shared" si="16"/>
        <v>5</v>
      </c>
      <c r="Z31" s="22">
        <v>5</v>
      </c>
      <c r="AA31" s="22">
        <v>0</v>
      </c>
      <c r="AB31" s="22">
        <v>0</v>
      </c>
      <c r="AC31" s="32">
        <f t="shared" si="17"/>
        <v>0</v>
      </c>
      <c r="AD31" s="22">
        <v>0</v>
      </c>
      <c r="AE31" s="22">
        <v>0</v>
      </c>
      <c r="AF31" s="22">
        <v>0</v>
      </c>
      <c r="AG31" s="22">
        <v>46</v>
      </c>
      <c r="AH31" s="22">
        <v>40</v>
      </c>
    </row>
    <row r="32" spans="1:34" ht="13.5">
      <c r="A32" s="40" t="s">
        <v>13</v>
      </c>
      <c r="B32" s="40" t="s">
        <v>63</v>
      </c>
      <c r="C32" s="41" t="s">
        <v>64</v>
      </c>
      <c r="D32" s="31">
        <f t="shared" si="9"/>
        <v>3408</v>
      </c>
      <c r="E32" s="22">
        <v>2567</v>
      </c>
      <c r="F32" s="22">
        <v>841</v>
      </c>
      <c r="G32" s="32">
        <f t="shared" si="10"/>
        <v>3408</v>
      </c>
      <c r="H32" s="31">
        <f t="shared" si="11"/>
        <v>3296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2413</v>
      </c>
      <c r="N32" s="22">
        <v>1684</v>
      </c>
      <c r="O32" s="22">
        <v>0</v>
      </c>
      <c r="P32" s="22">
        <v>729</v>
      </c>
      <c r="Q32" s="32">
        <f t="shared" si="14"/>
        <v>58</v>
      </c>
      <c r="R32" s="22">
        <v>58</v>
      </c>
      <c r="S32" s="22">
        <v>0</v>
      </c>
      <c r="T32" s="22">
        <v>0</v>
      </c>
      <c r="U32" s="32">
        <f t="shared" si="15"/>
        <v>825</v>
      </c>
      <c r="V32" s="22">
        <v>825</v>
      </c>
      <c r="W32" s="22">
        <v>0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0</v>
      </c>
      <c r="AD32" s="22">
        <v>0</v>
      </c>
      <c r="AE32" s="22">
        <v>0</v>
      </c>
      <c r="AF32" s="22">
        <v>0</v>
      </c>
      <c r="AG32" s="22">
        <v>112</v>
      </c>
      <c r="AH32" s="22">
        <v>118</v>
      </c>
    </row>
    <row r="33" spans="1:34" ht="13.5">
      <c r="A33" s="40" t="s">
        <v>13</v>
      </c>
      <c r="B33" s="40" t="s">
        <v>65</v>
      </c>
      <c r="C33" s="41" t="s">
        <v>66</v>
      </c>
      <c r="D33" s="31">
        <f t="shared" si="9"/>
        <v>1727</v>
      </c>
      <c r="E33" s="22">
        <v>1365</v>
      </c>
      <c r="F33" s="22">
        <v>362</v>
      </c>
      <c r="G33" s="32">
        <f t="shared" si="10"/>
        <v>1727</v>
      </c>
      <c r="H33" s="31">
        <f t="shared" si="11"/>
        <v>1621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1234</v>
      </c>
      <c r="N33" s="22">
        <v>1234</v>
      </c>
      <c r="O33" s="22">
        <v>0</v>
      </c>
      <c r="P33" s="22">
        <v>0</v>
      </c>
      <c r="Q33" s="32">
        <f t="shared" si="14"/>
        <v>45</v>
      </c>
      <c r="R33" s="22">
        <v>45</v>
      </c>
      <c r="S33" s="22">
        <v>0</v>
      </c>
      <c r="T33" s="22">
        <v>0</v>
      </c>
      <c r="U33" s="32">
        <f t="shared" si="15"/>
        <v>342</v>
      </c>
      <c r="V33" s="22">
        <v>342</v>
      </c>
      <c r="W33" s="22">
        <v>0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0</v>
      </c>
      <c r="AD33" s="22">
        <v>0</v>
      </c>
      <c r="AE33" s="22">
        <v>0</v>
      </c>
      <c r="AF33" s="22">
        <v>0</v>
      </c>
      <c r="AG33" s="22">
        <v>106</v>
      </c>
      <c r="AH33" s="22">
        <v>68</v>
      </c>
    </row>
    <row r="34" spans="1:34" ht="13.5">
      <c r="A34" s="40" t="s">
        <v>13</v>
      </c>
      <c r="B34" s="40" t="s">
        <v>67</v>
      </c>
      <c r="C34" s="41" t="s">
        <v>68</v>
      </c>
      <c r="D34" s="31">
        <f t="shared" si="9"/>
        <v>1752</v>
      </c>
      <c r="E34" s="22">
        <v>1190</v>
      </c>
      <c r="F34" s="22">
        <v>562</v>
      </c>
      <c r="G34" s="32">
        <f t="shared" si="10"/>
        <v>1752</v>
      </c>
      <c r="H34" s="31">
        <f t="shared" si="11"/>
        <v>1711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1333</v>
      </c>
      <c r="N34" s="22">
        <v>812</v>
      </c>
      <c r="O34" s="22">
        <v>0</v>
      </c>
      <c r="P34" s="22">
        <v>521</v>
      </c>
      <c r="Q34" s="32">
        <f t="shared" si="14"/>
        <v>42</v>
      </c>
      <c r="R34" s="22">
        <v>42</v>
      </c>
      <c r="S34" s="22">
        <v>0</v>
      </c>
      <c r="T34" s="22">
        <v>0</v>
      </c>
      <c r="U34" s="32">
        <f t="shared" si="15"/>
        <v>336</v>
      </c>
      <c r="V34" s="22">
        <v>336</v>
      </c>
      <c r="W34" s="22">
        <v>0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0</v>
      </c>
      <c r="AD34" s="22">
        <v>0</v>
      </c>
      <c r="AE34" s="22">
        <v>0</v>
      </c>
      <c r="AF34" s="22">
        <v>0</v>
      </c>
      <c r="AG34" s="22">
        <v>41</v>
      </c>
      <c r="AH34" s="22">
        <v>35</v>
      </c>
    </row>
    <row r="35" spans="1:34" ht="13.5">
      <c r="A35" s="40" t="s">
        <v>13</v>
      </c>
      <c r="B35" s="40" t="s">
        <v>69</v>
      </c>
      <c r="C35" s="41" t="s">
        <v>70</v>
      </c>
      <c r="D35" s="31">
        <f t="shared" si="9"/>
        <v>1054</v>
      </c>
      <c r="E35" s="22">
        <v>877</v>
      </c>
      <c r="F35" s="22">
        <v>177</v>
      </c>
      <c r="G35" s="32">
        <f t="shared" si="10"/>
        <v>1054</v>
      </c>
      <c r="H35" s="31">
        <f t="shared" si="11"/>
        <v>1010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714</v>
      </c>
      <c r="N35" s="22">
        <v>581</v>
      </c>
      <c r="O35" s="22">
        <v>0</v>
      </c>
      <c r="P35" s="22">
        <v>133</v>
      </c>
      <c r="Q35" s="32">
        <f t="shared" si="14"/>
        <v>33</v>
      </c>
      <c r="R35" s="22">
        <v>33</v>
      </c>
      <c r="S35" s="22">
        <v>0</v>
      </c>
      <c r="T35" s="22">
        <v>0</v>
      </c>
      <c r="U35" s="32">
        <f t="shared" si="15"/>
        <v>263</v>
      </c>
      <c r="V35" s="22">
        <v>263</v>
      </c>
      <c r="W35" s="22">
        <v>0</v>
      </c>
      <c r="X35" s="22">
        <v>0</v>
      </c>
      <c r="Y35" s="32">
        <f t="shared" si="16"/>
        <v>0</v>
      </c>
      <c r="Z35" s="22">
        <v>0</v>
      </c>
      <c r="AA35" s="22">
        <v>0</v>
      </c>
      <c r="AB35" s="22">
        <v>0</v>
      </c>
      <c r="AC35" s="32">
        <f t="shared" si="17"/>
        <v>0</v>
      </c>
      <c r="AD35" s="22">
        <v>0</v>
      </c>
      <c r="AE35" s="22">
        <v>0</v>
      </c>
      <c r="AF35" s="22">
        <v>0</v>
      </c>
      <c r="AG35" s="22">
        <v>44</v>
      </c>
      <c r="AH35" s="22">
        <v>46</v>
      </c>
    </row>
    <row r="36" spans="1:34" ht="13.5">
      <c r="A36" s="40" t="s">
        <v>13</v>
      </c>
      <c r="B36" s="40" t="s">
        <v>71</v>
      </c>
      <c r="C36" s="41" t="s">
        <v>0</v>
      </c>
      <c r="D36" s="31">
        <f t="shared" si="9"/>
        <v>841</v>
      </c>
      <c r="E36" s="22">
        <v>598</v>
      </c>
      <c r="F36" s="22">
        <v>243</v>
      </c>
      <c r="G36" s="32">
        <f t="shared" si="10"/>
        <v>841</v>
      </c>
      <c r="H36" s="31">
        <f t="shared" si="11"/>
        <v>827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622</v>
      </c>
      <c r="N36" s="22">
        <v>393</v>
      </c>
      <c r="O36" s="22">
        <v>0</v>
      </c>
      <c r="P36" s="22">
        <v>229</v>
      </c>
      <c r="Q36" s="32">
        <f t="shared" si="14"/>
        <v>19</v>
      </c>
      <c r="R36" s="22">
        <v>19</v>
      </c>
      <c r="S36" s="22">
        <v>0</v>
      </c>
      <c r="T36" s="22">
        <v>0</v>
      </c>
      <c r="U36" s="32">
        <f t="shared" si="15"/>
        <v>186</v>
      </c>
      <c r="V36" s="22">
        <v>186</v>
      </c>
      <c r="W36" s="22">
        <v>0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0</v>
      </c>
      <c r="AD36" s="22">
        <v>0</v>
      </c>
      <c r="AE36" s="22">
        <v>0</v>
      </c>
      <c r="AF36" s="22">
        <v>0</v>
      </c>
      <c r="AG36" s="22">
        <v>14</v>
      </c>
      <c r="AH36" s="22">
        <v>41</v>
      </c>
    </row>
    <row r="37" spans="1:34" ht="13.5">
      <c r="A37" s="40" t="s">
        <v>13</v>
      </c>
      <c r="B37" s="40" t="s">
        <v>72</v>
      </c>
      <c r="C37" s="41" t="s">
        <v>73</v>
      </c>
      <c r="D37" s="31">
        <f t="shared" si="9"/>
        <v>664</v>
      </c>
      <c r="E37" s="22">
        <v>544</v>
      </c>
      <c r="F37" s="22">
        <v>120</v>
      </c>
      <c r="G37" s="32">
        <f t="shared" si="10"/>
        <v>664</v>
      </c>
      <c r="H37" s="31">
        <f t="shared" si="11"/>
        <v>628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464</v>
      </c>
      <c r="N37" s="22">
        <v>380</v>
      </c>
      <c r="O37" s="22">
        <v>0</v>
      </c>
      <c r="P37" s="22">
        <v>84</v>
      </c>
      <c r="Q37" s="32">
        <f t="shared" si="14"/>
        <v>21</v>
      </c>
      <c r="R37" s="22">
        <v>21</v>
      </c>
      <c r="S37" s="22">
        <v>0</v>
      </c>
      <c r="T37" s="22">
        <v>0</v>
      </c>
      <c r="U37" s="32">
        <f t="shared" si="15"/>
        <v>143</v>
      </c>
      <c r="V37" s="22">
        <v>143</v>
      </c>
      <c r="W37" s="22">
        <v>0</v>
      </c>
      <c r="X37" s="22">
        <v>0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0</v>
      </c>
      <c r="AD37" s="22">
        <v>0</v>
      </c>
      <c r="AE37" s="22">
        <v>0</v>
      </c>
      <c r="AF37" s="22">
        <v>0</v>
      </c>
      <c r="AG37" s="22">
        <v>36</v>
      </c>
      <c r="AH37" s="22">
        <v>31</v>
      </c>
    </row>
    <row r="38" spans="1:34" ht="13.5">
      <c r="A38" s="40" t="s">
        <v>13</v>
      </c>
      <c r="B38" s="40" t="s">
        <v>74</v>
      </c>
      <c r="C38" s="41" t="s">
        <v>196</v>
      </c>
      <c r="D38" s="31">
        <f t="shared" si="9"/>
        <v>433</v>
      </c>
      <c r="E38" s="22">
        <v>433</v>
      </c>
      <c r="F38" s="22">
        <v>0</v>
      </c>
      <c r="G38" s="32">
        <f t="shared" si="10"/>
        <v>433</v>
      </c>
      <c r="H38" s="31">
        <f t="shared" si="11"/>
        <v>433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127</v>
      </c>
      <c r="N38" s="22">
        <v>127</v>
      </c>
      <c r="O38" s="22">
        <v>0</v>
      </c>
      <c r="P38" s="22">
        <v>0</v>
      </c>
      <c r="Q38" s="32">
        <f t="shared" si="14"/>
        <v>191</v>
      </c>
      <c r="R38" s="22">
        <v>191</v>
      </c>
      <c r="S38" s="22">
        <v>0</v>
      </c>
      <c r="T38" s="22">
        <v>0</v>
      </c>
      <c r="U38" s="32">
        <f t="shared" si="15"/>
        <v>41</v>
      </c>
      <c r="V38" s="22">
        <v>41</v>
      </c>
      <c r="W38" s="22">
        <v>0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74</v>
      </c>
      <c r="AD38" s="22">
        <v>74</v>
      </c>
      <c r="AE38" s="22">
        <v>0</v>
      </c>
      <c r="AF38" s="22">
        <v>0</v>
      </c>
      <c r="AG38" s="22">
        <v>0</v>
      </c>
      <c r="AH38" s="22">
        <v>0</v>
      </c>
    </row>
    <row r="39" spans="1:34" ht="13.5">
      <c r="A39" s="40" t="s">
        <v>13</v>
      </c>
      <c r="B39" s="40" t="s">
        <v>75</v>
      </c>
      <c r="C39" s="41" t="s">
        <v>76</v>
      </c>
      <c r="D39" s="31">
        <f t="shared" si="9"/>
        <v>607</v>
      </c>
      <c r="E39" s="22">
        <v>607</v>
      </c>
      <c r="F39" s="22">
        <v>0</v>
      </c>
      <c r="G39" s="32">
        <f t="shared" si="10"/>
        <v>607</v>
      </c>
      <c r="H39" s="31">
        <f t="shared" si="11"/>
        <v>434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172</v>
      </c>
      <c r="N39" s="22">
        <v>172</v>
      </c>
      <c r="O39" s="22">
        <v>0</v>
      </c>
      <c r="P39" s="22">
        <v>0</v>
      </c>
      <c r="Q39" s="32">
        <f t="shared" si="14"/>
        <v>187</v>
      </c>
      <c r="R39" s="22">
        <v>187</v>
      </c>
      <c r="S39" s="22">
        <v>0</v>
      </c>
      <c r="T39" s="22">
        <v>0</v>
      </c>
      <c r="U39" s="32">
        <f t="shared" si="15"/>
        <v>75</v>
      </c>
      <c r="V39" s="22">
        <v>75</v>
      </c>
      <c r="W39" s="22">
        <v>0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0</v>
      </c>
      <c r="AD39" s="22">
        <v>0</v>
      </c>
      <c r="AE39" s="22">
        <v>0</v>
      </c>
      <c r="AF39" s="22">
        <v>0</v>
      </c>
      <c r="AG39" s="22">
        <v>173</v>
      </c>
      <c r="AH39" s="22">
        <v>0</v>
      </c>
    </row>
    <row r="40" spans="1:34" ht="13.5">
      <c r="A40" s="40" t="s">
        <v>13</v>
      </c>
      <c r="B40" s="40" t="s">
        <v>77</v>
      </c>
      <c r="C40" s="41" t="s">
        <v>194</v>
      </c>
      <c r="D40" s="31">
        <f t="shared" si="9"/>
        <v>514</v>
      </c>
      <c r="E40" s="22">
        <v>514</v>
      </c>
      <c r="F40" s="22">
        <v>0</v>
      </c>
      <c r="G40" s="32">
        <f t="shared" si="10"/>
        <v>514</v>
      </c>
      <c r="H40" s="31">
        <f t="shared" si="11"/>
        <v>430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204</v>
      </c>
      <c r="N40" s="22">
        <v>204</v>
      </c>
      <c r="O40" s="22">
        <v>0</v>
      </c>
      <c r="P40" s="22">
        <v>0</v>
      </c>
      <c r="Q40" s="32">
        <f t="shared" si="14"/>
        <v>144</v>
      </c>
      <c r="R40" s="22">
        <v>144</v>
      </c>
      <c r="S40" s="22">
        <v>0</v>
      </c>
      <c r="T40" s="22">
        <v>0</v>
      </c>
      <c r="U40" s="32">
        <f t="shared" si="15"/>
        <v>82</v>
      </c>
      <c r="V40" s="22">
        <v>82</v>
      </c>
      <c r="W40" s="22">
        <v>0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0</v>
      </c>
      <c r="AD40" s="22">
        <v>0</v>
      </c>
      <c r="AE40" s="22">
        <v>0</v>
      </c>
      <c r="AF40" s="22">
        <v>0</v>
      </c>
      <c r="AG40" s="22">
        <v>84</v>
      </c>
      <c r="AH40" s="22">
        <v>0</v>
      </c>
    </row>
    <row r="41" spans="1:34" ht="13.5">
      <c r="A41" s="40" t="s">
        <v>13</v>
      </c>
      <c r="B41" s="40" t="s">
        <v>78</v>
      </c>
      <c r="C41" s="41" t="s">
        <v>79</v>
      </c>
      <c r="D41" s="31">
        <f t="shared" si="9"/>
        <v>3432</v>
      </c>
      <c r="E41" s="22">
        <v>2149</v>
      </c>
      <c r="F41" s="22">
        <v>1283</v>
      </c>
      <c r="G41" s="32">
        <f t="shared" si="10"/>
        <v>3432</v>
      </c>
      <c r="H41" s="31">
        <f t="shared" si="11"/>
        <v>1963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1366</v>
      </c>
      <c r="N41" s="22">
        <v>1366</v>
      </c>
      <c r="O41" s="22">
        <v>0</v>
      </c>
      <c r="P41" s="22">
        <v>0</v>
      </c>
      <c r="Q41" s="32">
        <f t="shared" si="14"/>
        <v>436</v>
      </c>
      <c r="R41" s="22">
        <v>436</v>
      </c>
      <c r="S41" s="22">
        <v>0</v>
      </c>
      <c r="T41" s="22">
        <v>0</v>
      </c>
      <c r="U41" s="32">
        <f t="shared" si="15"/>
        <v>161</v>
      </c>
      <c r="V41" s="22">
        <v>0</v>
      </c>
      <c r="W41" s="22">
        <v>161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0</v>
      </c>
      <c r="AD41" s="22">
        <v>0</v>
      </c>
      <c r="AE41" s="22">
        <v>0</v>
      </c>
      <c r="AF41" s="22">
        <v>0</v>
      </c>
      <c r="AG41" s="22">
        <v>1469</v>
      </c>
      <c r="AH41" s="22">
        <v>0</v>
      </c>
    </row>
    <row r="42" spans="1:34" ht="13.5">
      <c r="A42" s="40" t="s">
        <v>13</v>
      </c>
      <c r="B42" s="40" t="s">
        <v>80</v>
      </c>
      <c r="C42" s="41" t="s">
        <v>81</v>
      </c>
      <c r="D42" s="31">
        <f t="shared" si="9"/>
        <v>3643</v>
      </c>
      <c r="E42" s="22">
        <v>2225</v>
      </c>
      <c r="F42" s="22">
        <v>1418</v>
      </c>
      <c r="G42" s="32">
        <f t="shared" si="10"/>
        <v>3643</v>
      </c>
      <c r="H42" s="31">
        <f t="shared" si="11"/>
        <v>3111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1440</v>
      </c>
      <c r="N42" s="22">
        <v>0</v>
      </c>
      <c r="O42" s="22">
        <v>1440</v>
      </c>
      <c r="P42" s="22">
        <v>0</v>
      </c>
      <c r="Q42" s="32">
        <f t="shared" si="14"/>
        <v>574</v>
      </c>
      <c r="R42" s="22">
        <v>0</v>
      </c>
      <c r="S42" s="22">
        <v>574</v>
      </c>
      <c r="T42" s="22">
        <v>0</v>
      </c>
      <c r="U42" s="32">
        <f t="shared" si="15"/>
        <v>206</v>
      </c>
      <c r="V42" s="22">
        <v>0</v>
      </c>
      <c r="W42" s="22">
        <v>206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891</v>
      </c>
      <c r="AD42" s="22">
        <v>0</v>
      </c>
      <c r="AE42" s="22">
        <v>891</v>
      </c>
      <c r="AF42" s="22">
        <v>0</v>
      </c>
      <c r="AG42" s="22">
        <v>532</v>
      </c>
      <c r="AH42" s="22">
        <v>0</v>
      </c>
    </row>
    <row r="43" spans="1:34" ht="13.5">
      <c r="A43" s="40" t="s">
        <v>13</v>
      </c>
      <c r="B43" s="40" t="s">
        <v>82</v>
      </c>
      <c r="C43" s="41" t="s">
        <v>83</v>
      </c>
      <c r="D43" s="31">
        <f t="shared" si="9"/>
        <v>838</v>
      </c>
      <c r="E43" s="22">
        <v>838</v>
      </c>
      <c r="F43" s="22">
        <v>0</v>
      </c>
      <c r="G43" s="32">
        <f t="shared" si="10"/>
        <v>838</v>
      </c>
      <c r="H43" s="31">
        <f t="shared" si="11"/>
        <v>812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557</v>
      </c>
      <c r="N43" s="22">
        <v>0</v>
      </c>
      <c r="O43" s="22">
        <v>557</v>
      </c>
      <c r="P43" s="22">
        <v>0</v>
      </c>
      <c r="Q43" s="32">
        <f t="shared" si="14"/>
        <v>234</v>
      </c>
      <c r="R43" s="22">
        <v>0</v>
      </c>
      <c r="S43" s="22">
        <v>234</v>
      </c>
      <c r="T43" s="22">
        <v>0</v>
      </c>
      <c r="U43" s="32">
        <f t="shared" si="15"/>
        <v>21</v>
      </c>
      <c r="V43" s="22">
        <v>0</v>
      </c>
      <c r="W43" s="22">
        <v>21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0</v>
      </c>
      <c r="AD43" s="22">
        <v>0</v>
      </c>
      <c r="AE43" s="22">
        <v>0</v>
      </c>
      <c r="AF43" s="22">
        <v>0</v>
      </c>
      <c r="AG43" s="22">
        <v>26</v>
      </c>
      <c r="AH43" s="22">
        <v>9</v>
      </c>
    </row>
    <row r="44" spans="1:34" ht="13.5">
      <c r="A44" s="40" t="s">
        <v>13</v>
      </c>
      <c r="B44" s="40" t="s">
        <v>84</v>
      </c>
      <c r="C44" s="41" t="s">
        <v>85</v>
      </c>
      <c r="D44" s="31">
        <f t="shared" si="9"/>
        <v>3840</v>
      </c>
      <c r="E44" s="22">
        <v>3477</v>
      </c>
      <c r="F44" s="22">
        <v>363</v>
      </c>
      <c r="G44" s="32">
        <f t="shared" si="10"/>
        <v>3840</v>
      </c>
      <c r="H44" s="31">
        <f t="shared" si="11"/>
        <v>3477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1992</v>
      </c>
      <c r="N44" s="22">
        <v>0</v>
      </c>
      <c r="O44" s="22">
        <v>1992</v>
      </c>
      <c r="P44" s="22">
        <v>0</v>
      </c>
      <c r="Q44" s="32">
        <f t="shared" si="14"/>
        <v>1234</v>
      </c>
      <c r="R44" s="22">
        <v>0</v>
      </c>
      <c r="S44" s="22">
        <v>1234</v>
      </c>
      <c r="T44" s="22">
        <v>0</v>
      </c>
      <c r="U44" s="32">
        <f t="shared" si="15"/>
        <v>251</v>
      </c>
      <c r="V44" s="22">
        <v>33</v>
      </c>
      <c r="W44" s="22">
        <v>218</v>
      </c>
      <c r="X44" s="22">
        <v>0</v>
      </c>
      <c r="Y44" s="32">
        <f t="shared" si="16"/>
        <v>0</v>
      </c>
      <c r="Z44" s="22">
        <v>0</v>
      </c>
      <c r="AA44" s="22">
        <v>0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363</v>
      </c>
      <c r="AH44" s="22">
        <v>0</v>
      </c>
    </row>
    <row r="45" spans="1:34" ht="13.5">
      <c r="A45" s="40" t="s">
        <v>13</v>
      </c>
      <c r="B45" s="40" t="s">
        <v>86</v>
      </c>
      <c r="C45" s="41" t="s">
        <v>87</v>
      </c>
      <c r="D45" s="31">
        <f t="shared" si="9"/>
        <v>5148</v>
      </c>
      <c r="E45" s="22">
        <v>3346</v>
      </c>
      <c r="F45" s="22">
        <v>1802</v>
      </c>
      <c r="G45" s="32">
        <f t="shared" si="10"/>
        <v>5148</v>
      </c>
      <c r="H45" s="31">
        <f t="shared" si="11"/>
        <v>3493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3054</v>
      </c>
      <c r="N45" s="22">
        <v>0</v>
      </c>
      <c r="O45" s="22">
        <v>2545</v>
      </c>
      <c r="P45" s="22">
        <v>509</v>
      </c>
      <c r="Q45" s="32">
        <f t="shared" si="14"/>
        <v>227</v>
      </c>
      <c r="R45" s="22">
        <v>0</v>
      </c>
      <c r="S45" s="22">
        <v>189</v>
      </c>
      <c r="T45" s="22">
        <v>38</v>
      </c>
      <c r="U45" s="32">
        <f t="shared" si="15"/>
        <v>206</v>
      </c>
      <c r="V45" s="22">
        <v>0</v>
      </c>
      <c r="W45" s="22">
        <v>172</v>
      </c>
      <c r="X45" s="22">
        <v>34</v>
      </c>
      <c r="Y45" s="32">
        <f t="shared" si="16"/>
        <v>6</v>
      </c>
      <c r="Z45" s="22">
        <v>0</v>
      </c>
      <c r="AA45" s="22">
        <v>6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1655</v>
      </c>
      <c r="AH45" s="22">
        <v>250</v>
      </c>
    </row>
    <row r="46" spans="1:34" ht="13.5">
      <c r="A46" s="40" t="s">
        <v>13</v>
      </c>
      <c r="B46" s="40" t="s">
        <v>88</v>
      </c>
      <c r="C46" s="41" t="s">
        <v>195</v>
      </c>
      <c r="D46" s="31">
        <f t="shared" si="9"/>
        <v>3568</v>
      </c>
      <c r="E46" s="22">
        <v>2575</v>
      </c>
      <c r="F46" s="22">
        <v>993</v>
      </c>
      <c r="G46" s="32">
        <f t="shared" si="10"/>
        <v>3568</v>
      </c>
      <c r="H46" s="31">
        <f t="shared" si="11"/>
        <v>3064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2450</v>
      </c>
      <c r="N46" s="22">
        <v>0</v>
      </c>
      <c r="O46" s="22">
        <v>2450</v>
      </c>
      <c r="P46" s="22">
        <v>0</v>
      </c>
      <c r="Q46" s="32">
        <f t="shared" si="14"/>
        <v>349</v>
      </c>
      <c r="R46" s="22">
        <v>0</v>
      </c>
      <c r="S46" s="22">
        <v>349</v>
      </c>
      <c r="T46" s="22">
        <v>0</v>
      </c>
      <c r="U46" s="32">
        <f t="shared" si="15"/>
        <v>265</v>
      </c>
      <c r="V46" s="22">
        <v>0</v>
      </c>
      <c r="W46" s="22">
        <v>265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504</v>
      </c>
      <c r="AH46" s="22">
        <v>1</v>
      </c>
    </row>
    <row r="47" spans="1:34" ht="13.5">
      <c r="A47" s="40" t="s">
        <v>13</v>
      </c>
      <c r="B47" s="40" t="s">
        <v>89</v>
      </c>
      <c r="C47" s="41" t="s">
        <v>90</v>
      </c>
      <c r="D47" s="31">
        <f t="shared" si="9"/>
        <v>7123</v>
      </c>
      <c r="E47" s="22">
        <v>3546</v>
      </c>
      <c r="F47" s="22">
        <v>3577</v>
      </c>
      <c r="G47" s="32">
        <f t="shared" si="10"/>
        <v>7123</v>
      </c>
      <c r="H47" s="31">
        <f t="shared" si="11"/>
        <v>5072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4674</v>
      </c>
      <c r="N47" s="22">
        <v>0</v>
      </c>
      <c r="O47" s="22">
        <v>3232</v>
      </c>
      <c r="P47" s="22">
        <v>1442</v>
      </c>
      <c r="Q47" s="32">
        <f t="shared" si="14"/>
        <v>207</v>
      </c>
      <c r="R47" s="22">
        <v>0</v>
      </c>
      <c r="S47" s="22">
        <v>123</v>
      </c>
      <c r="T47" s="22">
        <v>84</v>
      </c>
      <c r="U47" s="32">
        <f t="shared" si="15"/>
        <v>191</v>
      </c>
      <c r="V47" s="22">
        <v>0</v>
      </c>
      <c r="W47" s="22">
        <v>191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0</v>
      </c>
      <c r="AD47" s="22">
        <v>0</v>
      </c>
      <c r="AE47" s="22">
        <v>0</v>
      </c>
      <c r="AF47" s="22">
        <v>0</v>
      </c>
      <c r="AG47" s="22">
        <v>2051</v>
      </c>
      <c r="AH47" s="22">
        <v>0</v>
      </c>
    </row>
    <row r="48" spans="1:34" ht="13.5">
      <c r="A48" s="40" t="s">
        <v>13</v>
      </c>
      <c r="B48" s="40" t="s">
        <v>91</v>
      </c>
      <c r="C48" s="41" t="s">
        <v>92</v>
      </c>
      <c r="D48" s="31">
        <f t="shared" si="9"/>
        <v>2722</v>
      </c>
      <c r="E48" s="22">
        <v>1447</v>
      </c>
      <c r="F48" s="22">
        <v>1275</v>
      </c>
      <c r="G48" s="32">
        <f t="shared" si="10"/>
        <v>2722</v>
      </c>
      <c r="H48" s="31">
        <f t="shared" si="11"/>
        <v>1952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1701</v>
      </c>
      <c r="N48" s="22">
        <v>0</v>
      </c>
      <c r="O48" s="22">
        <v>1298</v>
      </c>
      <c r="P48" s="22">
        <v>403</v>
      </c>
      <c r="Q48" s="32">
        <f t="shared" si="14"/>
        <v>173</v>
      </c>
      <c r="R48" s="22">
        <v>0</v>
      </c>
      <c r="S48" s="22">
        <v>107</v>
      </c>
      <c r="T48" s="22">
        <v>66</v>
      </c>
      <c r="U48" s="32">
        <f t="shared" si="15"/>
        <v>78</v>
      </c>
      <c r="V48" s="22">
        <v>0</v>
      </c>
      <c r="W48" s="22">
        <v>62</v>
      </c>
      <c r="X48" s="22">
        <v>16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770</v>
      </c>
      <c r="AH48" s="22">
        <v>6</v>
      </c>
    </row>
    <row r="49" spans="1:34" ht="13.5">
      <c r="A49" s="40" t="s">
        <v>13</v>
      </c>
      <c r="B49" s="40" t="s">
        <v>93</v>
      </c>
      <c r="C49" s="41" t="s">
        <v>94</v>
      </c>
      <c r="D49" s="31">
        <f t="shared" si="9"/>
        <v>1669</v>
      </c>
      <c r="E49" s="22">
        <v>1419</v>
      </c>
      <c r="F49" s="22">
        <v>250</v>
      </c>
      <c r="G49" s="32">
        <f t="shared" si="10"/>
        <v>1669</v>
      </c>
      <c r="H49" s="31">
        <f t="shared" si="11"/>
        <v>1176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1014</v>
      </c>
      <c r="N49" s="22">
        <v>0</v>
      </c>
      <c r="O49" s="22">
        <v>1014</v>
      </c>
      <c r="P49" s="22">
        <v>0</v>
      </c>
      <c r="Q49" s="32">
        <f t="shared" si="14"/>
        <v>93</v>
      </c>
      <c r="R49" s="22">
        <v>0</v>
      </c>
      <c r="S49" s="22">
        <v>93</v>
      </c>
      <c r="T49" s="22">
        <v>0</v>
      </c>
      <c r="U49" s="32">
        <f t="shared" si="15"/>
        <v>60</v>
      </c>
      <c r="V49" s="22">
        <v>0</v>
      </c>
      <c r="W49" s="22">
        <v>60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9</v>
      </c>
      <c r="AD49" s="22">
        <v>0</v>
      </c>
      <c r="AE49" s="22">
        <v>9</v>
      </c>
      <c r="AF49" s="22">
        <v>0</v>
      </c>
      <c r="AG49" s="22">
        <v>493</v>
      </c>
      <c r="AH49" s="22">
        <v>0</v>
      </c>
    </row>
    <row r="50" spans="1:34" ht="13.5">
      <c r="A50" s="40" t="s">
        <v>13</v>
      </c>
      <c r="B50" s="40" t="s">
        <v>95</v>
      </c>
      <c r="C50" s="41" t="s">
        <v>96</v>
      </c>
      <c r="D50" s="31">
        <f t="shared" si="9"/>
        <v>4268</v>
      </c>
      <c r="E50" s="22">
        <v>3401</v>
      </c>
      <c r="F50" s="22">
        <v>867</v>
      </c>
      <c r="G50" s="32">
        <f t="shared" si="10"/>
        <v>4268</v>
      </c>
      <c r="H50" s="31">
        <f t="shared" si="11"/>
        <v>3146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2593</v>
      </c>
      <c r="N50" s="22">
        <v>0</v>
      </c>
      <c r="O50" s="22">
        <v>2593</v>
      </c>
      <c r="P50" s="22">
        <v>0</v>
      </c>
      <c r="Q50" s="32">
        <f t="shared" si="14"/>
        <v>430</v>
      </c>
      <c r="R50" s="22">
        <v>0</v>
      </c>
      <c r="S50" s="22">
        <v>430</v>
      </c>
      <c r="T50" s="22">
        <v>0</v>
      </c>
      <c r="U50" s="32">
        <f t="shared" si="15"/>
        <v>123</v>
      </c>
      <c r="V50" s="22">
        <v>0</v>
      </c>
      <c r="W50" s="22">
        <v>123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1122</v>
      </c>
      <c r="AH50" s="22">
        <v>0</v>
      </c>
    </row>
    <row r="51" spans="1:34" ht="13.5">
      <c r="A51" s="74" t="s">
        <v>97</v>
      </c>
      <c r="B51" s="75"/>
      <c r="C51" s="76"/>
      <c r="D51" s="22">
        <f aca="true" t="shared" si="18" ref="D51:AH51">SUM(D7:D50)</f>
        <v>1221674</v>
      </c>
      <c r="E51" s="22">
        <f t="shared" si="18"/>
        <v>648366</v>
      </c>
      <c r="F51" s="22">
        <f t="shared" si="18"/>
        <v>573308</v>
      </c>
      <c r="G51" s="22">
        <f t="shared" si="18"/>
        <v>1221674</v>
      </c>
      <c r="H51" s="22">
        <f t="shared" si="18"/>
        <v>942961</v>
      </c>
      <c r="I51" s="22">
        <f t="shared" si="18"/>
        <v>580397</v>
      </c>
      <c r="J51" s="22">
        <f t="shared" si="18"/>
        <v>289870</v>
      </c>
      <c r="K51" s="22">
        <f t="shared" si="18"/>
        <v>25206</v>
      </c>
      <c r="L51" s="22">
        <f t="shared" si="18"/>
        <v>265321</v>
      </c>
      <c r="M51" s="22">
        <f t="shared" si="18"/>
        <v>263840</v>
      </c>
      <c r="N51" s="22">
        <f t="shared" si="18"/>
        <v>97185</v>
      </c>
      <c r="O51" s="22">
        <f t="shared" si="18"/>
        <v>110414</v>
      </c>
      <c r="P51" s="22">
        <f t="shared" si="18"/>
        <v>56241</v>
      </c>
      <c r="Q51" s="22">
        <f t="shared" si="18"/>
        <v>39656</v>
      </c>
      <c r="R51" s="22">
        <f t="shared" si="18"/>
        <v>7706</v>
      </c>
      <c r="S51" s="22">
        <f t="shared" si="18"/>
        <v>30837</v>
      </c>
      <c r="T51" s="22">
        <f t="shared" si="18"/>
        <v>1113</v>
      </c>
      <c r="U51" s="22">
        <f t="shared" si="18"/>
        <v>37598</v>
      </c>
      <c r="V51" s="22">
        <f t="shared" si="18"/>
        <v>26146</v>
      </c>
      <c r="W51" s="22">
        <f t="shared" si="18"/>
        <v>11360</v>
      </c>
      <c r="X51" s="22">
        <f t="shared" si="18"/>
        <v>92</v>
      </c>
      <c r="Y51" s="22">
        <f t="shared" si="18"/>
        <v>4756</v>
      </c>
      <c r="Z51" s="22">
        <f t="shared" si="18"/>
        <v>4563</v>
      </c>
      <c r="AA51" s="22">
        <f t="shared" si="18"/>
        <v>193</v>
      </c>
      <c r="AB51" s="22">
        <f t="shared" si="18"/>
        <v>0</v>
      </c>
      <c r="AC51" s="22">
        <f t="shared" si="18"/>
        <v>16714</v>
      </c>
      <c r="AD51" s="22">
        <f t="shared" si="18"/>
        <v>3467</v>
      </c>
      <c r="AE51" s="22">
        <f t="shared" si="18"/>
        <v>13224</v>
      </c>
      <c r="AF51" s="22">
        <f t="shared" si="18"/>
        <v>23</v>
      </c>
      <c r="AG51" s="22">
        <f t="shared" si="18"/>
        <v>278713</v>
      </c>
      <c r="AH51" s="22">
        <f t="shared" si="18"/>
        <v>2059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181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98</v>
      </c>
      <c r="B2" s="49" t="s">
        <v>120</v>
      </c>
      <c r="C2" s="54" t="s">
        <v>121</v>
      </c>
      <c r="D2" s="26" t="s">
        <v>122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123</v>
      </c>
      <c r="U2" s="28"/>
      <c r="V2" s="28"/>
      <c r="W2" s="28"/>
      <c r="X2" s="28"/>
      <c r="Y2" s="28"/>
      <c r="Z2" s="33"/>
      <c r="AA2" s="26" t="s">
        <v>124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152</v>
      </c>
      <c r="E3" s="34" t="s">
        <v>125</v>
      </c>
      <c r="F3" s="65" t="s">
        <v>126</v>
      </c>
      <c r="G3" s="66"/>
      <c r="H3" s="66"/>
      <c r="I3" s="66"/>
      <c r="J3" s="66"/>
      <c r="K3" s="67"/>
      <c r="L3" s="54" t="s">
        <v>174</v>
      </c>
      <c r="M3" s="14" t="s">
        <v>155</v>
      </c>
      <c r="N3" s="28"/>
      <c r="O3" s="28"/>
      <c r="P3" s="28"/>
      <c r="Q3" s="28"/>
      <c r="R3" s="28"/>
      <c r="S3" s="33"/>
      <c r="T3" s="39" t="s">
        <v>152</v>
      </c>
      <c r="U3" s="54" t="s">
        <v>125</v>
      </c>
      <c r="V3" s="85" t="s">
        <v>127</v>
      </c>
      <c r="W3" s="86"/>
      <c r="X3" s="86"/>
      <c r="Y3" s="86"/>
      <c r="Z3" s="87"/>
      <c r="AA3" s="39" t="s">
        <v>152</v>
      </c>
      <c r="AB3" s="54" t="s">
        <v>174</v>
      </c>
      <c r="AC3" s="54" t="s">
        <v>128</v>
      </c>
      <c r="AD3" s="14" t="s">
        <v>129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152</v>
      </c>
      <c r="G4" s="7" t="s">
        <v>182</v>
      </c>
      <c r="H4" s="7" t="s">
        <v>183</v>
      </c>
      <c r="I4" s="7" t="s">
        <v>184</v>
      </c>
      <c r="J4" s="7" t="s">
        <v>185</v>
      </c>
      <c r="K4" s="7" t="s">
        <v>186</v>
      </c>
      <c r="L4" s="84"/>
      <c r="M4" s="39" t="s">
        <v>152</v>
      </c>
      <c r="N4" s="7" t="s">
        <v>160</v>
      </c>
      <c r="O4" s="7" t="s">
        <v>130</v>
      </c>
      <c r="P4" s="7" t="s">
        <v>162</v>
      </c>
      <c r="Q4" s="17" t="s">
        <v>131</v>
      </c>
      <c r="R4" s="7" t="s">
        <v>164</v>
      </c>
      <c r="S4" s="7" t="s">
        <v>132</v>
      </c>
      <c r="T4" s="16"/>
      <c r="U4" s="84"/>
      <c r="V4" s="35" t="s">
        <v>182</v>
      </c>
      <c r="W4" s="7" t="s">
        <v>183</v>
      </c>
      <c r="X4" s="7" t="s">
        <v>184</v>
      </c>
      <c r="Y4" s="7" t="s">
        <v>185</v>
      </c>
      <c r="Z4" s="7" t="s">
        <v>186</v>
      </c>
      <c r="AA4" s="16"/>
      <c r="AB4" s="84"/>
      <c r="AC4" s="84"/>
      <c r="AD4" s="39" t="s">
        <v>152</v>
      </c>
      <c r="AE4" s="7" t="s">
        <v>175</v>
      </c>
      <c r="AF4" s="7" t="s">
        <v>187</v>
      </c>
      <c r="AG4" s="7" t="s">
        <v>188</v>
      </c>
      <c r="AH4" s="7" t="s">
        <v>189</v>
      </c>
      <c r="AI4" s="7" t="s">
        <v>179</v>
      </c>
    </row>
    <row r="5" spans="1:35" s="42" customFormat="1" ht="13.5">
      <c r="A5" s="89"/>
      <c r="B5" s="91"/>
      <c r="C5" s="56"/>
      <c r="D5" s="19" t="s">
        <v>133</v>
      </c>
      <c r="E5" s="19" t="s">
        <v>119</v>
      </c>
      <c r="F5" s="19" t="s">
        <v>119</v>
      </c>
      <c r="G5" s="21" t="s">
        <v>119</v>
      </c>
      <c r="H5" s="21" t="s">
        <v>119</v>
      </c>
      <c r="I5" s="21" t="s">
        <v>119</v>
      </c>
      <c r="J5" s="21" t="s">
        <v>119</v>
      </c>
      <c r="K5" s="21" t="s">
        <v>119</v>
      </c>
      <c r="L5" s="36" t="s">
        <v>119</v>
      </c>
      <c r="M5" s="19" t="s">
        <v>119</v>
      </c>
      <c r="N5" s="21" t="s">
        <v>119</v>
      </c>
      <c r="O5" s="21" t="s">
        <v>119</v>
      </c>
      <c r="P5" s="21" t="s">
        <v>119</v>
      </c>
      <c r="Q5" s="21" t="s">
        <v>119</v>
      </c>
      <c r="R5" s="21" t="s">
        <v>119</v>
      </c>
      <c r="S5" s="21" t="s">
        <v>119</v>
      </c>
      <c r="T5" s="19" t="s">
        <v>119</v>
      </c>
      <c r="U5" s="36" t="s">
        <v>119</v>
      </c>
      <c r="V5" s="37" t="s">
        <v>119</v>
      </c>
      <c r="W5" s="21" t="s">
        <v>119</v>
      </c>
      <c r="X5" s="21" t="s">
        <v>119</v>
      </c>
      <c r="Y5" s="21" t="s">
        <v>119</v>
      </c>
      <c r="Z5" s="21" t="s">
        <v>119</v>
      </c>
      <c r="AA5" s="19" t="s">
        <v>119</v>
      </c>
      <c r="AB5" s="36" t="s">
        <v>119</v>
      </c>
      <c r="AC5" s="36" t="s">
        <v>119</v>
      </c>
      <c r="AD5" s="19" t="s">
        <v>119</v>
      </c>
      <c r="AE5" s="20" t="s">
        <v>119</v>
      </c>
      <c r="AF5" s="20" t="s">
        <v>119</v>
      </c>
      <c r="AG5" s="20" t="s">
        <v>119</v>
      </c>
      <c r="AH5" s="20" t="s">
        <v>119</v>
      </c>
      <c r="AI5" s="20" t="s">
        <v>119</v>
      </c>
    </row>
    <row r="6" spans="1:35" ht="13.5">
      <c r="A6" s="40" t="s">
        <v>13</v>
      </c>
      <c r="B6" s="40" t="s">
        <v>14</v>
      </c>
      <c r="C6" s="41" t="s">
        <v>15</v>
      </c>
      <c r="D6" s="31">
        <f aca="true" t="shared" si="0" ref="D6:D11">E6+F6+L6+M6</f>
        <v>818274</v>
      </c>
      <c r="E6" s="22">
        <v>655438</v>
      </c>
      <c r="F6" s="31">
        <f aca="true" t="shared" si="1" ref="F6:F11">SUM(G6:K6)</f>
        <v>125793</v>
      </c>
      <c r="G6" s="22">
        <v>105245</v>
      </c>
      <c r="H6" s="22">
        <v>17339</v>
      </c>
      <c r="I6" s="22">
        <v>3209</v>
      </c>
      <c r="J6" s="22">
        <v>0</v>
      </c>
      <c r="K6" s="22">
        <v>0</v>
      </c>
      <c r="L6" s="22">
        <v>36770</v>
      </c>
      <c r="M6" s="22">
        <f aca="true" t="shared" si="2" ref="M6:M11">SUM(N6:S6)</f>
        <v>273</v>
      </c>
      <c r="N6" s="22">
        <v>117</v>
      </c>
      <c r="O6" s="22">
        <v>0</v>
      </c>
      <c r="P6" s="22">
        <v>0</v>
      </c>
      <c r="Q6" s="22">
        <v>0</v>
      </c>
      <c r="R6" s="22">
        <v>0</v>
      </c>
      <c r="S6" s="22">
        <v>156</v>
      </c>
      <c r="T6" s="22">
        <f aca="true" t="shared" si="3" ref="T6:T11">SUM(U6:Z6)</f>
        <v>764444</v>
      </c>
      <c r="U6" s="22">
        <v>655438</v>
      </c>
      <c r="V6" s="22">
        <v>101225</v>
      </c>
      <c r="W6" s="22">
        <v>7781</v>
      </c>
      <c r="X6" s="22">
        <v>0</v>
      </c>
      <c r="Y6" s="22">
        <v>0</v>
      </c>
      <c r="Z6" s="22">
        <v>0</v>
      </c>
      <c r="AA6" s="22">
        <f aca="true" t="shared" si="4" ref="AA6:AA11">SUM(AB6:AD6)</f>
        <v>164794</v>
      </c>
      <c r="AB6" s="22">
        <v>36770</v>
      </c>
      <c r="AC6" s="22">
        <v>128024</v>
      </c>
      <c r="AD6" s="22">
        <f aca="true" t="shared" si="5" ref="AD6:AD11">SUM(AE6:AI6)</f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13</v>
      </c>
      <c r="B7" s="40" t="s">
        <v>16</v>
      </c>
      <c r="C7" s="41" t="s">
        <v>17</v>
      </c>
      <c r="D7" s="31">
        <f t="shared" si="0"/>
        <v>33108</v>
      </c>
      <c r="E7" s="22">
        <v>19330</v>
      </c>
      <c r="F7" s="31">
        <f t="shared" si="1"/>
        <v>788</v>
      </c>
      <c r="G7" s="22">
        <v>0</v>
      </c>
      <c r="H7" s="22">
        <v>788</v>
      </c>
      <c r="I7" s="22">
        <v>0</v>
      </c>
      <c r="J7" s="22">
        <v>0</v>
      </c>
      <c r="K7" s="22">
        <v>0</v>
      </c>
      <c r="L7" s="22">
        <v>11712</v>
      </c>
      <c r="M7" s="22">
        <f t="shared" si="2"/>
        <v>1278</v>
      </c>
      <c r="N7" s="22">
        <v>872</v>
      </c>
      <c r="O7" s="22">
        <v>406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19330</v>
      </c>
      <c r="U7" s="22">
        <v>19330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13778</v>
      </c>
      <c r="AB7" s="22">
        <v>11712</v>
      </c>
      <c r="AC7" s="22">
        <v>2066</v>
      </c>
      <c r="AD7" s="22">
        <f t="shared" si="5"/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13</v>
      </c>
      <c r="B8" s="40" t="s">
        <v>18</v>
      </c>
      <c r="C8" s="41" t="s">
        <v>19</v>
      </c>
      <c r="D8" s="31">
        <f t="shared" si="0"/>
        <v>37762</v>
      </c>
      <c r="E8" s="22">
        <v>32959</v>
      </c>
      <c r="F8" s="31">
        <f t="shared" si="1"/>
        <v>3397</v>
      </c>
      <c r="G8" s="22">
        <v>0</v>
      </c>
      <c r="H8" s="22">
        <v>3397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1406</v>
      </c>
      <c r="N8" s="22">
        <v>568</v>
      </c>
      <c r="O8" s="22">
        <v>0</v>
      </c>
      <c r="P8" s="22">
        <v>838</v>
      </c>
      <c r="Q8" s="22">
        <v>0</v>
      </c>
      <c r="R8" s="22">
        <v>0</v>
      </c>
      <c r="S8" s="22">
        <v>0</v>
      </c>
      <c r="T8" s="22">
        <f t="shared" si="3"/>
        <v>33101</v>
      </c>
      <c r="U8" s="22">
        <v>32959</v>
      </c>
      <c r="V8" s="22">
        <v>0</v>
      </c>
      <c r="W8" s="22">
        <v>142</v>
      </c>
      <c r="X8" s="22">
        <v>0</v>
      </c>
      <c r="Y8" s="22">
        <v>0</v>
      </c>
      <c r="Z8" s="22">
        <v>0</v>
      </c>
      <c r="AA8" s="22">
        <f t="shared" si="4"/>
        <v>6249</v>
      </c>
      <c r="AB8" s="22">
        <v>0</v>
      </c>
      <c r="AC8" s="22">
        <v>4441</v>
      </c>
      <c r="AD8" s="22">
        <f t="shared" si="5"/>
        <v>1808</v>
      </c>
      <c r="AE8" s="22">
        <v>0</v>
      </c>
      <c r="AF8" s="22">
        <v>1808</v>
      </c>
      <c r="AG8" s="22">
        <v>0</v>
      </c>
      <c r="AH8" s="22">
        <v>0</v>
      </c>
      <c r="AI8" s="22">
        <v>0</v>
      </c>
    </row>
    <row r="9" spans="1:35" ht="13.5">
      <c r="A9" s="40" t="s">
        <v>13</v>
      </c>
      <c r="B9" s="40" t="s">
        <v>20</v>
      </c>
      <c r="C9" s="41" t="s">
        <v>21</v>
      </c>
      <c r="D9" s="31">
        <f t="shared" si="0"/>
        <v>11242</v>
      </c>
      <c r="E9" s="22">
        <v>7928</v>
      </c>
      <c r="F9" s="31">
        <f t="shared" si="1"/>
        <v>24</v>
      </c>
      <c r="G9" s="22">
        <v>0</v>
      </c>
      <c r="H9" s="22">
        <v>24</v>
      </c>
      <c r="I9" s="22">
        <v>0</v>
      </c>
      <c r="J9" s="22">
        <v>0</v>
      </c>
      <c r="K9" s="22">
        <v>0</v>
      </c>
      <c r="L9" s="22">
        <v>2684</v>
      </c>
      <c r="M9" s="22">
        <f t="shared" si="2"/>
        <v>606</v>
      </c>
      <c r="N9" s="22">
        <v>4</v>
      </c>
      <c r="O9" s="22">
        <v>160</v>
      </c>
      <c r="P9" s="22">
        <v>442</v>
      </c>
      <c r="Q9" s="22">
        <v>0</v>
      </c>
      <c r="R9" s="22">
        <v>0</v>
      </c>
      <c r="S9" s="22">
        <v>0</v>
      </c>
      <c r="T9" s="22">
        <f t="shared" si="3"/>
        <v>7928</v>
      </c>
      <c r="U9" s="22">
        <v>7928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4195</v>
      </c>
      <c r="AB9" s="22">
        <v>2684</v>
      </c>
      <c r="AC9" s="22">
        <v>1511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13</v>
      </c>
      <c r="B10" s="40" t="s">
        <v>22</v>
      </c>
      <c r="C10" s="41" t="s">
        <v>23</v>
      </c>
      <c r="D10" s="31">
        <f t="shared" si="0"/>
        <v>66292</v>
      </c>
      <c r="E10" s="22">
        <v>49141</v>
      </c>
      <c r="F10" s="31">
        <f t="shared" si="1"/>
        <v>10564</v>
      </c>
      <c r="G10" s="22">
        <v>8285</v>
      </c>
      <c r="H10" s="22">
        <v>2279</v>
      </c>
      <c r="I10" s="22">
        <v>0</v>
      </c>
      <c r="J10" s="22">
        <v>0</v>
      </c>
      <c r="K10" s="22">
        <v>0</v>
      </c>
      <c r="L10" s="22">
        <v>5071</v>
      </c>
      <c r="M10" s="22">
        <f t="shared" si="2"/>
        <v>1516</v>
      </c>
      <c r="N10" s="22">
        <v>967</v>
      </c>
      <c r="O10" s="22">
        <v>0</v>
      </c>
      <c r="P10" s="22">
        <v>0</v>
      </c>
      <c r="Q10" s="22">
        <v>0</v>
      </c>
      <c r="R10" s="22">
        <v>0</v>
      </c>
      <c r="S10" s="22">
        <v>549</v>
      </c>
      <c r="T10" s="22">
        <f t="shared" si="3"/>
        <v>52931</v>
      </c>
      <c r="U10" s="22">
        <v>49141</v>
      </c>
      <c r="V10" s="22">
        <v>3790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17118</v>
      </c>
      <c r="AB10" s="22">
        <v>5071</v>
      </c>
      <c r="AC10" s="22">
        <v>7387</v>
      </c>
      <c r="AD10" s="22">
        <f t="shared" si="5"/>
        <v>4660</v>
      </c>
      <c r="AE10" s="22">
        <v>4037</v>
      </c>
      <c r="AF10" s="22">
        <v>623</v>
      </c>
      <c r="AG10" s="22">
        <v>0</v>
      </c>
      <c r="AH10" s="22">
        <v>0</v>
      </c>
      <c r="AI10" s="22">
        <v>0</v>
      </c>
    </row>
    <row r="11" spans="1:35" ht="13.5">
      <c r="A11" s="40" t="s">
        <v>13</v>
      </c>
      <c r="B11" s="40" t="s">
        <v>24</v>
      </c>
      <c r="C11" s="41" t="s">
        <v>25</v>
      </c>
      <c r="D11" s="31">
        <f t="shared" si="0"/>
        <v>13257</v>
      </c>
      <c r="E11" s="22">
        <v>8176</v>
      </c>
      <c r="F11" s="31">
        <f t="shared" si="1"/>
        <v>3262</v>
      </c>
      <c r="G11" s="22">
        <v>3262</v>
      </c>
      <c r="H11" s="22">
        <v>0</v>
      </c>
      <c r="I11" s="22">
        <v>0</v>
      </c>
      <c r="J11" s="22">
        <v>0</v>
      </c>
      <c r="K11" s="22">
        <v>0</v>
      </c>
      <c r="L11" s="22">
        <v>1502</v>
      </c>
      <c r="M11" s="22">
        <f t="shared" si="2"/>
        <v>317</v>
      </c>
      <c r="N11" s="22">
        <v>15</v>
      </c>
      <c r="O11" s="22">
        <v>0</v>
      </c>
      <c r="P11" s="22">
        <v>284</v>
      </c>
      <c r="Q11" s="22">
        <v>0</v>
      </c>
      <c r="R11" s="22">
        <v>0</v>
      </c>
      <c r="S11" s="22">
        <v>18</v>
      </c>
      <c r="T11" s="22">
        <f t="shared" si="3"/>
        <v>10547</v>
      </c>
      <c r="U11" s="22">
        <v>8176</v>
      </c>
      <c r="V11" s="22">
        <v>2371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3392</v>
      </c>
      <c r="AB11" s="22">
        <v>1502</v>
      </c>
      <c r="AC11" s="22">
        <v>1494</v>
      </c>
      <c r="AD11" s="22">
        <f t="shared" si="5"/>
        <v>396</v>
      </c>
      <c r="AE11" s="22">
        <v>396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13</v>
      </c>
      <c r="B12" s="40" t="s">
        <v>26</v>
      </c>
      <c r="C12" s="41" t="s">
        <v>27</v>
      </c>
      <c r="D12" s="31">
        <f aca="true" t="shared" si="6" ref="D12:D49">E12+F12+L12+M12</f>
        <v>32528</v>
      </c>
      <c r="E12" s="22">
        <v>27256</v>
      </c>
      <c r="F12" s="31">
        <f aca="true" t="shared" si="7" ref="F12:F49">SUM(G12:K12)</f>
        <v>1407</v>
      </c>
      <c r="G12" s="22">
        <v>210</v>
      </c>
      <c r="H12" s="22">
        <v>1197</v>
      </c>
      <c r="I12" s="22">
        <v>0</v>
      </c>
      <c r="J12" s="22">
        <v>0</v>
      </c>
      <c r="K12" s="22">
        <v>0</v>
      </c>
      <c r="L12" s="22">
        <v>3849</v>
      </c>
      <c r="M12" s="22">
        <f aca="true" t="shared" si="8" ref="M12:M49">SUM(N12:S12)</f>
        <v>16</v>
      </c>
      <c r="N12" s="22">
        <v>0</v>
      </c>
      <c r="O12" s="22">
        <v>0</v>
      </c>
      <c r="P12" s="22">
        <v>0</v>
      </c>
      <c r="Q12" s="22">
        <v>13</v>
      </c>
      <c r="R12" s="22">
        <v>0</v>
      </c>
      <c r="S12" s="22">
        <v>3</v>
      </c>
      <c r="T12" s="22">
        <f aca="true" t="shared" si="9" ref="T12:T49">SUM(U12:Z12)</f>
        <v>27452</v>
      </c>
      <c r="U12" s="22">
        <v>27256</v>
      </c>
      <c r="V12" s="22">
        <v>196</v>
      </c>
      <c r="W12" s="22">
        <v>0</v>
      </c>
      <c r="X12" s="22">
        <v>0</v>
      </c>
      <c r="Y12" s="22">
        <v>0</v>
      </c>
      <c r="Z12" s="22">
        <v>0</v>
      </c>
      <c r="AA12" s="22">
        <f aca="true" t="shared" si="10" ref="AA12:AA49">SUM(AB12:AD12)</f>
        <v>7557</v>
      </c>
      <c r="AB12" s="22">
        <v>3849</v>
      </c>
      <c r="AC12" s="22">
        <v>3588</v>
      </c>
      <c r="AD12" s="22">
        <f aca="true" t="shared" si="11" ref="AD12:AD49">SUM(AE12:AI12)</f>
        <v>120</v>
      </c>
      <c r="AE12" s="22">
        <v>14</v>
      </c>
      <c r="AF12" s="22">
        <v>106</v>
      </c>
      <c r="AG12" s="22">
        <v>0</v>
      </c>
      <c r="AH12" s="22">
        <v>0</v>
      </c>
      <c r="AI12" s="22">
        <v>0</v>
      </c>
    </row>
    <row r="13" spans="1:35" ht="13.5">
      <c r="A13" s="40" t="s">
        <v>13</v>
      </c>
      <c r="B13" s="40" t="s">
        <v>28</v>
      </c>
      <c r="C13" s="41" t="s">
        <v>29</v>
      </c>
      <c r="D13" s="31">
        <f t="shared" si="6"/>
        <v>26899</v>
      </c>
      <c r="E13" s="22">
        <v>21236</v>
      </c>
      <c r="F13" s="31">
        <f t="shared" si="7"/>
        <v>5196</v>
      </c>
      <c r="G13" s="22">
        <v>4217</v>
      </c>
      <c r="H13" s="22">
        <v>979</v>
      </c>
      <c r="I13" s="22">
        <v>0</v>
      </c>
      <c r="J13" s="22">
        <v>0</v>
      </c>
      <c r="K13" s="22">
        <v>0</v>
      </c>
      <c r="L13" s="22">
        <v>400</v>
      </c>
      <c r="M13" s="22">
        <f t="shared" si="8"/>
        <v>67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67</v>
      </c>
      <c r="T13" s="22">
        <f t="shared" si="9"/>
        <v>23165</v>
      </c>
      <c r="U13" s="22">
        <v>21236</v>
      </c>
      <c r="V13" s="22">
        <v>1929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10"/>
        <v>5973</v>
      </c>
      <c r="AB13" s="22">
        <v>400</v>
      </c>
      <c r="AC13" s="22">
        <v>3233</v>
      </c>
      <c r="AD13" s="22">
        <f t="shared" si="11"/>
        <v>2340</v>
      </c>
      <c r="AE13" s="22">
        <v>2055</v>
      </c>
      <c r="AF13" s="22">
        <v>285</v>
      </c>
      <c r="AG13" s="22">
        <v>0</v>
      </c>
      <c r="AH13" s="22">
        <v>0</v>
      </c>
      <c r="AI13" s="22">
        <v>0</v>
      </c>
    </row>
    <row r="14" spans="1:35" ht="13.5">
      <c r="A14" s="40" t="s">
        <v>13</v>
      </c>
      <c r="B14" s="40" t="s">
        <v>30</v>
      </c>
      <c r="C14" s="41" t="s">
        <v>31</v>
      </c>
      <c r="D14" s="31">
        <f t="shared" si="6"/>
        <v>17411</v>
      </c>
      <c r="E14" s="22">
        <v>15421</v>
      </c>
      <c r="F14" s="31">
        <f t="shared" si="7"/>
        <v>1777</v>
      </c>
      <c r="G14" s="22">
        <v>1242</v>
      </c>
      <c r="H14" s="22">
        <v>535</v>
      </c>
      <c r="I14" s="22">
        <v>0</v>
      </c>
      <c r="J14" s="22">
        <v>0</v>
      </c>
      <c r="K14" s="22">
        <v>0</v>
      </c>
      <c r="L14" s="22">
        <v>202</v>
      </c>
      <c r="M14" s="22">
        <f t="shared" si="8"/>
        <v>11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11</v>
      </c>
      <c r="T14" s="22">
        <f t="shared" si="9"/>
        <v>16144</v>
      </c>
      <c r="U14" s="22">
        <v>15421</v>
      </c>
      <c r="V14" s="22">
        <v>720</v>
      </c>
      <c r="W14" s="22">
        <v>3</v>
      </c>
      <c r="X14" s="22">
        <v>0</v>
      </c>
      <c r="Y14" s="22">
        <v>0</v>
      </c>
      <c r="Z14" s="22">
        <v>0</v>
      </c>
      <c r="AA14" s="22">
        <f t="shared" si="10"/>
        <v>2884</v>
      </c>
      <c r="AB14" s="22">
        <v>202</v>
      </c>
      <c r="AC14" s="22">
        <v>2361</v>
      </c>
      <c r="AD14" s="22">
        <f t="shared" si="11"/>
        <v>321</v>
      </c>
      <c r="AE14" s="22">
        <v>193</v>
      </c>
      <c r="AF14" s="22">
        <v>128</v>
      </c>
      <c r="AG14" s="22">
        <v>0</v>
      </c>
      <c r="AH14" s="22">
        <v>0</v>
      </c>
      <c r="AI14" s="22">
        <v>0</v>
      </c>
    </row>
    <row r="15" spans="1:35" ht="13.5">
      <c r="A15" s="40" t="s">
        <v>13</v>
      </c>
      <c r="B15" s="40" t="s">
        <v>32</v>
      </c>
      <c r="C15" s="41" t="s">
        <v>33</v>
      </c>
      <c r="D15" s="31">
        <f t="shared" si="6"/>
        <v>25805</v>
      </c>
      <c r="E15" s="22">
        <v>22641</v>
      </c>
      <c r="F15" s="31">
        <f t="shared" si="7"/>
        <v>3058</v>
      </c>
      <c r="G15" s="22">
        <v>1980</v>
      </c>
      <c r="H15" s="22">
        <v>1078</v>
      </c>
      <c r="I15" s="22">
        <v>0</v>
      </c>
      <c r="J15" s="22">
        <v>0</v>
      </c>
      <c r="K15" s="22">
        <v>0</v>
      </c>
      <c r="L15" s="22">
        <v>86</v>
      </c>
      <c r="M15" s="22">
        <f t="shared" si="8"/>
        <v>20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20</v>
      </c>
      <c r="T15" s="22">
        <f t="shared" si="9"/>
        <v>23805</v>
      </c>
      <c r="U15" s="22">
        <v>22641</v>
      </c>
      <c r="V15" s="22">
        <v>1158</v>
      </c>
      <c r="W15" s="22">
        <v>6</v>
      </c>
      <c r="X15" s="22">
        <v>0</v>
      </c>
      <c r="Y15" s="22">
        <v>0</v>
      </c>
      <c r="Z15" s="22">
        <v>0</v>
      </c>
      <c r="AA15" s="22">
        <f t="shared" si="10"/>
        <v>4129</v>
      </c>
      <c r="AB15" s="22">
        <v>86</v>
      </c>
      <c r="AC15" s="22">
        <v>3481</v>
      </c>
      <c r="AD15" s="22">
        <f t="shared" si="11"/>
        <v>562</v>
      </c>
      <c r="AE15" s="22">
        <v>297</v>
      </c>
      <c r="AF15" s="22">
        <v>265</v>
      </c>
      <c r="AG15" s="22">
        <v>0</v>
      </c>
      <c r="AH15" s="22">
        <v>0</v>
      </c>
      <c r="AI15" s="22">
        <v>0</v>
      </c>
    </row>
    <row r="16" spans="1:35" ht="13.5">
      <c r="A16" s="40" t="s">
        <v>13</v>
      </c>
      <c r="B16" s="40" t="s">
        <v>34</v>
      </c>
      <c r="C16" s="41" t="s">
        <v>35</v>
      </c>
      <c r="D16" s="31">
        <f t="shared" si="6"/>
        <v>23012</v>
      </c>
      <c r="E16" s="22">
        <v>17292</v>
      </c>
      <c r="F16" s="31">
        <f t="shared" si="7"/>
        <v>5405</v>
      </c>
      <c r="G16" s="22">
        <v>4902</v>
      </c>
      <c r="H16" s="22">
        <v>503</v>
      </c>
      <c r="I16" s="22">
        <v>0</v>
      </c>
      <c r="J16" s="22">
        <v>0</v>
      </c>
      <c r="K16" s="22">
        <v>0</v>
      </c>
      <c r="L16" s="22">
        <v>278</v>
      </c>
      <c r="M16" s="22">
        <f t="shared" si="8"/>
        <v>37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37</v>
      </c>
      <c r="T16" s="22">
        <f t="shared" si="9"/>
        <v>19535</v>
      </c>
      <c r="U16" s="22">
        <v>17292</v>
      </c>
      <c r="V16" s="22">
        <v>2243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10"/>
        <v>5545</v>
      </c>
      <c r="AB16" s="22">
        <v>278</v>
      </c>
      <c r="AC16" s="22">
        <v>2727</v>
      </c>
      <c r="AD16" s="22">
        <f t="shared" si="11"/>
        <v>2540</v>
      </c>
      <c r="AE16" s="22">
        <v>2388</v>
      </c>
      <c r="AF16" s="22">
        <v>152</v>
      </c>
      <c r="AG16" s="22">
        <v>0</v>
      </c>
      <c r="AH16" s="22">
        <v>0</v>
      </c>
      <c r="AI16" s="22">
        <v>0</v>
      </c>
    </row>
    <row r="17" spans="1:35" ht="13.5">
      <c r="A17" s="40" t="s">
        <v>13</v>
      </c>
      <c r="B17" s="40" t="s">
        <v>36</v>
      </c>
      <c r="C17" s="41" t="s">
        <v>37</v>
      </c>
      <c r="D17" s="31">
        <f t="shared" si="6"/>
        <v>19047</v>
      </c>
      <c r="E17" s="22">
        <v>16018</v>
      </c>
      <c r="F17" s="31">
        <f t="shared" si="7"/>
        <v>2296</v>
      </c>
      <c r="G17" s="22">
        <v>2296</v>
      </c>
      <c r="H17" s="22">
        <v>0</v>
      </c>
      <c r="I17" s="22">
        <v>0</v>
      </c>
      <c r="J17" s="22">
        <v>0</v>
      </c>
      <c r="K17" s="22">
        <v>0</v>
      </c>
      <c r="L17" s="22">
        <v>114</v>
      </c>
      <c r="M17" s="22">
        <f t="shared" si="8"/>
        <v>619</v>
      </c>
      <c r="N17" s="22">
        <v>17</v>
      </c>
      <c r="O17" s="22">
        <v>0</v>
      </c>
      <c r="P17" s="22">
        <v>493</v>
      </c>
      <c r="Q17" s="22">
        <v>92</v>
      </c>
      <c r="R17" s="22">
        <v>0</v>
      </c>
      <c r="S17" s="22">
        <v>17</v>
      </c>
      <c r="T17" s="22">
        <f t="shared" si="9"/>
        <v>17554</v>
      </c>
      <c r="U17" s="22">
        <v>16018</v>
      </c>
      <c r="V17" s="22">
        <v>1536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10"/>
        <v>2201</v>
      </c>
      <c r="AB17" s="22">
        <v>114</v>
      </c>
      <c r="AC17" s="22">
        <v>2020</v>
      </c>
      <c r="AD17" s="22">
        <f t="shared" si="11"/>
        <v>67</v>
      </c>
      <c r="AE17" s="22">
        <v>67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13</v>
      </c>
      <c r="B18" s="40" t="s">
        <v>38</v>
      </c>
      <c r="C18" s="41" t="s">
        <v>39</v>
      </c>
      <c r="D18" s="31">
        <f t="shared" si="6"/>
        <v>4966</v>
      </c>
      <c r="E18" s="22">
        <v>4353</v>
      </c>
      <c r="F18" s="31">
        <f t="shared" si="7"/>
        <v>599</v>
      </c>
      <c r="G18" s="22">
        <v>370</v>
      </c>
      <c r="H18" s="22">
        <v>229</v>
      </c>
      <c r="I18" s="22">
        <v>0</v>
      </c>
      <c r="J18" s="22">
        <v>0</v>
      </c>
      <c r="K18" s="22">
        <v>0</v>
      </c>
      <c r="L18" s="22">
        <v>10</v>
      </c>
      <c r="M18" s="22">
        <f t="shared" si="8"/>
        <v>4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4</v>
      </c>
      <c r="T18" s="22">
        <f t="shared" si="9"/>
        <v>4563</v>
      </c>
      <c r="U18" s="22">
        <v>4353</v>
      </c>
      <c r="V18" s="22">
        <v>209</v>
      </c>
      <c r="W18" s="22">
        <v>1</v>
      </c>
      <c r="X18" s="22">
        <v>0</v>
      </c>
      <c r="Y18" s="22">
        <v>0</v>
      </c>
      <c r="Z18" s="22">
        <v>0</v>
      </c>
      <c r="AA18" s="22">
        <f t="shared" si="10"/>
        <v>791</v>
      </c>
      <c r="AB18" s="22">
        <v>10</v>
      </c>
      <c r="AC18" s="22">
        <v>668</v>
      </c>
      <c r="AD18" s="22">
        <f t="shared" si="11"/>
        <v>113</v>
      </c>
      <c r="AE18" s="22">
        <v>61</v>
      </c>
      <c r="AF18" s="22">
        <v>52</v>
      </c>
      <c r="AG18" s="22">
        <v>0</v>
      </c>
      <c r="AH18" s="22">
        <v>0</v>
      </c>
      <c r="AI18" s="22">
        <v>0</v>
      </c>
    </row>
    <row r="19" spans="1:35" ht="13.5">
      <c r="A19" s="40" t="s">
        <v>13</v>
      </c>
      <c r="B19" s="40" t="s">
        <v>40</v>
      </c>
      <c r="C19" s="41" t="s">
        <v>41</v>
      </c>
      <c r="D19" s="31">
        <f t="shared" si="6"/>
        <v>8219</v>
      </c>
      <c r="E19" s="22">
        <v>6987</v>
      </c>
      <c r="F19" s="31">
        <f t="shared" si="7"/>
        <v>1098</v>
      </c>
      <c r="G19" s="22">
        <v>961</v>
      </c>
      <c r="H19" s="22">
        <v>137</v>
      </c>
      <c r="I19" s="22">
        <v>0</v>
      </c>
      <c r="J19" s="22">
        <v>0</v>
      </c>
      <c r="K19" s="22">
        <v>0</v>
      </c>
      <c r="L19" s="22">
        <v>134</v>
      </c>
      <c r="M19" s="22">
        <f t="shared" si="8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9"/>
        <v>7427</v>
      </c>
      <c r="U19" s="22">
        <v>6987</v>
      </c>
      <c r="V19" s="22">
        <v>440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10"/>
        <v>1676</v>
      </c>
      <c r="AB19" s="22">
        <v>134</v>
      </c>
      <c r="AC19" s="22">
        <v>1036</v>
      </c>
      <c r="AD19" s="22">
        <f t="shared" si="11"/>
        <v>506</v>
      </c>
      <c r="AE19" s="22">
        <v>468</v>
      </c>
      <c r="AF19" s="22">
        <v>38</v>
      </c>
      <c r="AG19" s="22">
        <v>0</v>
      </c>
      <c r="AH19" s="22">
        <v>0</v>
      </c>
      <c r="AI19" s="22">
        <v>0</v>
      </c>
    </row>
    <row r="20" spans="1:35" ht="13.5">
      <c r="A20" s="40" t="s">
        <v>13</v>
      </c>
      <c r="B20" s="40" t="s">
        <v>42</v>
      </c>
      <c r="C20" s="41" t="s">
        <v>43</v>
      </c>
      <c r="D20" s="31">
        <f t="shared" si="6"/>
        <v>2743</v>
      </c>
      <c r="E20" s="22">
        <v>2020</v>
      </c>
      <c r="F20" s="31">
        <f t="shared" si="7"/>
        <v>541</v>
      </c>
      <c r="G20" s="22">
        <v>382</v>
      </c>
      <c r="H20" s="22">
        <v>159</v>
      </c>
      <c r="I20" s="22">
        <v>0</v>
      </c>
      <c r="J20" s="22">
        <v>0</v>
      </c>
      <c r="K20" s="22">
        <v>0</v>
      </c>
      <c r="L20" s="22">
        <v>57</v>
      </c>
      <c r="M20" s="22">
        <f t="shared" si="8"/>
        <v>125</v>
      </c>
      <c r="N20" s="22">
        <v>98</v>
      </c>
      <c r="O20" s="22">
        <v>0</v>
      </c>
      <c r="P20" s="22">
        <v>0</v>
      </c>
      <c r="Q20" s="22">
        <v>0</v>
      </c>
      <c r="R20" s="22">
        <v>0</v>
      </c>
      <c r="S20" s="22">
        <v>27</v>
      </c>
      <c r="T20" s="22">
        <f t="shared" si="9"/>
        <v>2195</v>
      </c>
      <c r="U20" s="22">
        <v>2020</v>
      </c>
      <c r="V20" s="22">
        <v>175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10"/>
        <v>598</v>
      </c>
      <c r="AB20" s="22">
        <v>57</v>
      </c>
      <c r="AC20" s="22">
        <v>307</v>
      </c>
      <c r="AD20" s="22">
        <f t="shared" si="11"/>
        <v>234</v>
      </c>
      <c r="AE20" s="22">
        <v>186</v>
      </c>
      <c r="AF20" s="22">
        <v>48</v>
      </c>
      <c r="AG20" s="22">
        <v>0</v>
      </c>
      <c r="AH20" s="22">
        <v>0</v>
      </c>
      <c r="AI20" s="22">
        <v>0</v>
      </c>
    </row>
    <row r="21" spans="1:35" ht="13.5">
      <c r="A21" s="40" t="s">
        <v>13</v>
      </c>
      <c r="B21" s="40" t="s">
        <v>44</v>
      </c>
      <c r="C21" s="41" t="s">
        <v>45</v>
      </c>
      <c r="D21" s="31">
        <f t="shared" si="6"/>
        <v>3464</v>
      </c>
      <c r="E21" s="22">
        <v>2694</v>
      </c>
      <c r="F21" s="31">
        <f t="shared" si="7"/>
        <v>730</v>
      </c>
      <c r="G21" s="22">
        <v>637</v>
      </c>
      <c r="H21" s="22">
        <v>93</v>
      </c>
      <c r="I21" s="22">
        <v>0</v>
      </c>
      <c r="J21" s="22">
        <v>0</v>
      </c>
      <c r="K21" s="22">
        <v>0</v>
      </c>
      <c r="L21" s="22">
        <v>38</v>
      </c>
      <c r="M21" s="22">
        <f t="shared" si="8"/>
        <v>2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2</v>
      </c>
      <c r="T21" s="22">
        <f t="shared" si="9"/>
        <v>2986</v>
      </c>
      <c r="U21" s="22">
        <v>2694</v>
      </c>
      <c r="V21" s="22">
        <v>292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10"/>
        <v>790</v>
      </c>
      <c r="AB21" s="22">
        <v>38</v>
      </c>
      <c r="AC21" s="22">
        <v>417</v>
      </c>
      <c r="AD21" s="22">
        <f t="shared" si="11"/>
        <v>335</v>
      </c>
      <c r="AE21" s="22">
        <v>309</v>
      </c>
      <c r="AF21" s="22">
        <v>26</v>
      </c>
      <c r="AG21" s="22">
        <v>0</v>
      </c>
      <c r="AH21" s="22">
        <v>0</v>
      </c>
      <c r="AI21" s="22">
        <v>0</v>
      </c>
    </row>
    <row r="22" spans="1:35" ht="13.5">
      <c r="A22" s="40" t="s">
        <v>13</v>
      </c>
      <c r="B22" s="40" t="s">
        <v>46</v>
      </c>
      <c r="C22" s="41" t="s">
        <v>47</v>
      </c>
      <c r="D22" s="31">
        <f t="shared" si="6"/>
        <v>2757</v>
      </c>
      <c r="E22" s="22">
        <v>1934</v>
      </c>
      <c r="F22" s="31">
        <f t="shared" si="7"/>
        <v>579</v>
      </c>
      <c r="G22" s="22">
        <v>224</v>
      </c>
      <c r="H22" s="22">
        <v>355</v>
      </c>
      <c r="I22" s="22">
        <v>0</v>
      </c>
      <c r="J22" s="22">
        <v>0</v>
      </c>
      <c r="K22" s="22">
        <v>0</v>
      </c>
      <c r="L22" s="22">
        <v>93</v>
      </c>
      <c r="M22" s="22">
        <f t="shared" si="8"/>
        <v>151</v>
      </c>
      <c r="N22" s="22">
        <v>151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9"/>
        <v>2040</v>
      </c>
      <c r="U22" s="22">
        <v>1934</v>
      </c>
      <c r="V22" s="22">
        <v>78</v>
      </c>
      <c r="W22" s="22">
        <v>28</v>
      </c>
      <c r="X22" s="22">
        <v>0</v>
      </c>
      <c r="Y22" s="22">
        <v>0</v>
      </c>
      <c r="Z22" s="22">
        <v>0</v>
      </c>
      <c r="AA22" s="22">
        <f t="shared" si="10"/>
        <v>452</v>
      </c>
      <c r="AB22" s="22">
        <v>93</v>
      </c>
      <c r="AC22" s="22">
        <v>273</v>
      </c>
      <c r="AD22" s="22">
        <f t="shared" si="11"/>
        <v>86</v>
      </c>
      <c r="AE22" s="22">
        <v>6</v>
      </c>
      <c r="AF22" s="22">
        <v>80</v>
      </c>
      <c r="AG22" s="22">
        <v>0</v>
      </c>
      <c r="AH22" s="22">
        <v>0</v>
      </c>
      <c r="AI22" s="22">
        <v>0</v>
      </c>
    </row>
    <row r="23" spans="1:35" ht="13.5">
      <c r="A23" s="40" t="s">
        <v>13</v>
      </c>
      <c r="B23" s="40" t="s">
        <v>48</v>
      </c>
      <c r="C23" s="41" t="s">
        <v>49</v>
      </c>
      <c r="D23" s="31">
        <f t="shared" si="6"/>
        <v>8758</v>
      </c>
      <c r="E23" s="22">
        <v>6618</v>
      </c>
      <c r="F23" s="31">
        <f t="shared" si="7"/>
        <v>2044</v>
      </c>
      <c r="G23" s="22">
        <v>0</v>
      </c>
      <c r="H23" s="22">
        <v>2026</v>
      </c>
      <c r="I23" s="22">
        <v>18</v>
      </c>
      <c r="J23" s="22">
        <v>0</v>
      </c>
      <c r="K23" s="22">
        <v>0</v>
      </c>
      <c r="L23" s="22">
        <v>4</v>
      </c>
      <c r="M23" s="22">
        <f t="shared" si="8"/>
        <v>92</v>
      </c>
      <c r="N23" s="22">
        <v>92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9"/>
        <v>6898</v>
      </c>
      <c r="U23" s="22">
        <v>6618</v>
      </c>
      <c r="V23" s="22">
        <v>0</v>
      </c>
      <c r="W23" s="22">
        <v>280</v>
      </c>
      <c r="X23" s="22">
        <v>0</v>
      </c>
      <c r="Y23" s="22">
        <v>0</v>
      </c>
      <c r="Z23" s="22">
        <v>0</v>
      </c>
      <c r="AA23" s="22">
        <f t="shared" si="10"/>
        <v>1041</v>
      </c>
      <c r="AB23" s="22">
        <v>4</v>
      </c>
      <c r="AC23" s="22">
        <v>711</v>
      </c>
      <c r="AD23" s="22">
        <f t="shared" si="11"/>
        <v>326</v>
      </c>
      <c r="AE23" s="22">
        <v>0</v>
      </c>
      <c r="AF23" s="22">
        <v>326</v>
      </c>
      <c r="AG23" s="22">
        <v>0</v>
      </c>
      <c r="AH23" s="22">
        <v>0</v>
      </c>
      <c r="AI23" s="22">
        <v>0</v>
      </c>
    </row>
    <row r="24" spans="1:35" ht="13.5">
      <c r="A24" s="40" t="s">
        <v>13</v>
      </c>
      <c r="B24" s="40" t="s">
        <v>50</v>
      </c>
      <c r="C24" s="41" t="s">
        <v>51</v>
      </c>
      <c r="D24" s="31">
        <f t="shared" si="6"/>
        <v>6285</v>
      </c>
      <c r="E24" s="22">
        <v>2857</v>
      </c>
      <c r="F24" s="31">
        <f t="shared" si="7"/>
        <v>3428</v>
      </c>
      <c r="G24" s="22">
        <v>343</v>
      </c>
      <c r="H24" s="22">
        <v>2731</v>
      </c>
      <c r="I24" s="22">
        <v>0</v>
      </c>
      <c r="J24" s="22">
        <v>0</v>
      </c>
      <c r="K24" s="22">
        <v>354</v>
      </c>
      <c r="L24" s="22">
        <v>0</v>
      </c>
      <c r="M24" s="22">
        <f t="shared" si="8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9"/>
        <v>4444</v>
      </c>
      <c r="U24" s="22">
        <v>2857</v>
      </c>
      <c r="V24" s="22">
        <v>103</v>
      </c>
      <c r="W24" s="22">
        <v>1130</v>
      </c>
      <c r="X24" s="22">
        <v>0</v>
      </c>
      <c r="Y24" s="22">
        <v>0</v>
      </c>
      <c r="Z24" s="22">
        <v>354</v>
      </c>
      <c r="AA24" s="22">
        <f t="shared" si="10"/>
        <v>824</v>
      </c>
      <c r="AB24" s="22">
        <v>0</v>
      </c>
      <c r="AC24" s="22">
        <v>187</v>
      </c>
      <c r="AD24" s="22">
        <f t="shared" si="11"/>
        <v>637</v>
      </c>
      <c r="AE24" s="22">
        <v>59</v>
      </c>
      <c r="AF24" s="22">
        <v>578</v>
      </c>
      <c r="AG24" s="22">
        <v>0</v>
      </c>
      <c r="AH24" s="22">
        <v>0</v>
      </c>
      <c r="AI24" s="22">
        <v>0</v>
      </c>
    </row>
    <row r="25" spans="1:35" ht="13.5">
      <c r="A25" s="40" t="s">
        <v>13</v>
      </c>
      <c r="B25" s="40" t="s">
        <v>52</v>
      </c>
      <c r="C25" s="41" t="s">
        <v>53</v>
      </c>
      <c r="D25" s="31">
        <f t="shared" si="6"/>
        <v>721</v>
      </c>
      <c r="E25" s="22">
        <v>355</v>
      </c>
      <c r="F25" s="31">
        <f t="shared" si="7"/>
        <v>189</v>
      </c>
      <c r="G25" s="22">
        <v>119</v>
      </c>
      <c r="H25" s="22">
        <v>70</v>
      </c>
      <c r="I25" s="22">
        <v>0</v>
      </c>
      <c r="J25" s="22">
        <v>0</v>
      </c>
      <c r="K25" s="22">
        <v>0</v>
      </c>
      <c r="L25" s="22">
        <v>95</v>
      </c>
      <c r="M25" s="22">
        <f t="shared" si="8"/>
        <v>82</v>
      </c>
      <c r="N25" s="22">
        <v>82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9"/>
        <v>408</v>
      </c>
      <c r="U25" s="22">
        <v>355</v>
      </c>
      <c r="V25" s="22">
        <v>53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10"/>
        <v>221</v>
      </c>
      <c r="AB25" s="22">
        <v>95</v>
      </c>
      <c r="AC25" s="22">
        <v>60</v>
      </c>
      <c r="AD25" s="22">
        <f t="shared" si="11"/>
        <v>66</v>
      </c>
      <c r="AE25" s="22">
        <v>56</v>
      </c>
      <c r="AF25" s="22">
        <v>10</v>
      </c>
      <c r="AG25" s="22">
        <v>0</v>
      </c>
      <c r="AH25" s="22">
        <v>0</v>
      </c>
      <c r="AI25" s="22">
        <v>0</v>
      </c>
    </row>
    <row r="26" spans="1:35" ht="13.5">
      <c r="A26" s="40" t="s">
        <v>13</v>
      </c>
      <c r="B26" s="40" t="s">
        <v>54</v>
      </c>
      <c r="C26" s="41" t="s">
        <v>55</v>
      </c>
      <c r="D26" s="31">
        <f t="shared" si="6"/>
        <v>1480</v>
      </c>
      <c r="E26" s="22">
        <v>723</v>
      </c>
      <c r="F26" s="31">
        <f t="shared" si="7"/>
        <v>465</v>
      </c>
      <c r="G26" s="22">
        <v>329</v>
      </c>
      <c r="H26" s="22">
        <v>136</v>
      </c>
      <c r="I26" s="22">
        <v>0</v>
      </c>
      <c r="J26" s="22">
        <v>0</v>
      </c>
      <c r="K26" s="22">
        <v>0</v>
      </c>
      <c r="L26" s="22">
        <v>292</v>
      </c>
      <c r="M26" s="22">
        <f t="shared" si="8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9"/>
        <v>860</v>
      </c>
      <c r="U26" s="22">
        <v>723</v>
      </c>
      <c r="V26" s="22">
        <v>137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10"/>
        <v>619</v>
      </c>
      <c r="AB26" s="22">
        <v>292</v>
      </c>
      <c r="AC26" s="22">
        <v>122</v>
      </c>
      <c r="AD26" s="22">
        <f t="shared" si="11"/>
        <v>205</v>
      </c>
      <c r="AE26" s="22">
        <v>165</v>
      </c>
      <c r="AF26" s="22">
        <v>40</v>
      </c>
      <c r="AG26" s="22">
        <v>0</v>
      </c>
      <c r="AH26" s="22">
        <v>0</v>
      </c>
      <c r="AI26" s="22">
        <v>0</v>
      </c>
    </row>
    <row r="27" spans="1:35" ht="13.5">
      <c r="A27" s="40" t="s">
        <v>13</v>
      </c>
      <c r="B27" s="40" t="s">
        <v>56</v>
      </c>
      <c r="C27" s="41" t="s">
        <v>57</v>
      </c>
      <c r="D27" s="31">
        <f t="shared" si="6"/>
        <v>8048</v>
      </c>
      <c r="E27" s="22">
        <v>6433</v>
      </c>
      <c r="F27" s="31">
        <f t="shared" si="7"/>
        <v>1615</v>
      </c>
      <c r="G27" s="22">
        <v>1615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 t="shared" si="8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9"/>
        <v>6828</v>
      </c>
      <c r="U27" s="22">
        <v>6433</v>
      </c>
      <c r="V27" s="22">
        <v>395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1184</v>
      </c>
      <c r="AB27" s="22">
        <v>0</v>
      </c>
      <c r="AC27" s="22">
        <v>924</v>
      </c>
      <c r="AD27" s="22">
        <f t="shared" si="11"/>
        <v>260</v>
      </c>
      <c r="AE27" s="22">
        <v>260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13</v>
      </c>
      <c r="B28" s="40" t="s">
        <v>58</v>
      </c>
      <c r="C28" s="41" t="s">
        <v>59</v>
      </c>
      <c r="D28" s="31">
        <f t="shared" si="6"/>
        <v>742</v>
      </c>
      <c r="E28" s="22">
        <v>342</v>
      </c>
      <c r="F28" s="31">
        <f t="shared" si="7"/>
        <v>275</v>
      </c>
      <c r="G28" s="22">
        <v>221</v>
      </c>
      <c r="H28" s="22">
        <v>54</v>
      </c>
      <c r="I28" s="22">
        <v>0</v>
      </c>
      <c r="J28" s="22">
        <v>0</v>
      </c>
      <c r="K28" s="22">
        <v>0</v>
      </c>
      <c r="L28" s="22">
        <v>124</v>
      </c>
      <c r="M28" s="22">
        <f t="shared" si="8"/>
        <v>1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</v>
      </c>
      <c r="T28" s="22">
        <f t="shared" si="9"/>
        <v>407</v>
      </c>
      <c r="U28" s="22">
        <v>342</v>
      </c>
      <c r="V28" s="22">
        <v>65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300</v>
      </c>
      <c r="AB28" s="22">
        <v>124</v>
      </c>
      <c r="AC28" s="22">
        <v>57</v>
      </c>
      <c r="AD28" s="22">
        <f t="shared" si="11"/>
        <v>119</v>
      </c>
      <c r="AE28" s="22">
        <v>105</v>
      </c>
      <c r="AF28" s="22">
        <v>14</v>
      </c>
      <c r="AG28" s="22">
        <v>0</v>
      </c>
      <c r="AH28" s="22">
        <v>0</v>
      </c>
      <c r="AI28" s="22">
        <v>0</v>
      </c>
    </row>
    <row r="29" spans="1:35" ht="13.5">
      <c r="A29" s="40" t="s">
        <v>13</v>
      </c>
      <c r="B29" s="40" t="s">
        <v>60</v>
      </c>
      <c r="C29" s="41" t="s">
        <v>61</v>
      </c>
      <c r="D29" s="31">
        <f t="shared" si="6"/>
        <v>964</v>
      </c>
      <c r="E29" s="22">
        <v>665</v>
      </c>
      <c r="F29" s="31">
        <f t="shared" si="7"/>
        <v>33</v>
      </c>
      <c r="G29" s="22">
        <v>0</v>
      </c>
      <c r="H29" s="22">
        <v>0</v>
      </c>
      <c r="I29" s="22">
        <v>0</v>
      </c>
      <c r="J29" s="22">
        <v>0</v>
      </c>
      <c r="K29" s="22">
        <v>33</v>
      </c>
      <c r="L29" s="22">
        <v>0</v>
      </c>
      <c r="M29" s="22">
        <f t="shared" si="8"/>
        <v>266</v>
      </c>
      <c r="N29" s="22">
        <v>5</v>
      </c>
      <c r="O29" s="22">
        <v>88</v>
      </c>
      <c r="P29" s="22">
        <v>64</v>
      </c>
      <c r="Q29" s="22">
        <v>5</v>
      </c>
      <c r="R29" s="22">
        <v>104</v>
      </c>
      <c r="S29" s="22">
        <v>0</v>
      </c>
      <c r="T29" s="22">
        <f t="shared" si="9"/>
        <v>665</v>
      </c>
      <c r="U29" s="22">
        <v>665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92</v>
      </c>
      <c r="AB29" s="22">
        <v>0</v>
      </c>
      <c r="AC29" s="22">
        <v>59</v>
      </c>
      <c r="AD29" s="22">
        <f t="shared" si="11"/>
        <v>33</v>
      </c>
      <c r="AE29" s="22">
        <v>0</v>
      </c>
      <c r="AF29" s="22">
        <v>0</v>
      </c>
      <c r="AG29" s="22">
        <v>0</v>
      </c>
      <c r="AH29" s="22">
        <v>0</v>
      </c>
      <c r="AI29" s="22">
        <v>33</v>
      </c>
    </row>
    <row r="30" spans="1:35" ht="13.5">
      <c r="A30" s="40" t="s">
        <v>13</v>
      </c>
      <c r="B30" s="40" t="s">
        <v>62</v>
      </c>
      <c r="C30" s="41" t="s">
        <v>1</v>
      </c>
      <c r="D30" s="31">
        <f t="shared" si="6"/>
        <v>635</v>
      </c>
      <c r="E30" s="22">
        <v>374</v>
      </c>
      <c r="F30" s="31">
        <f t="shared" si="7"/>
        <v>179</v>
      </c>
      <c r="G30" s="22">
        <v>0</v>
      </c>
      <c r="H30" s="22">
        <v>148</v>
      </c>
      <c r="I30" s="22">
        <v>0</v>
      </c>
      <c r="J30" s="22">
        <v>0</v>
      </c>
      <c r="K30" s="22">
        <v>31</v>
      </c>
      <c r="L30" s="22">
        <v>0</v>
      </c>
      <c r="M30" s="22">
        <f t="shared" si="8"/>
        <v>82</v>
      </c>
      <c r="N30" s="22">
        <v>4</v>
      </c>
      <c r="O30" s="22">
        <v>0</v>
      </c>
      <c r="P30" s="22">
        <v>0</v>
      </c>
      <c r="Q30" s="22">
        <v>4</v>
      </c>
      <c r="R30" s="22">
        <v>74</v>
      </c>
      <c r="S30" s="22">
        <v>0</v>
      </c>
      <c r="T30" s="22">
        <f t="shared" si="9"/>
        <v>374</v>
      </c>
      <c r="U30" s="22">
        <v>374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70</v>
      </c>
      <c r="AB30" s="22">
        <v>0</v>
      </c>
      <c r="AC30" s="22">
        <v>39</v>
      </c>
      <c r="AD30" s="22">
        <f t="shared" si="11"/>
        <v>31</v>
      </c>
      <c r="AE30" s="22">
        <v>0</v>
      </c>
      <c r="AF30" s="22">
        <v>0</v>
      </c>
      <c r="AG30" s="22">
        <v>0</v>
      </c>
      <c r="AH30" s="22">
        <v>0</v>
      </c>
      <c r="AI30" s="22">
        <v>31</v>
      </c>
    </row>
    <row r="31" spans="1:35" ht="13.5">
      <c r="A31" s="40" t="s">
        <v>13</v>
      </c>
      <c r="B31" s="40" t="s">
        <v>63</v>
      </c>
      <c r="C31" s="41" t="s">
        <v>64</v>
      </c>
      <c r="D31" s="31">
        <f t="shared" si="6"/>
        <v>3408</v>
      </c>
      <c r="E31" s="22">
        <v>2522</v>
      </c>
      <c r="F31" s="31">
        <f t="shared" si="7"/>
        <v>58</v>
      </c>
      <c r="G31" s="22">
        <v>0</v>
      </c>
      <c r="H31" s="22">
        <v>0</v>
      </c>
      <c r="I31" s="22">
        <v>0</v>
      </c>
      <c r="J31" s="22">
        <v>0</v>
      </c>
      <c r="K31" s="22">
        <v>58</v>
      </c>
      <c r="L31" s="22">
        <v>0</v>
      </c>
      <c r="M31" s="22">
        <f t="shared" si="8"/>
        <v>828</v>
      </c>
      <c r="N31" s="22">
        <v>247</v>
      </c>
      <c r="O31" s="22">
        <v>177</v>
      </c>
      <c r="P31" s="22">
        <v>110</v>
      </c>
      <c r="Q31" s="22">
        <v>13</v>
      </c>
      <c r="R31" s="22">
        <v>258</v>
      </c>
      <c r="S31" s="22">
        <v>23</v>
      </c>
      <c r="T31" s="22">
        <f t="shared" si="9"/>
        <v>2522</v>
      </c>
      <c r="U31" s="22">
        <v>2522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248</v>
      </c>
      <c r="AB31" s="22">
        <v>0</v>
      </c>
      <c r="AC31" s="22">
        <v>190</v>
      </c>
      <c r="AD31" s="22">
        <f t="shared" si="11"/>
        <v>58</v>
      </c>
      <c r="AE31" s="22">
        <v>0</v>
      </c>
      <c r="AF31" s="22">
        <v>0</v>
      </c>
      <c r="AG31" s="22">
        <v>0</v>
      </c>
      <c r="AH31" s="22">
        <v>0</v>
      </c>
      <c r="AI31" s="22">
        <v>58</v>
      </c>
    </row>
    <row r="32" spans="1:35" ht="13.5">
      <c r="A32" s="40" t="s">
        <v>13</v>
      </c>
      <c r="B32" s="40" t="s">
        <v>65</v>
      </c>
      <c r="C32" s="41" t="s">
        <v>66</v>
      </c>
      <c r="D32" s="31">
        <f t="shared" si="6"/>
        <v>1727</v>
      </c>
      <c r="E32" s="22">
        <v>1329</v>
      </c>
      <c r="F32" s="31">
        <f t="shared" si="7"/>
        <v>45</v>
      </c>
      <c r="G32" s="22">
        <v>0</v>
      </c>
      <c r="H32" s="22">
        <v>0</v>
      </c>
      <c r="I32" s="22">
        <v>0</v>
      </c>
      <c r="J32" s="22">
        <v>0</v>
      </c>
      <c r="K32" s="22">
        <v>45</v>
      </c>
      <c r="L32" s="22">
        <v>0</v>
      </c>
      <c r="M32" s="22">
        <f t="shared" si="8"/>
        <v>353</v>
      </c>
      <c r="N32" s="22">
        <v>4</v>
      </c>
      <c r="O32" s="22">
        <v>102</v>
      </c>
      <c r="P32" s="22">
        <v>79</v>
      </c>
      <c r="Q32" s="22">
        <v>6</v>
      </c>
      <c r="R32" s="22">
        <v>156</v>
      </c>
      <c r="S32" s="22">
        <v>6</v>
      </c>
      <c r="T32" s="22">
        <f t="shared" si="9"/>
        <v>1329</v>
      </c>
      <c r="U32" s="22">
        <v>1329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150</v>
      </c>
      <c r="AB32" s="22">
        <v>0</v>
      </c>
      <c r="AC32" s="22">
        <v>105</v>
      </c>
      <c r="AD32" s="22">
        <f t="shared" si="11"/>
        <v>45</v>
      </c>
      <c r="AE32" s="22">
        <v>0</v>
      </c>
      <c r="AF32" s="22">
        <v>0</v>
      </c>
      <c r="AG32" s="22">
        <v>0</v>
      </c>
      <c r="AH32" s="22">
        <v>0</v>
      </c>
      <c r="AI32" s="22">
        <v>45</v>
      </c>
    </row>
    <row r="33" spans="1:35" ht="13.5">
      <c r="A33" s="40" t="s">
        <v>13</v>
      </c>
      <c r="B33" s="40" t="s">
        <v>67</v>
      </c>
      <c r="C33" s="41" t="s">
        <v>68</v>
      </c>
      <c r="D33" s="31">
        <f t="shared" si="6"/>
        <v>1752</v>
      </c>
      <c r="E33" s="22">
        <v>1371</v>
      </c>
      <c r="F33" s="31">
        <f t="shared" si="7"/>
        <v>42</v>
      </c>
      <c r="G33" s="22">
        <v>0</v>
      </c>
      <c r="H33" s="22">
        <v>0</v>
      </c>
      <c r="I33" s="22">
        <v>0</v>
      </c>
      <c r="J33" s="22">
        <v>0</v>
      </c>
      <c r="K33" s="22">
        <v>42</v>
      </c>
      <c r="L33" s="22">
        <v>0</v>
      </c>
      <c r="M33" s="22">
        <f t="shared" si="8"/>
        <v>339</v>
      </c>
      <c r="N33" s="22">
        <v>5</v>
      </c>
      <c r="O33" s="22">
        <v>98</v>
      </c>
      <c r="P33" s="22">
        <v>75</v>
      </c>
      <c r="Q33" s="22">
        <v>8</v>
      </c>
      <c r="R33" s="22">
        <v>148</v>
      </c>
      <c r="S33" s="22">
        <v>5</v>
      </c>
      <c r="T33" s="22">
        <f t="shared" si="9"/>
        <v>1371</v>
      </c>
      <c r="U33" s="22">
        <v>1371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148</v>
      </c>
      <c r="AB33" s="22">
        <v>0</v>
      </c>
      <c r="AC33" s="22">
        <v>106</v>
      </c>
      <c r="AD33" s="22">
        <f t="shared" si="11"/>
        <v>42</v>
      </c>
      <c r="AE33" s="22">
        <v>0</v>
      </c>
      <c r="AF33" s="22">
        <v>0</v>
      </c>
      <c r="AG33" s="22">
        <v>0</v>
      </c>
      <c r="AH33" s="22">
        <v>0</v>
      </c>
      <c r="AI33" s="22">
        <v>42</v>
      </c>
    </row>
    <row r="34" spans="1:35" ht="13.5">
      <c r="A34" s="40" t="s">
        <v>13</v>
      </c>
      <c r="B34" s="40" t="s">
        <v>69</v>
      </c>
      <c r="C34" s="41" t="s">
        <v>70</v>
      </c>
      <c r="D34" s="31">
        <f t="shared" si="6"/>
        <v>1054</v>
      </c>
      <c r="E34" s="22">
        <v>749</v>
      </c>
      <c r="F34" s="31">
        <f t="shared" si="7"/>
        <v>33</v>
      </c>
      <c r="G34" s="22">
        <v>0</v>
      </c>
      <c r="H34" s="22">
        <v>0</v>
      </c>
      <c r="I34" s="22">
        <v>0</v>
      </c>
      <c r="J34" s="22">
        <v>0</v>
      </c>
      <c r="K34" s="22">
        <v>33</v>
      </c>
      <c r="L34" s="22">
        <v>0</v>
      </c>
      <c r="M34" s="22">
        <f t="shared" si="8"/>
        <v>272</v>
      </c>
      <c r="N34" s="22">
        <v>4</v>
      </c>
      <c r="O34" s="22">
        <v>83</v>
      </c>
      <c r="P34" s="22">
        <v>60</v>
      </c>
      <c r="Q34" s="22">
        <v>7</v>
      </c>
      <c r="R34" s="22">
        <v>114</v>
      </c>
      <c r="S34" s="22">
        <v>4</v>
      </c>
      <c r="T34" s="22">
        <f t="shared" si="9"/>
        <v>749</v>
      </c>
      <c r="U34" s="22">
        <v>749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97</v>
      </c>
      <c r="AB34" s="22">
        <v>0</v>
      </c>
      <c r="AC34" s="22">
        <v>64</v>
      </c>
      <c r="AD34" s="22">
        <f t="shared" si="11"/>
        <v>33</v>
      </c>
      <c r="AE34" s="22">
        <v>0</v>
      </c>
      <c r="AF34" s="22">
        <v>0</v>
      </c>
      <c r="AG34" s="22">
        <v>0</v>
      </c>
      <c r="AH34" s="22">
        <v>0</v>
      </c>
      <c r="AI34" s="22">
        <v>33</v>
      </c>
    </row>
    <row r="35" spans="1:35" ht="13.5">
      <c r="A35" s="40" t="s">
        <v>13</v>
      </c>
      <c r="B35" s="40" t="s">
        <v>71</v>
      </c>
      <c r="C35" s="41" t="s">
        <v>0</v>
      </c>
      <c r="D35" s="31">
        <f t="shared" si="6"/>
        <v>841</v>
      </c>
      <c r="E35" s="22">
        <v>635</v>
      </c>
      <c r="F35" s="31">
        <f t="shared" si="7"/>
        <v>19</v>
      </c>
      <c r="G35" s="22">
        <v>0</v>
      </c>
      <c r="H35" s="22">
        <v>0</v>
      </c>
      <c r="I35" s="22">
        <v>0</v>
      </c>
      <c r="J35" s="22">
        <v>0</v>
      </c>
      <c r="K35" s="22">
        <v>19</v>
      </c>
      <c r="L35" s="22">
        <v>0</v>
      </c>
      <c r="M35" s="22">
        <f t="shared" si="8"/>
        <v>187</v>
      </c>
      <c r="N35" s="22">
        <v>3</v>
      </c>
      <c r="O35" s="22">
        <v>62</v>
      </c>
      <c r="P35" s="22">
        <v>35</v>
      </c>
      <c r="Q35" s="22">
        <v>4</v>
      </c>
      <c r="R35" s="22">
        <v>79</v>
      </c>
      <c r="S35" s="22">
        <v>4</v>
      </c>
      <c r="T35" s="22">
        <f t="shared" si="9"/>
        <v>635</v>
      </c>
      <c r="U35" s="22">
        <v>635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70</v>
      </c>
      <c r="AB35" s="22">
        <v>0</v>
      </c>
      <c r="AC35" s="22">
        <v>51</v>
      </c>
      <c r="AD35" s="22">
        <f t="shared" si="11"/>
        <v>19</v>
      </c>
      <c r="AE35" s="22">
        <v>0</v>
      </c>
      <c r="AF35" s="22">
        <v>0</v>
      </c>
      <c r="AG35" s="22">
        <v>0</v>
      </c>
      <c r="AH35" s="22">
        <v>0</v>
      </c>
      <c r="AI35" s="22">
        <v>19</v>
      </c>
    </row>
    <row r="36" spans="1:35" ht="13.5">
      <c r="A36" s="40" t="s">
        <v>13</v>
      </c>
      <c r="B36" s="40" t="s">
        <v>72</v>
      </c>
      <c r="C36" s="41" t="s">
        <v>73</v>
      </c>
      <c r="D36" s="31">
        <f t="shared" si="6"/>
        <v>661</v>
      </c>
      <c r="E36" s="22">
        <v>499</v>
      </c>
      <c r="F36" s="31">
        <f t="shared" si="7"/>
        <v>21</v>
      </c>
      <c r="G36" s="22">
        <v>0</v>
      </c>
      <c r="H36" s="22">
        <v>0</v>
      </c>
      <c r="I36" s="22">
        <v>0</v>
      </c>
      <c r="J36" s="22">
        <v>0</v>
      </c>
      <c r="K36" s="22">
        <v>21</v>
      </c>
      <c r="L36" s="22">
        <v>0</v>
      </c>
      <c r="M36" s="22">
        <f t="shared" si="8"/>
        <v>141</v>
      </c>
      <c r="N36" s="22">
        <v>2</v>
      </c>
      <c r="O36" s="22">
        <v>49</v>
      </c>
      <c r="P36" s="22">
        <v>37</v>
      </c>
      <c r="Q36" s="22">
        <v>4</v>
      </c>
      <c r="R36" s="22">
        <v>49</v>
      </c>
      <c r="S36" s="22">
        <v>0</v>
      </c>
      <c r="T36" s="22">
        <f t="shared" si="9"/>
        <v>499</v>
      </c>
      <c r="U36" s="22">
        <v>499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61</v>
      </c>
      <c r="AB36" s="22">
        <v>0</v>
      </c>
      <c r="AC36" s="22">
        <v>40</v>
      </c>
      <c r="AD36" s="22">
        <f t="shared" si="11"/>
        <v>21</v>
      </c>
      <c r="AE36" s="22">
        <v>0</v>
      </c>
      <c r="AF36" s="22">
        <v>0</v>
      </c>
      <c r="AG36" s="22">
        <v>0</v>
      </c>
      <c r="AH36" s="22">
        <v>0</v>
      </c>
      <c r="AI36" s="22">
        <v>21</v>
      </c>
    </row>
    <row r="37" spans="1:35" ht="13.5">
      <c r="A37" s="40" t="s">
        <v>13</v>
      </c>
      <c r="B37" s="40" t="s">
        <v>74</v>
      </c>
      <c r="C37" s="41" t="s">
        <v>196</v>
      </c>
      <c r="D37" s="31">
        <f t="shared" si="6"/>
        <v>433</v>
      </c>
      <c r="E37" s="22">
        <v>127</v>
      </c>
      <c r="F37" s="31">
        <f t="shared" si="7"/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265</v>
      </c>
      <c r="M37" s="22">
        <f t="shared" si="8"/>
        <v>41</v>
      </c>
      <c r="N37" s="22">
        <v>0</v>
      </c>
      <c r="O37" s="22">
        <v>21</v>
      </c>
      <c r="P37" s="22">
        <v>14</v>
      </c>
      <c r="Q37" s="22">
        <v>4</v>
      </c>
      <c r="R37" s="22">
        <v>0</v>
      </c>
      <c r="S37" s="22">
        <v>2</v>
      </c>
      <c r="T37" s="22">
        <f t="shared" si="9"/>
        <v>127</v>
      </c>
      <c r="U37" s="22">
        <v>127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273</v>
      </c>
      <c r="AB37" s="22">
        <v>265</v>
      </c>
      <c r="AC37" s="22">
        <v>8</v>
      </c>
      <c r="AD37" s="22">
        <f t="shared" si="11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13</v>
      </c>
      <c r="B38" s="40" t="s">
        <v>75</v>
      </c>
      <c r="C38" s="41" t="s">
        <v>76</v>
      </c>
      <c r="D38" s="31">
        <f t="shared" si="6"/>
        <v>607</v>
      </c>
      <c r="E38" s="22">
        <v>172</v>
      </c>
      <c r="F38" s="31">
        <f t="shared" si="7"/>
        <v>23</v>
      </c>
      <c r="G38" s="22">
        <v>0</v>
      </c>
      <c r="H38" s="22">
        <v>23</v>
      </c>
      <c r="I38" s="22">
        <v>0</v>
      </c>
      <c r="J38" s="22">
        <v>0</v>
      </c>
      <c r="K38" s="22">
        <v>0</v>
      </c>
      <c r="L38" s="22">
        <v>360</v>
      </c>
      <c r="M38" s="22">
        <f t="shared" si="8"/>
        <v>52</v>
      </c>
      <c r="N38" s="22">
        <v>0</v>
      </c>
      <c r="O38" s="22">
        <v>0</v>
      </c>
      <c r="P38" s="22">
        <v>52</v>
      </c>
      <c r="Q38" s="22">
        <v>0</v>
      </c>
      <c r="R38" s="22">
        <v>0</v>
      </c>
      <c r="S38" s="22">
        <v>0</v>
      </c>
      <c r="T38" s="22">
        <f t="shared" si="9"/>
        <v>172</v>
      </c>
      <c r="U38" s="22">
        <v>172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371</v>
      </c>
      <c r="AB38" s="22">
        <v>360</v>
      </c>
      <c r="AC38" s="22">
        <v>11</v>
      </c>
      <c r="AD38" s="22">
        <f t="shared" si="11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13</v>
      </c>
      <c r="B39" s="40" t="s">
        <v>77</v>
      </c>
      <c r="C39" s="41" t="s">
        <v>194</v>
      </c>
      <c r="D39" s="31">
        <f t="shared" si="6"/>
        <v>514</v>
      </c>
      <c r="E39" s="22">
        <v>204</v>
      </c>
      <c r="F39" s="31">
        <f t="shared" si="7"/>
        <v>27</v>
      </c>
      <c r="G39" s="22">
        <v>0</v>
      </c>
      <c r="H39" s="22">
        <v>27</v>
      </c>
      <c r="I39" s="22">
        <v>0</v>
      </c>
      <c r="J39" s="22">
        <v>0</v>
      </c>
      <c r="K39" s="22">
        <v>0</v>
      </c>
      <c r="L39" s="22">
        <v>228</v>
      </c>
      <c r="M39" s="22">
        <f t="shared" si="8"/>
        <v>55</v>
      </c>
      <c r="N39" s="22">
        <v>0</v>
      </c>
      <c r="O39" s="22">
        <v>0</v>
      </c>
      <c r="P39" s="22">
        <v>55</v>
      </c>
      <c r="Q39" s="22">
        <v>0</v>
      </c>
      <c r="R39" s="22">
        <v>0</v>
      </c>
      <c r="S39" s="22">
        <v>0</v>
      </c>
      <c r="T39" s="22">
        <f t="shared" si="9"/>
        <v>204</v>
      </c>
      <c r="U39" s="22">
        <v>204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242</v>
      </c>
      <c r="AB39" s="22">
        <v>228</v>
      </c>
      <c r="AC39" s="22">
        <v>14</v>
      </c>
      <c r="AD39" s="22">
        <f t="shared" si="11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13</v>
      </c>
      <c r="B40" s="40" t="s">
        <v>78</v>
      </c>
      <c r="C40" s="41" t="s">
        <v>79</v>
      </c>
      <c r="D40" s="31">
        <f t="shared" si="6"/>
        <v>3432</v>
      </c>
      <c r="E40" s="22">
        <v>1366</v>
      </c>
      <c r="F40" s="31">
        <f t="shared" si="7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1905</v>
      </c>
      <c r="M40" s="22">
        <f t="shared" si="8"/>
        <v>161</v>
      </c>
      <c r="N40" s="22">
        <v>66</v>
      </c>
      <c r="O40" s="22">
        <v>25</v>
      </c>
      <c r="P40" s="22">
        <v>47</v>
      </c>
      <c r="Q40" s="22">
        <v>10</v>
      </c>
      <c r="R40" s="22">
        <v>9</v>
      </c>
      <c r="S40" s="22">
        <v>4</v>
      </c>
      <c r="T40" s="22">
        <f t="shared" si="9"/>
        <v>1366</v>
      </c>
      <c r="U40" s="22">
        <v>1366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1983</v>
      </c>
      <c r="AB40" s="22">
        <v>1905</v>
      </c>
      <c r="AC40" s="22">
        <v>78</v>
      </c>
      <c r="AD40" s="22">
        <f t="shared" si="11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13</v>
      </c>
      <c r="B41" s="40" t="s">
        <v>80</v>
      </c>
      <c r="C41" s="41" t="s">
        <v>81</v>
      </c>
      <c r="D41" s="31">
        <f t="shared" si="6"/>
        <v>3643</v>
      </c>
      <c r="E41" s="22">
        <v>1712</v>
      </c>
      <c r="F41" s="31">
        <f t="shared" si="7"/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1725</v>
      </c>
      <c r="M41" s="22">
        <f t="shared" si="8"/>
        <v>206</v>
      </c>
      <c r="N41" s="22">
        <v>99</v>
      </c>
      <c r="O41" s="22">
        <v>52</v>
      </c>
      <c r="P41" s="22">
        <v>48</v>
      </c>
      <c r="Q41" s="22">
        <v>7</v>
      </c>
      <c r="R41" s="22">
        <v>0</v>
      </c>
      <c r="S41" s="22">
        <v>0</v>
      </c>
      <c r="T41" s="22">
        <f t="shared" si="9"/>
        <v>1712</v>
      </c>
      <c r="U41" s="22">
        <v>1712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1848</v>
      </c>
      <c r="AB41" s="22">
        <v>1725</v>
      </c>
      <c r="AC41" s="22">
        <v>123</v>
      </c>
      <c r="AD41" s="22">
        <f t="shared" si="11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13</v>
      </c>
      <c r="B42" s="40" t="s">
        <v>82</v>
      </c>
      <c r="C42" s="41" t="s">
        <v>83</v>
      </c>
      <c r="D42" s="31">
        <f t="shared" si="6"/>
        <v>838</v>
      </c>
      <c r="E42" s="22">
        <v>557</v>
      </c>
      <c r="F42" s="31">
        <f t="shared" si="7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260</v>
      </c>
      <c r="M42" s="22">
        <f t="shared" si="8"/>
        <v>21</v>
      </c>
      <c r="N42" s="22">
        <v>0</v>
      </c>
      <c r="O42" s="22">
        <v>17</v>
      </c>
      <c r="P42" s="22">
        <v>0</v>
      </c>
      <c r="Q42" s="22">
        <v>3</v>
      </c>
      <c r="R42" s="22">
        <v>0</v>
      </c>
      <c r="S42" s="22">
        <v>1</v>
      </c>
      <c r="T42" s="22">
        <f t="shared" si="9"/>
        <v>557</v>
      </c>
      <c r="U42" s="22">
        <v>557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312</v>
      </c>
      <c r="AB42" s="22">
        <v>260</v>
      </c>
      <c r="AC42" s="22">
        <v>52</v>
      </c>
      <c r="AD42" s="22">
        <f t="shared" si="11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13</v>
      </c>
      <c r="B43" s="40" t="s">
        <v>84</v>
      </c>
      <c r="C43" s="41" t="s">
        <v>85</v>
      </c>
      <c r="D43" s="31">
        <f t="shared" si="6"/>
        <v>3840</v>
      </c>
      <c r="E43" s="22">
        <v>1992</v>
      </c>
      <c r="F43" s="31">
        <f t="shared" si="7"/>
        <v>19</v>
      </c>
      <c r="G43" s="22">
        <v>0</v>
      </c>
      <c r="H43" s="22">
        <v>19</v>
      </c>
      <c r="I43" s="22">
        <v>0</v>
      </c>
      <c r="J43" s="22">
        <v>0</v>
      </c>
      <c r="K43" s="22">
        <v>0</v>
      </c>
      <c r="L43" s="22">
        <v>1597</v>
      </c>
      <c r="M43" s="22">
        <f t="shared" si="8"/>
        <v>232</v>
      </c>
      <c r="N43" s="22">
        <v>194</v>
      </c>
      <c r="O43" s="22">
        <v>38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1992</v>
      </c>
      <c r="U43" s="22">
        <v>1992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1764</v>
      </c>
      <c r="AB43" s="22">
        <v>1597</v>
      </c>
      <c r="AC43" s="22">
        <v>167</v>
      </c>
      <c r="AD43" s="22">
        <f t="shared" si="11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13</v>
      </c>
      <c r="B44" s="40" t="s">
        <v>86</v>
      </c>
      <c r="C44" s="41" t="s">
        <v>87</v>
      </c>
      <c r="D44" s="31">
        <f t="shared" si="6"/>
        <v>5148</v>
      </c>
      <c r="E44" s="22">
        <v>3810</v>
      </c>
      <c r="F44" s="31">
        <f t="shared" si="7"/>
        <v>215</v>
      </c>
      <c r="G44" s="22">
        <v>215</v>
      </c>
      <c r="H44" s="22">
        <v>0</v>
      </c>
      <c r="I44" s="22">
        <v>0</v>
      </c>
      <c r="J44" s="22">
        <v>0</v>
      </c>
      <c r="K44" s="22">
        <v>0</v>
      </c>
      <c r="L44" s="22">
        <v>907</v>
      </c>
      <c r="M44" s="22">
        <f t="shared" si="8"/>
        <v>216</v>
      </c>
      <c r="N44" s="22">
        <v>0</v>
      </c>
      <c r="O44" s="22">
        <v>0</v>
      </c>
      <c r="P44" s="22">
        <v>120</v>
      </c>
      <c r="Q44" s="22">
        <v>0</v>
      </c>
      <c r="R44" s="22">
        <v>0</v>
      </c>
      <c r="S44" s="22">
        <v>96</v>
      </c>
      <c r="T44" s="22">
        <f t="shared" si="9"/>
        <v>3859</v>
      </c>
      <c r="U44" s="22">
        <v>3810</v>
      </c>
      <c r="V44" s="22">
        <v>49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1438</v>
      </c>
      <c r="AB44" s="22">
        <v>907</v>
      </c>
      <c r="AC44" s="22">
        <v>531</v>
      </c>
      <c r="AD44" s="22">
        <f t="shared" si="11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13</v>
      </c>
      <c r="B45" s="40" t="s">
        <v>88</v>
      </c>
      <c r="C45" s="41" t="s">
        <v>195</v>
      </c>
      <c r="D45" s="31">
        <f t="shared" si="6"/>
        <v>3568</v>
      </c>
      <c r="E45" s="22">
        <v>2610</v>
      </c>
      <c r="F45" s="31">
        <f t="shared" si="7"/>
        <v>265</v>
      </c>
      <c r="G45" s="22">
        <v>0</v>
      </c>
      <c r="H45" s="22">
        <v>265</v>
      </c>
      <c r="I45" s="22">
        <v>0</v>
      </c>
      <c r="J45" s="22">
        <v>0</v>
      </c>
      <c r="K45" s="22">
        <v>0</v>
      </c>
      <c r="L45" s="22">
        <v>693</v>
      </c>
      <c r="M45" s="22">
        <f t="shared" si="8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9"/>
        <v>2610</v>
      </c>
      <c r="U45" s="22">
        <v>2610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1001</v>
      </c>
      <c r="AB45" s="22">
        <v>693</v>
      </c>
      <c r="AC45" s="22">
        <v>308</v>
      </c>
      <c r="AD45" s="22">
        <f t="shared" si="11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13</v>
      </c>
      <c r="B46" s="40" t="s">
        <v>89</v>
      </c>
      <c r="C46" s="41" t="s">
        <v>90</v>
      </c>
      <c r="D46" s="31">
        <f t="shared" si="6"/>
        <v>7123</v>
      </c>
      <c r="E46" s="22">
        <v>5686</v>
      </c>
      <c r="F46" s="31">
        <f t="shared" si="7"/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1246</v>
      </c>
      <c r="M46" s="22">
        <f t="shared" si="8"/>
        <v>191</v>
      </c>
      <c r="N46" s="22">
        <v>0</v>
      </c>
      <c r="O46" s="22">
        <v>53</v>
      </c>
      <c r="P46" s="22">
        <v>138</v>
      </c>
      <c r="Q46" s="22">
        <v>0</v>
      </c>
      <c r="R46" s="22">
        <v>0</v>
      </c>
      <c r="S46" s="22">
        <v>0</v>
      </c>
      <c r="T46" s="22">
        <f t="shared" si="9"/>
        <v>5686</v>
      </c>
      <c r="U46" s="22">
        <v>5686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2012</v>
      </c>
      <c r="AB46" s="22">
        <v>1246</v>
      </c>
      <c r="AC46" s="22">
        <v>766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13</v>
      </c>
      <c r="B47" s="40" t="s">
        <v>91</v>
      </c>
      <c r="C47" s="41" t="s">
        <v>92</v>
      </c>
      <c r="D47" s="31">
        <f t="shared" si="6"/>
        <v>2722</v>
      </c>
      <c r="E47" s="22">
        <v>2135</v>
      </c>
      <c r="F47" s="31">
        <f t="shared" si="7"/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509</v>
      </c>
      <c r="M47" s="22">
        <f t="shared" si="8"/>
        <v>78</v>
      </c>
      <c r="N47" s="22">
        <v>0</v>
      </c>
      <c r="O47" s="22">
        <v>22</v>
      </c>
      <c r="P47" s="22">
        <v>56</v>
      </c>
      <c r="Q47" s="22">
        <v>0</v>
      </c>
      <c r="R47" s="22">
        <v>0</v>
      </c>
      <c r="S47" s="22">
        <v>0</v>
      </c>
      <c r="T47" s="22">
        <f t="shared" si="9"/>
        <v>2135</v>
      </c>
      <c r="U47" s="22">
        <v>2135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795</v>
      </c>
      <c r="AB47" s="22">
        <v>509</v>
      </c>
      <c r="AC47" s="22">
        <v>286</v>
      </c>
      <c r="AD47" s="22">
        <f t="shared" si="11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13</v>
      </c>
      <c r="B48" s="40" t="s">
        <v>93</v>
      </c>
      <c r="C48" s="41" t="s">
        <v>94</v>
      </c>
      <c r="D48" s="31">
        <f t="shared" si="6"/>
        <v>1669</v>
      </c>
      <c r="E48" s="22">
        <v>1299</v>
      </c>
      <c r="F48" s="31">
        <f t="shared" si="7"/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310</v>
      </c>
      <c r="M48" s="22">
        <f t="shared" si="8"/>
        <v>60</v>
      </c>
      <c r="N48" s="22">
        <v>0</v>
      </c>
      <c r="O48" s="22">
        <v>12</v>
      </c>
      <c r="P48" s="22">
        <v>31</v>
      </c>
      <c r="Q48" s="22">
        <v>4</v>
      </c>
      <c r="R48" s="22">
        <v>13</v>
      </c>
      <c r="S48" s="22">
        <v>0</v>
      </c>
      <c r="T48" s="22">
        <f t="shared" si="9"/>
        <v>1299</v>
      </c>
      <c r="U48" s="22">
        <v>1299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485</v>
      </c>
      <c r="AB48" s="22">
        <v>310</v>
      </c>
      <c r="AC48" s="22">
        <v>175</v>
      </c>
      <c r="AD48" s="22">
        <f t="shared" si="11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13</v>
      </c>
      <c r="B49" s="40" t="s">
        <v>95</v>
      </c>
      <c r="C49" s="41" t="s">
        <v>96</v>
      </c>
      <c r="D49" s="31">
        <f t="shared" si="6"/>
        <v>4269</v>
      </c>
      <c r="E49" s="22">
        <v>2878</v>
      </c>
      <c r="F49" s="31">
        <f t="shared" si="7"/>
        <v>165</v>
      </c>
      <c r="G49" s="22">
        <v>0</v>
      </c>
      <c r="H49" s="22">
        <v>58</v>
      </c>
      <c r="I49" s="22">
        <v>0</v>
      </c>
      <c r="J49" s="22">
        <v>0</v>
      </c>
      <c r="K49" s="22">
        <v>107</v>
      </c>
      <c r="L49" s="22">
        <v>939</v>
      </c>
      <c r="M49" s="22">
        <f t="shared" si="8"/>
        <v>287</v>
      </c>
      <c r="N49" s="22">
        <v>0</v>
      </c>
      <c r="O49" s="22">
        <v>222</v>
      </c>
      <c r="P49" s="22">
        <v>65</v>
      </c>
      <c r="Q49" s="22">
        <v>0</v>
      </c>
      <c r="R49" s="22">
        <v>0</v>
      </c>
      <c r="S49" s="22">
        <v>0</v>
      </c>
      <c r="T49" s="22">
        <f t="shared" si="9"/>
        <v>2878</v>
      </c>
      <c r="U49" s="22">
        <v>2878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1514</v>
      </c>
      <c r="AB49" s="22">
        <v>939</v>
      </c>
      <c r="AC49" s="22">
        <v>468</v>
      </c>
      <c r="AD49" s="22">
        <f t="shared" si="11"/>
        <v>107</v>
      </c>
      <c r="AE49" s="22">
        <v>0</v>
      </c>
      <c r="AF49" s="22">
        <v>0</v>
      </c>
      <c r="AG49" s="22">
        <v>0</v>
      </c>
      <c r="AH49" s="22">
        <v>0</v>
      </c>
      <c r="AI49" s="22">
        <v>107</v>
      </c>
    </row>
    <row r="50" spans="1:35" ht="13.5">
      <c r="A50" s="74" t="s">
        <v>97</v>
      </c>
      <c r="B50" s="75"/>
      <c r="C50" s="76"/>
      <c r="D50" s="22">
        <f aca="true" t="shared" si="12" ref="D50:AI50">SUM(D6:D49)</f>
        <v>1221668</v>
      </c>
      <c r="E50" s="22">
        <f t="shared" si="12"/>
        <v>960844</v>
      </c>
      <c r="F50" s="22">
        <f t="shared" si="12"/>
        <v>175674</v>
      </c>
      <c r="G50" s="22">
        <f t="shared" si="12"/>
        <v>137055</v>
      </c>
      <c r="H50" s="22">
        <f t="shared" si="12"/>
        <v>34649</v>
      </c>
      <c r="I50" s="22">
        <f t="shared" si="12"/>
        <v>3227</v>
      </c>
      <c r="J50" s="22">
        <f t="shared" si="12"/>
        <v>0</v>
      </c>
      <c r="K50" s="22">
        <f t="shared" si="12"/>
        <v>743</v>
      </c>
      <c r="L50" s="22">
        <f t="shared" si="12"/>
        <v>74459</v>
      </c>
      <c r="M50" s="22">
        <f t="shared" si="12"/>
        <v>10691</v>
      </c>
      <c r="N50" s="22">
        <f t="shared" si="12"/>
        <v>3616</v>
      </c>
      <c r="O50" s="22">
        <f t="shared" si="12"/>
        <v>1687</v>
      </c>
      <c r="P50" s="22">
        <f t="shared" si="12"/>
        <v>3143</v>
      </c>
      <c r="Q50" s="22">
        <f t="shared" si="12"/>
        <v>184</v>
      </c>
      <c r="R50" s="22">
        <f t="shared" si="12"/>
        <v>1004</v>
      </c>
      <c r="S50" s="22">
        <f t="shared" si="12"/>
        <v>1057</v>
      </c>
      <c r="T50" s="22">
        <f t="shared" si="12"/>
        <v>1087733</v>
      </c>
      <c r="U50" s="22">
        <f t="shared" si="12"/>
        <v>960844</v>
      </c>
      <c r="V50" s="22">
        <f t="shared" si="12"/>
        <v>117164</v>
      </c>
      <c r="W50" s="22">
        <f t="shared" si="12"/>
        <v>9371</v>
      </c>
      <c r="X50" s="22">
        <f t="shared" si="12"/>
        <v>0</v>
      </c>
      <c r="Y50" s="22">
        <f t="shared" si="12"/>
        <v>0</v>
      </c>
      <c r="Z50" s="22">
        <f t="shared" si="12"/>
        <v>354</v>
      </c>
      <c r="AA50" s="22">
        <f t="shared" si="12"/>
        <v>261285</v>
      </c>
      <c r="AB50" s="22">
        <f t="shared" si="12"/>
        <v>74459</v>
      </c>
      <c r="AC50" s="22">
        <f t="shared" si="12"/>
        <v>170736</v>
      </c>
      <c r="AD50" s="22">
        <f t="shared" si="12"/>
        <v>16090</v>
      </c>
      <c r="AE50" s="22">
        <f t="shared" si="12"/>
        <v>11122</v>
      </c>
      <c r="AF50" s="22">
        <f t="shared" si="12"/>
        <v>4579</v>
      </c>
      <c r="AG50" s="22">
        <f t="shared" si="12"/>
        <v>0</v>
      </c>
      <c r="AH50" s="22">
        <f t="shared" si="12"/>
        <v>0</v>
      </c>
      <c r="AI50" s="22">
        <f t="shared" si="12"/>
        <v>389</v>
      </c>
    </row>
  </sheetData>
  <mergeCells count="10">
    <mergeCell ref="AC3:AC4"/>
    <mergeCell ref="A50:C5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190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98</v>
      </c>
      <c r="B2" s="49" t="s">
        <v>134</v>
      </c>
      <c r="C2" s="49" t="s">
        <v>135</v>
      </c>
      <c r="D2" s="95" t="s">
        <v>136</v>
      </c>
      <c r="E2" s="93"/>
      <c r="F2" s="93"/>
      <c r="G2" s="93"/>
      <c r="H2" s="93"/>
      <c r="I2" s="93"/>
      <c r="J2" s="94"/>
      <c r="K2" s="95" t="s">
        <v>137</v>
      </c>
      <c r="L2" s="93"/>
      <c r="M2" s="93"/>
      <c r="N2" s="93"/>
      <c r="O2" s="93"/>
      <c r="P2" s="93"/>
      <c r="Q2" s="94"/>
      <c r="R2" s="96" t="s">
        <v>2</v>
      </c>
      <c r="S2" s="47"/>
      <c r="T2" s="47"/>
      <c r="U2" s="47"/>
      <c r="V2" s="47"/>
      <c r="W2" s="47"/>
      <c r="X2" s="48"/>
      <c r="Y2" s="57" t="s">
        <v>3</v>
      </c>
      <c r="Z2" s="97"/>
      <c r="AA2" s="97"/>
      <c r="AB2" s="97"/>
      <c r="AC2" s="97"/>
      <c r="AD2" s="97"/>
      <c r="AE2" s="98"/>
      <c r="AF2" s="57" t="s">
        <v>4</v>
      </c>
      <c r="AG2" s="66"/>
      <c r="AH2" s="66"/>
      <c r="AI2" s="66"/>
      <c r="AJ2" s="66"/>
      <c r="AK2" s="66"/>
      <c r="AL2" s="67"/>
      <c r="AM2" s="57" t="s">
        <v>5</v>
      </c>
      <c r="AN2" s="99"/>
      <c r="AO2" s="99"/>
      <c r="AP2" s="99"/>
      <c r="AQ2" s="99"/>
      <c r="AR2" s="99"/>
      <c r="AS2" s="100"/>
      <c r="AT2" s="57" t="s">
        <v>6</v>
      </c>
      <c r="AU2" s="97"/>
      <c r="AV2" s="97"/>
      <c r="AW2" s="97"/>
      <c r="AX2" s="97"/>
      <c r="AY2" s="97"/>
      <c r="AZ2" s="98"/>
      <c r="BA2" s="57" t="s">
        <v>7</v>
      </c>
      <c r="BB2" s="97"/>
      <c r="BC2" s="97"/>
      <c r="BD2" s="97"/>
      <c r="BE2" s="97"/>
      <c r="BF2" s="97"/>
      <c r="BG2" s="98"/>
      <c r="BH2" s="92" t="s">
        <v>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152</v>
      </c>
      <c r="E3" s="7" t="s">
        <v>160</v>
      </c>
      <c r="F3" s="7" t="s">
        <v>130</v>
      </c>
      <c r="G3" s="7" t="s">
        <v>162</v>
      </c>
      <c r="H3" s="7" t="s">
        <v>9</v>
      </c>
      <c r="I3" s="7" t="s">
        <v>10</v>
      </c>
      <c r="J3" s="7" t="s">
        <v>132</v>
      </c>
      <c r="K3" s="39" t="s">
        <v>152</v>
      </c>
      <c r="L3" s="7" t="s">
        <v>160</v>
      </c>
      <c r="M3" s="7" t="s">
        <v>130</v>
      </c>
      <c r="N3" s="7" t="s">
        <v>162</v>
      </c>
      <c r="O3" s="7" t="s">
        <v>9</v>
      </c>
      <c r="P3" s="7" t="s">
        <v>10</v>
      </c>
      <c r="Q3" s="7" t="s">
        <v>132</v>
      </c>
      <c r="R3" s="39" t="s">
        <v>152</v>
      </c>
      <c r="S3" s="7" t="s">
        <v>160</v>
      </c>
      <c r="T3" s="7" t="s">
        <v>130</v>
      </c>
      <c r="U3" s="7" t="s">
        <v>162</v>
      </c>
      <c r="V3" s="7" t="s">
        <v>9</v>
      </c>
      <c r="W3" s="7" t="s">
        <v>10</v>
      </c>
      <c r="X3" s="7" t="s">
        <v>132</v>
      </c>
      <c r="Y3" s="39" t="s">
        <v>152</v>
      </c>
      <c r="Z3" s="7" t="s">
        <v>160</v>
      </c>
      <c r="AA3" s="7" t="s">
        <v>130</v>
      </c>
      <c r="AB3" s="7" t="s">
        <v>162</v>
      </c>
      <c r="AC3" s="7" t="s">
        <v>9</v>
      </c>
      <c r="AD3" s="7" t="s">
        <v>10</v>
      </c>
      <c r="AE3" s="7" t="s">
        <v>132</v>
      </c>
      <c r="AF3" s="39" t="s">
        <v>152</v>
      </c>
      <c r="AG3" s="7" t="s">
        <v>160</v>
      </c>
      <c r="AH3" s="7" t="s">
        <v>130</v>
      </c>
      <c r="AI3" s="7" t="s">
        <v>162</v>
      </c>
      <c r="AJ3" s="7" t="s">
        <v>9</v>
      </c>
      <c r="AK3" s="7" t="s">
        <v>10</v>
      </c>
      <c r="AL3" s="7" t="s">
        <v>132</v>
      </c>
      <c r="AM3" s="39" t="s">
        <v>152</v>
      </c>
      <c r="AN3" s="7" t="s">
        <v>160</v>
      </c>
      <c r="AO3" s="7" t="s">
        <v>130</v>
      </c>
      <c r="AP3" s="7" t="s">
        <v>162</v>
      </c>
      <c r="AQ3" s="7" t="s">
        <v>9</v>
      </c>
      <c r="AR3" s="7" t="s">
        <v>10</v>
      </c>
      <c r="AS3" s="7" t="s">
        <v>132</v>
      </c>
      <c r="AT3" s="39" t="s">
        <v>152</v>
      </c>
      <c r="AU3" s="7" t="s">
        <v>160</v>
      </c>
      <c r="AV3" s="7" t="s">
        <v>130</v>
      </c>
      <c r="AW3" s="7" t="s">
        <v>162</v>
      </c>
      <c r="AX3" s="7" t="s">
        <v>9</v>
      </c>
      <c r="AY3" s="7" t="s">
        <v>10</v>
      </c>
      <c r="AZ3" s="7" t="s">
        <v>132</v>
      </c>
      <c r="BA3" s="39" t="s">
        <v>152</v>
      </c>
      <c r="BB3" s="7" t="s">
        <v>160</v>
      </c>
      <c r="BC3" s="7" t="s">
        <v>130</v>
      </c>
      <c r="BD3" s="7" t="s">
        <v>162</v>
      </c>
      <c r="BE3" s="7" t="s">
        <v>9</v>
      </c>
      <c r="BF3" s="7" t="s">
        <v>10</v>
      </c>
      <c r="BG3" s="7" t="s">
        <v>132</v>
      </c>
      <c r="BH3" s="39" t="s">
        <v>152</v>
      </c>
      <c r="BI3" s="7" t="s">
        <v>160</v>
      </c>
      <c r="BJ3" s="7" t="s">
        <v>130</v>
      </c>
      <c r="BK3" s="7" t="s">
        <v>162</v>
      </c>
      <c r="BL3" s="7" t="s">
        <v>9</v>
      </c>
      <c r="BM3" s="7" t="s">
        <v>10</v>
      </c>
      <c r="BN3" s="7" t="s">
        <v>132</v>
      </c>
    </row>
    <row r="4" spans="1:66" s="42" customFormat="1" ht="13.5">
      <c r="A4" s="51"/>
      <c r="B4" s="77"/>
      <c r="C4" s="77"/>
      <c r="D4" s="19" t="s">
        <v>133</v>
      </c>
      <c r="E4" s="38" t="s">
        <v>119</v>
      </c>
      <c r="F4" s="38" t="s">
        <v>119</v>
      </c>
      <c r="G4" s="38" t="s">
        <v>119</v>
      </c>
      <c r="H4" s="38" t="s">
        <v>119</v>
      </c>
      <c r="I4" s="38" t="s">
        <v>119</v>
      </c>
      <c r="J4" s="38" t="s">
        <v>119</v>
      </c>
      <c r="K4" s="19" t="s">
        <v>119</v>
      </c>
      <c r="L4" s="38" t="s">
        <v>119</v>
      </c>
      <c r="M4" s="38" t="s">
        <v>119</v>
      </c>
      <c r="N4" s="38" t="s">
        <v>119</v>
      </c>
      <c r="O4" s="38" t="s">
        <v>119</v>
      </c>
      <c r="P4" s="38" t="s">
        <v>119</v>
      </c>
      <c r="Q4" s="38" t="s">
        <v>119</v>
      </c>
      <c r="R4" s="19" t="s">
        <v>119</v>
      </c>
      <c r="S4" s="38" t="s">
        <v>119</v>
      </c>
      <c r="T4" s="38" t="s">
        <v>119</v>
      </c>
      <c r="U4" s="38" t="s">
        <v>119</v>
      </c>
      <c r="V4" s="38" t="s">
        <v>119</v>
      </c>
      <c r="W4" s="38" t="s">
        <v>119</v>
      </c>
      <c r="X4" s="38" t="s">
        <v>119</v>
      </c>
      <c r="Y4" s="19" t="s">
        <v>119</v>
      </c>
      <c r="Z4" s="38" t="s">
        <v>119</v>
      </c>
      <c r="AA4" s="38" t="s">
        <v>119</v>
      </c>
      <c r="AB4" s="38" t="s">
        <v>119</v>
      </c>
      <c r="AC4" s="38" t="s">
        <v>119</v>
      </c>
      <c r="AD4" s="38" t="s">
        <v>119</v>
      </c>
      <c r="AE4" s="38" t="s">
        <v>119</v>
      </c>
      <c r="AF4" s="19" t="s">
        <v>119</v>
      </c>
      <c r="AG4" s="38" t="s">
        <v>119</v>
      </c>
      <c r="AH4" s="38" t="s">
        <v>119</v>
      </c>
      <c r="AI4" s="38" t="s">
        <v>119</v>
      </c>
      <c r="AJ4" s="38" t="s">
        <v>119</v>
      </c>
      <c r="AK4" s="38" t="s">
        <v>119</v>
      </c>
      <c r="AL4" s="38" t="s">
        <v>119</v>
      </c>
      <c r="AM4" s="19" t="s">
        <v>119</v>
      </c>
      <c r="AN4" s="38" t="s">
        <v>119</v>
      </c>
      <c r="AO4" s="38" t="s">
        <v>119</v>
      </c>
      <c r="AP4" s="38" t="s">
        <v>119</v>
      </c>
      <c r="AQ4" s="38" t="s">
        <v>119</v>
      </c>
      <c r="AR4" s="38" t="s">
        <v>119</v>
      </c>
      <c r="AS4" s="38" t="s">
        <v>119</v>
      </c>
      <c r="AT4" s="19" t="s">
        <v>119</v>
      </c>
      <c r="AU4" s="38" t="s">
        <v>119</v>
      </c>
      <c r="AV4" s="38" t="s">
        <v>119</v>
      </c>
      <c r="AW4" s="38" t="s">
        <v>119</v>
      </c>
      <c r="AX4" s="38" t="s">
        <v>119</v>
      </c>
      <c r="AY4" s="38" t="s">
        <v>119</v>
      </c>
      <c r="AZ4" s="38" t="s">
        <v>119</v>
      </c>
      <c r="BA4" s="19" t="s">
        <v>119</v>
      </c>
      <c r="BB4" s="38" t="s">
        <v>119</v>
      </c>
      <c r="BC4" s="38" t="s">
        <v>119</v>
      </c>
      <c r="BD4" s="38" t="s">
        <v>119</v>
      </c>
      <c r="BE4" s="38" t="s">
        <v>119</v>
      </c>
      <c r="BF4" s="38" t="s">
        <v>119</v>
      </c>
      <c r="BG4" s="38" t="s">
        <v>119</v>
      </c>
      <c r="BH4" s="19" t="s">
        <v>119</v>
      </c>
      <c r="BI4" s="38" t="s">
        <v>119</v>
      </c>
      <c r="BJ4" s="38" t="s">
        <v>119</v>
      </c>
      <c r="BK4" s="38" t="s">
        <v>119</v>
      </c>
      <c r="BL4" s="38" t="s">
        <v>119</v>
      </c>
      <c r="BM4" s="38" t="s">
        <v>119</v>
      </c>
      <c r="BN4" s="38" t="s">
        <v>119</v>
      </c>
    </row>
    <row r="5" spans="1:66" ht="13.5">
      <c r="A5" s="40" t="s">
        <v>13</v>
      </c>
      <c r="B5" s="40" t="s">
        <v>14</v>
      </c>
      <c r="C5" s="41" t="s">
        <v>15</v>
      </c>
      <c r="D5" s="22">
        <f aca="true" t="shared" si="0" ref="D5:D10">SUM(E5:J5)</f>
        <v>17060</v>
      </c>
      <c r="E5" s="22">
        <f aca="true" t="shared" si="1" ref="E5:J29">L5+S5</f>
        <v>117</v>
      </c>
      <c r="F5" s="22">
        <f t="shared" si="1"/>
        <v>7689</v>
      </c>
      <c r="G5" s="22">
        <f t="shared" si="1"/>
        <v>4161</v>
      </c>
      <c r="H5" s="22">
        <f aca="true" t="shared" si="2" ref="H5:J28">O5+V5</f>
        <v>1425</v>
      </c>
      <c r="I5" s="22">
        <f t="shared" si="2"/>
        <v>0</v>
      </c>
      <c r="J5" s="22">
        <f t="shared" si="2"/>
        <v>3668</v>
      </c>
      <c r="K5" s="22">
        <f aca="true" t="shared" si="3" ref="K5:K10">SUM(L5:Q5)</f>
        <v>273</v>
      </c>
      <c r="L5" s="22">
        <v>117</v>
      </c>
      <c r="M5" s="22">
        <v>0</v>
      </c>
      <c r="N5" s="22">
        <v>0</v>
      </c>
      <c r="O5" s="22">
        <v>0</v>
      </c>
      <c r="P5" s="22">
        <v>0</v>
      </c>
      <c r="Q5" s="22">
        <v>156</v>
      </c>
      <c r="R5" s="22">
        <f aca="true" t="shared" si="4" ref="R5:R10">SUM(S5:X5)</f>
        <v>16787</v>
      </c>
      <c r="S5" s="22">
        <f aca="true" t="shared" si="5" ref="S5:S10">AG5+AN5</f>
        <v>0</v>
      </c>
      <c r="T5" s="22">
        <f aca="true" t="shared" si="6" ref="T5:T10">AA5+AH5+AO5+AV5+BC5</f>
        <v>7689</v>
      </c>
      <c r="U5" s="22">
        <f aca="true" t="shared" si="7" ref="U5:W48">AI5+AP5</f>
        <v>4161</v>
      </c>
      <c r="V5" s="22">
        <f t="shared" si="7"/>
        <v>1425</v>
      </c>
      <c r="W5" s="22">
        <f t="shared" si="7"/>
        <v>0</v>
      </c>
      <c r="X5" s="22">
        <f aca="true" t="shared" si="8" ref="X5:X10">AE5+AL5+AS5+AZ5+BG5</f>
        <v>3512</v>
      </c>
      <c r="Y5" s="22">
        <f aca="true" t="shared" si="9" ref="Y5:Y10">SUM(Z5:AE5)</f>
        <v>0</v>
      </c>
      <c r="Z5" s="22" t="s">
        <v>171</v>
      </c>
      <c r="AA5" s="22">
        <v>0</v>
      </c>
      <c r="AB5" s="22" t="s">
        <v>171</v>
      </c>
      <c r="AC5" s="22" t="s">
        <v>171</v>
      </c>
      <c r="AD5" s="22" t="s">
        <v>171</v>
      </c>
      <c r="AE5" s="22">
        <v>0</v>
      </c>
      <c r="AF5" s="22">
        <f aca="true" t="shared" si="10" ref="AF5:AF10">SUM(AG5:AL5)</f>
        <v>4020</v>
      </c>
      <c r="AG5" s="22">
        <v>0</v>
      </c>
      <c r="AH5" s="22">
        <v>4020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10">SUM(AN5:AS5)</f>
        <v>9558</v>
      </c>
      <c r="AN5" s="22">
        <v>0</v>
      </c>
      <c r="AO5" s="22">
        <v>3669</v>
      </c>
      <c r="AP5" s="22">
        <v>4161</v>
      </c>
      <c r="AQ5" s="22">
        <v>1425</v>
      </c>
      <c r="AR5" s="22">
        <v>0</v>
      </c>
      <c r="AS5" s="22">
        <v>303</v>
      </c>
      <c r="AT5" s="22">
        <f aca="true" t="shared" si="12" ref="AT5:AT10">SUM(AU5:AZ5)</f>
        <v>3209</v>
      </c>
      <c r="AU5" s="22" t="s">
        <v>171</v>
      </c>
      <c r="AV5" s="22">
        <v>0</v>
      </c>
      <c r="AW5" s="22" t="s">
        <v>171</v>
      </c>
      <c r="AX5" s="22" t="s">
        <v>171</v>
      </c>
      <c r="AY5" s="22" t="s">
        <v>171</v>
      </c>
      <c r="AZ5" s="22">
        <v>3209</v>
      </c>
      <c r="BA5" s="22">
        <f aca="true" t="shared" si="13" ref="BA5:BA10">SUM(BB5:BG5)</f>
        <v>0</v>
      </c>
      <c r="BB5" s="22" t="s">
        <v>171</v>
      </c>
      <c r="BC5" s="22">
        <v>0</v>
      </c>
      <c r="BD5" s="22" t="s">
        <v>171</v>
      </c>
      <c r="BE5" s="22" t="s">
        <v>171</v>
      </c>
      <c r="BF5" s="22" t="s">
        <v>171</v>
      </c>
      <c r="BG5" s="22">
        <v>0</v>
      </c>
      <c r="BH5" s="22">
        <f aca="true" t="shared" si="14" ref="BH5:BH10">SUM(BI5:BN5)</f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13</v>
      </c>
      <c r="B6" s="40" t="s">
        <v>16</v>
      </c>
      <c r="C6" s="41" t="s">
        <v>17</v>
      </c>
      <c r="D6" s="22">
        <f t="shared" si="0"/>
        <v>2066</v>
      </c>
      <c r="E6" s="22">
        <f t="shared" si="1"/>
        <v>872</v>
      </c>
      <c r="F6" s="22">
        <f t="shared" si="1"/>
        <v>657</v>
      </c>
      <c r="G6" s="22">
        <f t="shared" si="1"/>
        <v>537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3"/>
        <v>1278</v>
      </c>
      <c r="L6" s="22">
        <v>872</v>
      </c>
      <c r="M6" s="22">
        <v>406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788</v>
      </c>
      <c r="S6" s="22">
        <f t="shared" si="5"/>
        <v>0</v>
      </c>
      <c r="T6" s="22">
        <f t="shared" si="6"/>
        <v>251</v>
      </c>
      <c r="U6" s="22">
        <f t="shared" si="7"/>
        <v>537</v>
      </c>
      <c r="V6" s="22">
        <f t="shared" si="7"/>
        <v>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171</v>
      </c>
      <c r="AA6" s="22">
        <v>0</v>
      </c>
      <c r="AB6" s="22" t="s">
        <v>171</v>
      </c>
      <c r="AC6" s="22" t="s">
        <v>171</v>
      </c>
      <c r="AD6" s="22" t="s">
        <v>171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788</v>
      </c>
      <c r="AN6" s="22">
        <v>0</v>
      </c>
      <c r="AO6" s="22">
        <v>251</v>
      </c>
      <c r="AP6" s="22">
        <v>537</v>
      </c>
      <c r="AQ6" s="22">
        <v>0</v>
      </c>
      <c r="AR6" s="22">
        <v>0</v>
      </c>
      <c r="AS6" s="22">
        <v>0</v>
      </c>
      <c r="AT6" s="22">
        <f t="shared" si="12"/>
        <v>0</v>
      </c>
      <c r="AU6" s="22" t="s">
        <v>171</v>
      </c>
      <c r="AV6" s="22">
        <v>0</v>
      </c>
      <c r="AW6" s="22" t="s">
        <v>171</v>
      </c>
      <c r="AX6" s="22" t="s">
        <v>171</v>
      </c>
      <c r="AY6" s="22" t="s">
        <v>171</v>
      </c>
      <c r="AZ6" s="22">
        <v>0</v>
      </c>
      <c r="BA6" s="22">
        <f t="shared" si="13"/>
        <v>0</v>
      </c>
      <c r="BB6" s="22" t="s">
        <v>171</v>
      </c>
      <c r="BC6" s="22">
        <v>0</v>
      </c>
      <c r="BD6" s="22" t="s">
        <v>171</v>
      </c>
      <c r="BE6" s="22" t="s">
        <v>171</v>
      </c>
      <c r="BF6" s="22" t="s">
        <v>171</v>
      </c>
      <c r="BG6" s="22">
        <v>0</v>
      </c>
      <c r="BH6" s="22">
        <f t="shared" si="14"/>
        <v>2796</v>
      </c>
      <c r="BI6" s="22">
        <v>2425</v>
      </c>
      <c r="BJ6" s="22">
        <v>143</v>
      </c>
      <c r="BK6" s="22">
        <v>64</v>
      </c>
      <c r="BL6" s="22">
        <v>0</v>
      </c>
      <c r="BM6" s="22">
        <v>0</v>
      </c>
      <c r="BN6" s="22">
        <v>164</v>
      </c>
    </row>
    <row r="7" spans="1:66" ht="13.5">
      <c r="A7" s="40" t="s">
        <v>13</v>
      </c>
      <c r="B7" s="40" t="s">
        <v>18</v>
      </c>
      <c r="C7" s="41" t="s">
        <v>19</v>
      </c>
      <c r="D7" s="22">
        <f t="shared" si="0"/>
        <v>2853</v>
      </c>
      <c r="E7" s="22">
        <f t="shared" si="1"/>
        <v>568</v>
      </c>
      <c r="F7" s="22">
        <f t="shared" si="1"/>
        <v>1211</v>
      </c>
      <c r="G7" s="22">
        <f t="shared" si="1"/>
        <v>838</v>
      </c>
      <c r="H7" s="22">
        <f t="shared" si="2"/>
        <v>71</v>
      </c>
      <c r="I7" s="22">
        <f t="shared" si="2"/>
        <v>101</v>
      </c>
      <c r="J7" s="22">
        <f t="shared" si="2"/>
        <v>64</v>
      </c>
      <c r="K7" s="22">
        <f t="shared" si="3"/>
        <v>1406</v>
      </c>
      <c r="L7" s="22">
        <v>568</v>
      </c>
      <c r="M7" s="22">
        <v>0</v>
      </c>
      <c r="N7" s="22">
        <v>838</v>
      </c>
      <c r="O7" s="22">
        <v>0</v>
      </c>
      <c r="P7" s="22">
        <v>0</v>
      </c>
      <c r="Q7" s="22">
        <v>0</v>
      </c>
      <c r="R7" s="22">
        <f t="shared" si="4"/>
        <v>1447</v>
      </c>
      <c r="S7" s="22">
        <f t="shared" si="5"/>
        <v>0</v>
      </c>
      <c r="T7" s="22">
        <f t="shared" si="6"/>
        <v>1211</v>
      </c>
      <c r="U7" s="22">
        <f t="shared" si="7"/>
        <v>0</v>
      </c>
      <c r="V7" s="22">
        <f t="shared" si="7"/>
        <v>71</v>
      </c>
      <c r="W7" s="22">
        <f t="shared" si="7"/>
        <v>101</v>
      </c>
      <c r="X7" s="22">
        <f t="shared" si="8"/>
        <v>64</v>
      </c>
      <c r="Y7" s="22">
        <f t="shared" si="9"/>
        <v>0</v>
      </c>
      <c r="Z7" s="22" t="s">
        <v>171</v>
      </c>
      <c r="AA7" s="22">
        <v>0</v>
      </c>
      <c r="AB7" s="22" t="s">
        <v>171</v>
      </c>
      <c r="AC7" s="22" t="s">
        <v>171</v>
      </c>
      <c r="AD7" s="22" t="s">
        <v>171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1447</v>
      </c>
      <c r="AN7" s="22">
        <v>0</v>
      </c>
      <c r="AO7" s="22">
        <v>1211</v>
      </c>
      <c r="AP7" s="22">
        <v>0</v>
      </c>
      <c r="AQ7" s="22">
        <v>71</v>
      </c>
      <c r="AR7" s="22">
        <v>101</v>
      </c>
      <c r="AS7" s="22">
        <v>64</v>
      </c>
      <c r="AT7" s="22">
        <f t="shared" si="12"/>
        <v>0</v>
      </c>
      <c r="AU7" s="22" t="s">
        <v>171</v>
      </c>
      <c r="AV7" s="22">
        <v>0</v>
      </c>
      <c r="AW7" s="22" t="s">
        <v>171</v>
      </c>
      <c r="AX7" s="22" t="s">
        <v>171</v>
      </c>
      <c r="AY7" s="22" t="s">
        <v>171</v>
      </c>
      <c r="AZ7" s="22">
        <v>0</v>
      </c>
      <c r="BA7" s="22">
        <f t="shared" si="13"/>
        <v>0</v>
      </c>
      <c r="BB7" s="22" t="s">
        <v>171</v>
      </c>
      <c r="BC7" s="22">
        <v>0</v>
      </c>
      <c r="BD7" s="22" t="s">
        <v>171</v>
      </c>
      <c r="BE7" s="22" t="s">
        <v>171</v>
      </c>
      <c r="BF7" s="22" t="s">
        <v>171</v>
      </c>
      <c r="BG7" s="22">
        <v>0</v>
      </c>
      <c r="BH7" s="22">
        <f t="shared" si="14"/>
        <v>707</v>
      </c>
      <c r="BI7" s="22">
        <v>707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13</v>
      </c>
      <c r="B8" s="40" t="s">
        <v>20</v>
      </c>
      <c r="C8" s="41" t="s">
        <v>21</v>
      </c>
      <c r="D8" s="22">
        <f t="shared" si="0"/>
        <v>630</v>
      </c>
      <c r="E8" s="22">
        <f t="shared" si="1"/>
        <v>4</v>
      </c>
      <c r="F8" s="22">
        <f t="shared" si="1"/>
        <v>160</v>
      </c>
      <c r="G8" s="22">
        <f t="shared" si="1"/>
        <v>442</v>
      </c>
      <c r="H8" s="22">
        <f t="shared" si="2"/>
        <v>24</v>
      </c>
      <c r="I8" s="22">
        <f t="shared" si="2"/>
        <v>0</v>
      </c>
      <c r="J8" s="22">
        <f t="shared" si="2"/>
        <v>0</v>
      </c>
      <c r="K8" s="22">
        <f t="shared" si="3"/>
        <v>606</v>
      </c>
      <c r="L8" s="22">
        <v>4</v>
      </c>
      <c r="M8" s="22">
        <v>160</v>
      </c>
      <c r="N8" s="22">
        <v>442</v>
      </c>
      <c r="O8" s="22">
        <v>0</v>
      </c>
      <c r="P8" s="22">
        <v>0</v>
      </c>
      <c r="Q8" s="22">
        <v>0</v>
      </c>
      <c r="R8" s="22">
        <f t="shared" si="4"/>
        <v>24</v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7"/>
        <v>24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171</v>
      </c>
      <c r="AA8" s="22">
        <v>0</v>
      </c>
      <c r="AB8" s="22" t="s">
        <v>171</v>
      </c>
      <c r="AC8" s="22" t="s">
        <v>171</v>
      </c>
      <c r="AD8" s="22" t="s">
        <v>171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24</v>
      </c>
      <c r="AN8" s="22">
        <v>0</v>
      </c>
      <c r="AO8" s="22">
        <v>0</v>
      </c>
      <c r="AP8" s="22">
        <v>0</v>
      </c>
      <c r="AQ8" s="22">
        <v>24</v>
      </c>
      <c r="AR8" s="22">
        <v>0</v>
      </c>
      <c r="AS8" s="22">
        <v>0</v>
      </c>
      <c r="AT8" s="22">
        <f t="shared" si="12"/>
        <v>0</v>
      </c>
      <c r="AU8" s="22" t="s">
        <v>171</v>
      </c>
      <c r="AV8" s="22">
        <v>0</v>
      </c>
      <c r="AW8" s="22" t="s">
        <v>171</v>
      </c>
      <c r="AX8" s="22" t="s">
        <v>171</v>
      </c>
      <c r="AY8" s="22" t="s">
        <v>171</v>
      </c>
      <c r="AZ8" s="22">
        <v>0</v>
      </c>
      <c r="BA8" s="22">
        <f t="shared" si="13"/>
        <v>0</v>
      </c>
      <c r="BB8" s="22" t="s">
        <v>171</v>
      </c>
      <c r="BC8" s="22">
        <v>0</v>
      </c>
      <c r="BD8" s="22" t="s">
        <v>171</v>
      </c>
      <c r="BE8" s="22" t="s">
        <v>171</v>
      </c>
      <c r="BF8" s="22" t="s">
        <v>171</v>
      </c>
      <c r="BG8" s="22">
        <v>0</v>
      </c>
      <c r="BH8" s="22">
        <f t="shared" si="14"/>
        <v>1299</v>
      </c>
      <c r="BI8" s="22">
        <v>1229</v>
      </c>
      <c r="BJ8" s="22">
        <v>0</v>
      </c>
      <c r="BK8" s="22">
        <v>0</v>
      </c>
      <c r="BL8" s="22">
        <v>0</v>
      </c>
      <c r="BM8" s="22">
        <v>0</v>
      </c>
      <c r="BN8" s="22">
        <v>70</v>
      </c>
    </row>
    <row r="9" spans="1:66" ht="13.5">
      <c r="A9" s="40" t="s">
        <v>13</v>
      </c>
      <c r="B9" s="40" t="s">
        <v>22</v>
      </c>
      <c r="C9" s="41" t="s">
        <v>23</v>
      </c>
      <c r="D9" s="22">
        <f t="shared" si="0"/>
        <v>3630</v>
      </c>
      <c r="E9" s="22">
        <f t="shared" si="1"/>
        <v>967</v>
      </c>
      <c r="F9" s="22">
        <f t="shared" si="1"/>
        <v>1104</v>
      </c>
      <c r="G9" s="22">
        <f t="shared" si="1"/>
        <v>742</v>
      </c>
      <c r="H9" s="22">
        <f t="shared" si="2"/>
        <v>267</v>
      </c>
      <c r="I9" s="22">
        <f t="shared" si="2"/>
        <v>0</v>
      </c>
      <c r="J9" s="22">
        <f t="shared" si="2"/>
        <v>550</v>
      </c>
      <c r="K9" s="22">
        <f t="shared" si="3"/>
        <v>1516</v>
      </c>
      <c r="L9" s="22">
        <v>967</v>
      </c>
      <c r="M9" s="22">
        <v>0</v>
      </c>
      <c r="N9" s="22">
        <v>0</v>
      </c>
      <c r="O9" s="22">
        <v>0</v>
      </c>
      <c r="P9" s="22">
        <v>0</v>
      </c>
      <c r="Q9" s="22">
        <v>549</v>
      </c>
      <c r="R9" s="22">
        <f t="shared" si="4"/>
        <v>2114</v>
      </c>
      <c r="S9" s="22">
        <f t="shared" si="5"/>
        <v>0</v>
      </c>
      <c r="T9" s="22">
        <f t="shared" si="6"/>
        <v>1104</v>
      </c>
      <c r="U9" s="22">
        <f t="shared" si="7"/>
        <v>742</v>
      </c>
      <c r="V9" s="22">
        <f t="shared" si="7"/>
        <v>267</v>
      </c>
      <c r="W9" s="22">
        <f t="shared" si="7"/>
        <v>0</v>
      </c>
      <c r="X9" s="22">
        <f t="shared" si="8"/>
        <v>1</v>
      </c>
      <c r="Y9" s="22">
        <f t="shared" si="9"/>
        <v>0</v>
      </c>
      <c r="Z9" s="22" t="s">
        <v>171</v>
      </c>
      <c r="AA9" s="22">
        <v>0</v>
      </c>
      <c r="AB9" s="22" t="s">
        <v>171</v>
      </c>
      <c r="AC9" s="22" t="s">
        <v>171</v>
      </c>
      <c r="AD9" s="22" t="s">
        <v>171</v>
      </c>
      <c r="AE9" s="22">
        <v>0</v>
      </c>
      <c r="AF9" s="22">
        <f t="shared" si="10"/>
        <v>458</v>
      </c>
      <c r="AG9" s="22">
        <v>0</v>
      </c>
      <c r="AH9" s="22">
        <v>457</v>
      </c>
      <c r="AI9" s="22">
        <v>0</v>
      </c>
      <c r="AJ9" s="22">
        <v>0</v>
      </c>
      <c r="AK9" s="22">
        <v>0</v>
      </c>
      <c r="AL9" s="22">
        <v>1</v>
      </c>
      <c r="AM9" s="22">
        <f t="shared" si="11"/>
        <v>1656</v>
      </c>
      <c r="AN9" s="22">
        <v>0</v>
      </c>
      <c r="AO9" s="22">
        <v>647</v>
      </c>
      <c r="AP9" s="22">
        <v>742</v>
      </c>
      <c r="AQ9" s="22">
        <v>267</v>
      </c>
      <c r="AR9" s="22">
        <v>0</v>
      </c>
      <c r="AS9" s="22">
        <v>0</v>
      </c>
      <c r="AT9" s="22">
        <f t="shared" si="12"/>
        <v>0</v>
      </c>
      <c r="AU9" s="22" t="s">
        <v>171</v>
      </c>
      <c r="AV9" s="22">
        <v>0</v>
      </c>
      <c r="AW9" s="22" t="s">
        <v>171</v>
      </c>
      <c r="AX9" s="22" t="s">
        <v>171</v>
      </c>
      <c r="AY9" s="22" t="s">
        <v>171</v>
      </c>
      <c r="AZ9" s="22">
        <v>0</v>
      </c>
      <c r="BA9" s="22">
        <f t="shared" si="13"/>
        <v>0</v>
      </c>
      <c r="BB9" s="22" t="s">
        <v>171</v>
      </c>
      <c r="BC9" s="22">
        <v>0</v>
      </c>
      <c r="BD9" s="22" t="s">
        <v>171</v>
      </c>
      <c r="BE9" s="22" t="s">
        <v>171</v>
      </c>
      <c r="BF9" s="22" t="s">
        <v>171</v>
      </c>
      <c r="BG9" s="22">
        <v>0</v>
      </c>
      <c r="BH9" s="22">
        <f t="shared" si="14"/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13</v>
      </c>
      <c r="B10" s="40" t="s">
        <v>24</v>
      </c>
      <c r="C10" s="41" t="s">
        <v>25</v>
      </c>
      <c r="D10" s="22">
        <f t="shared" si="0"/>
        <v>812</v>
      </c>
      <c r="E10" s="22">
        <f t="shared" si="1"/>
        <v>15</v>
      </c>
      <c r="F10" s="22">
        <f t="shared" si="1"/>
        <v>481</v>
      </c>
      <c r="G10" s="22">
        <f t="shared" si="1"/>
        <v>284</v>
      </c>
      <c r="H10" s="22">
        <f t="shared" si="2"/>
        <v>14</v>
      </c>
      <c r="I10" s="22">
        <f t="shared" si="2"/>
        <v>0</v>
      </c>
      <c r="J10" s="22">
        <f t="shared" si="2"/>
        <v>18</v>
      </c>
      <c r="K10" s="22">
        <f t="shared" si="3"/>
        <v>317</v>
      </c>
      <c r="L10" s="22">
        <v>15</v>
      </c>
      <c r="M10" s="22">
        <v>0</v>
      </c>
      <c r="N10" s="22">
        <v>284</v>
      </c>
      <c r="O10" s="22">
        <v>0</v>
      </c>
      <c r="P10" s="22">
        <v>0</v>
      </c>
      <c r="Q10" s="22">
        <v>18</v>
      </c>
      <c r="R10" s="22">
        <f t="shared" si="4"/>
        <v>495</v>
      </c>
      <c r="S10" s="22">
        <f t="shared" si="5"/>
        <v>0</v>
      </c>
      <c r="T10" s="22">
        <f t="shared" si="6"/>
        <v>481</v>
      </c>
      <c r="U10" s="22">
        <f t="shared" si="7"/>
        <v>0</v>
      </c>
      <c r="V10" s="22">
        <f t="shared" si="7"/>
        <v>14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171</v>
      </c>
      <c r="AA10" s="22">
        <v>0</v>
      </c>
      <c r="AB10" s="22" t="s">
        <v>171</v>
      </c>
      <c r="AC10" s="22" t="s">
        <v>171</v>
      </c>
      <c r="AD10" s="22" t="s">
        <v>171</v>
      </c>
      <c r="AE10" s="22">
        <v>0</v>
      </c>
      <c r="AF10" s="22">
        <f t="shared" si="10"/>
        <v>495</v>
      </c>
      <c r="AG10" s="22">
        <v>0</v>
      </c>
      <c r="AH10" s="22">
        <v>481</v>
      </c>
      <c r="AI10" s="22">
        <v>0</v>
      </c>
      <c r="AJ10" s="22">
        <v>14</v>
      </c>
      <c r="AK10" s="22">
        <v>0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171</v>
      </c>
      <c r="AV10" s="22">
        <v>0</v>
      </c>
      <c r="AW10" s="22" t="s">
        <v>171</v>
      </c>
      <c r="AX10" s="22" t="s">
        <v>171</v>
      </c>
      <c r="AY10" s="22" t="s">
        <v>171</v>
      </c>
      <c r="AZ10" s="22">
        <v>0</v>
      </c>
      <c r="BA10" s="22">
        <f t="shared" si="13"/>
        <v>0</v>
      </c>
      <c r="BB10" s="22" t="s">
        <v>171</v>
      </c>
      <c r="BC10" s="22">
        <v>0</v>
      </c>
      <c r="BD10" s="22" t="s">
        <v>171</v>
      </c>
      <c r="BE10" s="22" t="s">
        <v>171</v>
      </c>
      <c r="BF10" s="22" t="s">
        <v>171</v>
      </c>
      <c r="BG10" s="22">
        <v>0</v>
      </c>
      <c r="BH10" s="22">
        <f t="shared" si="14"/>
        <v>1099</v>
      </c>
      <c r="BI10" s="22">
        <v>1099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13</v>
      </c>
      <c r="B11" s="40" t="s">
        <v>26</v>
      </c>
      <c r="C11" s="41" t="s">
        <v>27</v>
      </c>
      <c r="D11" s="22">
        <f aca="true" t="shared" si="15" ref="D11:D48">SUM(E11:J11)</f>
        <v>1107</v>
      </c>
      <c r="E11" s="22">
        <f t="shared" si="1"/>
        <v>0</v>
      </c>
      <c r="F11" s="22">
        <f t="shared" si="1"/>
        <v>334</v>
      </c>
      <c r="G11" s="22">
        <f t="shared" si="1"/>
        <v>757</v>
      </c>
      <c r="H11" s="22">
        <f t="shared" si="2"/>
        <v>13</v>
      </c>
      <c r="I11" s="22">
        <f t="shared" si="2"/>
        <v>0</v>
      </c>
      <c r="J11" s="22">
        <f t="shared" si="2"/>
        <v>3</v>
      </c>
      <c r="K11" s="22">
        <f aca="true" t="shared" si="16" ref="K11:K48">SUM(L11:Q11)</f>
        <v>16</v>
      </c>
      <c r="L11" s="22">
        <v>0</v>
      </c>
      <c r="M11" s="22">
        <v>0</v>
      </c>
      <c r="N11" s="22">
        <v>0</v>
      </c>
      <c r="O11" s="22">
        <v>13</v>
      </c>
      <c r="P11" s="22">
        <v>0</v>
      </c>
      <c r="Q11" s="22">
        <v>3</v>
      </c>
      <c r="R11" s="22">
        <f aca="true" t="shared" si="17" ref="R11:R48">SUM(S11:X11)</f>
        <v>1091</v>
      </c>
      <c r="S11" s="22">
        <f aca="true" t="shared" si="18" ref="S11:S48">AG11+AN11</f>
        <v>0</v>
      </c>
      <c r="T11" s="22">
        <f aca="true" t="shared" si="19" ref="T11:T48">AA11+AH11+AO11+AV11+BC11</f>
        <v>334</v>
      </c>
      <c r="U11" s="22">
        <f t="shared" si="7"/>
        <v>757</v>
      </c>
      <c r="V11" s="22">
        <f t="shared" si="7"/>
        <v>0</v>
      </c>
      <c r="W11" s="22">
        <f t="shared" si="7"/>
        <v>0</v>
      </c>
      <c r="X11" s="22">
        <f aca="true" t="shared" si="20" ref="X11:X48">AE11+AL11+AS11+AZ11+BG11</f>
        <v>0</v>
      </c>
      <c r="Y11" s="22">
        <f aca="true" t="shared" si="21" ref="Y11:Y48">SUM(Z11:AE11)</f>
        <v>0</v>
      </c>
      <c r="Z11" s="22" t="s">
        <v>171</v>
      </c>
      <c r="AA11" s="22">
        <v>0</v>
      </c>
      <c r="AB11" s="22" t="s">
        <v>171</v>
      </c>
      <c r="AC11" s="22" t="s">
        <v>171</v>
      </c>
      <c r="AD11" s="22" t="s">
        <v>171</v>
      </c>
      <c r="AE11" s="22">
        <v>0</v>
      </c>
      <c r="AF11" s="22">
        <f aca="true" t="shared" si="22" ref="AF11:AF48">SUM(AG11:AL11)</f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aca="true" t="shared" si="23" ref="AM11:AM48">SUM(AN11:AS11)</f>
        <v>1091</v>
      </c>
      <c r="AN11" s="22">
        <v>0</v>
      </c>
      <c r="AO11" s="22">
        <v>334</v>
      </c>
      <c r="AP11" s="22">
        <v>757</v>
      </c>
      <c r="AQ11" s="22">
        <v>0</v>
      </c>
      <c r="AR11" s="22">
        <v>0</v>
      </c>
      <c r="AS11" s="22">
        <v>0</v>
      </c>
      <c r="AT11" s="22">
        <f aca="true" t="shared" si="24" ref="AT11:AT48">SUM(AU11:AZ11)</f>
        <v>0</v>
      </c>
      <c r="AU11" s="22" t="s">
        <v>171</v>
      </c>
      <c r="AV11" s="22">
        <v>0</v>
      </c>
      <c r="AW11" s="22" t="s">
        <v>171</v>
      </c>
      <c r="AX11" s="22" t="s">
        <v>171</v>
      </c>
      <c r="AY11" s="22" t="s">
        <v>171</v>
      </c>
      <c r="AZ11" s="22">
        <v>0</v>
      </c>
      <c r="BA11" s="22">
        <f aca="true" t="shared" si="25" ref="BA11:BA48">SUM(BB11:BG11)</f>
        <v>0</v>
      </c>
      <c r="BB11" s="22" t="s">
        <v>171</v>
      </c>
      <c r="BC11" s="22">
        <v>0</v>
      </c>
      <c r="BD11" s="22" t="s">
        <v>171</v>
      </c>
      <c r="BE11" s="22" t="s">
        <v>171</v>
      </c>
      <c r="BF11" s="22" t="s">
        <v>171</v>
      </c>
      <c r="BG11" s="22">
        <v>0</v>
      </c>
      <c r="BH11" s="22">
        <f aca="true" t="shared" si="26" ref="BH11:BH48">SUM(BI11:BN11)</f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13</v>
      </c>
      <c r="B12" s="40" t="s">
        <v>28</v>
      </c>
      <c r="C12" s="41" t="s">
        <v>29</v>
      </c>
      <c r="D12" s="22">
        <f t="shared" si="15"/>
        <v>994</v>
      </c>
      <c r="E12" s="22">
        <f t="shared" si="1"/>
        <v>31</v>
      </c>
      <c r="F12" s="22">
        <f t="shared" si="1"/>
        <v>488</v>
      </c>
      <c r="G12" s="22">
        <f t="shared" si="1"/>
        <v>314</v>
      </c>
      <c r="H12" s="22">
        <f t="shared" si="2"/>
        <v>93</v>
      </c>
      <c r="I12" s="22">
        <f t="shared" si="2"/>
        <v>0</v>
      </c>
      <c r="J12" s="22">
        <f t="shared" si="2"/>
        <v>68</v>
      </c>
      <c r="K12" s="22">
        <f t="shared" si="16"/>
        <v>67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67</v>
      </c>
      <c r="R12" s="22">
        <f t="shared" si="17"/>
        <v>927</v>
      </c>
      <c r="S12" s="22">
        <f t="shared" si="18"/>
        <v>31</v>
      </c>
      <c r="T12" s="22">
        <f t="shared" si="19"/>
        <v>488</v>
      </c>
      <c r="U12" s="22">
        <f t="shared" si="7"/>
        <v>314</v>
      </c>
      <c r="V12" s="22">
        <f t="shared" si="7"/>
        <v>93</v>
      </c>
      <c r="W12" s="22">
        <f t="shared" si="7"/>
        <v>0</v>
      </c>
      <c r="X12" s="22">
        <f t="shared" si="20"/>
        <v>1</v>
      </c>
      <c r="Y12" s="22">
        <f t="shared" si="21"/>
        <v>0</v>
      </c>
      <c r="Z12" s="22" t="s">
        <v>171</v>
      </c>
      <c r="AA12" s="22">
        <v>0</v>
      </c>
      <c r="AB12" s="22" t="s">
        <v>171</v>
      </c>
      <c r="AC12" s="22" t="s">
        <v>171</v>
      </c>
      <c r="AD12" s="22" t="s">
        <v>171</v>
      </c>
      <c r="AE12" s="22">
        <v>0</v>
      </c>
      <c r="AF12" s="22">
        <f t="shared" si="22"/>
        <v>233</v>
      </c>
      <c r="AG12" s="22">
        <v>0</v>
      </c>
      <c r="AH12" s="22">
        <v>232</v>
      </c>
      <c r="AI12" s="22">
        <v>0</v>
      </c>
      <c r="AJ12" s="22">
        <v>0</v>
      </c>
      <c r="AK12" s="22">
        <v>0</v>
      </c>
      <c r="AL12" s="22">
        <v>1</v>
      </c>
      <c r="AM12" s="22">
        <f t="shared" si="23"/>
        <v>694</v>
      </c>
      <c r="AN12" s="22">
        <v>31</v>
      </c>
      <c r="AO12" s="22">
        <v>256</v>
      </c>
      <c r="AP12" s="22">
        <v>314</v>
      </c>
      <c r="AQ12" s="22">
        <v>93</v>
      </c>
      <c r="AR12" s="22">
        <v>0</v>
      </c>
      <c r="AS12" s="22">
        <v>0</v>
      </c>
      <c r="AT12" s="22">
        <f t="shared" si="24"/>
        <v>0</v>
      </c>
      <c r="AU12" s="22" t="s">
        <v>171</v>
      </c>
      <c r="AV12" s="22">
        <v>0</v>
      </c>
      <c r="AW12" s="22" t="s">
        <v>171</v>
      </c>
      <c r="AX12" s="22" t="s">
        <v>171</v>
      </c>
      <c r="AY12" s="22" t="s">
        <v>171</v>
      </c>
      <c r="AZ12" s="22">
        <v>0</v>
      </c>
      <c r="BA12" s="22">
        <f t="shared" si="25"/>
        <v>0</v>
      </c>
      <c r="BB12" s="22" t="s">
        <v>171</v>
      </c>
      <c r="BC12" s="22">
        <v>0</v>
      </c>
      <c r="BD12" s="22" t="s">
        <v>171</v>
      </c>
      <c r="BE12" s="22" t="s">
        <v>171</v>
      </c>
      <c r="BF12" s="22" t="s">
        <v>171</v>
      </c>
      <c r="BG12" s="22">
        <v>0</v>
      </c>
      <c r="BH12" s="22">
        <f t="shared" si="26"/>
        <v>3630</v>
      </c>
      <c r="BI12" s="22">
        <v>3505</v>
      </c>
      <c r="BJ12" s="22">
        <v>0</v>
      </c>
      <c r="BK12" s="22">
        <v>0</v>
      </c>
      <c r="BL12" s="22">
        <v>0</v>
      </c>
      <c r="BM12" s="22">
        <v>0</v>
      </c>
      <c r="BN12" s="22">
        <v>125</v>
      </c>
    </row>
    <row r="13" spans="1:66" ht="13.5">
      <c r="A13" s="40" t="s">
        <v>13</v>
      </c>
      <c r="B13" s="40" t="s">
        <v>30</v>
      </c>
      <c r="C13" s="41" t="s">
        <v>31</v>
      </c>
      <c r="D13" s="22">
        <f t="shared" si="15"/>
        <v>744</v>
      </c>
      <c r="E13" s="22">
        <f t="shared" si="1"/>
        <v>0</v>
      </c>
      <c r="F13" s="22">
        <f t="shared" si="1"/>
        <v>455</v>
      </c>
      <c r="G13" s="22">
        <f t="shared" si="1"/>
        <v>232</v>
      </c>
      <c r="H13" s="22">
        <f t="shared" si="2"/>
        <v>37</v>
      </c>
      <c r="I13" s="22">
        <f t="shared" si="2"/>
        <v>0</v>
      </c>
      <c r="J13" s="22">
        <f t="shared" si="2"/>
        <v>20</v>
      </c>
      <c r="K13" s="22">
        <f t="shared" si="16"/>
        <v>11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11</v>
      </c>
      <c r="R13" s="22">
        <f t="shared" si="17"/>
        <v>733</v>
      </c>
      <c r="S13" s="22">
        <f t="shared" si="18"/>
        <v>0</v>
      </c>
      <c r="T13" s="22">
        <f t="shared" si="19"/>
        <v>455</v>
      </c>
      <c r="U13" s="22">
        <f t="shared" si="7"/>
        <v>232</v>
      </c>
      <c r="V13" s="22">
        <f t="shared" si="7"/>
        <v>37</v>
      </c>
      <c r="W13" s="22">
        <f t="shared" si="7"/>
        <v>0</v>
      </c>
      <c r="X13" s="22">
        <f t="shared" si="20"/>
        <v>9</v>
      </c>
      <c r="Y13" s="22">
        <f t="shared" si="21"/>
        <v>0</v>
      </c>
      <c r="Z13" s="22" t="s">
        <v>171</v>
      </c>
      <c r="AA13" s="22">
        <v>0</v>
      </c>
      <c r="AB13" s="22" t="s">
        <v>171</v>
      </c>
      <c r="AC13" s="22" t="s">
        <v>171</v>
      </c>
      <c r="AD13" s="22" t="s">
        <v>171</v>
      </c>
      <c r="AE13" s="22">
        <v>0</v>
      </c>
      <c r="AF13" s="22">
        <f t="shared" si="22"/>
        <v>329</v>
      </c>
      <c r="AG13" s="22">
        <v>0</v>
      </c>
      <c r="AH13" s="22">
        <v>320</v>
      </c>
      <c r="AI13" s="22">
        <v>0</v>
      </c>
      <c r="AJ13" s="22">
        <v>0</v>
      </c>
      <c r="AK13" s="22">
        <v>0</v>
      </c>
      <c r="AL13" s="22">
        <v>9</v>
      </c>
      <c r="AM13" s="22">
        <f t="shared" si="23"/>
        <v>404</v>
      </c>
      <c r="AN13" s="22">
        <v>0</v>
      </c>
      <c r="AO13" s="22">
        <v>135</v>
      </c>
      <c r="AP13" s="22">
        <v>232</v>
      </c>
      <c r="AQ13" s="22">
        <v>37</v>
      </c>
      <c r="AR13" s="22">
        <v>0</v>
      </c>
      <c r="AS13" s="22">
        <v>0</v>
      </c>
      <c r="AT13" s="22">
        <f t="shared" si="24"/>
        <v>0</v>
      </c>
      <c r="AU13" s="22" t="s">
        <v>171</v>
      </c>
      <c r="AV13" s="22">
        <v>0</v>
      </c>
      <c r="AW13" s="22" t="s">
        <v>171</v>
      </c>
      <c r="AX13" s="22" t="s">
        <v>171</v>
      </c>
      <c r="AY13" s="22" t="s">
        <v>171</v>
      </c>
      <c r="AZ13" s="22">
        <v>0</v>
      </c>
      <c r="BA13" s="22">
        <f t="shared" si="25"/>
        <v>0</v>
      </c>
      <c r="BB13" s="22" t="s">
        <v>171</v>
      </c>
      <c r="BC13" s="22">
        <v>0</v>
      </c>
      <c r="BD13" s="22" t="s">
        <v>171</v>
      </c>
      <c r="BE13" s="22" t="s">
        <v>171</v>
      </c>
      <c r="BF13" s="22" t="s">
        <v>171</v>
      </c>
      <c r="BG13" s="22">
        <v>0</v>
      </c>
      <c r="BH13" s="22">
        <f t="shared" si="26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13</v>
      </c>
      <c r="B14" s="40" t="s">
        <v>32</v>
      </c>
      <c r="C14" s="41" t="s">
        <v>33</v>
      </c>
      <c r="D14" s="22">
        <f t="shared" si="15"/>
        <v>1352</v>
      </c>
      <c r="E14" s="22">
        <f t="shared" si="1"/>
        <v>0</v>
      </c>
      <c r="F14" s="22">
        <f t="shared" si="1"/>
        <v>777</v>
      </c>
      <c r="G14" s="22">
        <f t="shared" si="1"/>
        <v>469</v>
      </c>
      <c r="H14" s="22">
        <f t="shared" si="2"/>
        <v>71</v>
      </c>
      <c r="I14" s="22">
        <f t="shared" si="2"/>
        <v>0</v>
      </c>
      <c r="J14" s="22">
        <f t="shared" si="2"/>
        <v>35</v>
      </c>
      <c r="K14" s="22">
        <f t="shared" si="16"/>
        <v>20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20</v>
      </c>
      <c r="R14" s="22">
        <f t="shared" si="17"/>
        <v>1332</v>
      </c>
      <c r="S14" s="22">
        <f t="shared" si="18"/>
        <v>0</v>
      </c>
      <c r="T14" s="22">
        <f t="shared" si="19"/>
        <v>777</v>
      </c>
      <c r="U14" s="22">
        <f t="shared" si="7"/>
        <v>469</v>
      </c>
      <c r="V14" s="22">
        <f t="shared" si="7"/>
        <v>71</v>
      </c>
      <c r="W14" s="22">
        <f t="shared" si="7"/>
        <v>0</v>
      </c>
      <c r="X14" s="22">
        <f t="shared" si="20"/>
        <v>15</v>
      </c>
      <c r="Y14" s="22">
        <f t="shared" si="21"/>
        <v>0</v>
      </c>
      <c r="Z14" s="22" t="s">
        <v>171</v>
      </c>
      <c r="AA14" s="22">
        <v>0</v>
      </c>
      <c r="AB14" s="22" t="s">
        <v>171</v>
      </c>
      <c r="AC14" s="22" t="s">
        <v>171</v>
      </c>
      <c r="AD14" s="22" t="s">
        <v>171</v>
      </c>
      <c r="AE14" s="22">
        <v>0</v>
      </c>
      <c r="AF14" s="22">
        <f t="shared" si="22"/>
        <v>525</v>
      </c>
      <c r="AG14" s="22">
        <v>0</v>
      </c>
      <c r="AH14" s="22">
        <v>510</v>
      </c>
      <c r="AI14" s="22">
        <v>0</v>
      </c>
      <c r="AJ14" s="22">
        <v>0</v>
      </c>
      <c r="AK14" s="22">
        <v>0</v>
      </c>
      <c r="AL14" s="22">
        <v>15</v>
      </c>
      <c r="AM14" s="22">
        <f t="shared" si="23"/>
        <v>807</v>
      </c>
      <c r="AN14" s="22">
        <v>0</v>
      </c>
      <c r="AO14" s="22">
        <v>267</v>
      </c>
      <c r="AP14" s="22">
        <v>469</v>
      </c>
      <c r="AQ14" s="22">
        <v>71</v>
      </c>
      <c r="AR14" s="22">
        <v>0</v>
      </c>
      <c r="AS14" s="22">
        <v>0</v>
      </c>
      <c r="AT14" s="22">
        <f t="shared" si="24"/>
        <v>0</v>
      </c>
      <c r="AU14" s="22" t="s">
        <v>171</v>
      </c>
      <c r="AV14" s="22">
        <v>0</v>
      </c>
      <c r="AW14" s="22" t="s">
        <v>171</v>
      </c>
      <c r="AX14" s="22" t="s">
        <v>171</v>
      </c>
      <c r="AY14" s="22" t="s">
        <v>171</v>
      </c>
      <c r="AZ14" s="22">
        <v>0</v>
      </c>
      <c r="BA14" s="22">
        <f t="shared" si="25"/>
        <v>0</v>
      </c>
      <c r="BB14" s="22" t="s">
        <v>171</v>
      </c>
      <c r="BC14" s="22">
        <v>0</v>
      </c>
      <c r="BD14" s="22" t="s">
        <v>171</v>
      </c>
      <c r="BE14" s="22" t="s">
        <v>171</v>
      </c>
      <c r="BF14" s="22" t="s">
        <v>171</v>
      </c>
      <c r="BG14" s="22">
        <v>0</v>
      </c>
      <c r="BH14" s="22">
        <f t="shared" si="26"/>
        <v>3650</v>
      </c>
      <c r="BI14" s="22">
        <v>3622</v>
      </c>
      <c r="BJ14" s="22">
        <v>28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13</v>
      </c>
      <c r="B15" s="40" t="s">
        <v>34</v>
      </c>
      <c r="C15" s="41" t="s">
        <v>35</v>
      </c>
      <c r="D15" s="22">
        <f t="shared" si="15"/>
        <v>659</v>
      </c>
      <c r="E15" s="22">
        <f t="shared" si="1"/>
        <v>19</v>
      </c>
      <c r="F15" s="22">
        <f t="shared" si="1"/>
        <v>370</v>
      </c>
      <c r="G15" s="22">
        <f t="shared" si="1"/>
        <v>174</v>
      </c>
      <c r="H15" s="22">
        <f t="shared" si="2"/>
        <v>58</v>
      </c>
      <c r="I15" s="22">
        <f t="shared" si="2"/>
        <v>0</v>
      </c>
      <c r="J15" s="22">
        <f t="shared" si="2"/>
        <v>38</v>
      </c>
      <c r="K15" s="22">
        <f t="shared" si="16"/>
        <v>37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37</v>
      </c>
      <c r="R15" s="22">
        <f t="shared" si="17"/>
        <v>622</v>
      </c>
      <c r="S15" s="22">
        <f t="shared" si="18"/>
        <v>19</v>
      </c>
      <c r="T15" s="22">
        <f t="shared" si="19"/>
        <v>370</v>
      </c>
      <c r="U15" s="22">
        <f t="shared" si="7"/>
        <v>174</v>
      </c>
      <c r="V15" s="22">
        <f t="shared" si="7"/>
        <v>58</v>
      </c>
      <c r="W15" s="22">
        <f t="shared" si="7"/>
        <v>0</v>
      </c>
      <c r="X15" s="22">
        <f t="shared" si="20"/>
        <v>1</v>
      </c>
      <c r="Y15" s="22">
        <f t="shared" si="21"/>
        <v>0</v>
      </c>
      <c r="Z15" s="22" t="s">
        <v>171</v>
      </c>
      <c r="AA15" s="22">
        <v>0</v>
      </c>
      <c r="AB15" s="22" t="s">
        <v>171</v>
      </c>
      <c r="AC15" s="22" t="s">
        <v>171</v>
      </c>
      <c r="AD15" s="22" t="s">
        <v>171</v>
      </c>
      <c r="AE15" s="22">
        <v>0</v>
      </c>
      <c r="AF15" s="22">
        <f t="shared" si="22"/>
        <v>271</v>
      </c>
      <c r="AG15" s="22">
        <v>0</v>
      </c>
      <c r="AH15" s="22">
        <v>270</v>
      </c>
      <c r="AI15" s="22">
        <v>0</v>
      </c>
      <c r="AJ15" s="22">
        <v>0</v>
      </c>
      <c r="AK15" s="22">
        <v>0</v>
      </c>
      <c r="AL15" s="22">
        <v>1</v>
      </c>
      <c r="AM15" s="22">
        <f t="shared" si="23"/>
        <v>351</v>
      </c>
      <c r="AN15" s="22">
        <v>19</v>
      </c>
      <c r="AO15" s="22">
        <v>100</v>
      </c>
      <c r="AP15" s="22">
        <v>174</v>
      </c>
      <c r="AQ15" s="22">
        <v>58</v>
      </c>
      <c r="AR15" s="22">
        <v>0</v>
      </c>
      <c r="AS15" s="22">
        <v>0</v>
      </c>
      <c r="AT15" s="22">
        <f t="shared" si="24"/>
        <v>0</v>
      </c>
      <c r="AU15" s="22" t="s">
        <v>171</v>
      </c>
      <c r="AV15" s="22">
        <v>0</v>
      </c>
      <c r="AW15" s="22" t="s">
        <v>171</v>
      </c>
      <c r="AX15" s="22" t="s">
        <v>171</v>
      </c>
      <c r="AY15" s="22" t="s">
        <v>171</v>
      </c>
      <c r="AZ15" s="22">
        <v>0</v>
      </c>
      <c r="BA15" s="22">
        <f t="shared" si="25"/>
        <v>0</v>
      </c>
      <c r="BB15" s="22" t="s">
        <v>171</v>
      </c>
      <c r="BC15" s="22">
        <v>0</v>
      </c>
      <c r="BD15" s="22" t="s">
        <v>171</v>
      </c>
      <c r="BE15" s="22" t="s">
        <v>171</v>
      </c>
      <c r="BF15" s="22" t="s">
        <v>171</v>
      </c>
      <c r="BG15" s="22">
        <v>0</v>
      </c>
      <c r="BH15" s="22">
        <f t="shared" si="26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13</v>
      </c>
      <c r="B16" s="40" t="s">
        <v>36</v>
      </c>
      <c r="C16" s="41" t="s">
        <v>37</v>
      </c>
      <c r="D16" s="22">
        <f t="shared" si="15"/>
        <v>1312</v>
      </c>
      <c r="E16" s="22">
        <f t="shared" si="1"/>
        <v>17</v>
      </c>
      <c r="F16" s="22">
        <f t="shared" si="1"/>
        <v>693</v>
      </c>
      <c r="G16" s="22">
        <f t="shared" si="1"/>
        <v>493</v>
      </c>
      <c r="H16" s="22">
        <f t="shared" si="2"/>
        <v>92</v>
      </c>
      <c r="I16" s="22">
        <f t="shared" si="2"/>
        <v>0</v>
      </c>
      <c r="J16" s="22">
        <f t="shared" si="2"/>
        <v>17</v>
      </c>
      <c r="K16" s="22">
        <f t="shared" si="16"/>
        <v>619</v>
      </c>
      <c r="L16" s="22">
        <v>17</v>
      </c>
      <c r="M16" s="22">
        <v>0</v>
      </c>
      <c r="N16" s="22">
        <v>493</v>
      </c>
      <c r="O16" s="22">
        <v>92</v>
      </c>
      <c r="P16" s="22">
        <v>0</v>
      </c>
      <c r="Q16" s="22">
        <v>17</v>
      </c>
      <c r="R16" s="22">
        <f t="shared" si="17"/>
        <v>693</v>
      </c>
      <c r="S16" s="22">
        <f t="shared" si="18"/>
        <v>0</v>
      </c>
      <c r="T16" s="22">
        <f t="shared" si="19"/>
        <v>693</v>
      </c>
      <c r="U16" s="22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20"/>
        <v>0</v>
      </c>
      <c r="Y16" s="22">
        <f t="shared" si="21"/>
        <v>0</v>
      </c>
      <c r="Z16" s="22" t="s">
        <v>171</v>
      </c>
      <c r="AA16" s="22">
        <v>0</v>
      </c>
      <c r="AB16" s="22" t="s">
        <v>171</v>
      </c>
      <c r="AC16" s="22" t="s">
        <v>171</v>
      </c>
      <c r="AD16" s="22" t="s">
        <v>171</v>
      </c>
      <c r="AE16" s="22">
        <v>0</v>
      </c>
      <c r="AF16" s="22">
        <f t="shared" si="22"/>
        <v>693</v>
      </c>
      <c r="AG16" s="22">
        <v>0</v>
      </c>
      <c r="AH16" s="22">
        <v>693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23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24"/>
        <v>0</v>
      </c>
      <c r="AU16" s="22" t="s">
        <v>171</v>
      </c>
      <c r="AV16" s="22">
        <v>0</v>
      </c>
      <c r="AW16" s="22" t="s">
        <v>171</v>
      </c>
      <c r="AX16" s="22" t="s">
        <v>171</v>
      </c>
      <c r="AY16" s="22" t="s">
        <v>171</v>
      </c>
      <c r="AZ16" s="22">
        <v>0</v>
      </c>
      <c r="BA16" s="22">
        <f t="shared" si="25"/>
        <v>0</v>
      </c>
      <c r="BB16" s="22" t="s">
        <v>171</v>
      </c>
      <c r="BC16" s="22">
        <v>0</v>
      </c>
      <c r="BD16" s="22" t="s">
        <v>171</v>
      </c>
      <c r="BE16" s="22" t="s">
        <v>171</v>
      </c>
      <c r="BF16" s="22" t="s">
        <v>171</v>
      </c>
      <c r="BG16" s="22">
        <v>0</v>
      </c>
      <c r="BH16" s="22">
        <f t="shared" si="26"/>
        <v>1492</v>
      </c>
      <c r="BI16" s="22">
        <v>1439</v>
      </c>
      <c r="BJ16" s="22">
        <v>3</v>
      </c>
      <c r="BK16" s="22">
        <v>0</v>
      </c>
      <c r="BL16" s="22">
        <v>0</v>
      </c>
      <c r="BM16" s="22">
        <v>0</v>
      </c>
      <c r="BN16" s="22">
        <v>50</v>
      </c>
    </row>
    <row r="17" spans="1:66" ht="13.5">
      <c r="A17" s="40" t="s">
        <v>13</v>
      </c>
      <c r="B17" s="40" t="s">
        <v>38</v>
      </c>
      <c r="C17" s="41" t="s">
        <v>39</v>
      </c>
      <c r="D17" s="22">
        <f t="shared" si="15"/>
        <v>280</v>
      </c>
      <c r="E17" s="22">
        <f t="shared" si="1"/>
        <v>0</v>
      </c>
      <c r="F17" s="22">
        <f t="shared" si="1"/>
        <v>168</v>
      </c>
      <c r="G17" s="22">
        <f t="shared" si="1"/>
        <v>93</v>
      </c>
      <c r="H17" s="22">
        <f t="shared" si="2"/>
        <v>12</v>
      </c>
      <c r="I17" s="22">
        <f t="shared" si="2"/>
        <v>0</v>
      </c>
      <c r="J17" s="22">
        <f t="shared" si="2"/>
        <v>7</v>
      </c>
      <c r="K17" s="22">
        <f t="shared" si="16"/>
        <v>4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4</v>
      </c>
      <c r="R17" s="22">
        <f t="shared" si="17"/>
        <v>276</v>
      </c>
      <c r="S17" s="22">
        <f t="shared" si="18"/>
        <v>0</v>
      </c>
      <c r="T17" s="22">
        <f t="shared" si="19"/>
        <v>168</v>
      </c>
      <c r="U17" s="22">
        <f t="shared" si="7"/>
        <v>93</v>
      </c>
      <c r="V17" s="22">
        <f t="shared" si="7"/>
        <v>12</v>
      </c>
      <c r="W17" s="22">
        <f t="shared" si="7"/>
        <v>0</v>
      </c>
      <c r="X17" s="22">
        <f t="shared" si="20"/>
        <v>3</v>
      </c>
      <c r="Y17" s="22">
        <f t="shared" si="21"/>
        <v>0</v>
      </c>
      <c r="Z17" s="22" t="s">
        <v>171</v>
      </c>
      <c r="AA17" s="22">
        <v>0</v>
      </c>
      <c r="AB17" s="22" t="s">
        <v>171</v>
      </c>
      <c r="AC17" s="22" t="s">
        <v>171</v>
      </c>
      <c r="AD17" s="22" t="s">
        <v>171</v>
      </c>
      <c r="AE17" s="22">
        <v>0</v>
      </c>
      <c r="AF17" s="22">
        <f t="shared" si="22"/>
        <v>100</v>
      </c>
      <c r="AG17" s="22">
        <v>0</v>
      </c>
      <c r="AH17" s="22">
        <v>97</v>
      </c>
      <c r="AI17" s="22">
        <v>0</v>
      </c>
      <c r="AJ17" s="22">
        <v>0</v>
      </c>
      <c r="AK17" s="22">
        <v>0</v>
      </c>
      <c r="AL17" s="22">
        <v>3</v>
      </c>
      <c r="AM17" s="22">
        <f t="shared" si="23"/>
        <v>176</v>
      </c>
      <c r="AN17" s="22">
        <v>0</v>
      </c>
      <c r="AO17" s="22">
        <v>71</v>
      </c>
      <c r="AP17" s="22">
        <v>93</v>
      </c>
      <c r="AQ17" s="22">
        <v>12</v>
      </c>
      <c r="AR17" s="22">
        <v>0</v>
      </c>
      <c r="AS17" s="22">
        <v>0</v>
      </c>
      <c r="AT17" s="22">
        <f t="shared" si="24"/>
        <v>0</v>
      </c>
      <c r="AU17" s="22" t="s">
        <v>171</v>
      </c>
      <c r="AV17" s="22">
        <v>0</v>
      </c>
      <c r="AW17" s="22" t="s">
        <v>171</v>
      </c>
      <c r="AX17" s="22" t="s">
        <v>171</v>
      </c>
      <c r="AY17" s="22" t="s">
        <v>171</v>
      </c>
      <c r="AZ17" s="22">
        <v>0</v>
      </c>
      <c r="BA17" s="22">
        <f t="shared" si="25"/>
        <v>0</v>
      </c>
      <c r="BB17" s="22" t="s">
        <v>171</v>
      </c>
      <c r="BC17" s="22">
        <v>0</v>
      </c>
      <c r="BD17" s="22" t="s">
        <v>171</v>
      </c>
      <c r="BE17" s="22" t="s">
        <v>171</v>
      </c>
      <c r="BF17" s="22" t="s">
        <v>171</v>
      </c>
      <c r="BG17" s="22">
        <v>0</v>
      </c>
      <c r="BH17" s="22">
        <f t="shared" si="26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13</v>
      </c>
      <c r="B18" s="40" t="s">
        <v>40</v>
      </c>
      <c r="C18" s="41" t="s">
        <v>41</v>
      </c>
      <c r="D18" s="22">
        <f t="shared" si="15"/>
        <v>152</v>
      </c>
      <c r="E18" s="22">
        <f t="shared" si="1"/>
        <v>6</v>
      </c>
      <c r="F18" s="22">
        <f t="shared" si="1"/>
        <v>89</v>
      </c>
      <c r="G18" s="22">
        <f t="shared" si="1"/>
        <v>42</v>
      </c>
      <c r="H18" s="22">
        <f t="shared" si="2"/>
        <v>15</v>
      </c>
      <c r="I18" s="22">
        <f t="shared" si="2"/>
        <v>0</v>
      </c>
      <c r="J18" s="22">
        <f t="shared" si="2"/>
        <v>0</v>
      </c>
      <c r="K18" s="22">
        <f t="shared" si="16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17"/>
        <v>152</v>
      </c>
      <c r="S18" s="22">
        <f t="shared" si="18"/>
        <v>6</v>
      </c>
      <c r="T18" s="22">
        <f t="shared" si="19"/>
        <v>89</v>
      </c>
      <c r="U18" s="22">
        <f t="shared" si="7"/>
        <v>42</v>
      </c>
      <c r="V18" s="22">
        <f t="shared" si="7"/>
        <v>15</v>
      </c>
      <c r="W18" s="22">
        <f t="shared" si="7"/>
        <v>0</v>
      </c>
      <c r="X18" s="22">
        <f t="shared" si="20"/>
        <v>0</v>
      </c>
      <c r="Y18" s="22">
        <f t="shared" si="21"/>
        <v>0</v>
      </c>
      <c r="Z18" s="22" t="s">
        <v>171</v>
      </c>
      <c r="AA18" s="22">
        <v>0</v>
      </c>
      <c r="AB18" s="22" t="s">
        <v>171</v>
      </c>
      <c r="AC18" s="22" t="s">
        <v>171</v>
      </c>
      <c r="AD18" s="22" t="s">
        <v>171</v>
      </c>
      <c r="AE18" s="22">
        <v>0</v>
      </c>
      <c r="AF18" s="22">
        <f t="shared" si="22"/>
        <v>53</v>
      </c>
      <c r="AG18" s="22">
        <v>0</v>
      </c>
      <c r="AH18" s="22">
        <v>53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23"/>
        <v>99</v>
      </c>
      <c r="AN18" s="22">
        <v>6</v>
      </c>
      <c r="AO18" s="22">
        <v>36</v>
      </c>
      <c r="AP18" s="22">
        <v>42</v>
      </c>
      <c r="AQ18" s="22">
        <v>15</v>
      </c>
      <c r="AR18" s="22">
        <v>0</v>
      </c>
      <c r="AS18" s="22">
        <v>0</v>
      </c>
      <c r="AT18" s="22">
        <f t="shared" si="24"/>
        <v>0</v>
      </c>
      <c r="AU18" s="22" t="s">
        <v>171</v>
      </c>
      <c r="AV18" s="22">
        <v>0</v>
      </c>
      <c r="AW18" s="22" t="s">
        <v>171</v>
      </c>
      <c r="AX18" s="22" t="s">
        <v>171</v>
      </c>
      <c r="AY18" s="22" t="s">
        <v>171</v>
      </c>
      <c r="AZ18" s="22">
        <v>0</v>
      </c>
      <c r="BA18" s="22">
        <f t="shared" si="25"/>
        <v>0</v>
      </c>
      <c r="BB18" s="22" t="s">
        <v>171</v>
      </c>
      <c r="BC18" s="22">
        <v>0</v>
      </c>
      <c r="BD18" s="22" t="s">
        <v>171</v>
      </c>
      <c r="BE18" s="22" t="s">
        <v>171</v>
      </c>
      <c r="BF18" s="22" t="s">
        <v>171</v>
      </c>
      <c r="BG18" s="22">
        <v>0</v>
      </c>
      <c r="BH18" s="22">
        <f t="shared" si="26"/>
        <v>408</v>
      </c>
      <c r="BI18" s="22">
        <v>400</v>
      </c>
      <c r="BJ18" s="22">
        <v>0</v>
      </c>
      <c r="BK18" s="22">
        <v>0</v>
      </c>
      <c r="BL18" s="22">
        <v>0</v>
      </c>
      <c r="BM18" s="22">
        <v>0</v>
      </c>
      <c r="BN18" s="22">
        <v>8</v>
      </c>
    </row>
    <row r="19" spans="1:66" ht="13.5">
      <c r="A19" s="40" t="s">
        <v>13</v>
      </c>
      <c r="B19" s="40" t="s">
        <v>42</v>
      </c>
      <c r="C19" s="41" t="s">
        <v>43</v>
      </c>
      <c r="D19" s="22">
        <f t="shared" si="15"/>
        <v>257</v>
      </c>
      <c r="E19" s="22">
        <f t="shared" si="1"/>
        <v>99</v>
      </c>
      <c r="F19" s="22">
        <f t="shared" si="1"/>
        <v>69</v>
      </c>
      <c r="G19" s="22">
        <f t="shared" si="1"/>
        <v>54</v>
      </c>
      <c r="H19" s="22">
        <f t="shared" si="2"/>
        <v>8</v>
      </c>
      <c r="I19" s="22">
        <f t="shared" si="2"/>
        <v>0</v>
      </c>
      <c r="J19" s="22">
        <f t="shared" si="2"/>
        <v>27</v>
      </c>
      <c r="K19" s="22">
        <f t="shared" si="16"/>
        <v>125</v>
      </c>
      <c r="L19" s="22">
        <v>98</v>
      </c>
      <c r="M19" s="22">
        <v>0</v>
      </c>
      <c r="N19" s="22">
        <v>0</v>
      </c>
      <c r="O19" s="22">
        <v>0</v>
      </c>
      <c r="P19" s="22">
        <v>0</v>
      </c>
      <c r="Q19" s="22">
        <v>27</v>
      </c>
      <c r="R19" s="22">
        <f t="shared" si="17"/>
        <v>132</v>
      </c>
      <c r="S19" s="22">
        <f t="shared" si="18"/>
        <v>1</v>
      </c>
      <c r="T19" s="22">
        <f t="shared" si="19"/>
        <v>69</v>
      </c>
      <c r="U19" s="22">
        <f t="shared" si="7"/>
        <v>54</v>
      </c>
      <c r="V19" s="22">
        <f t="shared" si="7"/>
        <v>8</v>
      </c>
      <c r="W19" s="22">
        <f t="shared" si="7"/>
        <v>0</v>
      </c>
      <c r="X19" s="22">
        <f t="shared" si="20"/>
        <v>0</v>
      </c>
      <c r="Y19" s="22">
        <f t="shared" si="21"/>
        <v>0</v>
      </c>
      <c r="Z19" s="22" t="s">
        <v>171</v>
      </c>
      <c r="AA19" s="22">
        <v>0</v>
      </c>
      <c r="AB19" s="22" t="s">
        <v>171</v>
      </c>
      <c r="AC19" s="22" t="s">
        <v>171</v>
      </c>
      <c r="AD19" s="22" t="s">
        <v>171</v>
      </c>
      <c r="AE19" s="22">
        <v>0</v>
      </c>
      <c r="AF19" s="22">
        <f t="shared" si="22"/>
        <v>21</v>
      </c>
      <c r="AG19" s="22">
        <v>0</v>
      </c>
      <c r="AH19" s="22">
        <v>21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23"/>
        <v>111</v>
      </c>
      <c r="AN19" s="22">
        <v>1</v>
      </c>
      <c r="AO19" s="22">
        <v>48</v>
      </c>
      <c r="AP19" s="22">
        <v>54</v>
      </c>
      <c r="AQ19" s="22">
        <v>8</v>
      </c>
      <c r="AR19" s="22">
        <v>0</v>
      </c>
      <c r="AS19" s="22">
        <v>0</v>
      </c>
      <c r="AT19" s="22">
        <f t="shared" si="24"/>
        <v>0</v>
      </c>
      <c r="AU19" s="22" t="s">
        <v>171</v>
      </c>
      <c r="AV19" s="22">
        <v>0</v>
      </c>
      <c r="AW19" s="22" t="s">
        <v>171</v>
      </c>
      <c r="AX19" s="22" t="s">
        <v>171</v>
      </c>
      <c r="AY19" s="22" t="s">
        <v>171</v>
      </c>
      <c r="AZ19" s="22">
        <v>0</v>
      </c>
      <c r="BA19" s="22">
        <f t="shared" si="25"/>
        <v>0</v>
      </c>
      <c r="BB19" s="22" t="s">
        <v>171</v>
      </c>
      <c r="BC19" s="22">
        <v>0</v>
      </c>
      <c r="BD19" s="22" t="s">
        <v>171</v>
      </c>
      <c r="BE19" s="22" t="s">
        <v>171</v>
      </c>
      <c r="BF19" s="22" t="s">
        <v>171</v>
      </c>
      <c r="BG19" s="22">
        <v>0</v>
      </c>
      <c r="BH19" s="22">
        <f t="shared" si="26"/>
        <v>154</v>
      </c>
      <c r="BI19" s="22">
        <v>154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13</v>
      </c>
      <c r="B20" s="40" t="s">
        <v>44</v>
      </c>
      <c r="C20" s="41" t="s">
        <v>45</v>
      </c>
      <c r="D20" s="22">
        <f t="shared" si="15"/>
        <v>105</v>
      </c>
      <c r="E20" s="22">
        <f t="shared" si="1"/>
        <v>3</v>
      </c>
      <c r="F20" s="22">
        <f t="shared" si="1"/>
        <v>64</v>
      </c>
      <c r="G20" s="22">
        <f t="shared" si="1"/>
        <v>28</v>
      </c>
      <c r="H20" s="22">
        <f t="shared" si="2"/>
        <v>8</v>
      </c>
      <c r="I20" s="22">
        <f t="shared" si="2"/>
        <v>0</v>
      </c>
      <c r="J20" s="22">
        <f t="shared" si="2"/>
        <v>2</v>
      </c>
      <c r="K20" s="22">
        <f t="shared" si="16"/>
        <v>2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</v>
      </c>
      <c r="R20" s="22">
        <f t="shared" si="17"/>
        <v>103</v>
      </c>
      <c r="S20" s="22">
        <f t="shared" si="18"/>
        <v>3</v>
      </c>
      <c r="T20" s="22">
        <f t="shared" si="19"/>
        <v>64</v>
      </c>
      <c r="U20" s="22">
        <f t="shared" si="7"/>
        <v>28</v>
      </c>
      <c r="V20" s="22">
        <f t="shared" si="7"/>
        <v>8</v>
      </c>
      <c r="W20" s="22">
        <f t="shared" si="7"/>
        <v>0</v>
      </c>
      <c r="X20" s="22">
        <f t="shared" si="20"/>
        <v>0</v>
      </c>
      <c r="Y20" s="22">
        <f t="shared" si="21"/>
        <v>0</v>
      </c>
      <c r="Z20" s="22" t="s">
        <v>171</v>
      </c>
      <c r="AA20" s="22">
        <v>0</v>
      </c>
      <c r="AB20" s="22" t="s">
        <v>171</v>
      </c>
      <c r="AC20" s="22" t="s">
        <v>171</v>
      </c>
      <c r="AD20" s="22" t="s">
        <v>171</v>
      </c>
      <c r="AE20" s="22">
        <v>0</v>
      </c>
      <c r="AF20" s="22">
        <f t="shared" si="22"/>
        <v>36</v>
      </c>
      <c r="AG20" s="22">
        <v>0</v>
      </c>
      <c r="AH20" s="22">
        <v>36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23"/>
        <v>67</v>
      </c>
      <c r="AN20" s="22">
        <v>3</v>
      </c>
      <c r="AO20" s="22">
        <v>28</v>
      </c>
      <c r="AP20" s="22">
        <v>28</v>
      </c>
      <c r="AQ20" s="22">
        <v>8</v>
      </c>
      <c r="AR20" s="22">
        <v>0</v>
      </c>
      <c r="AS20" s="22">
        <v>0</v>
      </c>
      <c r="AT20" s="22">
        <f t="shared" si="24"/>
        <v>0</v>
      </c>
      <c r="AU20" s="22" t="s">
        <v>171</v>
      </c>
      <c r="AV20" s="22">
        <v>0</v>
      </c>
      <c r="AW20" s="22" t="s">
        <v>171</v>
      </c>
      <c r="AX20" s="22" t="s">
        <v>171</v>
      </c>
      <c r="AY20" s="22" t="s">
        <v>171</v>
      </c>
      <c r="AZ20" s="22">
        <v>0</v>
      </c>
      <c r="BA20" s="22">
        <f t="shared" si="25"/>
        <v>0</v>
      </c>
      <c r="BB20" s="22" t="s">
        <v>171</v>
      </c>
      <c r="BC20" s="22">
        <v>0</v>
      </c>
      <c r="BD20" s="22" t="s">
        <v>171</v>
      </c>
      <c r="BE20" s="22" t="s">
        <v>171</v>
      </c>
      <c r="BF20" s="22" t="s">
        <v>171</v>
      </c>
      <c r="BG20" s="22">
        <v>0</v>
      </c>
      <c r="BH20" s="22">
        <f t="shared" si="26"/>
        <v>97</v>
      </c>
      <c r="BI20" s="22">
        <v>97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13</v>
      </c>
      <c r="B21" s="40" t="s">
        <v>46</v>
      </c>
      <c r="C21" s="41" t="s">
        <v>47</v>
      </c>
      <c r="D21" s="22">
        <f t="shared" si="15"/>
        <v>538</v>
      </c>
      <c r="E21" s="22">
        <f t="shared" si="1"/>
        <v>151</v>
      </c>
      <c r="F21" s="22">
        <f t="shared" si="1"/>
        <v>191</v>
      </c>
      <c r="G21" s="22">
        <f t="shared" si="1"/>
        <v>92</v>
      </c>
      <c r="H21" s="22">
        <f t="shared" si="2"/>
        <v>13</v>
      </c>
      <c r="I21" s="22">
        <f t="shared" si="2"/>
        <v>91</v>
      </c>
      <c r="J21" s="22">
        <f t="shared" si="2"/>
        <v>0</v>
      </c>
      <c r="K21" s="22">
        <f t="shared" si="16"/>
        <v>151</v>
      </c>
      <c r="L21" s="22">
        <v>151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17"/>
        <v>387</v>
      </c>
      <c r="S21" s="22">
        <f t="shared" si="18"/>
        <v>0</v>
      </c>
      <c r="T21" s="22">
        <f t="shared" si="19"/>
        <v>191</v>
      </c>
      <c r="U21" s="22">
        <f t="shared" si="7"/>
        <v>92</v>
      </c>
      <c r="V21" s="22">
        <f t="shared" si="7"/>
        <v>13</v>
      </c>
      <c r="W21" s="22">
        <f t="shared" si="7"/>
        <v>91</v>
      </c>
      <c r="X21" s="22">
        <f t="shared" si="20"/>
        <v>0</v>
      </c>
      <c r="Y21" s="22">
        <f t="shared" si="21"/>
        <v>0</v>
      </c>
      <c r="Z21" s="22" t="s">
        <v>171</v>
      </c>
      <c r="AA21" s="22">
        <v>0</v>
      </c>
      <c r="AB21" s="22" t="s">
        <v>171</v>
      </c>
      <c r="AC21" s="22" t="s">
        <v>171</v>
      </c>
      <c r="AD21" s="22" t="s">
        <v>171</v>
      </c>
      <c r="AE21" s="22">
        <v>0</v>
      </c>
      <c r="AF21" s="22">
        <f t="shared" si="22"/>
        <v>140</v>
      </c>
      <c r="AG21" s="22">
        <v>0</v>
      </c>
      <c r="AH21" s="22">
        <v>140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23"/>
        <v>247</v>
      </c>
      <c r="AN21" s="22">
        <v>0</v>
      </c>
      <c r="AO21" s="22">
        <v>51</v>
      </c>
      <c r="AP21" s="22">
        <v>92</v>
      </c>
      <c r="AQ21" s="22">
        <v>13</v>
      </c>
      <c r="AR21" s="22">
        <v>91</v>
      </c>
      <c r="AS21" s="22">
        <v>0</v>
      </c>
      <c r="AT21" s="22">
        <f t="shared" si="24"/>
        <v>0</v>
      </c>
      <c r="AU21" s="22" t="s">
        <v>171</v>
      </c>
      <c r="AV21" s="22">
        <v>0</v>
      </c>
      <c r="AW21" s="22" t="s">
        <v>171</v>
      </c>
      <c r="AX21" s="22" t="s">
        <v>171</v>
      </c>
      <c r="AY21" s="22" t="s">
        <v>171</v>
      </c>
      <c r="AZ21" s="22">
        <v>0</v>
      </c>
      <c r="BA21" s="22">
        <f t="shared" si="25"/>
        <v>0</v>
      </c>
      <c r="BB21" s="22" t="s">
        <v>171</v>
      </c>
      <c r="BC21" s="22">
        <v>0</v>
      </c>
      <c r="BD21" s="22" t="s">
        <v>171</v>
      </c>
      <c r="BE21" s="22" t="s">
        <v>171</v>
      </c>
      <c r="BF21" s="22" t="s">
        <v>171</v>
      </c>
      <c r="BG21" s="22">
        <v>0</v>
      </c>
      <c r="BH21" s="22">
        <f t="shared" si="26"/>
        <v>139</v>
      </c>
      <c r="BI21" s="22">
        <v>139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13</v>
      </c>
      <c r="B22" s="40" t="s">
        <v>48</v>
      </c>
      <c r="C22" s="41" t="s">
        <v>49</v>
      </c>
      <c r="D22" s="22">
        <f t="shared" si="15"/>
        <v>1530</v>
      </c>
      <c r="E22" s="22">
        <f t="shared" si="1"/>
        <v>122</v>
      </c>
      <c r="F22" s="22">
        <f t="shared" si="1"/>
        <v>522</v>
      </c>
      <c r="G22" s="22">
        <f t="shared" si="1"/>
        <v>240</v>
      </c>
      <c r="H22" s="22">
        <f t="shared" si="2"/>
        <v>55</v>
      </c>
      <c r="I22" s="22">
        <f t="shared" si="2"/>
        <v>573</v>
      </c>
      <c r="J22" s="22">
        <f t="shared" si="2"/>
        <v>18</v>
      </c>
      <c r="K22" s="22">
        <f t="shared" si="16"/>
        <v>92</v>
      </c>
      <c r="L22" s="22">
        <v>92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17"/>
        <v>1438</v>
      </c>
      <c r="S22" s="22">
        <f t="shared" si="18"/>
        <v>30</v>
      </c>
      <c r="T22" s="22">
        <f t="shared" si="19"/>
        <v>522</v>
      </c>
      <c r="U22" s="22">
        <f t="shared" si="7"/>
        <v>240</v>
      </c>
      <c r="V22" s="22">
        <f t="shared" si="7"/>
        <v>55</v>
      </c>
      <c r="W22" s="22">
        <f t="shared" si="7"/>
        <v>573</v>
      </c>
      <c r="X22" s="22">
        <f t="shared" si="20"/>
        <v>18</v>
      </c>
      <c r="Y22" s="22">
        <f t="shared" si="21"/>
        <v>0</v>
      </c>
      <c r="Z22" s="22" t="s">
        <v>171</v>
      </c>
      <c r="AA22" s="22">
        <v>0</v>
      </c>
      <c r="AB22" s="22" t="s">
        <v>171</v>
      </c>
      <c r="AC22" s="22" t="s">
        <v>171</v>
      </c>
      <c r="AD22" s="22" t="s">
        <v>171</v>
      </c>
      <c r="AE22" s="22">
        <v>0</v>
      </c>
      <c r="AF22" s="22">
        <f t="shared" si="22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23"/>
        <v>1420</v>
      </c>
      <c r="AN22" s="22">
        <v>30</v>
      </c>
      <c r="AO22" s="22">
        <v>522</v>
      </c>
      <c r="AP22" s="22">
        <v>240</v>
      </c>
      <c r="AQ22" s="22">
        <v>55</v>
      </c>
      <c r="AR22" s="22">
        <v>573</v>
      </c>
      <c r="AS22" s="22">
        <v>0</v>
      </c>
      <c r="AT22" s="22">
        <f t="shared" si="24"/>
        <v>18</v>
      </c>
      <c r="AU22" s="22" t="s">
        <v>171</v>
      </c>
      <c r="AV22" s="22">
        <v>0</v>
      </c>
      <c r="AW22" s="22" t="s">
        <v>171</v>
      </c>
      <c r="AX22" s="22" t="s">
        <v>171</v>
      </c>
      <c r="AY22" s="22" t="s">
        <v>171</v>
      </c>
      <c r="AZ22" s="22">
        <v>18</v>
      </c>
      <c r="BA22" s="22">
        <f t="shared" si="25"/>
        <v>0</v>
      </c>
      <c r="BB22" s="22" t="s">
        <v>171</v>
      </c>
      <c r="BC22" s="22">
        <v>0</v>
      </c>
      <c r="BD22" s="22" t="s">
        <v>171</v>
      </c>
      <c r="BE22" s="22" t="s">
        <v>171</v>
      </c>
      <c r="BF22" s="22" t="s">
        <v>171</v>
      </c>
      <c r="BG22" s="22">
        <v>0</v>
      </c>
      <c r="BH22" s="22">
        <f t="shared" si="26"/>
        <v>2075</v>
      </c>
      <c r="BI22" s="22">
        <v>2075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13</v>
      </c>
      <c r="B23" s="40" t="s">
        <v>50</v>
      </c>
      <c r="C23" s="41" t="s">
        <v>51</v>
      </c>
      <c r="D23" s="22">
        <f t="shared" si="15"/>
        <v>1204</v>
      </c>
      <c r="E23" s="22">
        <f t="shared" si="1"/>
        <v>681</v>
      </c>
      <c r="F23" s="22">
        <f t="shared" si="1"/>
        <v>329</v>
      </c>
      <c r="G23" s="22">
        <f t="shared" si="1"/>
        <v>194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16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17"/>
        <v>1204</v>
      </c>
      <c r="S23" s="22">
        <f t="shared" si="18"/>
        <v>681</v>
      </c>
      <c r="T23" s="22">
        <f t="shared" si="19"/>
        <v>329</v>
      </c>
      <c r="U23" s="22">
        <f t="shared" si="7"/>
        <v>194</v>
      </c>
      <c r="V23" s="22">
        <f t="shared" si="7"/>
        <v>0</v>
      </c>
      <c r="W23" s="22">
        <f t="shared" si="7"/>
        <v>0</v>
      </c>
      <c r="X23" s="22">
        <f t="shared" si="20"/>
        <v>0</v>
      </c>
      <c r="Y23" s="22">
        <f t="shared" si="21"/>
        <v>0</v>
      </c>
      <c r="Z23" s="22" t="s">
        <v>171</v>
      </c>
      <c r="AA23" s="22">
        <v>0</v>
      </c>
      <c r="AB23" s="22" t="s">
        <v>171</v>
      </c>
      <c r="AC23" s="22" t="s">
        <v>171</v>
      </c>
      <c r="AD23" s="22" t="s">
        <v>171</v>
      </c>
      <c r="AE23" s="22">
        <v>0</v>
      </c>
      <c r="AF23" s="22">
        <f t="shared" si="22"/>
        <v>181</v>
      </c>
      <c r="AG23" s="22">
        <v>0</v>
      </c>
      <c r="AH23" s="22">
        <v>181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23"/>
        <v>1023</v>
      </c>
      <c r="AN23" s="22">
        <v>681</v>
      </c>
      <c r="AO23" s="22">
        <v>148</v>
      </c>
      <c r="AP23" s="22">
        <v>194</v>
      </c>
      <c r="AQ23" s="22">
        <v>0</v>
      </c>
      <c r="AR23" s="22">
        <v>0</v>
      </c>
      <c r="AS23" s="22">
        <v>0</v>
      </c>
      <c r="AT23" s="22">
        <f t="shared" si="24"/>
        <v>0</v>
      </c>
      <c r="AU23" s="22" t="s">
        <v>171</v>
      </c>
      <c r="AV23" s="22">
        <v>0</v>
      </c>
      <c r="AW23" s="22" t="s">
        <v>171</v>
      </c>
      <c r="AX23" s="22" t="s">
        <v>171</v>
      </c>
      <c r="AY23" s="22" t="s">
        <v>171</v>
      </c>
      <c r="AZ23" s="22">
        <v>0</v>
      </c>
      <c r="BA23" s="22">
        <f t="shared" si="25"/>
        <v>0</v>
      </c>
      <c r="BB23" s="22" t="s">
        <v>171</v>
      </c>
      <c r="BC23" s="22">
        <v>0</v>
      </c>
      <c r="BD23" s="22" t="s">
        <v>171</v>
      </c>
      <c r="BE23" s="22" t="s">
        <v>171</v>
      </c>
      <c r="BF23" s="22" t="s">
        <v>171</v>
      </c>
      <c r="BG23" s="22">
        <v>0</v>
      </c>
      <c r="BH23" s="22">
        <f t="shared" si="26"/>
        <v>448</v>
      </c>
      <c r="BI23" s="22">
        <v>422</v>
      </c>
      <c r="BJ23" s="22">
        <v>5</v>
      </c>
      <c r="BK23" s="22">
        <v>0</v>
      </c>
      <c r="BL23" s="22">
        <v>0</v>
      </c>
      <c r="BM23" s="22">
        <v>0</v>
      </c>
      <c r="BN23" s="22">
        <v>21</v>
      </c>
    </row>
    <row r="24" spans="1:66" ht="13.5">
      <c r="A24" s="40" t="s">
        <v>13</v>
      </c>
      <c r="B24" s="40" t="s">
        <v>52</v>
      </c>
      <c r="C24" s="41" t="s">
        <v>53</v>
      </c>
      <c r="D24" s="22">
        <f t="shared" si="15"/>
        <v>150</v>
      </c>
      <c r="E24" s="22">
        <f t="shared" si="1"/>
        <v>82</v>
      </c>
      <c r="F24" s="22">
        <f t="shared" si="1"/>
        <v>36</v>
      </c>
      <c r="G24" s="22">
        <f t="shared" si="1"/>
        <v>28</v>
      </c>
      <c r="H24" s="22">
        <f t="shared" si="2"/>
        <v>4</v>
      </c>
      <c r="I24" s="22">
        <f t="shared" si="2"/>
        <v>0</v>
      </c>
      <c r="J24" s="22">
        <f t="shared" si="2"/>
        <v>0</v>
      </c>
      <c r="K24" s="22">
        <f t="shared" si="16"/>
        <v>82</v>
      </c>
      <c r="L24" s="22">
        <v>82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17"/>
        <v>68</v>
      </c>
      <c r="S24" s="22">
        <f t="shared" si="18"/>
        <v>0</v>
      </c>
      <c r="T24" s="22">
        <f t="shared" si="19"/>
        <v>36</v>
      </c>
      <c r="U24" s="22">
        <f t="shared" si="7"/>
        <v>28</v>
      </c>
      <c r="V24" s="22">
        <f t="shared" si="7"/>
        <v>4</v>
      </c>
      <c r="W24" s="22">
        <f t="shared" si="7"/>
        <v>0</v>
      </c>
      <c r="X24" s="22">
        <f t="shared" si="20"/>
        <v>0</v>
      </c>
      <c r="Y24" s="22">
        <f t="shared" si="21"/>
        <v>0</v>
      </c>
      <c r="Z24" s="22" t="s">
        <v>171</v>
      </c>
      <c r="AA24" s="22">
        <v>0</v>
      </c>
      <c r="AB24" s="22" t="s">
        <v>171</v>
      </c>
      <c r="AC24" s="22" t="s">
        <v>171</v>
      </c>
      <c r="AD24" s="22" t="s">
        <v>171</v>
      </c>
      <c r="AE24" s="22">
        <v>0</v>
      </c>
      <c r="AF24" s="22">
        <f t="shared" si="22"/>
        <v>9</v>
      </c>
      <c r="AG24" s="22">
        <v>0</v>
      </c>
      <c r="AH24" s="22">
        <v>9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23"/>
        <v>59</v>
      </c>
      <c r="AN24" s="22">
        <v>0</v>
      </c>
      <c r="AO24" s="22">
        <v>27</v>
      </c>
      <c r="AP24" s="22">
        <v>28</v>
      </c>
      <c r="AQ24" s="22">
        <v>4</v>
      </c>
      <c r="AR24" s="22">
        <v>0</v>
      </c>
      <c r="AS24" s="22">
        <v>0</v>
      </c>
      <c r="AT24" s="22">
        <f t="shared" si="24"/>
        <v>0</v>
      </c>
      <c r="AU24" s="22" t="s">
        <v>171</v>
      </c>
      <c r="AV24" s="22">
        <v>0</v>
      </c>
      <c r="AW24" s="22" t="s">
        <v>171</v>
      </c>
      <c r="AX24" s="22" t="s">
        <v>171</v>
      </c>
      <c r="AY24" s="22" t="s">
        <v>171</v>
      </c>
      <c r="AZ24" s="22">
        <v>0</v>
      </c>
      <c r="BA24" s="22">
        <f t="shared" si="25"/>
        <v>0</v>
      </c>
      <c r="BB24" s="22" t="s">
        <v>171</v>
      </c>
      <c r="BC24" s="22">
        <v>0</v>
      </c>
      <c r="BD24" s="22" t="s">
        <v>171</v>
      </c>
      <c r="BE24" s="22" t="s">
        <v>171</v>
      </c>
      <c r="BF24" s="22" t="s">
        <v>171</v>
      </c>
      <c r="BG24" s="22">
        <v>0</v>
      </c>
      <c r="BH24" s="22">
        <f t="shared" si="26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13</v>
      </c>
      <c r="B25" s="40" t="s">
        <v>54</v>
      </c>
      <c r="C25" s="41" t="s">
        <v>55</v>
      </c>
      <c r="D25" s="22">
        <f t="shared" si="15"/>
        <v>123</v>
      </c>
      <c r="E25" s="22">
        <f t="shared" si="1"/>
        <v>0</v>
      </c>
      <c r="F25" s="22">
        <f t="shared" si="1"/>
        <v>63</v>
      </c>
      <c r="G25" s="22">
        <f t="shared" si="1"/>
        <v>54</v>
      </c>
      <c r="H25" s="22">
        <f t="shared" si="2"/>
        <v>6</v>
      </c>
      <c r="I25" s="22">
        <f t="shared" si="2"/>
        <v>0</v>
      </c>
      <c r="J25" s="22">
        <f t="shared" si="2"/>
        <v>0</v>
      </c>
      <c r="K25" s="22">
        <f t="shared" si="16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17"/>
        <v>123</v>
      </c>
      <c r="S25" s="22">
        <f t="shared" si="18"/>
        <v>0</v>
      </c>
      <c r="T25" s="22">
        <f t="shared" si="19"/>
        <v>63</v>
      </c>
      <c r="U25" s="22">
        <f t="shared" si="7"/>
        <v>54</v>
      </c>
      <c r="V25" s="22">
        <f t="shared" si="7"/>
        <v>6</v>
      </c>
      <c r="W25" s="22">
        <f t="shared" si="7"/>
        <v>0</v>
      </c>
      <c r="X25" s="22">
        <f t="shared" si="20"/>
        <v>0</v>
      </c>
      <c r="Y25" s="22">
        <f t="shared" si="21"/>
        <v>0</v>
      </c>
      <c r="Z25" s="22" t="s">
        <v>171</v>
      </c>
      <c r="AA25" s="22">
        <v>0</v>
      </c>
      <c r="AB25" s="22" t="s">
        <v>171</v>
      </c>
      <c r="AC25" s="22" t="s">
        <v>171</v>
      </c>
      <c r="AD25" s="22" t="s">
        <v>171</v>
      </c>
      <c r="AE25" s="22">
        <v>0</v>
      </c>
      <c r="AF25" s="22">
        <f t="shared" si="22"/>
        <v>27</v>
      </c>
      <c r="AG25" s="22">
        <v>0</v>
      </c>
      <c r="AH25" s="22">
        <v>27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3"/>
        <v>96</v>
      </c>
      <c r="AN25" s="22">
        <v>0</v>
      </c>
      <c r="AO25" s="22">
        <v>36</v>
      </c>
      <c r="AP25" s="22">
        <v>54</v>
      </c>
      <c r="AQ25" s="22">
        <v>6</v>
      </c>
      <c r="AR25" s="22">
        <v>0</v>
      </c>
      <c r="AS25" s="22">
        <v>0</v>
      </c>
      <c r="AT25" s="22">
        <f t="shared" si="24"/>
        <v>0</v>
      </c>
      <c r="AU25" s="22" t="s">
        <v>171</v>
      </c>
      <c r="AV25" s="22">
        <v>0</v>
      </c>
      <c r="AW25" s="22" t="s">
        <v>171</v>
      </c>
      <c r="AX25" s="22" t="s">
        <v>171</v>
      </c>
      <c r="AY25" s="22" t="s">
        <v>171</v>
      </c>
      <c r="AZ25" s="22">
        <v>0</v>
      </c>
      <c r="BA25" s="22">
        <f t="shared" si="25"/>
        <v>0</v>
      </c>
      <c r="BB25" s="22" t="s">
        <v>171</v>
      </c>
      <c r="BC25" s="22">
        <v>0</v>
      </c>
      <c r="BD25" s="22" t="s">
        <v>171</v>
      </c>
      <c r="BE25" s="22" t="s">
        <v>171</v>
      </c>
      <c r="BF25" s="22" t="s">
        <v>171</v>
      </c>
      <c r="BG25" s="22">
        <v>0</v>
      </c>
      <c r="BH25" s="22">
        <f t="shared" si="26"/>
        <v>341</v>
      </c>
      <c r="BI25" s="22">
        <v>341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13</v>
      </c>
      <c r="B26" s="40" t="s">
        <v>56</v>
      </c>
      <c r="C26" s="41" t="s">
        <v>57</v>
      </c>
      <c r="D26" s="22">
        <f t="shared" si="15"/>
        <v>960</v>
      </c>
      <c r="E26" s="22">
        <f t="shared" si="1"/>
        <v>11</v>
      </c>
      <c r="F26" s="22">
        <f t="shared" si="1"/>
        <v>434</v>
      </c>
      <c r="G26" s="22">
        <f t="shared" si="1"/>
        <v>196</v>
      </c>
      <c r="H26" s="22">
        <f t="shared" si="2"/>
        <v>26</v>
      </c>
      <c r="I26" s="22">
        <f t="shared" si="2"/>
        <v>283</v>
      </c>
      <c r="J26" s="22">
        <f t="shared" si="2"/>
        <v>10</v>
      </c>
      <c r="K26" s="22">
        <f t="shared" si="16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7"/>
        <v>960</v>
      </c>
      <c r="S26" s="22">
        <f t="shared" si="18"/>
        <v>11</v>
      </c>
      <c r="T26" s="22">
        <f t="shared" si="19"/>
        <v>434</v>
      </c>
      <c r="U26" s="22">
        <f t="shared" si="7"/>
        <v>196</v>
      </c>
      <c r="V26" s="22">
        <f t="shared" si="7"/>
        <v>26</v>
      </c>
      <c r="W26" s="22">
        <f t="shared" si="7"/>
        <v>283</v>
      </c>
      <c r="X26" s="22">
        <f t="shared" si="20"/>
        <v>10</v>
      </c>
      <c r="Y26" s="22">
        <f t="shared" si="21"/>
        <v>0</v>
      </c>
      <c r="Z26" s="22" t="s">
        <v>171</v>
      </c>
      <c r="AA26" s="22">
        <v>0</v>
      </c>
      <c r="AB26" s="22" t="s">
        <v>171</v>
      </c>
      <c r="AC26" s="22" t="s">
        <v>171</v>
      </c>
      <c r="AD26" s="22" t="s">
        <v>171</v>
      </c>
      <c r="AE26" s="22">
        <v>0</v>
      </c>
      <c r="AF26" s="22">
        <f t="shared" si="22"/>
        <v>960</v>
      </c>
      <c r="AG26" s="22">
        <v>11</v>
      </c>
      <c r="AH26" s="22">
        <v>434</v>
      </c>
      <c r="AI26" s="22">
        <v>196</v>
      </c>
      <c r="AJ26" s="22">
        <v>26</v>
      </c>
      <c r="AK26" s="22">
        <v>283</v>
      </c>
      <c r="AL26" s="22">
        <v>10</v>
      </c>
      <c r="AM26" s="22">
        <f t="shared" si="23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24"/>
        <v>0</v>
      </c>
      <c r="AU26" s="22" t="s">
        <v>171</v>
      </c>
      <c r="AV26" s="22">
        <v>0</v>
      </c>
      <c r="AW26" s="22" t="s">
        <v>171</v>
      </c>
      <c r="AX26" s="22" t="s">
        <v>171</v>
      </c>
      <c r="AY26" s="22" t="s">
        <v>171</v>
      </c>
      <c r="AZ26" s="22">
        <v>0</v>
      </c>
      <c r="BA26" s="22">
        <f t="shared" si="25"/>
        <v>0</v>
      </c>
      <c r="BB26" s="22" t="s">
        <v>171</v>
      </c>
      <c r="BC26" s="22">
        <v>0</v>
      </c>
      <c r="BD26" s="22" t="s">
        <v>171</v>
      </c>
      <c r="BE26" s="22" t="s">
        <v>171</v>
      </c>
      <c r="BF26" s="22" t="s">
        <v>171</v>
      </c>
      <c r="BG26" s="22">
        <v>0</v>
      </c>
      <c r="BH26" s="22">
        <f t="shared" si="26"/>
        <v>999</v>
      </c>
      <c r="BI26" s="22">
        <v>965</v>
      </c>
      <c r="BJ26" s="22">
        <v>0</v>
      </c>
      <c r="BK26" s="22">
        <v>0</v>
      </c>
      <c r="BL26" s="22">
        <v>0</v>
      </c>
      <c r="BM26" s="22">
        <v>0</v>
      </c>
      <c r="BN26" s="22">
        <v>34</v>
      </c>
    </row>
    <row r="27" spans="1:66" ht="13.5">
      <c r="A27" s="40" t="s">
        <v>13</v>
      </c>
      <c r="B27" s="40" t="s">
        <v>58</v>
      </c>
      <c r="C27" s="41" t="s">
        <v>59</v>
      </c>
      <c r="D27" s="22">
        <f t="shared" si="15"/>
        <v>92</v>
      </c>
      <c r="E27" s="22">
        <f t="shared" si="1"/>
        <v>0</v>
      </c>
      <c r="F27" s="22">
        <f t="shared" si="1"/>
        <v>51</v>
      </c>
      <c r="G27" s="22">
        <f t="shared" si="1"/>
        <v>36</v>
      </c>
      <c r="H27" s="22">
        <f t="shared" si="2"/>
        <v>4</v>
      </c>
      <c r="I27" s="22">
        <f t="shared" si="2"/>
        <v>0</v>
      </c>
      <c r="J27" s="22">
        <f t="shared" si="2"/>
        <v>1</v>
      </c>
      <c r="K27" s="22">
        <f t="shared" si="16"/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f t="shared" si="17"/>
        <v>91</v>
      </c>
      <c r="S27" s="22">
        <f t="shared" si="18"/>
        <v>0</v>
      </c>
      <c r="T27" s="22">
        <f t="shared" si="19"/>
        <v>51</v>
      </c>
      <c r="U27" s="22">
        <f t="shared" si="7"/>
        <v>36</v>
      </c>
      <c r="V27" s="22">
        <f t="shared" si="7"/>
        <v>4</v>
      </c>
      <c r="W27" s="22">
        <f t="shared" si="7"/>
        <v>0</v>
      </c>
      <c r="X27" s="22">
        <f t="shared" si="20"/>
        <v>0</v>
      </c>
      <c r="Y27" s="22">
        <f t="shared" si="21"/>
        <v>0</v>
      </c>
      <c r="Z27" s="22" t="s">
        <v>171</v>
      </c>
      <c r="AA27" s="22">
        <v>0</v>
      </c>
      <c r="AB27" s="22" t="s">
        <v>171</v>
      </c>
      <c r="AC27" s="22" t="s">
        <v>171</v>
      </c>
      <c r="AD27" s="22" t="s">
        <v>171</v>
      </c>
      <c r="AE27" s="22">
        <v>0</v>
      </c>
      <c r="AF27" s="22">
        <f t="shared" si="22"/>
        <v>51</v>
      </c>
      <c r="AG27" s="22">
        <v>0</v>
      </c>
      <c r="AH27" s="22">
        <v>51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3"/>
        <v>40</v>
      </c>
      <c r="AN27" s="22">
        <v>0</v>
      </c>
      <c r="AO27" s="22">
        <v>0</v>
      </c>
      <c r="AP27" s="22">
        <v>36</v>
      </c>
      <c r="AQ27" s="22">
        <v>4</v>
      </c>
      <c r="AR27" s="22">
        <v>0</v>
      </c>
      <c r="AS27" s="22">
        <v>0</v>
      </c>
      <c r="AT27" s="22">
        <f t="shared" si="24"/>
        <v>0</v>
      </c>
      <c r="AU27" s="22" t="s">
        <v>171</v>
      </c>
      <c r="AV27" s="22">
        <v>0</v>
      </c>
      <c r="AW27" s="22" t="s">
        <v>171</v>
      </c>
      <c r="AX27" s="22" t="s">
        <v>171</v>
      </c>
      <c r="AY27" s="22" t="s">
        <v>171</v>
      </c>
      <c r="AZ27" s="22">
        <v>0</v>
      </c>
      <c r="BA27" s="22">
        <f t="shared" si="25"/>
        <v>0</v>
      </c>
      <c r="BB27" s="22" t="s">
        <v>171</v>
      </c>
      <c r="BC27" s="22">
        <v>0</v>
      </c>
      <c r="BD27" s="22" t="s">
        <v>171</v>
      </c>
      <c r="BE27" s="22" t="s">
        <v>171</v>
      </c>
      <c r="BF27" s="22" t="s">
        <v>171</v>
      </c>
      <c r="BG27" s="22">
        <v>0</v>
      </c>
      <c r="BH27" s="22">
        <f t="shared" si="26"/>
        <v>106</v>
      </c>
      <c r="BI27" s="22">
        <v>100</v>
      </c>
      <c r="BJ27" s="22">
        <v>1</v>
      </c>
      <c r="BK27" s="22">
        <v>0</v>
      </c>
      <c r="BL27" s="22">
        <v>0</v>
      </c>
      <c r="BM27" s="22">
        <v>0</v>
      </c>
      <c r="BN27" s="22">
        <v>5</v>
      </c>
    </row>
    <row r="28" spans="1:66" ht="13.5">
      <c r="A28" s="40" t="s">
        <v>13</v>
      </c>
      <c r="B28" s="40" t="s">
        <v>60</v>
      </c>
      <c r="C28" s="41" t="s">
        <v>61</v>
      </c>
      <c r="D28" s="22">
        <f t="shared" si="15"/>
        <v>266</v>
      </c>
      <c r="E28" s="22">
        <f t="shared" si="1"/>
        <v>5</v>
      </c>
      <c r="F28" s="22">
        <f t="shared" si="1"/>
        <v>88</v>
      </c>
      <c r="G28" s="22">
        <f t="shared" si="1"/>
        <v>64</v>
      </c>
      <c r="H28" s="22">
        <f t="shared" si="2"/>
        <v>5</v>
      </c>
      <c r="I28" s="22">
        <f t="shared" si="2"/>
        <v>104</v>
      </c>
      <c r="J28" s="22">
        <f t="shared" si="2"/>
        <v>0</v>
      </c>
      <c r="K28" s="22">
        <f t="shared" si="16"/>
        <v>266</v>
      </c>
      <c r="L28" s="22">
        <v>5</v>
      </c>
      <c r="M28" s="22">
        <v>88</v>
      </c>
      <c r="N28" s="22">
        <v>64</v>
      </c>
      <c r="O28" s="22">
        <v>5</v>
      </c>
      <c r="P28" s="22">
        <v>104</v>
      </c>
      <c r="Q28" s="22">
        <v>0</v>
      </c>
      <c r="R28" s="22">
        <f t="shared" si="17"/>
        <v>0</v>
      </c>
      <c r="S28" s="22">
        <f t="shared" si="18"/>
        <v>0</v>
      </c>
      <c r="T28" s="22">
        <f t="shared" si="19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20"/>
        <v>0</v>
      </c>
      <c r="Y28" s="22">
        <f t="shared" si="21"/>
        <v>0</v>
      </c>
      <c r="Z28" s="22" t="s">
        <v>171</v>
      </c>
      <c r="AA28" s="22">
        <v>0</v>
      </c>
      <c r="AB28" s="22" t="s">
        <v>171</v>
      </c>
      <c r="AC28" s="22" t="s">
        <v>171</v>
      </c>
      <c r="AD28" s="22" t="s">
        <v>171</v>
      </c>
      <c r="AE28" s="22">
        <v>0</v>
      </c>
      <c r="AF28" s="22">
        <f t="shared" si="22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3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24"/>
        <v>0</v>
      </c>
      <c r="AU28" s="22" t="s">
        <v>171</v>
      </c>
      <c r="AV28" s="22">
        <v>0</v>
      </c>
      <c r="AW28" s="22" t="s">
        <v>171</v>
      </c>
      <c r="AX28" s="22" t="s">
        <v>171</v>
      </c>
      <c r="AY28" s="22" t="s">
        <v>171</v>
      </c>
      <c r="AZ28" s="22">
        <v>0</v>
      </c>
      <c r="BA28" s="22">
        <f t="shared" si="25"/>
        <v>0</v>
      </c>
      <c r="BB28" s="22" t="s">
        <v>171</v>
      </c>
      <c r="BC28" s="22">
        <v>0</v>
      </c>
      <c r="BD28" s="22" t="s">
        <v>171</v>
      </c>
      <c r="BE28" s="22" t="s">
        <v>171</v>
      </c>
      <c r="BF28" s="22" t="s">
        <v>171</v>
      </c>
      <c r="BG28" s="22">
        <v>0</v>
      </c>
      <c r="BH28" s="22">
        <f t="shared" si="26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13</v>
      </c>
      <c r="B29" s="40" t="s">
        <v>62</v>
      </c>
      <c r="C29" s="41" t="s">
        <v>1</v>
      </c>
      <c r="D29" s="22">
        <f t="shared" si="15"/>
        <v>230</v>
      </c>
      <c r="E29" s="22">
        <f t="shared" si="1"/>
        <v>4</v>
      </c>
      <c r="F29" s="22">
        <f t="shared" si="1"/>
        <v>88</v>
      </c>
      <c r="G29" s="22">
        <f t="shared" si="1"/>
        <v>55</v>
      </c>
      <c r="H29" s="22">
        <f t="shared" si="1"/>
        <v>4</v>
      </c>
      <c r="I29" s="22">
        <f t="shared" si="1"/>
        <v>74</v>
      </c>
      <c r="J29" s="22">
        <f t="shared" si="1"/>
        <v>5</v>
      </c>
      <c r="K29" s="22">
        <f t="shared" si="16"/>
        <v>82</v>
      </c>
      <c r="L29" s="22">
        <v>4</v>
      </c>
      <c r="M29" s="22">
        <v>0</v>
      </c>
      <c r="N29" s="22">
        <v>0</v>
      </c>
      <c r="O29" s="22">
        <v>4</v>
      </c>
      <c r="P29" s="22">
        <v>74</v>
      </c>
      <c r="Q29" s="22">
        <v>0</v>
      </c>
      <c r="R29" s="22">
        <f t="shared" si="17"/>
        <v>148</v>
      </c>
      <c r="S29" s="22">
        <f t="shared" si="18"/>
        <v>0</v>
      </c>
      <c r="T29" s="22">
        <f t="shared" si="19"/>
        <v>88</v>
      </c>
      <c r="U29" s="22">
        <f t="shared" si="7"/>
        <v>55</v>
      </c>
      <c r="V29" s="22">
        <f t="shared" si="7"/>
        <v>0</v>
      </c>
      <c r="W29" s="22">
        <f t="shared" si="7"/>
        <v>0</v>
      </c>
      <c r="X29" s="22">
        <f t="shared" si="20"/>
        <v>5</v>
      </c>
      <c r="Y29" s="22">
        <f t="shared" si="21"/>
        <v>0</v>
      </c>
      <c r="Z29" s="22" t="s">
        <v>171</v>
      </c>
      <c r="AA29" s="22">
        <v>0</v>
      </c>
      <c r="AB29" s="22" t="s">
        <v>171</v>
      </c>
      <c r="AC29" s="22" t="s">
        <v>171</v>
      </c>
      <c r="AD29" s="22" t="s">
        <v>171</v>
      </c>
      <c r="AE29" s="22">
        <v>0</v>
      </c>
      <c r="AF29" s="22">
        <f t="shared" si="22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3"/>
        <v>148</v>
      </c>
      <c r="AN29" s="22">
        <v>0</v>
      </c>
      <c r="AO29" s="22">
        <v>88</v>
      </c>
      <c r="AP29" s="22">
        <v>55</v>
      </c>
      <c r="AQ29" s="22">
        <v>0</v>
      </c>
      <c r="AR29" s="22">
        <v>0</v>
      </c>
      <c r="AS29" s="22">
        <v>5</v>
      </c>
      <c r="AT29" s="22">
        <f t="shared" si="24"/>
        <v>0</v>
      </c>
      <c r="AU29" s="22" t="s">
        <v>171</v>
      </c>
      <c r="AV29" s="22">
        <v>0</v>
      </c>
      <c r="AW29" s="22" t="s">
        <v>171</v>
      </c>
      <c r="AX29" s="22" t="s">
        <v>171</v>
      </c>
      <c r="AY29" s="22" t="s">
        <v>171</v>
      </c>
      <c r="AZ29" s="22">
        <v>0</v>
      </c>
      <c r="BA29" s="22">
        <f t="shared" si="25"/>
        <v>0</v>
      </c>
      <c r="BB29" s="22" t="s">
        <v>171</v>
      </c>
      <c r="BC29" s="22">
        <v>0</v>
      </c>
      <c r="BD29" s="22" t="s">
        <v>171</v>
      </c>
      <c r="BE29" s="22" t="s">
        <v>171</v>
      </c>
      <c r="BF29" s="22" t="s">
        <v>171</v>
      </c>
      <c r="BG29" s="22">
        <v>0</v>
      </c>
      <c r="BH29" s="22">
        <f t="shared" si="26"/>
        <v>128</v>
      </c>
      <c r="BI29" s="22">
        <v>115</v>
      </c>
      <c r="BJ29" s="22">
        <v>1</v>
      </c>
      <c r="BK29" s="22">
        <v>0</v>
      </c>
      <c r="BL29" s="22">
        <v>0</v>
      </c>
      <c r="BM29" s="22">
        <v>0</v>
      </c>
      <c r="BN29" s="22">
        <v>12</v>
      </c>
    </row>
    <row r="30" spans="1:66" ht="13.5">
      <c r="A30" s="40" t="s">
        <v>13</v>
      </c>
      <c r="B30" s="40" t="s">
        <v>63</v>
      </c>
      <c r="C30" s="41" t="s">
        <v>64</v>
      </c>
      <c r="D30" s="22">
        <f t="shared" si="15"/>
        <v>828</v>
      </c>
      <c r="E30" s="22">
        <f aca="true" t="shared" si="27" ref="E30:J48">L30+S30</f>
        <v>247</v>
      </c>
      <c r="F30" s="22">
        <f t="shared" si="27"/>
        <v>177</v>
      </c>
      <c r="G30" s="22">
        <f t="shared" si="27"/>
        <v>110</v>
      </c>
      <c r="H30" s="22">
        <f t="shared" si="27"/>
        <v>13</v>
      </c>
      <c r="I30" s="22">
        <f t="shared" si="27"/>
        <v>258</v>
      </c>
      <c r="J30" s="22">
        <f t="shared" si="27"/>
        <v>23</v>
      </c>
      <c r="K30" s="22">
        <f t="shared" si="16"/>
        <v>828</v>
      </c>
      <c r="L30" s="22">
        <v>247</v>
      </c>
      <c r="M30" s="22">
        <v>177</v>
      </c>
      <c r="N30" s="22">
        <v>110</v>
      </c>
      <c r="O30" s="22">
        <v>13</v>
      </c>
      <c r="P30" s="22">
        <v>258</v>
      </c>
      <c r="Q30" s="22">
        <v>23</v>
      </c>
      <c r="R30" s="22">
        <f t="shared" si="17"/>
        <v>0</v>
      </c>
      <c r="S30" s="22">
        <f t="shared" si="18"/>
        <v>0</v>
      </c>
      <c r="T30" s="22">
        <f t="shared" si="19"/>
        <v>0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20"/>
        <v>0</v>
      </c>
      <c r="Y30" s="22">
        <f t="shared" si="21"/>
        <v>0</v>
      </c>
      <c r="Z30" s="22" t="s">
        <v>171</v>
      </c>
      <c r="AA30" s="22">
        <v>0</v>
      </c>
      <c r="AB30" s="22" t="s">
        <v>171</v>
      </c>
      <c r="AC30" s="22" t="s">
        <v>171</v>
      </c>
      <c r="AD30" s="22" t="s">
        <v>171</v>
      </c>
      <c r="AE30" s="22">
        <v>0</v>
      </c>
      <c r="AF30" s="22">
        <f t="shared" si="22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3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4"/>
        <v>0</v>
      </c>
      <c r="AU30" s="22" t="s">
        <v>171</v>
      </c>
      <c r="AV30" s="22">
        <v>0</v>
      </c>
      <c r="AW30" s="22" t="s">
        <v>171</v>
      </c>
      <c r="AX30" s="22" t="s">
        <v>171</v>
      </c>
      <c r="AY30" s="22" t="s">
        <v>171</v>
      </c>
      <c r="AZ30" s="22">
        <v>0</v>
      </c>
      <c r="BA30" s="22">
        <f t="shared" si="25"/>
        <v>0</v>
      </c>
      <c r="BB30" s="22" t="s">
        <v>171</v>
      </c>
      <c r="BC30" s="22">
        <v>0</v>
      </c>
      <c r="BD30" s="22" t="s">
        <v>171</v>
      </c>
      <c r="BE30" s="22" t="s">
        <v>171</v>
      </c>
      <c r="BF30" s="22" t="s">
        <v>171</v>
      </c>
      <c r="BG30" s="22">
        <v>0</v>
      </c>
      <c r="BH30" s="22">
        <f t="shared" si="26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13</v>
      </c>
      <c r="B31" s="40" t="s">
        <v>65</v>
      </c>
      <c r="C31" s="41" t="s">
        <v>66</v>
      </c>
      <c r="D31" s="22">
        <f t="shared" si="15"/>
        <v>353</v>
      </c>
      <c r="E31" s="22">
        <f t="shared" si="27"/>
        <v>4</v>
      </c>
      <c r="F31" s="22">
        <f t="shared" si="27"/>
        <v>102</v>
      </c>
      <c r="G31" s="22">
        <f t="shared" si="27"/>
        <v>79</v>
      </c>
      <c r="H31" s="22">
        <f t="shared" si="27"/>
        <v>6</v>
      </c>
      <c r="I31" s="22">
        <f t="shared" si="27"/>
        <v>156</v>
      </c>
      <c r="J31" s="22">
        <f t="shared" si="27"/>
        <v>6</v>
      </c>
      <c r="K31" s="22">
        <f t="shared" si="16"/>
        <v>353</v>
      </c>
      <c r="L31" s="22">
        <v>4</v>
      </c>
      <c r="M31" s="22">
        <v>102</v>
      </c>
      <c r="N31" s="22">
        <v>79</v>
      </c>
      <c r="O31" s="22">
        <v>6</v>
      </c>
      <c r="P31" s="22">
        <v>156</v>
      </c>
      <c r="Q31" s="22">
        <v>6</v>
      </c>
      <c r="R31" s="22">
        <f t="shared" si="17"/>
        <v>0</v>
      </c>
      <c r="S31" s="22">
        <f t="shared" si="18"/>
        <v>0</v>
      </c>
      <c r="T31" s="22">
        <f t="shared" si="19"/>
        <v>0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20"/>
        <v>0</v>
      </c>
      <c r="Y31" s="22">
        <f t="shared" si="21"/>
        <v>0</v>
      </c>
      <c r="Z31" s="22" t="s">
        <v>171</v>
      </c>
      <c r="AA31" s="22">
        <v>0</v>
      </c>
      <c r="AB31" s="22" t="s">
        <v>171</v>
      </c>
      <c r="AC31" s="22" t="s">
        <v>171</v>
      </c>
      <c r="AD31" s="22" t="s">
        <v>171</v>
      </c>
      <c r="AE31" s="22">
        <v>0</v>
      </c>
      <c r="AF31" s="22">
        <f t="shared" si="22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3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4"/>
        <v>0</v>
      </c>
      <c r="AU31" s="22" t="s">
        <v>171</v>
      </c>
      <c r="AV31" s="22">
        <v>0</v>
      </c>
      <c r="AW31" s="22" t="s">
        <v>171</v>
      </c>
      <c r="AX31" s="22" t="s">
        <v>171</v>
      </c>
      <c r="AY31" s="22" t="s">
        <v>171</v>
      </c>
      <c r="AZ31" s="22">
        <v>0</v>
      </c>
      <c r="BA31" s="22">
        <f t="shared" si="25"/>
        <v>0</v>
      </c>
      <c r="BB31" s="22" t="s">
        <v>171</v>
      </c>
      <c r="BC31" s="22">
        <v>0</v>
      </c>
      <c r="BD31" s="22" t="s">
        <v>171</v>
      </c>
      <c r="BE31" s="22" t="s">
        <v>171</v>
      </c>
      <c r="BF31" s="22" t="s">
        <v>171</v>
      </c>
      <c r="BG31" s="22">
        <v>0</v>
      </c>
      <c r="BH31" s="22">
        <f t="shared" si="26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13</v>
      </c>
      <c r="B32" s="40" t="s">
        <v>67</v>
      </c>
      <c r="C32" s="41" t="s">
        <v>68</v>
      </c>
      <c r="D32" s="22">
        <f t="shared" si="15"/>
        <v>339</v>
      </c>
      <c r="E32" s="22">
        <f t="shared" si="27"/>
        <v>5</v>
      </c>
      <c r="F32" s="22">
        <f t="shared" si="27"/>
        <v>98</v>
      </c>
      <c r="G32" s="22">
        <f t="shared" si="27"/>
        <v>75</v>
      </c>
      <c r="H32" s="22">
        <f t="shared" si="27"/>
        <v>8</v>
      </c>
      <c r="I32" s="22">
        <f t="shared" si="27"/>
        <v>148</v>
      </c>
      <c r="J32" s="22">
        <f t="shared" si="27"/>
        <v>5</v>
      </c>
      <c r="K32" s="22">
        <f t="shared" si="16"/>
        <v>339</v>
      </c>
      <c r="L32" s="22">
        <v>5</v>
      </c>
      <c r="M32" s="22">
        <v>98</v>
      </c>
      <c r="N32" s="22">
        <v>75</v>
      </c>
      <c r="O32" s="22">
        <v>8</v>
      </c>
      <c r="P32" s="22">
        <v>148</v>
      </c>
      <c r="Q32" s="22">
        <v>5</v>
      </c>
      <c r="R32" s="22">
        <f t="shared" si="17"/>
        <v>0</v>
      </c>
      <c r="S32" s="22">
        <f t="shared" si="18"/>
        <v>0</v>
      </c>
      <c r="T32" s="22">
        <f t="shared" si="19"/>
        <v>0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20"/>
        <v>0</v>
      </c>
      <c r="Y32" s="22">
        <f t="shared" si="21"/>
        <v>0</v>
      </c>
      <c r="Z32" s="22" t="s">
        <v>171</v>
      </c>
      <c r="AA32" s="22">
        <v>0</v>
      </c>
      <c r="AB32" s="22" t="s">
        <v>171</v>
      </c>
      <c r="AC32" s="22" t="s">
        <v>171</v>
      </c>
      <c r="AD32" s="22" t="s">
        <v>171</v>
      </c>
      <c r="AE32" s="22">
        <v>0</v>
      </c>
      <c r="AF32" s="22">
        <f t="shared" si="22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3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24"/>
        <v>0</v>
      </c>
      <c r="AU32" s="22" t="s">
        <v>171</v>
      </c>
      <c r="AV32" s="22">
        <v>0</v>
      </c>
      <c r="AW32" s="22" t="s">
        <v>171</v>
      </c>
      <c r="AX32" s="22" t="s">
        <v>171</v>
      </c>
      <c r="AY32" s="22" t="s">
        <v>171</v>
      </c>
      <c r="AZ32" s="22">
        <v>0</v>
      </c>
      <c r="BA32" s="22">
        <f t="shared" si="25"/>
        <v>0</v>
      </c>
      <c r="BB32" s="22" t="s">
        <v>171</v>
      </c>
      <c r="BC32" s="22">
        <v>0</v>
      </c>
      <c r="BD32" s="22" t="s">
        <v>171</v>
      </c>
      <c r="BE32" s="22" t="s">
        <v>171</v>
      </c>
      <c r="BF32" s="22" t="s">
        <v>171</v>
      </c>
      <c r="BG32" s="22">
        <v>0</v>
      </c>
      <c r="BH32" s="22">
        <f t="shared" si="26"/>
        <v>132</v>
      </c>
      <c r="BI32" s="22">
        <v>132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13</v>
      </c>
      <c r="B33" s="40" t="s">
        <v>69</v>
      </c>
      <c r="C33" s="41" t="s">
        <v>70</v>
      </c>
      <c r="D33" s="22">
        <f t="shared" si="15"/>
        <v>272</v>
      </c>
      <c r="E33" s="22">
        <f t="shared" si="27"/>
        <v>4</v>
      </c>
      <c r="F33" s="22">
        <f t="shared" si="27"/>
        <v>83</v>
      </c>
      <c r="G33" s="22">
        <f t="shared" si="27"/>
        <v>60</v>
      </c>
      <c r="H33" s="22">
        <f t="shared" si="27"/>
        <v>7</v>
      </c>
      <c r="I33" s="22">
        <f t="shared" si="27"/>
        <v>114</v>
      </c>
      <c r="J33" s="22">
        <f t="shared" si="27"/>
        <v>4</v>
      </c>
      <c r="K33" s="22">
        <f t="shared" si="16"/>
        <v>272</v>
      </c>
      <c r="L33" s="22">
        <v>4</v>
      </c>
      <c r="M33" s="22">
        <v>83</v>
      </c>
      <c r="N33" s="22">
        <v>60</v>
      </c>
      <c r="O33" s="22">
        <v>7</v>
      </c>
      <c r="P33" s="22">
        <v>114</v>
      </c>
      <c r="Q33" s="22">
        <v>4</v>
      </c>
      <c r="R33" s="22">
        <f t="shared" si="17"/>
        <v>0</v>
      </c>
      <c r="S33" s="22">
        <f t="shared" si="18"/>
        <v>0</v>
      </c>
      <c r="T33" s="22">
        <f t="shared" si="19"/>
        <v>0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20"/>
        <v>0</v>
      </c>
      <c r="Y33" s="22">
        <f t="shared" si="21"/>
        <v>0</v>
      </c>
      <c r="Z33" s="22" t="s">
        <v>171</v>
      </c>
      <c r="AA33" s="22">
        <v>0</v>
      </c>
      <c r="AB33" s="22" t="s">
        <v>171</v>
      </c>
      <c r="AC33" s="22" t="s">
        <v>171</v>
      </c>
      <c r="AD33" s="22" t="s">
        <v>171</v>
      </c>
      <c r="AE33" s="22">
        <v>0</v>
      </c>
      <c r="AF33" s="22">
        <f t="shared" si="22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3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4"/>
        <v>0</v>
      </c>
      <c r="AU33" s="22" t="s">
        <v>171</v>
      </c>
      <c r="AV33" s="22">
        <v>0</v>
      </c>
      <c r="AW33" s="22" t="s">
        <v>171</v>
      </c>
      <c r="AX33" s="22" t="s">
        <v>171</v>
      </c>
      <c r="AY33" s="22" t="s">
        <v>171</v>
      </c>
      <c r="AZ33" s="22">
        <v>0</v>
      </c>
      <c r="BA33" s="22">
        <f t="shared" si="25"/>
        <v>0</v>
      </c>
      <c r="BB33" s="22" t="s">
        <v>171</v>
      </c>
      <c r="BC33" s="22">
        <v>0</v>
      </c>
      <c r="BD33" s="22" t="s">
        <v>171</v>
      </c>
      <c r="BE33" s="22" t="s">
        <v>171</v>
      </c>
      <c r="BF33" s="22" t="s">
        <v>171</v>
      </c>
      <c r="BG33" s="22">
        <v>0</v>
      </c>
      <c r="BH33" s="22">
        <f t="shared" si="26"/>
        <v>56</v>
      </c>
      <c r="BI33" s="22">
        <v>56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13</v>
      </c>
      <c r="B34" s="40" t="s">
        <v>71</v>
      </c>
      <c r="C34" s="41" t="s">
        <v>0</v>
      </c>
      <c r="D34" s="22">
        <f t="shared" si="15"/>
        <v>187</v>
      </c>
      <c r="E34" s="22">
        <f t="shared" si="27"/>
        <v>3</v>
      </c>
      <c r="F34" s="22">
        <f t="shared" si="27"/>
        <v>62</v>
      </c>
      <c r="G34" s="22">
        <f t="shared" si="27"/>
        <v>35</v>
      </c>
      <c r="H34" s="22">
        <f t="shared" si="27"/>
        <v>4</v>
      </c>
      <c r="I34" s="22">
        <f t="shared" si="27"/>
        <v>79</v>
      </c>
      <c r="J34" s="22">
        <f t="shared" si="27"/>
        <v>4</v>
      </c>
      <c r="K34" s="22">
        <f t="shared" si="16"/>
        <v>187</v>
      </c>
      <c r="L34" s="22">
        <v>3</v>
      </c>
      <c r="M34" s="22">
        <v>62</v>
      </c>
      <c r="N34" s="22">
        <v>35</v>
      </c>
      <c r="O34" s="22">
        <v>4</v>
      </c>
      <c r="P34" s="22">
        <v>79</v>
      </c>
      <c r="Q34" s="22">
        <v>4</v>
      </c>
      <c r="R34" s="22">
        <f t="shared" si="17"/>
        <v>0</v>
      </c>
      <c r="S34" s="22">
        <f t="shared" si="18"/>
        <v>0</v>
      </c>
      <c r="T34" s="22">
        <f t="shared" si="19"/>
        <v>0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20"/>
        <v>0</v>
      </c>
      <c r="Y34" s="22">
        <f t="shared" si="21"/>
        <v>0</v>
      </c>
      <c r="Z34" s="22" t="s">
        <v>171</v>
      </c>
      <c r="AA34" s="22">
        <v>0</v>
      </c>
      <c r="AB34" s="22" t="s">
        <v>171</v>
      </c>
      <c r="AC34" s="22" t="s">
        <v>171</v>
      </c>
      <c r="AD34" s="22" t="s">
        <v>171</v>
      </c>
      <c r="AE34" s="22">
        <v>0</v>
      </c>
      <c r="AF34" s="22">
        <f t="shared" si="22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3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4"/>
        <v>0</v>
      </c>
      <c r="AU34" s="22" t="s">
        <v>171</v>
      </c>
      <c r="AV34" s="22">
        <v>0</v>
      </c>
      <c r="AW34" s="22" t="s">
        <v>171</v>
      </c>
      <c r="AX34" s="22" t="s">
        <v>171</v>
      </c>
      <c r="AY34" s="22" t="s">
        <v>171</v>
      </c>
      <c r="AZ34" s="22">
        <v>0</v>
      </c>
      <c r="BA34" s="22">
        <f t="shared" si="25"/>
        <v>0</v>
      </c>
      <c r="BB34" s="22" t="s">
        <v>171</v>
      </c>
      <c r="BC34" s="22">
        <v>0</v>
      </c>
      <c r="BD34" s="22" t="s">
        <v>171</v>
      </c>
      <c r="BE34" s="22" t="s">
        <v>171</v>
      </c>
      <c r="BF34" s="22" t="s">
        <v>171</v>
      </c>
      <c r="BG34" s="22">
        <v>0</v>
      </c>
      <c r="BH34" s="22">
        <f t="shared" si="26"/>
        <v>111</v>
      </c>
      <c r="BI34" s="22">
        <v>111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13</v>
      </c>
      <c r="B35" s="40" t="s">
        <v>72</v>
      </c>
      <c r="C35" s="41" t="s">
        <v>73</v>
      </c>
      <c r="D35" s="22">
        <f t="shared" si="15"/>
        <v>141</v>
      </c>
      <c r="E35" s="22">
        <f t="shared" si="27"/>
        <v>2</v>
      </c>
      <c r="F35" s="22">
        <f t="shared" si="27"/>
        <v>49</v>
      </c>
      <c r="G35" s="22">
        <f t="shared" si="27"/>
        <v>37</v>
      </c>
      <c r="H35" s="22">
        <f t="shared" si="27"/>
        <v>4</v>
      </c>
      <c r="I35" s="22">
        <f t="shared" si="27"/>
        <v>49</v>
      </c>
      <c r="J35" s="22">
        <f t="shared" si="27"/>
        <v>0</v>
      </c>
      <c r="K35" s="22">
        <f t="shared" si="16"/>
        <v>141</v>
      </c>
      <c r="L35" s="22">
        <v>2</v>
      </c>
      <c r="M35" s="22">
        <v>49</v>
      </c>
      <c r="N35" s="22">
        <v>37</v>
      </c>
      <c r="O35" s="22">
        <v>4</v>
      </c>
      <c r="P35" s="22">
        <v>49</v>
      </c>
      <c r="Q35" s="22">
        <v>0</v>
      </c>
      <c r="R35" s="22">
        <f t="shared" si="17"/>
        <v>0</v>
      </c>
      <c r="S35" s="22">
        <f t="shared" si="18"/>
        <v>0</v>
      </c>
      <c r="T35" s="22">
        <f t="shared" si="19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20"/>
        <v>0</v>
      </c>
      <c r="Y35" s="22">
        <f t="shared" si="21"/>
        <v>0</v>
      </c>
      <c r="Z35" s="22" t="s">
        <v>171</v>
      </c>
      <c r="AA35" s="22">
        <v>0</v>
      </c>
      <c r="AB35" s="22" t="s">
        <v>171</v>
      </c>
      <c r="AC35" s="22" t="s">
        <v>171</v>
      </c>
      <c r="AD35" s="22" t="s">
        <v>171</v>
      </c>
      <c r="AE35" s="22">
        <v>0</v>
      </c>
      <c r="AF35" s="22">
        <f t="shared" si="22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3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24"/>
        <v>0</v>
      </c>
      <c r="AU35" s="22" t="s">
        <v>171</v>
      </c>
      <c r="AV35" s="22">
        <v>0</v>
      </c>
      <c r="AW35" s="22" t="s">
        <v>171</v>
      </c>
      <c r="AX35" s="22" t="s">
        <v>171</v>
      </c>
      <c r="AY35" s="22" t="s">
        <v>171</v>
      </c>
      <c r="AZ35" s="22">
        <v>0</v>
      </c>
      <c r="BA35" s="22">
        <f t="shared" si="25"/>
        <v>0</v>
      </c>
      <c r="BB35" s="22" t="s">
        <v>171</v>
      </c>
      <c r="BC35" s="22">
        <v>0</v>
      </c>
      <c r="BD35" s="22" t="s">
        <v>171</v>
      </c>
      <c r="BE35" s="22" t="s">
        <v>171</v>
      </c>
      <c r="BF35" s="22" t="s">
        <v>171</v>
      </c>
      <c r="BG35" s="22">
        <v>0</v>
      </c>
      <c r="BH35" s="22">
        <f t="shared" si="26"/>
        <v>99</v>
      </c>
      <c r="BI35" s="22">
        <v>99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13</v>
      </c>
      <c r="B36" s="40" t="s">
        <v>74</v>
      </c>
      <c r="C36" s="41" t="s">
        <v>196</v>
      </c>
      <c r="D36" s="22">
        <f t="shared" si="15"/>
        <v>41</v>
      </c>
      <c r="E36" s="22">
        <f t="shared" si="27"/>
        <v>0</v>
      </c>
      <c r="F36" s="22">
        <f t="shared" si="27"/>
        <v>21</v>
      </c>
      <c r="G36" s="22">
        <f t="shared" si="27"/>
        <v>14</v>
      </c>
      <c r="H36" s="22">
        <f t="shared" si="27"/>
        <v>4</v>
      </c>
      <c r="I36" s="22">
        <f t="shared" si="27"/>
        <v>0</v>
      </c>
      <c r="J36" s="22">
        <f t="shared" si="27"/>
        <v>2</v>
      </c>
      <c r="K36" s="22">
        <f t="shared" si="16"/>
        <v>41</v>
      </c>
      <c r="L36" s="22">
        <v>0</v>
      </c>
      <c r="M36" s="22">
        <v>21</v>
      </c>
      <c r="N36" s="22">
        <v>14</v>
      </c>
      <c r="O36" s="22">
        <v>4</v>
      </c>
      <c r="P36" s="22">
        <v>0</v>
      </c>
      <c r="Q36" s="22">
        <v>2</v>
      </c>
      <c r="R36" s="22">
        <f t="shared" si="17"/>
        <v>0</v>
      </c>
      <c r="S36" s="22">
        <f t="shared" si="18"/>
        <v>0</v>
      </c>
      <c r="T36" s="22">
        <f t="shared" si="19"/>
        <v>0</v>
      </c>
      <c r="U36" s="22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20"/>
        <v>0</v>
      </c>
      <c r="Y36" s="22">
        <f t="shared" si="21"/>
        <v>0</v>
      </c>
      <c r="Z36" s="22" t="s">
        <v>171</v>
      </c>
      <c r="AA36" s="22">
        <v>0</v>
      </c>
      <c r="AB36" s="22" t="s">
        <v>171</v>
      </c>
      <c r="AC36" s="22" t="s">
        <v>171</v>
      </c>
      <c r="AD36" s="22" t="s">
        <v>171</v>
      </c>
      <c r="AE36" s="22">
        <v>0</v>
      </c>
      <c r="AF36" s="22">
        <f t="shared" si="22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3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24"/>
        <v>0</v>
      </c>
      <c r="AU36" s="22" t="s">
        <v>171</v>
      </c>
      <c r="AV36" s="22">
        <v>0</v>
      </c>
      <c r="AW36" s="22" t="s">
        <v>171</v>
      </c>
      <c r="AX36" s="22" t="s">
        <v>171</v>
      </c>
      <c r="AY36" s="22" t="s">
        <v>171</v>
      </c>
      <c r="AZ36" s="22">
        <v>0</v>
      </c>
      <c r="BA36" s="22">
        <f t="shared" si="25"/>
        <v>0</v>
      </c>
      <c r="BB36" s="22" t="s">
        <v>171</v>
      </c>
      <c r="BC36" s="22">
        <v>0</v>
      </c>
      <c r="BD36" s="22" t="s">
        <v>171</v>
      </c>
      <c r="BE36" s="22" t="s">
        <v>171</v>
      </c>
      <c r="BF36" s="22" t="s">
        <v>171</v>
      </c>
      <c r="BG36" s="22">
        <v>0</v>
      </c>
      <c r="BH36" s="22">
        <f t="shared" si="26"/>
        <v>122</v>
      </c>
      <c r="BI36" s="22">
        <v>105</v>
      </c>
      <c r="BJ36" s="22">
        <v>5</v>
      </c>
      <c r="BK36" s="22">
        <v>7</v>
      </c>
      <c r="BL36" s="22">
        <v>0</v>
      </c>
      <c r="BM36" s="22">
        <v>0</v>
      </c>
      <c r="BN36" s="22">
        <v>5</v>
      </c>
    </row>
    <row r="37" spans="1:66" ht="13.5">
      <c r="A37" s="40" t="s">
        <v>13</v>
      </c>
      <c r="B37" s="40" t="s">
        <v>75</v>
      </c>
      <c r="C37" s="41" t="s">
        <v>76</v>
      </c>
      <c r="D37" s="22">
        <f t="shared" si="15"/>
        <v>75</v>
      </c>
      <c r="E37" s="22">
        <f t="shared" si="27"/>
        <v>0</v>
      </c>
      <c r="F37" s="22">
        <f t="shared" si="27"/>
        <v>23</v>
      </c>
      <c r="G37" s="22">
        <f t="shared" si="27"/>
        <v>52</v>
      </c>
      <c r="H37" s="22">
        <f t="shared" si="27"/>
        <v>0</v>
      </c>
      <c r="I37" s="22">
        <f t="shared" si="27"/>
        <v>0</v>
      </c>
      <c r="J37" s="22">
        <f t="shared" si="27"/>
        <v>0</v>
      </c>
      <c r="K37" s="22">
        <f t="shared" si="16"/>
        <v>52</v>
      </c>
      <c r="L37" s="22">
        <v>0</v>
      </c>
      <c r="M37" s="22">
        <v>0</v>
      </c>
      <c r="N37" s="22">
        <v>52</v>
      </c>
      <c r="O37" s="22">
        <v>0</v>
      </c>
      <c r="P37" s="22">
        <v>0</v>
      </c>
      <c r="Q37" s="22">
        <v>0</v>
      </c>
      <c r="R37" s="22">
        <f t="shared" si="17"/>
        <v>23</v>
      </c>
      <c r="S37" s="22">
        <f t="shared" si="18"/>
        <v>0</v>
      </c>
      <c r="T37" s="22">
        <f t="shared" si="19"/>
        <v>23</v>
      </c>
      <c r="U37" s="22">
        <f t="shared" si="7"/>
        <v>0</v>
      </c>
      <c r="V37" s="22">
        <f t="shared" si="7"/>
        <v>0</v>
      </c>
      <c r="W37" s="22">
        <f t="shared" si="7"/>
        <v>0</v>
      </c>
      <c r="X37" s="22">
        <f t="shared" si="20"/>
        <v>0</v>
      </c>
      <c r="Y37" s="22">
        <f t="shared" si="21"/>
        <v>0</v>
      </c>
      <c r="Z37" s="22" t="s">
        <v>171</v>
      </c>
      <c r="AA37" s="22">
        <v>0</v>
      </c>
      <c r="AB37" s="22" t="s">
        <v>171</v>
      </c>
      <c r="AC37" s="22" t="s">
        <v>171</v>
      </c>
      <c r="AD37" s="22" t="s">
        <v>171</v>
      </c>
      <c r="AE37" s="22">
        <v>0</v>
      </c>
      <c r="AF37" s="22">
        <f t="shared" si="22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3"/>
        <v>23</v>
      </c>
      <c r="AN37" s="22">
        <v>0</v>
      </c>
      <c r="AO37" s="22">
        <v>23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24"/>
        <v>0</v>
      </c>
      <c r="AU37" s="22" t="s">
        <v>171</v>
      </c>
      <c r="AV37" s="22">
        <v>0</v>
      </c>
      <c r="AW37" s="22" t="s">
        <v>171</v>
      </c>
      <c r="AX37" s="22" t="s">
        <v>171</v>
      </c>
      <c r="AY37" s="22" t="s">
        <v>171</v>
      </c>
      <c r="AZ37" s="22">
        <v>0</v>
      </c>
      <c r="BA37" s="22">
        <f t="shared" si="25"/>
        <v>0</v>
      </c>
      <c r="BB37" s="22" t="s">
        <v>171</v>
      </c>
      <c r="BC37" s="22">
        <v>0</v>
      </c>
      <c r="BD37" s="22" t="s">
        <v>171</v>
      </c>
      <c r="BE37" s="22" t="s">
        <v>171</v>
      </c>
      <c r="BF37" s="22" t="s">
        <v>171</v>
      </c>
      <c r="BG37" s="22">
        <v>0</v>
      </c>
      <c r="BH37" s="22">
        <f t="shared" si="26"/>
        <v>210</v>
      </c>
      <c r="BI37" s="22">
        <v>193</v>
      </c>
      <c r="BJ37" s="22">
        <v>0</v>
      </c>
      <c r="BK37" s="22">
        <v>0</v>
      </c>
      <c r="BL37" s="22">
        <v>0</v>
      </c>
      <c r="BM37" s="22">
        <v>0</v>
      </c>
      <c r="BN37" s="22">
        <v>17</v>
      </c>
    </row>
    <row r="38" spans="1:66" ht="13.5">
      <c r="A38" s="40" t="s">
        <v>13</v>
      </c>
      <c r="B38" s="40" t="s">
        <v>77</v>
      </c>
      <c r="C38" s="41" t="s">
        <v>194</v>
      </c>
      <c r="D38" s="22">
        <f t="shared" si="15"/>
        <v>82</v>
      </c>
      <c r="E38" s="22">
        <f t="shared" si="27"/>
        <v>0</v>
      </c>
      <c r="F38" s="22">
        <f t="shared" si="27"/>
        <v>27</v>
      </c>
      <c r="G38" s="22">
        <f t="shared" si="27"/>
        <v>55</v>
      </c>
      <c r="H38" s="22">
        <f t="shared" si="27"/>
        <v>0</v>
      </c>
      <c r="I38" s="22">
        <f t="shared" si="27"/>
        <v>0</v>
      </c>
      <c r="J38" s="22">
        <f t="shared" si="27"/>
        <v>0</v>
      </c>
      <c r="K38" s="22">
        <f t="shared" si="16"/>
        <v>55</v>
      </c>
      <c r="L38" s="22">
        <v>0</v>
      </c>
      <c r="M38" s="22">
        <v>0</v>
      </c>
      <c r="N38" s="22">
        <v>55</v>
      </c>
      <c r="O38" s="22">
        <v>0</v>
      </c>
      <c r="P38" s="22">
        <v>0</v>
      </c>
      <c r="Q38" s="22">
        <v>0</v>
      </c>
      <c r="R38" s="22">
        <f t="shared" si="17"/>
        <v>27</v>
      </c>
      <c r="S38" s="22">
        <f t="shared" si="18"/>
        <v>0</v>
      </c>
      <c r="T38" s="22">
        <f t="shared" si="19"/>
        <v>27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20"/>
        <v>0</v>
      </c>
      <c r="Y38" s="22">
        <f t="shared" si="21"/>
        <v>0</v>
      </c>
      <c r="Z38" s="22" t="s">
        <v>171</v>
      </c>
      <c r="AA38" s="22">
        <v>0</v>
      </c>
      <c r="AB38" s="22" t="s">
        <v>171</v>
      </c>
      <c r="AC38" s="22" t="s">
        <v>171</v>
      </c>
      <c r="AD38" s="22" t="s">
        <v>171</v>
      </c>
      <c r="AE38" s="22">
        <v>0</v>
      </c>
      <c r="AF38" s="22">
        <f t="shared" si="22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3"/>
        <v>27</v>
      </c>
      <c r="AN38" s="22">
        <v>0</v>
      </c>
      <c r="AO38" s="22">
        <v>27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24"/>
        <v>0</v>
      </c>
      <c r="AU38" s="22" t="s">
        <v>171</v>
      </c>
      <c r="AV38" s="22">
        <v>0</v>
      </c>
      <c r="AW38" s="22" t="s">
        <v>171</v>
      </c>
      <c r="AX38" s="22" t="s">
        <v>171</v>
      </c>
      <c r="AY38" s="22" t="s">
        <v>171</v>
      </c>
      <c r="AZ38" s="22">
        <v>0</v>
      </c>
      <c r="BA38" s="22">
        <f t="shared" si="25"/>
        <v>0</v>
      </c>
      <c r="BB38" s="22" t="s">
        <v>171</v>
      </c>
      <c r="BC38" s="22">
        <v>0</v>
      </c>
      <c r="BD38" s="22" t="s">
        <v>171</v>
      </c>
      <c r="BE38" s="22" t="s">
        <v>171</v>
      </c>
      <c r="BF38" s="22" t="s">
        <v>171</v>
      </c>
      <c r="BG38" s="22">
        <v>0</v>
      </c>
      <c r="BH38" s="22">
        <f t="shared" si="26"/>
        <v>321</v>
      </c>
      <c r="BI38" s="22">
        <v>321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13</v>
      </c>
      <c r="B39" s="40" t="s">
        <v>78</v>
      </c>
      <c r="C39" s="41" t="s">
        <v>79</v>
      </c>
      <c r="D39" s="22">
        <f t="shared" si="15"/>
        <v>161</v>
      </c>
      <c r="E39" s="22">
        <f t="shared" si="27"/>
        <v>66</v>
      </c>
      <c r="F39" s="22">
        <f t="shared" si="27"/>
        <v>25</v>
      </c>
      <c r="G39" s="22">
        <f t="shared" si="27"/>
        <v>47</v>
      </c>
      <c r="H39" s="22">
        <f t="shared" si="27"/>
        <v>10</v>
      </c>
      <c r="I39" s="22">
        <f t="shared" si="27"/>
        <v>9</v>
      </c>
      <c r="J39" s="22">
        <f t="shared" si="27"/>
        <v>4</v>
      </c>
      <c r="K39" s="22">
        <f t="shared" si="16"/>
        <v>161</v>
      </c>
      <c r="L39" s="22">
        <v>66</v>
      </c>
      <c r="M39" s="22">
        <v>25</v>
      </c>
      <c r="N39" s="22">
        <v>47</v>
      </c>
      <c r="O39" s="22">
        <v>10</v>
      </c>
      <c r="P39" s="22">
        <v>9</v>
      </c>
      <c r="Q39" s="22">
        <v>4</v>
      </c>
      <c r="R39" s="22">
        <f t="shared" si="17"/>
        <v>0</v>
      </c>
      <c r="S39" s="22">
        <f t="shared" si="18"/>
        <v>0</v>
      </c>
      <c r="T39" s="22">
        <f t="shared" si="19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20"/>
        <v>0</v>
      </c>
      <c r="Y39" s="22">
        <f t="shared" si="21"/>
        <v>0</v>
      </c>
      <c r="Z39" s="22" t="s">
        <v>171</v>
      </c>
      <c r="AA39" s="22">
        <v>0</v>
      </c>
      <c r="AB39" s="22" t="s">
        <v>171</v>
      </c>
      <c r="AC39" s="22" t="s">
        <v>171</v>
      </c>
      <c r="AD39" s="22" t="s">
        <v>171</v>
      </c>
      <c r="AE39" s="22">
        <v>0</v>
      </c>
      <c r="AF39" s="22">
        <f t="shared" si="22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3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24"/>
        <v>0</v>
      </c>
      <c r="AU39" s="22" t="s">
        <v>171</v>
      </c>
      <c r="AV39" s="22">
        <v>0</v>
      </c>
      <c r="AW39" s="22" t="s">
        <v>171</v>
      </c>
      <c r="AX39" s="22" t="s">
        <v>171</v>
      </c>
      <c r="AY39" s="22" t="s">
        <v>171</v>
      </c>
      <c r="AZ39" s="22">
        <v>0</v>
      </c>
      <c r="BA39" s="22">
        <f t="shared" si="25"/>
        <v>0</v>
      </c>
      <c r="BB39" s="22" t="s">
        <v>171</v>
      </c>
      <c r="BC39" s="22">
        <v>0</v>
      </c>
      <c r="BD39" s="22" t="s">
        <v>171</v>
      </c>
      <c r="BE39" s="22" t="s">
        <v>171</v>
      </c>
      <c r="BF39" s="22" t="s">
        <v>171</v>
      </c>
      <c r="BG39" s="22">
        <v>0</v>
      </c>
      <c r="BH39" s="22">
        <f t="shared" si="26"/>
        <v>300</v>
      </c>
      <c r="BI39" s="22">
        <v>285</v>
      </c>
      <c r="BJ39" s="22">
        <v>2</v>
      </c>
      <c r="BK39" s="22">
        <v>0</v>
      </c>
      <c r="BL39" s="22">
        <v>0</v>
      </c>
      <c r="BM39" s="22">
        <v>0</v>
      </c>
      <c r="BN39" s="22">
        <v>13</v>
      </c>
    </row>
    <row r="40" spans="1:66" ht="13.5">
      <c r="A40" s="40" t="s">
        <v>13</v>
      </c>
      <c r="B40" s="40" t="s">
        <v>80</v>
      </c>
      <c r="C40" s="41" t="s">
        <v>81</v>
      </c>
      <c r="D40" s="22">
        <f t="shared" si="15"/>
        <v>206</v>
      </c>
      <c r="E40" s="22">
        <f t="shared" si="27"/>
        <v>99</v>
      </c>
      <c r="F40" s="22">
        <f t="shared" si="27"/>
        <v>52</v>
      </c>
      <c r="G40" s="22">
        <f t="shared" si="27"/>
        <v>48</v>
      </c>
      <c r="H40" s="22">
        <f t="shared" si="27"/>
        <v>7</v>
      </c>
      <c r="I40" s="22">
        <f t="shared" si="27"/>
        <v>0</v>
      </c>
      <c r="J40" s="22">
        <f t="shared" si="27"/>
        <v>0</v>
      </c>
      <c r="K40" s="22">
        <f t="shared" si="16"/>
        <v>206</v>
      </c>
      <c r="L40" s="22">
        <v>99</v>
      </c>
      <c r="M40" s="22">
        <v>52</v>
      </c>
      <c r="N40" s="22">
        <v>48</v>
      </c>
      <c r="O40" s="22">
        <v>7</v>
      </c>
      <c r="P40" s="22">
        <v>0</v>
      </c>
      <c r="Q40" s="22">
        <v>0</v>
      </c>
      <c r="R40" s="22">
        <f t="shared" si="17"/>
        <v>0</v>
      </c>
      <c r="S40" s="22">
        <f t="shared" si="18"/>
        <v>0</v>
      </c>
      <c r="T40" s="22">
        <f t="shared" si="19"/>
        <v>0</v>
      </c>
      <c r="U40" s="22">
        <f t="shared" si="7"/>
        <v>0</v>
      </c>
      <c r="V40" s="22">
        <f t="shared" si="7"/>
        <v>0</v>
      </c>
      <c r="W40" s="22">
        <f t="shared" si="7"/>
        <v>0</v>
      </c>
      <c r="X40" s="22">
        <f t="shared" si="20"/>
        <v>0</v>
      </c>
      <c r="Y40" s="22">
        <f t="shared" si="21"/>
        <v>0</v>
      </c>
      <c r="Z40" s="22" t="s">
        <v>171</v>
      </c>
      <c r="AA40" s="22">
        <v>0</v>
      </c>
      <c r="AB40" s="22" t="s">
        <v>171</v>
      </c>
      <c r="AC40" s="22" t="s">
        <v>171</v>
      </c>
      <c r="AD40" s="22" t="s">
        <v>171</v>
      </c>
      <c r="AE40" s="22">
        <v>0</v>
      </c>
      <c r="AF40" s="22">
        <f t="shared" si="22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3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24"/>
        <v>0</v>
      </c>
      <c r="AU40" s="22" t="s">
        <v>171</v>
      </c>
      <c r="AV40" s="22">
        <v>0</v>
      </c>
      <c r="AW40" s="22" t="s">
        <v>171</v>
      </c>
      <c r="AX40" s="22" t="s">
        <v>171</v>
      </c>
      <c r="AY40" s="22" t="s">
        <v>171</v>
      </c>
      <c r="AZ40" s="22">
        <v>0</v>
      </c>
      <c r="BA40" s="22">
        <f t="shared" si="25"/>
        <v>0</v>
      </c>
      <c r="BB40" s="22" t="s">
        <v>171</v>
      </c>
      <c r="BC40" s="22">
        <v>0</v>
      </c>
      <c r="BD40" s="22" t="s">
        <v>171</v>
      </c>
      <c r="BE40" s="22" t="s">
        <v>171</v>
      </c>
      <c r="BF40" s="22" t="s">
        <v>171</v>
      </c>
      <c r="BG40" s="22">
        <v>0</v>
      </c>
      <c r="BH40" s="22">
        <f t="shared" si="26"/>
        <v>137</v>
      </c>
      <c r="BI40" s="22">
        <v>132</v>
      </c>
      <c r="BJ40" s="22">
        <v>1</v>
      </c>
      <c r="BK40" s="22">
        <v>0</v>
      </c>
      <c r="BL40" s="22">
        <v>0</v>
      </c>
      <c r="BM40" s="22">
        <v>0</v>
      </c>
      <c r="BN40" s="22">
        <v>4</v>
      </c>
    </row>
    <row r="41" spans="1:66" ht="13.5">
      <c r="A41" s="40" t="s">
        <v>13</v>
      </c>
      <c r="B41" s="40" t="s">
        <v>82</v>
      </c>
      <c r="C41" s="41" t="s">
        <v>83</v>
      </c>
      <c r="D41" s="22">
        <f t="shared" si="15"/>
        <v>21</v>
      </c>
      <c r="E41" s="22">
        <f t="shared" si="27"/>
        <v>0</v>
      </c>
      <c r="F41" s="22">
        <f t="shared" si="27"/>
        <v>17</v>
      </c>
      <c r="G41" s="22">
        <f t="shared" si="27"/>
        <v>0</v>
      </c>
      <c r="H41" s="22">
        <f t="shared" si="27"/>
        <v>3</v>
      </c>
      <c r="I41" s="22">
        <f t="shared" si="27"/>
        <v>0</v>
      </c>
      <c r="J41" s="22">
        <f t="shared" si="27"/>
        <v>1</v>
      </c>
      <c r="K41" s="22">
        <f t="shared" si="16"/>
        <v>21</v>
      </c>
      <c r="L41" s="22">
        <v>0</v>
      </c>
      <c r="M41" s="22">
        <v>17</v>
      </c>
      <c r="N41" s="22">
        <v>0</v>
      </c>
      <c r="O41" s="22">
        <v>3</v>
      </c>
      <c r="P41" s="22">
        <v>0</v>
      </c>
      <c r="Q41" s="22">
        <v>1</v>
      </c>
      <c r="R41" s="22">
        <f t="shared" si="17"/>
        <v>0</v>
      </c>
      <c r="S41" s="22">
        <f t="shared" si="18"/>
        <v>0</v>
      </c>
      <c r="T41" s="22">
        <f t="shared" si="19"/>
        <v>0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20"/>
        <v>0</v>
      </c>
      <c r="Y41" s="22">
        <f t="shared" si="21"/>
        <v>0</v>
      </c>
      <c r="Z41" s="22" t="s">
        <v>171</v>
      </c>
      <c r="AA41" s="22">
        <v>0</v>
      </c>
      <c r="AB41" s="22" t="s">
        <v>171</v>
      </c>
      <c r="AC41" s="22" t="s">
        <v>171</v>
      </c>
      <c r="AD41" s="22" t="s">
        <v>171</v>
      </c>
      <c r="AE41" s="22">
        <v>0</v>
      </c>
      <c r="AF41" s="22">
        <f t="shared" si="22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3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4"/>
        <v>0</v>
      </c>
      <c r="AU41" s="22" t="s">
        <v>171</v>
      </c>
      <c r="AV41" s="22">
        <v>0</v>
      </c>
      <c r="AW41" s="22" t="s">
        <v>171</v>
      </c>
      <c r="AX41" s="22" t="s">
        <v>171</v>
      </c>
      <c r="AY41" s="22" t="s">
        <v>171</v>
      </c>
      <c r="AZ41" s="22">
        <v>0</v>
      </c>
      <c r="BA41" s="22">
        <f t="shared" si="25"/>
        <v>0</v>
      </c>
      <c r="BB41" s="22" t="s">
        <v>171</v>
      </c>
      <c r="BC41" s="22">
        <v>0</v>
      </c>
      <c r="BD41" s="22" t="s">
        <v>171</v>
      </c>
      <c r="BE41" s="22" t="s">
        <v>171</v>
      </c>
      <c r="BF41" s="22" t="s">
        <v>171</v>
      </c>
      <c r="BG41" s="22">
        <v>0</v>
      </c>
      <c r="BH41" s="22">
        <f t="shared" si="26"/>
        <v>142</v>
      </c>
      <c r="BI41" s="22">
        <v>116</v>
      </c>
      <c r="BJ41" s="22">
        <v>2</v>
      </c>
      <c r="BK41" s="22">
        <v>11</v>
      </c>
      <c r="BL41" s="22">
        <v>0</v>
      </c>
      <c r="BM41" s="22">
        <v>0</v>
      </c>
      <c r="BN41" s="22">
        <v>13</v>
      </c>
    </row>
    <row r="42" spans="1:66" ht="13.5">
      <c r="A42" s="40" t="s">
        <v>13</v>
      </c>
      <c r="B42" s="40" t="s">
        <v>84</v>
      </c>
      <c r="C42" s="41" t="s">
        <v>85</v>
      </c>
      <c r="D42" s="22">
        <f t="shared" si="15"/>
        <v>251</v>
      </c>
      <c r="E42" s="22">
        <f t="shared" si="27"/>
        <v>194</v>
      </c>
      <c r="F42" s="22">
        <f t="shared" si="27"/>
        <v>38</v>
      </c>
      <c r="G42" s="22">
        <f t="shared" si="27"/>
        <v>0</v>
      </c>
      <c r="H42" s="22">
        <f t="shared" si="27"/>
        <v>12</v>
      </c>
      <c r="I42" s="22">
        <f t="shared" si="27"/>
        <v>0</v>
      </c>
      <c r="J42" s="22">
        <f t="shared" si="27"/>
        <v>7</v>
      </c>
      <c r="K42" s="22">
        <f t="shared" si="16"/>
        <v>232</v>
      </c>
      <c r="L42" s="22">
        <v>194</v>
      </c>
      <c r="M42" s="22">
        <v>38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7"/>
        <v>19</v>
      </c>
      <c r="S42" s="22">
        <f t="shared" si="18"/>
        <v>0</v>
      </c>
      <c r="T42" s="22">
        <f t="shared" si="19"/>
        <v>0</v>
      </c>
      <c r="U42" s="22">
        <f t="shared" si="7"/>
        <v>0</v>
      </c>
      <c r="V42" s="22">
        <f t="shared" si="7"/>
        <v>12</v>
      </c>
      <c r="W42" s="22">
        <f t="shared" si="7"/>
        <v>0</v>
      </c>
      <c r="X42" s="22">
        <f t="shared" si="20"/>
        <v>7</v>
      </c>
      <c r="Y42" s="22">
        <f t="shared" si="21"/>
        <v>0</v>
      </c>
      <c r="Z42" s="22" t="s">
        <v>171</v>
      </c>
      <c r="AA42" s="22">
        <v>0</v>
      </c>
      <c r="AB42" s="22" t="s">
        <v>171</v>
      </c>
      <c r="AC42" s="22" t="s">
        <v>171</v>
      </c>
      <c r="AD42" s="22" t="s">
        <v>171</v>
      </c>
      <c r="AE42" s="22">
        <v>0</v>
      </c>
      <c r="AF42" s="22">
        <f t="shared" si="22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3"/>
        <v>19</v>
      </c>
      <c r="AN42" s="22">
        <v>0</v>
      </c>
      <c r="AO42" s="22">
        <v>0</v>
      </c>
      <c r="AP42" s="22">
        <v>0</v>
      </c>
      <c r="AQ42" s="22">
        <v>12</v>
      </c>
      <c r="AR42" s="22">
        <v>0</v>
      </c>
      <c r="AS42" s="22">
        <v>7</v>
      </c>
      <c r="AT42" s="22">
        <f t="shared" si="24"/>
        <v>0</v>
      </c>
      <c r="AU42" s="22" t="s">
        <v>171</v>
      </c>
      <c r="AV42" s="22">
        <v>0</v>
      </c>
      <c r="AW42" s="22" t="s">
        <v>171</v>
      </c>
      <c r="AX42" s="22" t="s">
        <v>171</v>
      </c>
      <c r="AY42" s="22" t="s">
        <v>171</v>
      </c>
      <c r="AZ42" s="22">
        <v>0</v>
      </c>
      <c r="BA42" s="22">
        <f t="shared" si="25"/>
        <v>0</v>
      </c>
      <c r="BB42" s="22" t="s">
        <v>171</v>
      </c>
      <c r="BC42" s="22">
        <v>0</v>
      </c>
      <c r="BD42" s="22" t="s">
        <v>171</v>
      </c>
      <c r="BE42" s="22" t="s">
        <v>171</v>
      </c>
      <c r="BF42" s="22" t="s">
        <v>171</v>
      </c>
      <c r="BG42" s="22">
        <v>0</v>
      </c>
      <c r="BH42" s="22">
        <f t="shared" si="26"/>
        <v>405</v>
      </c>
      <c r="BI42" s="22">
        <v>360</v>
      </c>
      <c r="BJ42" s="22">
        <v>4</v>
      </c>
      <c r="BK42" s="22">
        <v>22</v>
      </c>
      <c r="BL42" s="22">
        <v>0</v>
      </c>
      <c r="BM42" s="22">
        <v>0</v>
      </c>
      <c r="BN42" s="22">
        <v>19</v>
      </c>
    </row>
    <row r="43" spans="1:66" ht="13.5">
      <c r="A43" s="40" t="s">
        <v>13</v>
      </c>
      <c r="B43" s="40" t="s">
        <v>86</v>
      </c>
      <c r="C43" s="41" t="s">
        <v>87</v>
      </c>
      <c r="D43" s="22">
        <f t="shared" si="15"/>
        <v>382</v>
      </c>
      <c r="E43" s="22">
        <f t="shared" si="27"/>
        <v>0</v>
      </c>
      <c r="F43" s="22">
        <f t="shared" si="27"/>
        <v>163</v>
      </c>
      <c r="G43" s="22">
        <f t="shared" si="27"/>
        <v>120</v>
      </c>
      <c r="H43" s="22">
        <f t="shared" si="27"/>
        <v>0</v>
      </c>
      <c r="I43" s="22">
        <f t="shared" si="27"/>
        <v>0</v>
      </c>
      <c r="J43" s="22">
        <f t="shared" si="27"/>
        <v>99</v>
      </c>
      <c r="K43" s="22">
        <f t="shared" si="16"/>
        <v>216</v>
      </c>
      <c r="L43" s="22">
        <v>0</v>
      </c>
      <c r="M43" s="22">
        <v>0</v>
      </c>
      <c r="N43" s="22">
        <v>120</v>
      </c>
      <c r="O43" s="22">
        <v>0</v>
      </c>
      <c r="P43" s="22">
        <v>0</v>
      </c>
      <c r="Q43" s="22">
        <v>96</v>
      </c>
      <c r="R43" s="22">
        <f t="shared" si="17"/>
        <v>166</v>
      </c>
      <c r="S43" s="22">
        <f t="shared" si="18"/>
        <v>0</v>
      </c>
      <c r="T43" s="22">
        <f t="shared" si="19"/>
        <v>163</v>
      </c>
      <c r="U43" s="22">
        <f t="shared" si="7"/>
        <v>0</v>
      </c>
      <c r="V43" s="22">
        <f t="shared" si="7"/>
        <v>0</v>
      </c>
      <c r="W43" s="22">
        <f t="shared" si="7"/>
        <v>0</v>
      </c>
      <c r="X43" s="22">
        <f t="shared" si="20"/>
        <v>3</v>
      </c>
      <c r="Y43" s="22">
        <f t="shared" si="21"/>
        <v>0</v>
      </c>
      <c r="Z43" s="22" t="s">
        <v>171</v>
      </c>
      <c r="AA43" s="22">
        <v>0</v>
      </c>
      <c r="AB43" s="22" t="s">
        <v>171</v>
      </c>
      <c r="AC43" s="22" t="s">
        <v>171</v>
      </c>
      <c r="AD43" s="22" t="s">
        <v>171</v>
      </c>
      <c r="AE43" s="22">
        <v>0</v>
      </c>
      <c r="AF43" s="22">
        <f t="shared" si="22"/>
        <v>166</v>
      </c>
      <c r="AG43" s="22">
        <v>0</v>
      </c>
      <c r="AH43" s="22">
        <v>163</v>
      </c>
      <c r="AI43" s="22">
        <v>0</v>
      </c>
      <c r="AJ43" s="22">
        <v>0</v>
      </c>
      <c r="AK43" s="22">
        <v>0</v>
      </c>
      <c r="AL43" s="22">
        <v>3</v>
      </c>
      <c r="AM43" s="22">
        <f t="shared" si="23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24"/>
        <v>0</v>
      </c>
      <c r="AU43" s="22" t="s">
        <v>171</v>
      </c>
      <c r="AV43" s="22">
        <v>0</v>
      </c>
      <c r="AW43" s="22" t="s">
        <v>171</v>
      </c>
      <c r="AX43" s="22" t="s">
        <v>171</v>
      </c>
      <c r="AY43" s="22" t="s">
        <v>171</v>
      </c>
      <c r="AZ43" s="22">
        <v>0</v>
      </c>
      <c r="BA43" s="22">
        <f t="shared" si="25"/>
        <v>0</v>
      </c>
      <c r="BB43" s="22" t="s">
        <v>171</v>
      </c>
      <c r="BC43" s="22">
        <v>0</v>
      </c>
      <c r="BD43" s="22" t="s">
        <v>171</v>
      </c>
      <c r="BE43" s="22" t="s">
        <v>171</v>
      </c>
      <c r="BF43" s="22" t="s">
        <v>171</v>
      </c>
      <c r="BG43" s="22">
        <v>0</v>
      </c>
      <c r="BH43" s="22">
        <f t="shared" si="26"/>
        <v>982</v>
      </c>
      <c r="BI43" s="22">
        <v>974</v>
      </c>
      <c r="BJ43" s="22">
        <v>8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13</v>
      </c>
      <c r="B44" s="40" t="s">
        <v>88</v>
      </c>
      <c r="C44" s="41" t="s">
        <v>195</v>
      </c>
      <c r="D44" s="22">
        <f t="shared" si="15"/>
        <v>265</v>
      </c>
      <c r="E44" s="22">
        <f t="shared" si="27"/>
        <v>149</v>
      </c>
      <c r="F44" s="22">
        <f t="shared" si="27"/>
        <v>30</v>
      </c>
      <c r="G44" s="22">
        <f t="shared" si="27"/>
        <v>71</v>
      </c>
      <c r="H44" s="22">
        <f t="shared" si="27"/>
        <v>12</v>
      </c>
      <c r="I44" s="22">
        <f t="shared" si="27"/>
        <v>3</v>
      </c>
      <c r="J44" s="22">
        <f t="shared" si="27"/>
        <v>0</v>
      </c>
      <c r="K44" s="22">
        <f t="shared" si="16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7"/>
        <v>265</v>
      </c>
      <c r="S44" s="22">
        <f t="shared" si="18"/>
        <v>149</v>
      </c>
      <c r="T44" s="22">
        <f t="shared" si="19"/>
        <v>30</v>
      </c>
      <c r="U44" s="22">
        <f t="shared" si="7"/>
        <v>71</v>
      </c>
      <c r="V44" s="22">
        <f t="shared" si="7"/>
        <v>12</v>
      </c>
      <c r="W44" s="22">
        <f t="shared" si="7"/>
        <v>3</v>
      </c>
      <c r="X44" s="22">
        <f t="shared" si="20"/>
        <v>0</v>
      </c>
      <c r="Y44" s="22">
        <f t="shared" si="21"/>
        <v>0</v>
      </c>
      <c r="Z44" s="22" t="s">
        <v>171</v>
      </c>
      <c r="AA44" s="22">
        <v>0</v>
      </c>
      <c r="AB44" s="22" t="s">
        <v>171</v>
      </c>
      <c r="AC44" s="22" t="s">
        <v>171</v>
      </c>
      <c r="AD44" s="22" t="s">
        <v>171</v>
      </c>
      <c r="AE44" s="22">
        <v>0</v>
      </c>
      <c r="AF44" s="22">
        <f t="shared" si="22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3"/>
        <v>265</v>
      </c>
      <c r="AN44" s="22">
        <v>149</v>
      </c>
      <c r="AO44" s="22">
        <v>30</v>
      </c>
      <c r="AP44" s="22">
        <v>71</v>
      </c>
      <c r="AQ44" s="22">
        <v>12</v>
      </c>
      <c r="AR44" s="22">
        <v>3</v>
      </c>
      <c r="AS44" s="22">
        <v>0</v>
      </c>
      <c r="AT44" s="22">
        <f t="shared" si="24"/>
        <v>0</v>
      </c>
      <c r="AU44" s="22" t="s">
        <v>171</v>
      </c>
      <c r="AV44" s="22">
        <v>0</v>
      </c>
      <c r="AW44" s="22" t="s">
        <v>171</v>
      </c>
      <c r="AX44" s="22" t="s">
        <v>171</v>
      </c>
      <c r="AY44" s="22" t="s">
        <v>171</v>
      </c>
      <c r="AZ44" s="22">
        <v>0</v>
      </c>
      <c r="BA44" s="22">
        <f t="shared" si="25"/>
        <v>0</v>
      </c>
      <c r="BB44" s="22" t="s">
        <v>171</v>
      </c>
      <c r="BC44" s="22">
        <v>0</v>
      </c>
      <c r="BD44" s="22" t="s">
        <v>171</v>
      </c>
      <c r="BE44" s="22" t="s">
        <v>171</v>
      </c>
      <c r="BF44" s="22" t="s">
        <v>171</v>
      </c>
      <c r="BG44" s="22">
        <v>0</v>
      </c>
      <c r="BH44" s="22">
        <f t="shared" si="26"/>
        <v>278</v>
      </c>
      <c r="BI44" s="22">
        <v>268</v>
      </c>
      <c r="BJ44" s="22">
        <v>3</v>
      </c>
      <c r="BK44" s="22">
        <v>0</v>
      </c>
      <c r="BL44" s="22">
        <v>0</v>
      </c>
      <c r="BM44" s="22">
        <v>0</v>
      </c>
      <c r="BN44" s="22">
        <v>7</v>
      </c>
    </row>
    <row r="45" spans="1:66" ht="13.5">
      <c r="A45" s="40" t="s">
        <v>13</v>
      </c>
      <c r="B45" s="40" t="s">
        <v>89</v>
      </c>
      <c r="C45" s="41" t="s">
        <v>90</v>
      </c>
      <c r="D45" s="22">
        <f t="shared" si="15"/>
        <v>191</v>
      </c>
      <c r="E45" s="22">
        <f t="shared" si="27"/>
        <v>0</v>
      </c>
      <c r="F45" s="22">
        <f t="shared" si="27"/>
        <v>53</v>
      </c>
      <c r="G45" s="22">
        <f t="shared" si="27"/>
        <v>138</v>
      </c>
      <c r="H45" s="22">
        <f t="shared" si="27"/>
        <v>0</v>
      </c>
      <c r="I45" s="22">
        <f t="shared" si="27"/>
        <v>0</v>
      </c>
      <c r="J45" s="22">
        <f t="shared" si="27"/>
        <v>0</v>
      </c>
      <c r="K45" s="22">
        <f t="shared" si="16"/>
        <v>191</v>
      </c>
      <c r="L45" s="22">
        <v>0</v>
      </c>
      <c r="M45" s="22">
        <v>53</v>
      </c>
      <c r="N45" s="22">
        <v>138</v>
      </c>
      <c r="O45" s="22">
        <v>0</v>
      </c>
      <c r="P45" s="22">
        <v>0</v>
      </c>
      <c r="Q45" s="22">
        <v>0</v>
      </c>
      <c r="R45" s="22">
        <f t="shared" si="17"/>
        <v>0</v>
      </c>
      <c r="S45" s="22">
        <f t="shared" si="18"/>
        <v>0</v>
      </c>
      <c r="T45" s="22">
        <f t="shared" si="19"/>
        <v>0</v>
      </c>
      <c r="U45" s="22">
        <f t="shared" si="7"/>
        <v>0</v>
      </c>
      <c r="V45" s="22">
        <f t="shared" si="7"/>
        <v>0</v>
      </c>
      <c r="W45" s="22">
        <f t="shared" si="7"/>
        <v>0</v>
      </c>
      <c r="X45" s="22">
        <f t="shared" si="20"/>
        <v>0</v>
      </c>
      <c r="Y45" s="22">
        <f t="shared" si="21"/>
        <v>0</v>
      </c>
      <c r="Z45" s="22" t="s">
        <v>171</v>
      </c>
      <c r="AA45" s="22">
        <v>0</v>
      </c>
      <c r="AB45" s="22" t="s">
        <v>171</v>
      </c>
      <c r="AC45" s="22" t="s">
        <v>171</v>
      </c>
      <c r="AD45" s="22" t="s">
        <v>171</v>
      </c>
      <c r="AE45" s="22">
        <v>0</v>
      </c>
      <c r="AF45" s="22">
        <f t="shared" si="22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3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24"/>
        <v>0</v>
      </c>
      <c r="AU45" s="22" t="s">
        <v>171</v>
      </c>
      <c r="AV45" s="22">
        <v>0</v>
      </c>
      <c r="AW45" s="22" t="s">
        <v>171</v>
      </c>
      <c r="AX45" s="22" t="s">
        <v>171</v>
      </c>
      <c r="AY45" s="22" t="s">
        <v>171</v>
      </c>
      <c r="AZ45" s="22">
        <v>0</v>
      </c>
      <c r="BA45" s="22">
        <f t="shared" si="25"/>
        <v>0</v>
      </c>
      <c r="BB45" s="22" t="s">
        <v>171</v>
      </c>
      <c r="BC45" s="22">
        <v>0</v>
      </c>
      <c r="BD45" s="22" t="s">
        <v>171</v>
      </c>
      <c r="BE45" s="22" t="s">
        <v>171</v>
      </c>
      <c r="BF45" s="22" t="s">
        <v>171</v>
      </c>
      <c r="BG45" s="22">
        <v>0</v>
      </c>
      <c r="BH45" s="22">
        <f t="shared" si="26"/>
        <v>790</v>
      </c>
      <c r="BI45" s="22">
        <v>790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13</v>
      </c>
      <c r="B46" s="40" t="s">
        <v>91</v>
      </c>
      <c r="C46" s="41" t="s">
        <v>92</v>
      </c>
      <c r="D46" s="22">
        <f t="shared" si="15"/>
        <v>78</v>
      </c>
      <c r="E46" s="22">
        <f t="shared" si="27"/>
        <v>0</v>
      </c>
      <c r="F46" s="22">
        <f t="shared" si="27"/>
        <v>22</v>
      </c>
      <c r="G46" s="22">
        <f t="shared" si="27"/>
        <v>56</v>
      </c>
      <c r="H46" s="22">
        <f t="shared" si="27"/>
        <v>0</v>
      </c>
      <c r="I46" s="22">
        <f t="shared" si="27"/>
        <v>0</v>
      </c>
      <c r="J46" s="22">
        <f t="shared" si="27"/>
        <v>0</v>
      </c>
      <c r="K46" s="22">
        <f t="shared" si="16"/>
        <v>78</v>
      </c>
      <c r="L46" s="22">
        <v>0</v>
      </c>
      <c r="M46" s="22">
        <v>22</v>
      </c>
      <c r="N46" s="22">
        <v>56</v>
      </c>
      <c r="O46" s="22">
        <v>0</v>
      </c>
      <c r="P46" s="22">
        <v>0</v>
      </c>
      <c r="Q46" s="22">
        <v>0</v>
      </c>
      <c r="R46" s="22">
        <f t="shared" si="17"/>
        <v>0</v>
      </c>
      <c r="S46" s="22">
        <f t="shared" si="18"/>
        <v>0</v>
      </c>
      <c r="T46" s="22">
        <f t="shared" si="19"/>
        <v>0</v>
      </c>
      <c r="U46" s="22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20"/>
        <v>0</v>
      </c>
      <c r="Y46" s="22">
        <f t="shared" si="21"/>
        <v>0</v>
      </c>
      <c r="Z46" s="22" t="s">
        <v>171</v>
      </c>
      <c r="AA46" s="22">
        <v>0</v>
      </c>
      <c r="AB46" s="22" t="s">
        <v>171</v>
      </c>
      <c r="AC46" s="22" t="s">
        <v>171</v>
      </c>
      <c r="AD46" s="22" t="s">
        <v>171</v>
      </c>
      <c r="AE46" s="22">
        <v>0</v>
      </c>
      <c r="AF46" s="22">
        <f t="shared" si="22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3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24"/>
        <v>0</v>
      </c>
      <c r="AU46" s="22" t="s">
        <v>171</v>
      </c>
      <c r="AV46" s="22">
        <v>0</v>
      </c>
      <c r="AW46" s="22" t="s">
        <v>171</v>
      </c>
      <c r="AX46" s="22" t="s">
        <v>171</v>
      </c>
      <c r="AY46" s="22" t="s">
        <v>171</v>
      </c>
      <c r="AZ46" s="22">
        <v>0</v>
      </c>
      <c r="BA46" s="22">
        <f t="shared" si="25"/>
        <v>0</v>
      </c>
      <c r="BB46" s="22" t="s">
        <v>171</v>
      </c>
      <c r="BC46" s="22">
        <v>0</v>
      </c>
      <c r="BD46" s="22" t="s">
        <v>171</v>
      </c>
      <c r="BE46" s="22" t="s">
        <v>171</v>
      </c>
      <c r="BF46" s="22" t="s">
        <v>171</v>
      </c>
      <c r="BG46" s="22">
        <v>0</v>
      </c>
      <c r="BH46" s="22">
        <f t="shared" si="26"/>
        <v>144</v>
      </c>
      <c r="BI46" s="22">
        <v>144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13</v>
      </c>
      <c r="B47" s="40" t="s">
        <v>93</v>
      </c>
      <c r="C47" s="41" t="s">
        <v>94</v>
      </c>
      <c r="D47" s="22">
        <f t="shared" si="15"/>
        <v>60</v>
      </c>
      <c r="E47" s="22">
        <f t="shared" si="27"/>
        <v>0</v>
      </c>
      <c r="F47" s="22">
        <f t="shared" si="27"/>
        <v>12</v>
      </c>
      <c r="G47" s="22">
        <f t="shared" si="27"/>
        <v>31</v>
      </c>
      <c r="H47" s="22">
        <f t="shared" si="27"/>
        <v>4</v>
      </c>
      <c r="I47" s="22">
        <f t="shared" si="27"/>
        <v>13</v>
      </c>
      <c r="J47" s="22">
        <f t="shared" si="27"/>
        <v>0</v>
      </c>
      <c r="K47" s="22">
        <f t="shared" si="16"/>
        <v>60</v>
      </c>
      <c r="L47" s="22">
        <v>0</v>
      </c>
      <c r="M47" s="22">
        <v>12</v>
      </c>
      <c r="N47" s="22">
        <v>31</v>
      </c>
      <c r="O47" s="22">
        <v>4</v>
      </c>
      <c r="P47" s="22">
        <v>13</v>
      </c>
      <c r="Q47" s="22">
        <v>0</v>
      </c>
      <c r="R47" s="22">
        <f t="shared" si="17"/>
        <v>0</v>
      </c>
      <c r="S47" s="22">
        <f t="shared" si="18"/>
        <v>0</v>
      </c>
      <c r="T47" s="22">
        <f t="shared" si="19"/>
        <v>0</v>
      </c>
      <c r="U47" s="22">
        <f t="shared" si="7"/>
        <v>0</v>
      </c>
      <c r="V47" s="22">
        <f t="shared" si="7"/>
        <v>0</v>
      </c>
      <c r="W47" s="22">
        <f t="shared" si="7"/>
        <v>0</v>
      </c>
      <c r="X47" s="22">
        <f t="shared" si="20"/>
        <v>0</v>
      </c>
      <c r="Y47" s="22">
        <f t="shared" si="21"/>
        <v>0</v>
      </c>
      <c r="Z47" s="22" t="s">
        <v>171</v>
      </c>
      <c r="AA47" s="22">
        <v>0</v>
      </c>
      <c r="AB47" s="22" t="s">
        <v>171</v>
      </c>
      <c r="AC47" s="22" t="s">
        <v>171</v>
      </c>
      <c r="AD47" s="22" t="s">
        <v>171</v>
      </c>
      <c r="AE47" s="22">
        <v>0</v>
      </c>
      <c r="AF47" s="22">
        <f t="shared" si="22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3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24"/>
        <v>0</v>
      </c>
      <c r="AU47" s="22" t="s">
        <v>171</v>
      </c>
      <c r="AV47" s="22">
        <v>0</v>
      </c>
      <c r="AW47" s="22" t="s">
        <v>171</v>
      </c>
      <c r="AX47" s="22" t="s">
        <v>171</v>
      </c>
      <c r="AY47" s="22" t="s">
        <v>171</v>
      </c>
      <c r="AZ47" s="22">
        <v>0</v>
      </c>
      <c r="BA47" s="22">
        <f t="shared" si="25"/>
        <v>0</v>
      </c>
      <c r="BB47" s="22" t="s">
        <v>171</v>
      </c>
      <c r="BC47" s="22">
        <v>0</v>
      </c>
      <c r="BD47" s="22" t="s">
        <v>171</v>
      </c>
      <c r="BE47" s="22" t="s">
        <v>171</v>
      </c>
      <c r="BF47" s="22" t="s">
        <v>171</v>
      </c>
      <c r="BG47" s="22">
        <v>0</v>
      </c>
      <c r="BH47" s="22">
        <f t="shared" si="26"/>
        <v>195</v>
      </c>
      <c r="BI47" s="22">
        <v>195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13</v>
      </c>
      <c r="B48" s="40" t="s">
        <v>95</v>
      </c>
      <c r="C48" s="41" t="s">
        <v>96</v>
      </c>
      <c r="D48" s="22">
        <f t="shared" si="15"/>
        <v>345</v>
      </c>
      <c r="E48" s="22">
        <f t="shared" si="27"/>
        <v>0</v>
      </c>
      <c r="F48" s="22">
        <f t="shared" si="27"/>
        <v>270</v>
      </c>
      <c r="G48" s="22">
        <f t="shared" si="27"/>
        <v>65</v>
      </c>
      <c r="H48" s="22">
        <f t="shared" si="27"/>
        <v>10</v>
      </c>
      <c r="I48" s="22">
        <f t="shared" si="27"/>
        <v>0</v>
      </c>
      <c r="J48" s="22">
        <f t="shared" si="27"/>
        <v>0</v>
      </c>
      <c r="K48" s="22">
        <f t="shared" si="16"/>
        <v>287</v>
      </c>
      <c r="L48" s="22">
        <v>0</v>
      </c>
      <c r="M48" s="22">
        <v>222</v>
      </c>
      <c r="N48" s="22">
        <v>65</v>
      </c>
      <c r="O48" s="22">
        <v>0</v>
      </c>
      <c r="P48" s="22">
        <v>0</v>
      </c>
      <c r="Q48" s="22">
        <v>0</v>
      </c>
      <c r="R48" s="22">
        <f t="shared" si="17"/>
        <v>58</v>
      </c>
      <c r="S48" s="22">
        <f t="shared" si="18"/>
        <v>0</v>
      </c>
      <c r="T48" s="22">
        <f t="shared" si="19"/>
        <v>48</v>
      </c>
      <c r="U48" s="22">
        <f t="shared" si="7"/>
        <v>0</v>
      </c>
      <c r="V48" s="22">
        <f t="shared" si="7"/>
        <v>10</v>
      </c>
      <c r="W48" s="22">
        <f t="shared" si="7"/>
        <v>0</v>
      </c>
      <c r="X48" s="22">
        <f t="shared" si="20"/>
        <v>0</v>
      </c>
      <c r="Y48" s="22">
        <f t="shared" si="21"/>
        <v>0</v>
      </c>
      <c r="Z48" s="22" t="s">
        <v>171</v>
      </c>
      <c r="AA48" s="22">
        <v>0</v>
      </c>
      <c r="AB48" s="22" t="s">
        <v>171</v>
      </c>
      <c r="AC48" s="22" t="s">
        <v>171</v>
      </c>
      <c r="AD48" s="22" t="s">
        <v>171</v>
      </c>
      <c r="AE48" s="22">
        <v>0</v>
      </c>
      <c r="AF48" s="22">
        <f t="shared" si="22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3"/>
        <v>58</v>
      </c>
      <c r="AN48" s="22">
        <v>0</v>
      </c>
      <c r="AO48" s="22">
        <v>48</v>
      </c>
      <c r="AP48" s="22">
        <v>0</v>
      </c>
      <c r="AQ48" s="22">
        <v>10</v>
      </c>
      <c r="AR48" s="22">
        <v>0</v>
      </c>
      <c r="AS48" s="22">
        <v>0</v>
      </c>
      <c r="AT48" s="22">
        <f t="shared" si="24"/>
        <v>0</v>
      </c>
      <c r="AU48" s="22" t="s">
        <v>171</v>
      </c>
      <c r="AV48" s="22">
        <v>0</v>
      </c>
      <c r="AW48" s="22" t="s">
        <v>171</v>
      </c>
      <c r="AX48" s="22" t="s">
        <v>171</v>
      </c>
      <c r="AY48" s="22" t="s">
        <v>171</v>
      </c>
      <c r="AZ48" s="22">
        <v>0</v>
      </c>
      <c r="BA48" s="22">
        <f t="shared" si="25"/>
        <v>0</v>
      </c>
      <c r="BB48" s="22" t="s">
        <v>171</v>
      </c>
      <c r="BC48" s="22">
        <v>0</v>
      </c>
      <c r="BD48" s="22" t="s">
        <v>171</v>
      </c>
      <c r="BE48" s="22" t="s">
        <v>171</v>
      </c>
      <c r="BF48" s="22" t="s">
        <v>171</v>
      </c>
      <c r="BG48" s="22">
        <v>0</v>
      </c>
      <c r="BH48" s="22">
        <f t="shared" si="26"/>
        <v>459</v>
      </c>
      <c r="BI48" s="22">
        <v>452</v>
      </c>
      <c r="BJ48" s="22">
        <v>7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74" t="s">
        <v>97</v>
      </c>
      <c r="B49" s="75"/>
      <c r="C49" s="76"/>
      <c r="D49" s="22">
        <f aca="true" t="shared" si="28" ref="D49:AI49">SUM(D5:D48)</f>
        <v>43384</v>
      </c>
      <c r="E49" s="22">
        <f t="shared" si="28"/>
        <v>4547</v>
      </c>
      <c r="F49" s="22">
        <f t="shared" si="28"/>
        <v>17935</v>
      </c>
      <c r="G49" s="22">
        <f t="shared" si="28"/>
        <v>11712</v>
      </c>
      <c r="H49" s="22">
        <f t="shared" si="28"/>
        <v>2429</v>
      </c>
      <c r="I49" s="22">
        <f t="shared" si="28"/>
        <v>2055</v>
      </c>
      <c r="J49" s="22">
        <f t="shared" si="28"/>
        <v>4706</v>
      </c>
      <c r="K49" s="22">
        <f t="shared" si="28"/>
        <v>10691</v>
      </c>
      <c r="L49" s="22">
        <f t="shared" si="28"/>
        <v>3616</v>
      </c>
      <c r="M49" s="22">
        <f t="shared" si="28"/>
        <v>1687</v>
      </c>
      <c r="N49" s="22">
        <f t="shared" si="28"/>
        <v>3143</v>
      </c>
      <c r="O49" s="22">
        <f t="shared" si="28"/>
        <v>184</v>
      </c>
      <c r="P49" s="22">
        <f t="shared" si="28"/>
        <v>1004</v>
      </c>
      <c r="Q49" s="22">
        <f t="shared" si="28"/>
        <v>1057</v>
      </c>
      <c r="R49" s="22">
        <f t="shared" si="28"/>
        <v>32693</v>
      </c>
      <c r="S49" s="22">
        <f t="shared" si="28"/>
        <v>931</v>
      </c>
      <c r="T49" s="22">
        <f t="shared" si="28"/>
        <v>16248</v>
      </c>
      <c r="U49" s="22">
        <f t="shared" si="28"/>
        <v>8569</v>
      </c>
      <c r="V49" s="22">
        <f t="shared" si="28"/>
        <v>2245</v>
      </c>
      <c r="W49" s="22">
        <f t="shared" si="28"/>
        <v>1051</v>
      </c>
      <c r="X49" s="22">
        <f t="shared" si="28"/>
        <v>3649</v>
      </c>
      <c r="Y49" s="22">
        <f t="shared" si="28"/>
        <v>0</v>
      </c>
      <c r="Z49" s="22">
        <f t="shared" si="28"/>
        <v>0</v>
      </c>
      <c r="AA49" s="22">
        <f t="shared" si="28"/>
        <v>0</v>
      </c>
      <c r="AB49" s="22">
        <f t="shared" si="28"/>
        <v>0</v>
      </c>
      <c r="AC49" s="22">
        <f t="shared" si="28"/>
        <v>0</v>
      </c>
      <c r="AD49" s="22">
        <f t="shared" si="28"/>
        <v>0</v>
      </c>
      <c r="AE49" s="22">
        <f t="shared" si="28"/>
        <v>0</v>
      </c>
      <c r="AF49" s="22">
        <f t="shared" si="28"/>
        <v>8768</v>
      </c>
      <c r="AG49" s="22">
        <f t="shared" si="28"/>
        <v>11</v>
      </c>
      <c r="AH49" s="22">
        <f t="shared" si="28"/>
        <v>8195</v>
      </c>
      <c r="AI49" s="22">
        <f t="shared" si="28"/>
        <v>196</v>
      </c>
      <c r="AJ49" s="22">
        <f aca="true" t="shared" si="29" ref="AJ49:BO49">SUM(AJ5:AJ48)</f>
        <v>40</v>
      </c>
      <c r="AK49" s="22">
        <f t="shared" si="29"/>
        <v>283</v>
      </c>
      <c r="AL49" s="22">
        <f t="shared" si="29"/>
        <v>43</v>
      </c>
      <c r="AM49" s="22">
        <f t="shared" si="29"/>
        <v>20698</v>
      </c>
      <c r="AN49" s="22">
        <f t="shared" si="29"/>
        <v>920</v>
      </c>
      <c r="AO49" s="22">
        <f t="shared" si="29"/>
        <v>8053</v>
      </c>
      <c r="AP49" s="22">
        <f t="shared" si="29"/>
        <v>8373</v>
      </c>
      <c r="AQ49" s="22">
        <f t="shared" si="29"/>
        <v>2205</v>
      </c>
      <c r="AR49" s="22">
        <f t="shared" si="29"/>
        <v>768</v>
      </c>
      <c r="AS49" s="22">
        <f t="shared" si="29"/>
        <v>379</v>
      </c>
      <c r="AT49" s="22">
        <f t="shared" si="29"/>
        <v>3227</v>
      </c>
      <c r="AU49" s="22">
        <f t="shared" si="29"/>
        <v>0</v>
      </c>
      <c r="AV49" s="22">
        <f t="shared" si="29"/>
        <v>0</v>
      </c>
      <c r="AW49" s="22">
        <f t="shared" si="29"/>
        <v>0</v>
      </c>
      <c r="AX49" s="22">
        <f t="shared" si="29"/>
        <v>0</v>
      </c>
      <c r="AY49" s="22">
        <f t="shared" si="29"/>
        <v>0</v>
      </c>
      <c r="AZ49" s="22">
        <f t="shared" si="29"/>
        <v>3227</v>
      </c>
      <c r="BA49" s="22">
        <f t="shared" si="29"/>
        <v>0</v>
      </c>
      <c r="BB49" s="22">
        <f t="shared" si="29"/>
        <v>0</v>
      </c>
      <c r="BC49" s="22">
        <f t="shared" si="29"/>
        <v>0</v>
      </c>
      <c r="BD49" s="22">
        <f t="shared" si="29"/>
        <v>0</v>
      </c>
      <c r="BE49" s="22">
        <f t="shared" si="29"/>
        <v>0</v>
      </c>
      <c r="BF49" s="22">
        <f t="shared" si="29"/>
        <v>0</v>
      </c>
      <c r="BG49" s="22">
        <f t="shared" si="29"/>
        <v>0</v>
      </c>
      <c r="BH49" s="22">
        <f t="shared" si="29"/>
        <v>24451</v>
      </c>
      <c r="BI49" s="22">
        <f t="shared" si="29"/>
        <v>23567</v>
      </c>
      <c r="BJ49" s="22">
        <f t="shared" si="29"/>
        <v>213</v>
      </c>
      <c r="BK49" s="22">
        <f t="shared" si="29"/>
        <v>104</v>
      </c>
      <c r="BL49" s="22">
        <f t="shared" si="29"/>
        <v>0</v>
      </c>
      <c r="BM49" s="22">
        <f t="shared" si="29"/>
        <v>0</v>
      </c>
      <c r="BN49" s="22">
        <f t="shared" si="29"/>
        <v>567</v>
      </c>
    </row>
  </sheetData>
  <mergeCells count="13">
    <mergeCell ref="A49:C4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2003-02-07T12:34:22Z</dcterms:modified>
  <cp:category/>
  <cp:version/>
  <cp:contentType/>
  <cp:contentStatus/>
</cp:coreProperties>
</file>