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</sheets>
  <definedNames>
    <definedName name="_xlnm.Print_Area" localSheetId="0">'ごみ処理概要'!$A$2:$AP$50</definedName>
    <definedName name="_xlnm.Print_Area" localSheetId="2">'ごみ処理量内訳'!$A$2:$AI$50</definedName>
    <definedName name="_xlnm.Print_Area" localSheetId="1">'ごみ搬入量内訳'!$A$2:$AH$51</definedName>
    <definedName name="_xlnm.Print_Area" localSheetId="3">'資源化量内訳'!$A$2:$BN$49</definedName>
    <definedName name="_xlnm.Print_Titles" localSheetId="0">'ごみ処理概要'!$A:$C,'ごみ処理概要'!$2:$5</definedName>
    <definedName name="_xlnm.Print_Titles" localSheetId="2">'ごみ処理量内訳'!$A:$C,'ごみ処理量内訳'!$2:$5</definedName>
    <definedName name="_xlnm.Print_Titles" localSheetId="1">'ごみ搬入量内訳'!$A:$C,'ごみ搬入量内訳'!$2:$6</definedName>
    <definedName name="_xlnm.Print_Titles" localSheetId="3">'資源化量内訳'!$A:$C,'資源化量内訳'!$2:$4</definedName>
  </definedNames>
  <calcPr fullCalcOnLoad="1"/>
</workbook>
</file>

<file path=xl/sharedStrings.xml><?xml version="1.0" encoding="utf-8"?>
<sst xmlns="http://schemas.openxmlformats.org/spreadsheetml/2006/main" count="1483" uniqueCount="198">
  <si>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</si>
  <si>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</si>
  <si>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</si>
  <si>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</si>
  <si>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</si>
  <si>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</si>
  <si>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</si>
  <si>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t>ﾍﾟｯﾄﾎﾞﾄﾙ</t>
  </si>
  <si>
    <t>ﾌﾟﾗｽﾁｯｸ類</t>
  </si>
  <si>
    <t>－</t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</si>
  <si>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</si>
  <si>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</si>
  <si>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t>合　計</t>
  </si>
  <si>
    <t>都道府県</t>
  </si>
  <si>
    <t>コード</t>
  </si>
  <si>
    <t>市町村名</t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</si>
  <si>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</si>
  <si>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</si>
  <si>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自家処理量</t>
  </si>
  <si>
    <t>＝(収集量+直接搬入量)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</si>
  <si>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</si>
  <si>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</si>
  <si>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</si>
  <si>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</si>
  <si>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</si>
  <si>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</si>
  <si>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</si>
  <si>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</si>
  <si>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</si>
  <si>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</si>
  <si>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直営</t>
  </si>
  <si>
    <t>委託</t>
  </si>
  <si>
    <t>許可</t>
  </si>
  <si>
    <t>（ｔ）</t>
  </si>
  <si>
    <t>（ｔ）</t>
  </si>
  <si>
    <t>コード</t>
  </si>
  <si>
    <t>市町村名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</si>
  <si>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</si>
  <si>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</si>
  <si>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</si>
  <si>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t>直接焼却量</t>
  </si>
  <si>
    <t>焼却以外の中間処理量 (粗大ごみ処理施設+資源化等を行う施設+高速堆肥化施設+ごみ燃料化施設+その他の施設)</t>
  </si>
  <si>
    <t>焼却施設以外の中間処理施設からの搬入量</t>
  </si>
  <si>
    <t>焼却残渣量</t>
  </si>
  <si>
    <t>焼却施設以外の中間処理施設からの残渣量</t>
  </si>
  <si>
    <t>金属類</t>
  </si>
  <si>
    <t>ﾍﾟｯﾄﾎﾞﾄﾙ</t>
  </si>
  <si>
    <t>その他</t>
  </si>
  <si>
    <t>（ｔ）</t>
  </si>
  <si>
    <t>コード</t>
  </si>
  <si>
    <t>市町村名</t>
  </si>
  <si>
    <r>
      <t>収集ごみ資源化量</t>
    </r>
    <r>
      <rPr>
        <sz val="9"/>
        <rFont val="ＭＳ ゴシック"/>
        <family val="3"/>
      </rPr>
      <t xml:space="preserve"> (直接資源化量+中間処理後再生利用量)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</si>
  <si>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</si>
  <si>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t>都道府県</t>
  </si>
  <si>
    <t>コード</t>
  </si>
  <si>
    <t>市町村名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</si>
  <si>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</si>
  <si>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</si>
  <si>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t>１人１日当たりの排出量</t>
  </si>
  <si>
    <t>集団回収量　　　　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</si>
  <si>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</si>
  <si>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</si>
  <si>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</si>
  <si>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</si>
  <si>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</si>
  <si>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</si>
  <si>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</si>
  <si>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t>合計</t>
  </si>
  <si>
    <t>直接焼却量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</si>
  <si>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</si>
  <si>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</si>
  <si>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焼却施設</t>
  </si>
  <si>
    <t>合計</t>
  </si>
  <si>
    <t>焼却残渣量</t>
  </si>
  <si>
    <t>処理残渣量</t>
  </si>
  <si>
    <t>紙類</t>
  </si>
  <si>
    <t>金属類</t>
  </si>
  <si>
    <t>ガラス類</t>
  </si>
  <si>
    <t>ﾍﾟｯﾄﾎﾞﾄﾙ</t>
  </si>
  <si>
    <t>ﾌﾟﾗｽﾁｯｸ類</t>
  </si>
  <si>
    <t>その他</t>
  </si>
  <si>
    <t>（人）</t>
  </si>
  <si>
    <t>（ｔ）</t>
  </si>
  <si>
    <t>（g/人日)</t>
  </si>
  <si>
    <t>（ｔ）</t>
  </si>
  <si>
    <t>（％）</t>
  </si>
  <si>
    <t>－</t>
  </si>
  <si>
    <t>朝日町</t>
  </si>
  <si>
    <t>ごみ処理の概要（平成１２年度実績）</t>
  </si>
  <si>
    <t>ごみ搬入量の状況（平成１２年度実績）</t>
  </si>
  <si>
    <t>直接最終
処分量</t>
  </si>
  <si>
    <t>粗大ごみ
処理施設</t>
  </si>
  <si>
    <t>資源化等を
行う施設</t>
  </si>
  <si>
    <t>高速堆肥化
施設</t>
  </si>
  <si>
    <t>ごみ燃料化
施設</t>
  </si>
  <si>
    <t>その他の
施設</t>
  </si>
  <si>
    <t>粗大ごみ
処理施設</t>
  </si>
  <si>
    <t>ごみ処理の状況（平成１２年度実績）</t>
  </si>
  <si>
    <t>粗大ごみ
処理施設</t>
  </si>
  <si>
    <t>資源化等を
行う施設</t>
  </si>
  <si>
    <t>高速堆肥化
施設</t>
  </si>
  <si>
    <t>ごみ燃料化
施設</t>
  </si>
  <si>
    <t>その他の
施設</t>
  </si>
  <si>
    <t>資源化等を
行う施設</t>
  </si>
  <si>
    <t>高速堆肥化
施設</t>
  </si>
  <si>
    <t>ごみ燃料化
施設</t>
  </si>
  <si>
    <t>ごみ資源化の状況（平成１２年度実績）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</si>
  <si>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</si>
  <si>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>生活系ごみ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</si>
  <si>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>事業系ごみ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</si>
  <si>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松山町</t>
  </si>
  <si>
    <t>河北町</t>
  </si>
  <si>
    <t>山形県</t>
  </si>
  <si>
    <t>06201</t>
  </si>
  <si>
    <t>山形市</t>
  </si>
  <si>
    <t>06202</t>
  </si>
  <si>
    <t>米沢市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</si>
  <si>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</si>
  <si>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</si>
  <si>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</si>
  <si>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</si>
  <si>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</si>
  <si>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</si>
  <si>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</si>
  <si>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</si>
  <si>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</si>
  <si>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</si>
  <si>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</si>
  <si>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</si>
  <si>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</si>
  <si>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</si>
  <si>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</si>
  <si>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</si>
  <si>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</si>
  <si>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</si>
  <si>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</si>
  <si>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</si>
  <si>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</si>
  <si>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</si>
  <si>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</si>
  <si>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</si>
  <si>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06302</t>
  </si>
  <si>
    <t>中山町</t>
  </si>
  <si>
    <t>06321</t>
  </si>
  <si>
    <t>06322</t>
  </si>
  <si>
    <t>西川町</t>
  </si>
  <si>
    <t>06323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</si>
  <si>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</si>
  <si>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</si>
  <si>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</si>
  <si>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</si>
  <si>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</si>
  <si>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</si>
  <si>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</si>
  <si>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</si>
  <si>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</si>
  <si>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</si>
  <si>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</si>
  <si>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</si>
  <si>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</si>
  <si>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</si>
  <si>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</si>
  <si>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</si>
  <si>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</si>
  <si>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</si>
  <si>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</si>
  <si>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</si>
  <si>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</si>
  <si>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</si>
  <si>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</si>
  <si>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</si>
  <si>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</si>
  <si>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</si>
  <si>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06403</t>
  </si>
  <si>
    <t>飯豊町</t>
  </si>
  <si>
    <t>06421</t>
  </si>
  <si>
    <t>立川町</t>
  </si>
  <si>
    <t>06422</t>
  </si>
  <si>
    <t>余目町</t>
  </si>
  <si>
    <t>06423</t>
  </si>
  <si>
    <t>藤島町</t>
  </si>
  <si>
    <t>06424</t>
  </si>
  <si>
    <t>羽黒町</t>
  </si>
  <si>
    <t>06425</t>
  </si>
  <si>
    <t>櫛引町</t>
  </si>
  <si>
    <t>06426</t>
  </si>
  <si>
    <t>三川町</t>
  </si>
  <si>
    <t>06427</t>
  </si>
  <si>
    <t>朝日村</t>
  </si>
  <si>
    <t>06441</t>
  </si>
  <si>
    <t>温海町</t>
  </si>
  <si>
    <t>06461</t>
  </si>
  <si>
    <t>遊佐町</t>
  </si>
  <si>
    <t>06462</t>
  </si>
  <si>
    <t>八幡町</t>
  </si>
  <si>
    <t>06463</t>
  </si>
  <si>
    <t>06464</t>
  </si>
  <si>
    <t>平田町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</si>
</sst>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10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102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 quotePrefix="1">
      <alignment horizontal="center" vertical="center" wrapText="1"/>
    </xf>
    <xf numFmtId="0" fontId="5" fillId="2" borderId="2" xfId="0" applyFont="1" applyFill="1" applyBorder="1" applyAlignment="1" quotePrefix="1">
      <alignment horizontal="left" vertical="center"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 quotePrefix="1">
      <alignment horizontal="left" vertical="center"/>
    </xf>
    <xf numFmtId="0" fontId="4" fillId="2" borderId="7" xfId="0" applyFont="1" applyFill="1" applyBorder="1" applyAlignment="1">
      <alignment/>
    </xf>
    <xf numFmtId="0" fontId="4" fillId="2" borderId="5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 quotePrefix="1">
      <alignment horizontal="center" vertical="center" wrapText="1"/>
    </xf>
    <xf numFmtId="38" fontId="4" fillId="0" borderId="9" xfId="16" applyFont="1" applyBorder="1" applyAlignment="1">
      <alignment horizontal="right" vertical="center"/>
    </xf>
    <xf numFmtId="176" fontId="4" fillId="0" borderId="9" xfId="16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2" borderId="6" xfId="0" applyFont="1" applyFill="1" applyBorder="1" applyAlignment="1" quotePrefix="1">
      <alignment horizontal="left" vertical="center"/>
    </xf>
    <xf numFmtId="0" fontId="4" fillId="2" borderId="3" xfId="0" applyFont="1" applyFill="1" applyBorder="1" applyAlignment="1" quotePrefix="1">
      <alignment horizontal="left"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0" xfId="0" applyFont="1" applyFill="1" applyBorder="1" applyAlignment="1" quotePrefix="1">
      <alignment horizontal="left" vertical="center" wrapText="1"/>
    </xf>
    <xf numFmtId="38" fontId="4" fillId="0" borderId="9" xfId="0" applyNumberFormat="1" applyFont="1" applyBorder="1" applyAlignment="1">
      <alignment/>
    </xf>
    <xf numFmtId="38" fontId="4" fillId="0" borderId="9" xfId="0" applyNumberFormat="1" applyFont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4" fillId="2" borderId="8" xfId="20" applyFont="1" applyFill="1" applyBorder="1" applyAlignment="1" quotePrefix="1">
      <alignment horizontal="center" vertical="center" wrapText="1"/>
      <protection/>
    </xf>
    <xf numFmtId="0" fontId="4" fillId="2" borderId="5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 quotePrefix="1">
      <alignment horizontal="left" vertical="center"/>
    </xf>
    <xf numFmtId="0" fontId="4" fillId="2" borderId="12" xfId="0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4" fillId="2" borderId="1" xfId="0" applyFont="1" applyFill="1" applyBorder="1" applyAlignment="1" quotePrefix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5" fillId="2" borderId="6" xfId="0" applyFont="1" applyFill="1" applyBorder="1" applyAlignment="1" quotePrefix="1">
      <alignment horizontal="left" vertical="center" wrapText="1"/>
    </xf>
    <xf numFmtId="0" fontId="5" fillId="2" borderId="2" xfId="0" applyFont="1" applyFill="1" applyBorder="1" applyAlignment="1" quotePrefix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quotePrefix="1">
      <alignment horizontal="left" vertical="top" wrapText="1"/>
    </xf>
    <xf numFmtId="0" fontId="4" fillId="2" borderId="5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 quotePrefix="1">
      <alignment horizontal="left" vertical="center" wrapText="1"/>
    </xf>
    <xf numFmtId="0" fontId="4" fillId="2" borderId="13" xfId="0" applyFont="1" applyFill="1" applyBorder="1" applyAlignment="1" quotePrefix="1">
      <alignment horizontal="left" vertical="center" wrapText="1"/>
    </xf>
    <xf numFmtId="0" fontId="4" fillId="2" borderId="4" xfId="0" applyFont="1" applyFill="1" applyBorder="1" applyAlignment="1" quotePrefix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2" xfId="0" applyFont="1" applyBorder="1" applyAlignment="1" quotePrefix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8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2" borderId="6" xfId="20" applyFont="1" applyFill="1" applyBorder="1" applyAlignment="1" quotePrefix="1">
      <alignment horizontal="left" vertical="center"/>
      <protection/>
    </xf>
    <xf numFmtId="0" fontId="5" fillId="2" borderId="6" xfId="20" applyFont="1" applyFill="1" applyBorder="1" applyAlignment="1" quotePrefix="1">
      <alignment horizontal="left" vertical="center" wrapText="1"/>
      <protection/>
    </xf>
    <xf numFmtId="0" fontId="0" fillId="0" borderId="1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2" borderId="1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left" vertical="center" wrapText="1"/>
    </xf>
    <xf numFmtId="0" fontId="4" fillId="0" borderId="5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表ごみPrg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0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42" width="10.625" style="0" customWidth="1"/>
  </cols>
  <sheetData>
    <row r="1" spans="1:42" ht="17.25">
      <c r="A1" s="1" t="s">
        <v>88</v>
      </c>
      <c r="B1" s="1"/>
      <c r="C1" s="1"/>
      <c r="D1" s="2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6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42" ht="27" customHeight="1">
      <c r="A2" s="49" t="s">
        <v>53</v>
      </c>
      <c r="B2" s="49" t="s">
        <v>54</v>
      </c>
      <c r="C2" s="54" t="s">
        <v>55</v>
      </c>
      <c r="D2" s="57" t="s">
        <v>56</v>
      </c>
      <c r="E2" s="47"/>
      <c r="F2" s="57" t="s">
        <v>57</v>
      </c>
      <c r="G2" s="47"/>
      <c r="H2" s="47"/>
      <c r="I2" s="48"/>
      <c r="J2" s="58" t="s">
        <v>58</v>
      </c>
      <c r="K2" s="59"/>
      <c r="L2" s="60"/>
      <c r="M2" s="54" t="s">
        <v>59</v>
      </c>
      <c r="N2" s="8" t="s">
        <v>60</v>
      </c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10"/>
      <c r="AD2" s="62" t="s">
        <v>10</v>
      </c>
      <c r="AE2" s="57" t="s">
        <v>61</v>
      </c>
      <c r="AF2" s="68"/>
      <c r="AG2" s="68"/>
      <c r="AH2" s="68"/>
      <c r="AI2" s="68"/>
      <c r="AJ2" s="68"/>
      <c r="AK2" s="69"/>
      <c r="AL2" s="62" t="s">
        <v>11</v>
      </c>
      <c r="AM2" s="57" t="s">
        <v>62</v>
      </c>
      <c r="AN2" s="70"/>
      <c r="AO2" s="70"/>
      <c r="AP2" s="71"/>
    </row>
    <row r="3" spans="1:42" ht="27" customHeight="1">
      <c r="A3" s="50"/>
      <c r="B3" s="52"/>
      <c r="C3" s="55"/>
      <c r="D3" s="11"/>
      <c r="E3" s="54" t="s">
        <v>63</v>
      </c>
      <c r="F3" s="54" t="s">
        <v>64</v>
      </c>
      <c r="G3" s="54" t="s">
        <v>65</v>
      </c>
      <c r="H3" s="54" t="s">
        <v>66</v>
      </c>
      <c r="I3" s="12" t="s">
        <v>67</v>
      </c>
      <c r="J3" s="62" t="s">
        <v>107</v>
      </c>
      <c r="K3" s="62" t="s">
        <v>108</v>
      </c>
      <c r="L3" s="62" t="s">
        <v>109</v>
      </c>
      <c r="M3" s="61"/>
      <c r="N3" s="54" t="s">
        <v>68</v>
      </c>
      <c r="O3" s="54" t="s">
        <v>90</v>
      </c>
      <c r="P3" s="65" t="s">
        <v>69</v>
      </c>
      <c r="Q3" s="66"/>
      <c r="R3" s="66"/>
      <c r="S3" s="66"/>
      <c r="T3" s="66"/>
      <c r="U3" s="67"/>
      <c r="V3" s="14" t="s">
        <v>70</v>
      </c>
      <c r="W3" s="9"/>
      <c r="X3" s="9"/>
      <c r="Y3" s="9"/>
      <c r="Z3" s="9"/>
      <c r="AA3" s="9"/>
      <c r="AB3" s="15"/>
      <c r="AC3" s="12" t="s">
        <v>67</v>
      </c>
      <c r="AD3" s="63"/>
      <c r="AE3" s="54" t="s">
        <v>71</v>
      </c>
      <c r="AF3" s="54" t="s">
        <v>96</v>
      </c>
      <c r="AG3" s="54" t="s">
        <v>92</v>
      </c>
      <c r="AH3" s="54" t="s">
        <v>93</v>
      </c>
      <c r="AI3" s="54" t="s">
        <v>94</v>
      </c>
      <c r="AJ3" s="54" t="s">
        <v>95</v>
      </c>
      <c r="AK3" s="12" t="s">
        <v>72</v>
      </c>
      <c r="AL3" s="63"/>
      <c r="AM3" s="54" t="s">
        <v>90</v>
      </c>
      <c r="AN3" s="54" t="s">
        <v>73</v>
      </c>
      <c r="AO3" s="54" t="s">
        <v>74</v>
      </c>
      <c r="AP3" s="12" t="s">
        <v>67</v>
      </c>
    </row>
    <row r="4" spans="1:42" ht="27" customHeight="1">
      <c r="A4" s="50"/>
      <c r="B4" s="52"/>
      <c r="C4" s="55"/>
      <c r="D4" s="11"/>
      <c r="E4" s="61"/>
      <c r="F4" s="61"/>
      <c r="G4" s="61"/>
      <c r="H4" s="61"/>
      <c r="I4" s="16"/>
      <c r="J4" s="72"/>
      <c r="K4" s="73"/>
      <c r="L4" s="72"/>
      <c r="M4" s="61"/>
      <c r="N4" s="64"/>
      <c r="O4" s="64"/>
      <c r="P4" s="12" t="s">
        <v>67</v>
      </c>
      <c r="Q4" s="7" t="s">
        <v>91</v>
      </c>
      <c r="R4" s="7" t="s">
        <v>92</v>
      </c>
      <c r="S4" s="7" t="s">
        <v>93</v>
      </c>
      <c r="T4" s="7" t="s">
        <v>94</v>
      </c>
      <c r="U4" s="7" t="s">
        <v>95</v>
      </c>
      <c r="V4" s="12" t="s">
        <v>67</v>
      </c>
      <c r="W4" s="7" t="s">
        <v>75</v>
      </c>
      <c r="X4" s="7" t="s">
        <v>76</v>
      </c>
      <c r="Y4" s="7" t="s">
        <v>77</v>
      </c>
      <c r="Z4" s="17" t="s">
        <v>78</v>
      </c>
      <c r="AA4" s="7" t="s">
        <v>79</v>
      </c>
      <c r="AB4" s="7" t="s">
        <v>80</v>
      </c>
      <c r="AC4" s="18"/>
      <c r="AD4" s="63"/>
      <c r="AE4" s="64"/>
      <c r="AF4" s="64"/>
      <c r="AG4" s="64"/>
      <c r="AH4" s="64"/>
      <c r="AI4" s="64"/>
      <c r="AJ4" s="64"/>
      <c r="AK4" s="18"/>
      <c r="AL4" s="63"/>
      <c r="AM4" s="64"/>
      <c r="AN4" s="64"/>
      <c r="AO4" s="64"/>
      <c r="AP4" s="18"/>
    </row>
    <row r="5" spans="1:42" ht="13.5">
      <c r="A5" s="51"/>
      <c r="B5" s="53"/>
      <c r="C5" s="56"/>
      <c r="D5" s="19" t="s">
        <v>81</v>
      </c>
      <c r="E5" s="19" t="s">
        <v>81</v>
      </c>
      <c r="F5" s="20" t="s">
        <v>82</v>
      </c>
      <c r="G5" s="20" t="s">
        <v>82</v>
      </c>
      <c r="H5" s="20" t="s">
        <v>82</v>
      </c>
      <c r="I5" s="20" t="s">
        <v>82</v>
      </c>
      <c r="J5" s="21" t="s">
        <v>83</v>
      </c>
      <c r="K5" s="21" t="s">
        <v>83</v>
      </c>
      <c r="L5" s="21" t="s">
        <v>83</v>
      </c>
      <c r="M5" s="20" t="s">
        <v>84</v>
      </c>
      <c r="N5" s="20" t="s">
        <v>84</v>
      </c>
      <c r="O5" s="20" t="s">
        <v>84</v>
      </c>
      <c r="P5" s="20" t="s">
        <v>84</v>
      </c>
      <c r="Q5" s="20" t="s">
        <v>84</v>
      </c>
      <c r="R5" s="20" t="s">
        <v>84</v>
      </c>
      <c r="S5" s="20" t="s">
        <v>84</v>
      </c>
      <c r="T5" s="20" t="s">
        <v>84</v>
      </c>
      <c r="U5" s="20" t="s">
        <v>84</v>
      </c>
      <c r="V5" s="20" t="s">
        <v>84</v>
      </c>
      <c r="W5" s="20" t="s">
        <v>84</v>
      </c>
      <c r="X5" s="20" t="s">
        <v>84</v>
      </c>
      <c r="Y5" s="20" t="s">
        <v>84</v>
      </c>
      <c r="Z5" s="20" t="s">
        <v>84</v>
      </c>
      <c r="AA5" s="20" t="s">
        <v>84</v>
      </c>
      <c r="AB5" s="20" t="s">
        <v>84</v>
      </c>
      <c r="AC5" s="20" t="s">
        <v>84</v>
      </c>
      <c r="AD5" s="20" t="s">
        <v>85</v>
      </c>
      <c r="AE5" s="20" t="s">
        <v>84</v>
      </c>
      <c r="AF5" s="20" t="s">
        <v>84</v>
      </c>
      <c r="AG5" s="20" t="s">
        <v>84</v>
      </c>
      <c r="AH5" s="20" t="s">
        <v>84</v>
      </c>
      <c r="AI5" s="20" t="s">
        <v>84</v>
      </c>
      <c r="AJ5" s="20" t="s">
        <v>84</v>
      </c>
      <c r="AK5" s="20" t="s">
        <v>84</v>
      </c>
      <c r="AL5" s="20" t="s">
        <v>85</v>
      </c>
      <c r="AM5" s="20" t="s">
        <v>84</v>
      </c>
      <c r="AN5" s="20" t="s">
        <v>84</v>
      </c>
      <c r="AO5" s="20" t="s">
        <v>84</v>
      </c>
      <c r="AP5" s="20" t="s">
        <v>84</v>
      </c>
    </row>
    <row r="6" spans="1:42" ht="13.5">
      <c r="A6" s="40" t="s">
        <v>112</v>
      </c>
      <c r="B6" s="40" t="s">
        <v>113</v>
      </c>
      <c r="C6" s="41" t="s">
        <v>114</v>
      </c>
      <c r="D6" s="22">
        <v>251605</v>
      </c>
      <c r="E6" s="22">
        <v>251545</v>
      </c>
      <c r="F6" s="22">
        <v>91337</v>
      </c>
      <c r="G6" s="22">
        <v>12182</v>
      </c>
      <c r="H6" s="22">
        <v>17</v>
      </c>
      <c r="I6" s="22">
        <f aca="true" t="shared" si="0" ref="I6:I40">SUM(F6:H6)</f>
        <v>103536</v>
      </c>
      <c r="J6" s="22">
        <v>1127.4031675547099</v>
      </c>
      <c r="K6" s="22">
        <v>786.4142343143321</v>
      </c>
      <c r="L6" s="22">
        <v>340.9889332403776</v>
      </c>
      <c r="M6" s="22">
        <v>7394</v>
      </c>
      <c r="N6" s="22">
        <v>88664</v>
      </c>
      <c r="O6" s="22">
        <v>2609</v>
      </c>
      <c r="P6" s="22">
        <f aca="true" t="shared" si="1" ref="P6:P40">SUM(Q6:U6)</f>
        <v>12246</v>
      </c>
      <c r="Q6" s="22">
        <v>6196</v>
      </c>
      <c r="R6" s="22">
        <v>6050</v>
      </c>
      <c r="S6" s="22">
        <v>0</v>
      </c>
      <c r="T6" s="22">
        <v>0</v>
      </c>
      <c r="U6" s="22">
        <v>0</v>
      </c>
      <c r="V6" s="22">
        <f aca="true" t="shared" si="2" ref="V6:V40">SUM(W6:AB6)</f>
        <v>0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f aca="true" t="shared" si="3" ref="AC6:AC40">N6+O6+P6+V6</f>
        <v>103519</v>
      </c>
      <c r="AD6" s="23">
        <v>97.47968971879558</v>
      </c>
      <c r="AE6" s="22">
        <v>0</v>
      </c>
      <c r="AF6" s="22">
        <v>1484</v>
      </c>
      <c r="AG6" s="22">
        <v>3638</v>
      </c>
      <c r="AH6" s="22">
        <v>0</v>
      </c>
      <c r="AI6" s="22">
        <v>0</v>
      </c>
      <c r="AJ6" s="22" t="s">
        <v>86</v>
      </c>
      <c r="AK6" s="22">
        <f aca="true" t="shared" si="4" ref="AK6:AK40">SUM(AE6:AI6)</f>
        <v>5122</v>
      </c>
      <c r="AL6" s="23">
        <v>11.284520299694355</v>
      </c>
      <c r="AM6" s="22">
        <v>2609</v>
      </c>
      <c r="AN6" s="22">
        <v>10606</v>
      </c>
      <c r="AO6" s="22">
        <v>4882</v>
      </c>
      <c r="AP6" s="22">
        <f aca="true" t="shared" si="5" ref="AP6:AP40">SUM(AM6:AO6)</f>
        <v>18097</v>
      </c>
    </row>
    <row r="7" spans="1:42" ht="13.5">
      <c r="A7" s="40" t="s">
        <v>112</v>
      </c>
      <c r="B7" s="40" t="s">
        <v>115</v>
      </c>
      <c r="C7" s="41" t="s">
        <v>116</v>
      </c>
      <c r="D7" s="22">
        <v>93951</v>
      </c>
      <c r="E7" s="22">
        <v>93951</v>
      </c>
      <c r="F7" s="22">
        <v>32908</v>
      </c>
      <c r="G7" s="22">
        <v>2763</v>
      </c>
      <c r="H7" s="22">
        <v>0</v>
      </c>
      <c r="I7" s="22">
        <f t="shared" si="0"/>
        <v>35671</v>
      </c>
      <c r="J7" s="22">
        <v>1040.2099724674317</v>
      </c>
      <c r="K7" s="22">
        <v>633.8191738829757</v>
      </c>
      <c r="L7" s="22">
        <v>406.390798584456</v>
      </c>
      <c r="M7" s="22">
        <v>0</v>
      </c>
      <c r="N7" s="22">
        <v>25158</v>
      </c>
      <c r="O7" s="22">
        <v>206</v>
      </c>
      <c r="P7" s="22">
        <f t="shared" si="1"/>
        <v>5397</v>
      </c>
      <c r="Q7" s="22">
        <v>5397</v>
      </c>
      <c r="R7" s="22">
        <v>0</v>
      </c>
      <c r="S7" s="22">
        <v>0</v>
      </c>
      <c r="T7" s="22">
        <v>0</v>
      </c>
      <c r="U7" s="22">
        <v>0</v>
      </c>
      <c r="V7" s="22">
        <f t="shared" si="2"/>
        <v>4910</v>
      </c>
      <c r="W7" s="22">
        <v>3826</v>
      </c>
      <c r="X7" s="22">
        <v>286</v>
      </c>
      <c r="Y7" s="22">
        <v>519</v>
      </c>
      <c r="Z7" s="22">
        <v>0</v>
      </c>
      <c r="AA7" s="22">
        <v>0</v>
      </c>
      <c r="AB7" s="22">
        <v>279</v>
      </c>
      <c r="AC7" s="22">
        <f t="shared" si="3"/>
        <v>35671</v>
      </c>
      <c r="AD7" s="23">
        <v>99.42250007008494</v>
      </c>
      <c r="AE7" s="22">
        <v>0</v>
      </c>
      <c r="AF7" s="22">
        <v>771</v>
      </c>
      <c r="AG7" s="22">
        <v>0</v>
      </c>
      <c r="AH7" s="22">
        <v>0</v>
      </c>
      <c r="AI7" s="22">
        <v>0</v>
      </c>
      <c r="AJ7" s="22" t="s">
        <v>86</v>
      </c>
      <c r="AK7" s="22">
        <f t="shared" si="4"/>
        <v>771</v>
      </c>
      <c r="AL7" s="23">
        <v>15.926102436152616</v>
      </c>
      <c r="AM7" s="22">
        <v>206</v>
      </c>
      <c r="AN7" s="22">
        <v>3885</v>
      </c>
      <c r="AO7" s="22">
        <v>1009</v>
      </c>
      <c r="AP7" s="22">
        <f t="shared" si="5"/>
        <v>5100</v>
      </c>
    </row>
    <row r="8" spans="1:42" ht="13.5">
      <c r="A8" s="40" t="s">
        <v>112</v>
      </c>
      <c r="B8" s="40" t="s">
        <v>117</v>
      </c>
      <c r="C8" s="41" t="s">
        <v>118</v>
      </c>
      <c r="D8" s="22">
        <v>100692</v>
      </c>
      <c r="E8" s="22">
        <v>100692</v>
      </c>
      <c r="F8" s="22">
        <v>35958</v>
      </c>
      <c r="G8" s="22">
        <v>2947</v>
      </c>
      <c r="H8" s="22">
        <v>572</v>
      </c>
      <c r="I8" s="22">
        <f t="shared" si="0"/>
        <v>39477</v>
      </c>
      <c r="J8" s="22">
        <v>1074.1286734155806</v>
      </c>
      <c r="K8" s="22">
        <v>669.2047197774958</v>
      </c>
      <c r="L8" s="22">
        <v>404.92395363808475</v>
      </c>
      <c r="M8" s="22">
        <v>3994</v>
      </c>
      <c r="N8" s="22">
        <v>34133</v>
      </c>
      <c r="O8" s="22">
        <v>0</v>
      </c>
      <c r="P8" s="22">
        <f t="shared" si="1"/>
        <v>4792</v>
      </c>
      <c r="Q8" s="22">
        <v>0</v>
      </c>
      <c r="R8" s="22">
        <v>4792</v>
      </c>
      <c r="S8" s="22">
        <v>0</v>
      </c>
      <c r="T8" s="22">
        <v>0</v>
      </c>
      <c r="U8" s="22">
        <v>0</v>
      </c>
      <c r="V8" s="22">
        <f t="shared" si="2"/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f t="shared" si="3"/>
        <v>38925</v>
      </c>
      <c r="AD8" s="23">
        <v>100</v>
      </c>
      <c r="AE8" s="22">
        <v>0</v>
      </c>
      <c r="AF8" s="22">
        <v>0</v>
      </c>
      <c r="AG8" s="22">
        <v>1607</v>
      </c>
      <c r="AH8" s="22">
        <v>0</v>
      </c>
      <c r="AI8" s="22">
        <v>0</v>
      </c>
      <c r="AJ8" s="22" t="s">
        <v>86</v>
      </c>
      <c r="AK8" s="22">
        <f t="shared" si="4"/>
        <v>1607</v>
      </c>
      <c r="AL8" s="23">
        <v>13.05016426291386</v>
      </c>
      <c r="AM8" s="22">
        <v>0</v>
      </c>
      <c r="AN8" s="22">
        <v>3305</v>
      </c>
      <c r="AO8" s="22">
        <v>2425</v>
      </c>
      <c r="AP8" s="22">
        <f t="shared" si="5"/>
        <v>5730</v>
      </c>
    </row>
    <row r="9" spans="1:42" ht="13.5">
      <c r="A9" s="40" t="s">
        <v>112</v>
      </c>
      <c r="B9" s="40" t="s">
        <v>119</v>
      </c>
      <c r="C9" s="41" t="s">
        <v>120</v>
      </c>
      <c r="D9" s="22">
        <v>101492</v>
      </c>
      <c r="E9" s="22">
        <v>101492</v>
      </c>
      <c r="F9" s="22">
        <v>34621</v>
      </c>
      <c r="G9" s="22">
        <v>2428</v>
      </c>
      <c r="H9" s="22">
        <v>0</v>
      </c>
      <c r="I9" s="22">
        <f t="shared" si="0"/>
        <v>37049</v>
      </c>
      <c r="J9" s="22">
        <v>1000.1193157001646</v>
      </c>
      <c r="K9" s="22">
        <v>683.5547872320324</v>
      </c>
      <c r="L9" s="22">
        <v>316.5645284681322</v>
      </c>
      <c r="M9" s="22">
        <v>3057</v>
      </c>
      <c r="N9" s="22">
        <v>28758</v>
      </c>
      <c r="O9" s="22">
        <v>0</v>
      </c>
      <c r="P9" s="22">
        <f t="shared" si="1"/>
        <v>8292</v>
      </c>
      <c r="Q9" s="22">
        <v>1260</v>
      </c>
      <c r="R9" s="22">
        <v>2894</v>
      </c>
      <c r="S9" s="22">
        <v>0</v>
      </c>
      <c r="T9" s="22">
        <v>0</v>
      </c>
      <c r="U9" s="22">
        <v>4138</v>
      </c>
      <c r="V9" s="22">
        <f t="shared" si="2"/>
        <v>1450</v>
      </c>
      <c r="W9" s="22">
        <v>1448</v>
      </c>
      <c r="X9" s="22">
        <v>0</v>
      </c>
      <c r="Y9" s="22">
        <v>2</v>
      </c>
      <c r="Z9" s="22">
        <v>0</v>
      </c>
      <c r="AA9" s="22">
        <v>0</v>
      </c>
      <c r="AB9" s="22">
        <v>0</v>
      </c>
      <c r="AC9" s="22">
        <f t="shared" si="3"/>
        <v>38500</v>
      </c>
      <c r="AD9" s="23">
        <v>100</v>
      </c>
      <c r="AE9" s="22">
        <v>0</v>
      </c>
      <c r="AF9" s="22">
        <v>266</v>
      </c>
      <c r="AG9" s="22">
        <v>1962</v>
      </c>
      <c r="AH9" s="22">
        <v>0</v>
      </c>
      <c r="AI9" s="22">
        <v>0</v>
      </c>
      <c r="AJ9" s="22" t="s">
        <v>86</v>
      </c>
      <c r="AK9" s="22">
        <f t="shared" si="4"/>
        <v>2228</v>
      </c>
      <c r="AL9" s="23">
        <v>16.20665591837717</v>
      </c>
      <c r="AM9" s="22">
        <v>0</v>
      </c>
      <c r="AN9" s="22">
        <v>3426</v>
      </c>
      <c r="AO9" s="22">
        <v>4740</v>
      </c>
      <c r="AP9" s="22">
        <f t="shared" si="5"/>
        <v>8166</v>
      </c>
    </row>
    <row r="10" spans="1:42" ht="13.5">
      <c r="A10" s="40" t="s">
        <v>112</v>
      </c>
      <c r="B10" s="40" t="s">
        <v>121</v>
      </c>
      <c r="C10" s="41" t="s">
        <v>122</v>
      </c>
      <c r="D10" s="22">
        <v>42162</v>
      </c>
      <c r="E10" s="22">
        <v>42162</v>
      </c>
      <c r="F10" s="22">
        <v>13946</v>
      </c>
      <c r="G10" s="22">
        <v>1094</v>
      </c>
      <c r="H10" s="22">
        <v>140</v>
      </c>
      <c r="I10" s="22">
        <f t="shared" si="0"/>
        <v>15180</v>
      </c>
      <c r="J10" s="22">
        <v>986.4105378276744</v>
      </c>
      <c r="K10" s="22">
        <v>558.1212193281881</v>
      </c>
      <c r="L10" s="22">
        <v>428.28931849948634</v>
      </c>
      <c r="M10" s="22">
        <v>1456</v>
      </c>
      <c r="N10" s="22">
        <v>11855</v>
      </c>
      <c r="O10" s="22">
        <v>281</v>
      </c>
      <c r="P10" s="22">
        <f t="shared" si="1"/>
        <v>3185</v>
      </c>
      <c r="Q10" s="22">
        <v>0</v>
      </c>
      <c r="R10" s="22">
        <v>3185</v>
      </c>
      <c r="S10" s="22">
        <v>0</v>
      </c>
      <c r="T10" s="22">
        <v>0</v>
      </c>
      <c r="U10" s="22">
        <v>0</v>
      </c>
      <c r="V10" s="22">
        <f t="shared" si="2"/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f t="shared" si="3"/>
        <v>15321</v>
      </c>
      <c r="AD10" s="23">
        <v>98.16591606292018</v>
      </c>
      <c r="AE10" s="22">
        <v>0</v>
      </c>
      <c r="AF10" s="22">
        <v>0</v>
      </c>
      <c r="AG10" s="22">
        <v>766</v>
      </c>
      <c r="AH10" s="22">
        <v>0</v>
      </c>
      <c r="AI10" s="22">
        <v>0</v>
      </c>
      <c r="AJ10" s="22" t="s">
        <v>86</v>
      </c>
      <c r="AK10" s="22">
        <f t="shared" si="4"/>
        <v>766</v>
      </c>
      <c r="AL10" s="23">
        <v>13.244322584490673</v>
      </c>
      <c r="AM10" s="22">
        <v>281</v>
      </c>
      <c r="AN10" s="22">
        <v>1295</v>
      </c>
      <c r="AO10" s="22">
        <v>2034</v>
      </c>
      <c r="AP10" s="22">
        <f t="shared" si="5"/>
        <v>3610</v>
      </c>
    </row>
    <row r="11" spans="1:42" ht="13.5">
      <c r="A11" s="40" t="s">
        <v>112</v>
      </c>
      <c r="B11" s="40" t="s">
        <v>123</v>
      </c>
      <c r="C11" s="41" t="s">
        <v>124</v>
      </c>
      <c r="D11" s="22">
        <v>44129</v>
      </c>
      <c r="E11" s="22">
        <v>44129</v>
      </c>
      <c r="F11" s="22">
        <v>9611</v>
      </c>
      <c r="G11" s="22">
        <v>1850</v>
      </c>
      <c r="H11" s="22">
        <v>0</v>
      </c>
      <c r="I11" s="22">
        <f t="shared" si="0"/>
        <v>11461</v>
      </c>
      <c r="J11" s="22">
        <v>711.5502277413946</v>
      </c>
      <c r="K11" s="22">
        <v>426.7687169962784</v>
      </c>
      <c r="L11" s="22">
        <v>284.7815107451162</v>
      </c>
      <c r="M11" s="22">
        <v>1189</v>
      </c>
      <c r="N11" s="22">
        <v>9131</v>
      </c>
      <c r="O11" s="22">
        <v>37</v>
      </c>
      <c r="P11" s="22">
        <f t="shared" si="1"/>
        <v>1535</v>
      </c>
      <c r="Q11" s="22">
        <v>1509</v>
      </c>
      <c r="R11" s="22">
        <v>26</v>
      </c>
      <c r="S11" s="22">
        <v>0</v>
      </c>
      <c r="T11" s="22">
        <v>0</v>
      </c>
      <c r="U11" s="22">
        <v>0</v>
      </c>
      <c r="V11" s="22">
        <f t="shared" si="2"/>
        <v>758</v>
      </c>
      <c r="W11" s="22">
        <v>170</v>
      </c>
      <c r="X11" s="22">
        <v>176</v>
      </c>
      <c r="Y11" s="22">
        <v>400</v>
      </c>
      <c r="Z11" s="22">
        <v>0</v>
      </c>
      <c r="AA11" s="22">
        <v>0</v>
      </c>
      <c r="AB11" s="22">
        <v>12</v>
      </c>
      <c r="AC11" s="22">
        <f t="shared" si="3"/>
        <v>11461</v>
      </c>
      <c r="AD11" s="23">
        <v>99.67716604135765</v>
      </c>
      <c r="AE11" s="22">
        <v>4</v>
      </c>
      <c r="AF11" s="22">
        <v>392</v>
      </c>
      <c r="AG11" s="22">
        <v>26</v>
      </c>
      <c r="AH11" s="22">
        <v>0</v>
      </c>
      <c r="AI11" s="22">
        <v>0</v>
      </c>
      <c r="AJ11" s="22" t="s">
        <v>86</v>
      </c>
      <c r="AK11" s="22">
        <f t="shared" si="4"/>
        <v>422</v>
      </c>
      <c r="AL11" s="23">
        <v>18.72727272727273</v>
      </c>
      <c r="AM11" s="22">
        <v>37</v>
      </c>
      <c r="AN11" s="22">
        <v>763</v>
      </c>
      <c r="AO11" s="22">
        <v>948</v>
      </c>
      <c r="AP11" s="22">
        <f t="shared" si="5"/>
        <v>1748</v>
      </c>
    </row>
    <row r="12" spans="1:42" ht="13.5">
      <c r="A12" s="40" t="s">
        <v>112</v>
      </c>
      <c r="B12" s="40" t="s">
        <v>125</v>
      </c>
      <c r="C12" s="41" t="s">
        <v>126</v>
      </c>
      <c r="D12" s="22">
        <v>37173</v>
      </c>
      <c r="E12" s="22">
        <v>37173</v>
      </c>
      <c r="F12" s="22">
        <v>18786</v>
      </c>
      <c r="G12" s="22">
        <v>2601</v>
      </c>
      <c r="H12" s="22">
        <v>0</v>
      </c>
      <c r="I12" s="22">
        <f t="shared" si="0"/>
        <v>21387</v>
      </c>
      <c r="J12" s="22">
        <v>1576.2655838362577</v>
      </c>
      <c r="K12" s="22">
        <v>619.8341777744857</v>
      </c>
      <c r="L12" s="22">
        <v>956.431406061772</v>
      </c>
      <c r="M12" s="22">
        <v>1409</v>
      </c>
      <c r="N12" s="22">
        <v>8151</v>
      </c>
      <c r="O12" s="22">
        <v>196</v>
      </c>
      <c r="P12" s="22">
        <f t="shared" si="1"/>
        <v>11748</v>
      </c>
      <c r="Q12" s="22">
        <v>1087</v>
      </c>
      <c r="R12" s="22">
        <v>285</v>
      </c>
      <c r="S12" s="22">
        <v>10376</v>
      </c>
      <c r="T12" s="22">
        <v>0</v>
      </c>
      <c r="U12" s="22">
        <v>0</v>
      </c>
      <c r="V12" s="22">
        <f t="shared" si="2"/>
        <v>1292</v>
      </c>
      <c r="W12" s="22">
        <v>805</v>
      </c>
      <c r="X12" s="22">
        <v>0</v>
      </c>
      <c r="Y12" s="22">
        <v>474</v>
      </c>
      <c r="Z12" s="22">
        <v>0</v>
      </c>
      <c r="AA12" s="22">
        <v>0</v>
      </c>
      <c r="AB12" s="22">
        <v>13</v>
      </c>
      <c r="AC12" s="22">
        <f t="shared" si="3"/>
        <v>21387</v>
      </c>
      <c r="AD12" s="23">
        <v>99.08355543086923</v>
      </c>
      <c r="AE12" s="22">
        <v>0</v>
      </c>
      <c r="AF12" s="22">
        <v>201</v>
      </c>
      <c r="AG12" s="22">
        <v>269</v>
      </c>
      <c r="AH12" s="22">
        <v>4796</v>
      </c>
      <c r="AI12" s="22">
        <v>0</v>
      </c>
      <c r="AJ12" s="22" t="s">
        <v>86</v>
      </c>
      <c r="AK12" s="22">
        <f t="shared" si="4"/>
        <v>5266</v>
      </c>
      <c r="AL12" s="23">
        <v>34.94911387962801</v>
      </c>
      <c r="AM12" s="22">
        <v>196</v>
      </c>
      <c r="AN12" s="22">
        <v>701</v>
      </c>
      <c r="AO12" s="22">
        <v>662</v>
      </c>
      <c r="AP12" s="22">
        <f t="shared" si="5"/>
        <v>1559</v>
      </c>
    </row>
    <row r="13" spans="1:42" ht="13.5">
      <c r="A13" s="40" t="s">
        <v>112</v>
      </c>
      <c r="B13" s="40" t="s">
        <v>127</v>
      </c>
      <c r="C13" s="41" t="s">
        <v>128</v>
      </c>
      <c r="D13" s="22">
        <v>30062</v>
      </c>
      <c r="E13" s="22">
        <v>30062</v>
      </c>
      <c r="F13" s="22">
        <v>6275</v>
      </c>
      <c r="G13" s="22">
        <v>588</v>
      </c>
      <c r="H13" s="22">
        <v>0</v>
      </c>
      <c r="I13" s="22">
        <f t="shared" si="0"/>
        <v>6863</v>
      </c>
      <c r="J13" s="22">
        <v>625.4653624518461</v>
      </c>
      <c r="K13" s="22">
        <v>427.51828868739767</v>
      </c>
      <c r="L13" s="22">
        <v>197.94707376444845</v>
      </c>
      <c r="M13" s="22">
        <v>969</v>
      </c>
      <c r="N13" s="22">
        <v>5767</v>
      </c>
      <c r="O13" s="22">
        <v>5</v>
      </c>
      <c r="P13" s="22">
        <f t="shared" si="1"/>
        <v>1091</v>
      </c>
      <c r="Q13" s="22">
        <v>481</v>
      </c>
      <c r="R13" s="22">
        <v>610</v>
      </c>
      <c r="S13" s="22">
        <v>0</v>
      </c>
      <c r="T13" s="22">
        <v>0</v>
      </c>
      <c r="U13" s="22">
        <v>0</v>
      </c>
      <c r="V13" s="22">
        <f t="shared" si="2"/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f t="shared" si="3"/>
        <v>6863</v>
      </c>
      <c r="AD13" s="23">
        <v>99.9271455631648</v>
      </c>
      <c r="AE13" s="22">
        <v>0</v>
      </c>
      <c r="AF13" s="22">
        <v>163</v>
      </c>
      <c r="AG13" s="22">
        <v>358</v>
      </c>
      <c r="AH13" s="22">
        <v>0</v>
      </c>
      <c r="AI13" s="22">
        <v>0</v>
      </c>
      <c r="AJ13" s="22" t="s">
        <v>86</v>
      </c>
      <c r="AK13" s="22">
        <f t="shared" si="4"/>
        <v>521</v>
      </c>
      <c r="AL13" s="23">
        <v>19.024514811031665</v>
      </c>
      <c r="AM13" s="22">
        <v>5</v>
      </c>
      <c r="AN13" s="22">
        <v>603</v>
      </c>
      <c r="AO13" s="22">
        <v>347</v>
      </c>
      <c r="AP13" s="22">
        <f t="shared" si="5"/>
        <v>955</v>
      </c>
    </row>
    <row r="14" spans="1:42" ht="13.5">
      <c r="A14" s="40" t="s">
        <v>112</v>
      </c>
      <c r="B14" s="40" t="s">
        <v>129</v>
      </c>
      <c r="C14" s="41" t="s">
        <v>130</v>
      </c>
      <c r="D14" s="22">
        <v>32296</v>
      </c>
      <c r="E14" s="22">
        <v>32296</v>
      </c>
      <c r="F14" s="22">
        <v>7976</v>
      </c>
      <c r="G14" s="22">
        <v>2662</v>
      </c>
      <c r="H14" s="22">
        <v>0</v>
      </c>
      <c r="I14" s="22">
        <f t="shared" si="0"/>
        <v>10638</v>
      </c>
      <c r="J14" s="22">
        <v>902.440100305055</v>
      </c>
      <c r="K14" s="22">
        <v>545.1287915548302</v>
      </c>
      <c r="L14" s="22">
        <v>357.3113087502248</v>
      </c>
      <c r="M14" s="22">
        <v>1491</v>
      </c>
      <c r="N14" s="22">
        <v>5299</v>
      </c>
      <c r="O14" s="22">
        <v>1266</v>
      </c>
      <c r="P14" s="22">
        <f t="shared" si="1"/>
        <v>4073</v>
      </c>
      <c r="Q14" s="22">
        <v>1509</v>
      </c>
      <c r="R14" s="22">
        <v>1079</v>
      </c>
      <c r="S14" s="22">
        <v>1485</v>
      </c>
      <c r="T14" s="22">
        <v>0</v>
      </c>
      <c r="U14" s="22">
        <v>0</v>
      </c>
      <c r="V14" s="22">
        <f t="shared" si="2"/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f t="shared" si="3"/>
        <v>10638</v>
      </c>
      <c r="AD14" s="23">
        <v>88.09926677946981</v>
      </c>
      <c r="AE14" s="22">
        <v>0</v>
      </c>
      <c r="AF14" s="22">
        <v>196</v>
      </c>
      <c r="AG14" s="22">
        <v>1079</v>
      </c>
      <c r="AH14" s="22">
        <v>466</v>
      </c>
      <c r="AI14" s="22">
        <v>0</v>
      </c>
      <c r="AJ14" s="22" t="s">
        <v>86</v>
      </c>
      <c r="AK14" s="22">
        <f t="shared" si="4"/>
        <v>1741</v>
      </c>
      <c r="AL14" s="23">
        <v>26.64687937999835</v>
      </c>
      <c r="AM14" s="22">
        <v>1266</v>
      </c>
      <c r="AN14" s="22">
        <v>867</v>
      </c>
      <c r="AO14" s="22">
        <v>258</v>
      </c>
      <c r="AP14" s="22">
        <f t="shared" si="5"/>
        <v>2391</v>
      </c>
    </row>
    <row r="15" spans="1:42" ht="13.5">
      <c r="A15" s="40" t="s">
        <v>112</v>
      </c>
      <c r="B15" s="40" t="s">
        <v>131</v>
      </c>
      <c r="C15" s="41" t="s">
        <v>132</v>
      </c>
      <c r="D15" s="22">
        <v>63069</v>
      </c>
      <c r="E15" s="22">
        <v>63069</v>
      </c>
      <c r="F15" s="22">
        <v>20116</v>
      </c>
      <c r="G15" s="22">
        <v>1389</v>
      </c>
      <c r="H15" s="22">
        <v>0</v>
      </c>
      <c r="I15" s="22">
        <f t="shared" si="0"/>
        <v>21505</v>
      </c>
      <c r="J15" s="22">
        <v>934.1801553723395</v>
      </c>
      <c r="K15" s="22">
        <v>541.3509926180002</v>
      </c>
      <c r="L15" s="22">
        <v>392.82916275433934</v>
      </c>
      <c r="M15" s="22">
        <v>1972</v>
      </c>
      <c r="N15" s="22">
        <v>18183</v>
      </c>
      <c r="O15" s="22">
        <v>9</v>
      </c>
      <c r="P15" s="22">
        <f t="shared" si="1"/>
        <v>2606</v>
      </c>
      <c r="Q15" s="22">
        <v>1130</v>
      </c>
      <c r="R15" s="22">
        <v>1476</v>
      </c>
      <c r="S15" s="22">
        <v>0</v>
      </c>
      <c r="T15" s="22">
        <v>0</v>
      </c>
      <c r="U15" s="22">
        <v>0</v>
      </c>
      <c r="V15" s="22">
        <f t="shared" si="2"/>
        <v>707</v>
      </c>
      <c r="W15" s="22">
        <v>441</v>
      </c>
      <c r="X15" s="22">
        <v>0</v>
      </c>
      <c r="Y15" s="22">
        <v>0</v>
      </c>
      <c r="Z15" s="22">
        <v>0</v>
      </c>
      <c r="AA15" s="22">
        <v>0</v>
      </c>
      <c r="AB15" s="22">
        <v>266</v>
      </c>
      <c r="AC15" s="22">
        <f t="shared" si="3"/>
        <v>21505</v>
      </c>
      <c r="AD15" s="23">
        <v>99.95814926761219</v>
      </c>
      <c r="AE15" s="22">
        <v>0</v>
      </c>
      <c r="AF15" s="22">
        <v>383</v>
      </c>
      <c r="AG15" s="22">
        <v>868</v>
      </c>
      <c r="AH15" s="22">
        <v>0</v>
      </c>
      <c r="AI15" s="22">
        <v>0</v>
      </c>
      <c r="AJ15" s="22" t="s">
        <v>86</v>
      </c>
      <c r="AK15" s="22">
        <f t="shared" si="4"/>
        <v>1251</v>
      </c>
      <c r="AL15" s="23">
        <v>16.739787877497125</v>
      </c>
      <c r="AM15" s="22">
        <v>9</v>
      </c>
      <c r="AN15" s="22">
        <v>1834</v>
      </c>
      <c r="AO15" s="22">
        <v>822</v>
      </c>
      <c r="AP15" s="22">
        <f t="shared" si="5"/>
        <v>2665</v>
      </c>
    </row>
    <row r="16" spans="1:42" ht="13.5">
      <c r="A16" s="40" t="s">
        <v>112</v>
      </c>
      <c r="B16" s="40" t="s">
        <v>133</v>
      </c>
      <c r="C16" s="41" t="s">
        <v>134</v>
      </c>
      <c r="D16" s="22">
        <v>45145</v>
      </c>
      <c r="E16" s="22">
        <v>45145</v>
      </c>
      <c r="F16" s="22">
        <v>11759</v>
      </c>
      <c r="G16" s="22">
        <v>1277</v>
      </c>
      <c r="H16" s="22">
        <v>0</v>
      </c>
      <c r="I16" s="22">
        <f t="shared" si="0"/>
        <v>13036</v>
      </c>
      <c r="J16" s="22">
        <v>791.1190274260867</v>
      </c>
      <c r="K16" s="22">
        <v>475.9094364126551</v>
      </c>
      <c r="L16" s="22">
        <v>315.2095910134316</v>
      </c>
      <c r="M16" s="22">
        <v>1339</v>
      </c>
      <c r="N16" s="22">
        <v>11130</v>
      </c>
      <c r="O16" s="22">
        <v>11</v>
      </c>
      <c r="P16" s="22">
        <f t="shared" si="1"/>
        <v>1895</v>
      </c>
      <c r="Q16" s="22">
        <v>853</v>
      </c>
      <c r="R16" s="22">
        <v>1042</v>
      </c>
      <c r="S16" s="22">
        <v>0</v>
      </c>
      <c r="T16" s="22">
        <v>0</v>
      </c>
      <c r="U16" s="22">
        <v>0</v>
      </c>
      <c r="V16" s="22">
        <f t="shared" si="2"/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f t="shared" si="3"/>
        <v>13036</v>
      </c>
      <c r="AD16" s="23">
        <v>99.91561828781835</v>
      </c>
      <c r="AE16" s="22">
        <v>0</v>
      </c>
      <c r="AF16" s="22">
        <v>289</v>
      </c>
      <c r="AG16" s="22">
        <v>612</v>
      </c>
      <c r="AH16" s="22">
        <v>0</v>
      </c>
      <c r="AI16" s="22">
        <v>0</v>
      </c>
      <c r="AJ16" s="22" t="s">
        <v>86</v>
      </c>
      <c r="AK16" s="22">
        <f t="shared" si="4"/>
        <v>901</v>
      </c>
      <c r="AL16" s="23">
        <v>15.582608695652173</v>
      </c>
      <c r="AM16" s="22">
        <v>11</v>
      </c>
      <c r="AN16" s="22">
        <v>1155</v>
      </c>
      <c r="AO16" s="22">
        <v>597</v>
      </c>
      <c r="AP16" s="22">
        <f t="shared" si="5"/>
        <v>1763</v>
      </c>
    </row>
    <row r="17" spans="1:42" ht="13.5">
      <c r="A17" s="40" t="s">
        <v>112</v>
      </c>
      <c r="B17" s="40" t="s">
        <v>135</v>
      </c>
      <c r="C17" s="41" t="s">
        <v>136</v>
      </c>
      <c r="D17" s="22">
        <v>22010</v>
      </c>
      <c r="E17" s="22">
        <v>22010</v>
      </c>
      <c r="F17" s="22">
        <v>4239</v>
      </c>
      <c r="G17" s="22">
        <v>1215</v>
      </c>
      <c r="H17" s="22">
        <v>0</v>
      </c>
      <c r="I17" s="22">
        <f t="shared" si="0"/>
        <v>5454</v>
      </c>
      <c r="J17" s="22">
        <v>678.8944004281989</v>
      </c>
      <c r="K17" s="22">
        <v>426.70517137291273</v>
      </c>
      <c r="L17" s="22">
        <v>252.18922905528618</v>
      </c>
      <c r="M17" s="22">
        <v>678</v>
      </c>
      <c r="N17" s="22">
        <v>4191</v>
      </c>
      <c r="O17" s="22">
        <v>162</v>
      </c>
      <c r="P17" s="22">
        <f t="shared" si="1"/>
        <v>1101</v>
      </c>
      <c r="Q17" s="22">
        <v>384</v>
      </c>
      <c r="R17" s="22">
        <v>578</v>
      </c>
      <c r="S17" s="22">
        <v>0</v>
      </c>
      <c r="T17" s="22">
        <v>0</v>
      </c>
      <c r="U17" s="22">
        <v>139</v>
      </c>
      <c r="V17" s="22">
        <f t="shared" si="2"/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f t="shared" si="3"/>
        <v>5454</v>
      </c>
      <c r="AD17" s="23">
        <v>97.02970297029702</v>
      </c>
      <c r="AE17" s="22">
        <v>0</v>
      </c>
      <c r="AF17" s="22">
        <v>205</v>
      </c>
      <c r="AG17" s="22">
        <v>330</v>
      </c>
      <c r="AH17" s="22">
        <v>0</v>
      </c>
      <c r="AI17" s="22">
        <v>0</v>
      </c>
      <c r="AJ17" s="22" t="s">
        <v>86</v>
      </c>
      <c r="AK17" s="22">
        <f t="shared" si="4"/>
        <v>535</v>
      </c>
      <c r="AL17" s="23">
        <v>19.78147423352903</v>
      </c>
      <c r="AM17" s="22">
        <v>162</v>
      </c>
      <c r="AN17" s="22">
        <v>416</v>
      </c>
      <c r="AO17" s="22">
        <v>553</v>
      </c>
      <c r="AP17" s="22">
        <f t="shared" si="5"/>
        <v>1131</v>
      </c>
    </row>
    <row r="18" spans="1:42" ht="13.5">
      <c r="A18" s="40" t="s">
        <v>112</v>
      </c>
      <c r="B18" s="40" t="s">
        <v>137</v>
      </c>
      <c r="C18" s="41" t="s">
        <v>138</v>
      </c>
      <c r="D18" s="22">
        <v>36720</v>
      </c>
      <c r="E18" s="22">
        <v>36630</v>
      </c>
      <c r="F18" s="22">
        <v>9445</v>
      </c>
      <c r="G18" s="22">
        <v>315</v>
      </c>
      <c r="H18" s="22">
        <v>496</v>
      </c>
      <c r="I18" s="22">
        <f t="shared" si="0"/>
        <v>10256</v>
      </c>
      <c r="J18" s="22">
        <v>765.2132390246813</v>
      </c>
      <c r="K18" s="22">
        <v>534.589787208643</v>
      </c>
      <c r="L18" s="22">
        <v>230.62345181603845</v>
      </c>
      <c r="M18" s="22">
        <v>1036</v>
      </c>
      <c r="N18" s="22">
        <v>7767</v>
      </c>
      <c r="O18" s="22">
        <v>195</v>
      </c>
      <c r="P18" s="22">
        <f t="shared" si="1"/>
        <v>3157</v>
      </c>
      <c r="Q18" s="22">
        <v>1798</v>
      </c>
      <c r="R18" s="22">
        <v>1359</v>
      </c>
      <c r="S18" s="22">
        <v>0</v>
      </c>
      <c r="T18" s="22">
        <v>0</v>
      </c>
      <c r="U18" s="22">
        <v>0</v>
      </c>
      <c r="V18" s="22">
        <f t="shared" si="2"/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f t="shared" si="3"/>
        <v>11119</v>
      </c>
      <c r="AD18" s="23">
        <v>98.2462451659322</v>
      </c>
      <c r="AE18" s="22">
        <v>0</v>
      </c>
      <c r="AF18" s="22">
        <v>257</v>
      </c>
      <c r="AG18" s="22">
        <v>1359</v>
      </c>
      <c r="AH18" s="22">
        <v>0</v>
      </c>
      <c r="AI18" s="22">
        <v>0</v>
      </c>
      <c r="AJ18" s="22" t="s">
        <v>86</v>
      </c>
      <c r="AK18" s="22">
        <f t="shared" si="4"/>
        <v>1616</v>
      </c>
      <c r="AL18" s="23">
        <v>21.818181818181817</v>
      </c>
      <c r="AM18" s="22">
        <v>195</v>
      </c>
      <c r="AN18" s="22">
        <v>1217</v>
      </c>
      <c r="AO18" s="22">
        <v>336</v>
      </c>
      <c r="AP18" s="22">
        <f t="shared" si="5"/>
        <v>1748</v>
      </c>
    </row>
    <row r="19" spans="1:42" ht="13.5">
      <c r="A19" s="40" t="s">
        <v>112</v>
      </c>
      <c r="B19" s="40" t="s">
        <v>139</v>
      </c>
      <c r="C19" s="41" t="s">
        <v>140</v>
      </c>
      <c r="D19" s="22">
        <v>15632</v>
      </c>
      <c r="E19" s="22">
        <v>15632</v>
      </c>
      <c r="F19" s="22">
        <v>3754</v>
      </c>
      <c r="G19" s="22">
        <v>27</v>
      </c>
      <c r="H19" s="22">
        <v>0</v>
      </c>
      <c r="I19" s="22">
        <f t="shared" si="0"/>
        <v>3781</v>
      </c>
      <c r="J19" s="22">
        <v>662.6729855161873</v>
      </c>
      <c r="K19" s="22">
        <v>636.0328654954361</v>
      </c>
      <c r="L19" s="22">
        <v>26.64012002075125</v>
      </c>
      <c r="M19" s="22">
        <v>442</v>
      </c>
      <c r="N19" s="22">
        <v>3164</v>
      </c>
      <c r="O19" s="22">
        <v>43</v>
      </c>
      <c r="P19" s="22">
        <f t="shared" si="1"/>
        <v>574</v>
      </c>
      <c r="Q19" s="22">
        <v>292</v>
      </c>
      <c r="R19" s="22">
        <v>282</v>
      </c>
      <c r="S19" s="22">
        <v>0</v>
      </c>
      <c r="T19" s="22">
        <v>0</v>
      </c>
      <c r="U19" s="22">
        <v>0</v>
      </c>
      <c r="V19" s="22">
        <f t="shared" si="2"/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f t="shared" si="3"/>
        <v>3781</v>
      </c>
      <c r="AD19" s="23">
        <v>98.86273472626289</v>
      </c>
      <c r="AE19" s="22">
        <v>0</v>
      </c>
      <c r="AF19" s="22">
        <v>75</v>
      </c>
      <c r="AG19" s="22">
        <v>167</v>
      </c>
      <c r="AH19" s="22">
        <v>0</v>
      </c>
      <c r="AI19" s="22">
        <v>0</v>
      </c>
      <c r="AJ19" s="22" t="s">
        <v>86</v>
      </c>
      <c r="AK19" s="22">
        <f t="shared" si="4"/>
        <v>242</v>
      </c>
      <c r="AL19" s="23">
        <v>16.19701633909543</v>
      </c>
      <c r="AM19" s="22">
        <v>43</v>
      </c>
      <c r="AN19" s="22">
        <v>365</v>
      </c>
      <c r="AO19" s="22">
        <v>246</v>
      </c>
      <c r="AP19" s="22">
        <f t="shared" si="5"/>
        <v>654</v>
      </c>
    </row>
    <row r="20" spans="1:42" ht="13.5">
      <c r="A20" s="40" t="s">
        <v>112</v>
      </c>
      <c r="B20" s="40" t="s">
        <v>141</v>
      </c>
      <c r="C20" s="41" t="s">
        <v>142</v>
      </c>
      <c r="D20" s="22">
        <v>12889</v>
      </c>
      <c r="E20" s="22">
        <v>12889</v>
      </c>
      <c r="F20" s="22">
        <v>3192</v>
      </c>
      <c r="G20" s="22">
        <v>35</v>
      </c>
      <c r="H20" s="22">
        <v>0</v>
      </c>
      <c r="I20" s="22">
        <f t="shared" si="0"/>
        <v>3227</v>
      </c>
      <c r="J20" s="22">
        <v>685.941181659629</v>
      </c>
      <c r="K20" s="22">
        <v>674.8878995256654</v>
      </c>
      <c r="L20" s="22">
        <v>11.053282133963654</v>
      </c>
      <c r="M20" s="22">
        <v>404</v>
      </c>
      <c r="N20" s="22">
        <v>2678</v>
      </c>
      <c r="O20" s="22">
        <v>60</v>
      </c>
      <c r="P20" s="22">
        <f t="shared" si="1"/>
        <v>489</v>
      </c>
      <c r="Q20" s="22">
        <v>226</v>
      </c>
      <c r="R20" s="22">
        <v>263</v>
      </c>
      <c r="S20" s="22">
        <v>0</v>
      </c>
      <c r="T20" s="22">
        <v>0</v>
      </c>
      <c r="U20" s="22">
        <v>0</v>
      </c>
      <c r="V20" s="22">
        <f t="shared" si="2"/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f t="shared" si="3"/>
        <v>3227</v>
      </c>
      <c r="AD20" s="23">
        <v>98.14068794546019</v>
      </c>
      <c r="AE20" s="22">
        <v>0</v>
      </c>
      <c r="AF20" s="22">
        <v>61</v>
      </c>
      <c r="AG20" s="22">
        <v>155</v>
      </c>
      <c r="AH20" s="22">
        <v>0</v>
      </c>
      <c r="AI20" s="22">
        <v>0</v>
      </c>
      <c r="AJ20" s="22" t="s">
        <v>86</v>
      </c>
      <c r="AK20" s="22">
        <f t="shared" si="4"/>
        <v>216</v>
      </c>
      <c r="AL20" s="23">
        <v>17.075185899201323</v>
      </c>
      <c r="AM20" s="22">
        <v>60</v>
      </c>
      <c r="AN20" s="22">
        <v>308</v>
      </c>
      <c r="AO20" s="22">
        <v>200</v>
      </c>
      <c r="AP20" s="22">
        <f t="shared" si="5"/>
        <v>568</v>
      </c>
    </row>
    <row r="21" spans="1:42" ht="13.5">
      <c r="A21" s="40" t="s">
        <v>112</v>
      </c>
      <c r="B21" s="40" t="s">
        <v>143</v>
      </c>
      <c r="C21" s="41" t="s">
        <v>111</v>
      </c>
      <c r="D21" s="22">
        <v>21860</v>
      </c>
      <c r="E21" s="22">
        <v>21860</v>
      </c>
      <c r="F21" s="22">
        <v>5270</v>
      </c>
      <c r="G21" s="22">
        <v>883</v>
      </c>
      <c r="H21" s="22">
        <v>0</v>
      </c>
      <c r="I21" s="22">
        <f t="shared" si="0"/>
        <v>6153</v>
      </c>
      <c r="J21" s="22">
        <v>771.1589316823121</v>
      </c>
      <c r="K21" s="22">
        <v>497.68765117998726</v>
      </c>
      <c r="L21" s="22">
        <v>273.4712805023249</v>
      </c>
      <c r="M21" s="22">
        <v>518</v>
      </c>
      <c r="N21" s="22">
        <v>5263</v>
      </c>
      <c r="O21" s="22">
        <v>9</v>
      </c>
      <c r="P21" s="22">
        <f t="shared" si="1"/>
        <v>881</v>
      </c>
      <c r="Q21" s="22">
        <v>433</v>
      </c>
      <c r="R21" s="22">
        <v>448</v>
      </c>
      <c r="S21" s="22">
        <v>0</v>
      </c>
      <c r="T21" s="22">
        <v>0</v>
      </c>
      <c r="U21" s="22">
        <v>0</v>
      </c>
      <c r="V21" s="22">
        <f t="shared" si="2"/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f t="shared" si="3"/>
        <v>6153</v>
      </c>
      <c r="AD21" s="23">
        <v>99.85372988785957</v>
      </c>
      <c r="AE21" s="22">
        <v>0</v>
      </c>
      <c r="AF21" s="22">
        <v>147</v>
      </c>
      <c r="AG21" s="22">
        <v>263</v>
      </c>
      <c r="AH21" s="22">
        <v>0</v>
      </c>
      <c r="AI21" s="22">
        <v>0</v>
      </c>
      <c r="AJ21" s="22" t="s">
        <v>86</v>
      </c>
      <c r="AK21" s="22">
        <f t="shared" si="4"/>
        <v>410</v>
      </c>
      <c r="AL21" s="23">
        <v>13.910957877379705</v>
      </c>
      <c r="AM21" s="22">
        <v>9</v>
      </c>
      <c r="AN21" s="22">
        <v>547</v>
      </c>
      <c r="AO21" s="22">
        <v>274</v>
      </c>
      <c r="AP21" s="22">
        <f t="shared" si="5"/>
        <v>830</v>
      </c>
    </row>
    <row r="22" spans="1:42" ht="13.5">
      <c r="A22" s="40" t="s">
        <v>112</v>
      </c>
      <c r="B22" s="40" t="s">
        <v>144</v>
      </c>
      <c r="C22" s="41" t="s">
        <v>145</v>
      </c>
      <c r="D22" s="22">
        <v>7672</v>
      </c>
      <c r="E22" s="22">
        <v>7672</v>
      </c>
      <c r="F22" s="22">
        <v>1374</v>
      </c>
      <c r="G22" s="22">
        <v>127</v>
      </c>
      <c r="H22" s="22">
        <v>0</v>
      </c>
      <c r="I22" s="22">
        <f t="shared" si="0"/>
        <v>1501</v>
      </c>
      <c r="J22" s="22">
        <v>536.0178267887497</v>
      </c>
      <c r="K22" s="22">
        <v>356.0358249889296</v>
      </c>
      <c r="L22" s="22">
        <v>179.98200179982004</v>
      </c>
      <c r="M22" s="22">
        <v>239</v>
      </c>
      <c r="N22" s="22">
        <v>1101</v>
      </c>
      <c r="O22" s="22">
        <v>20</v>
      </c>
      <c r="P22" s="22">
        <f t="shared" si="1"/>
        <v>243</v>
      </c>
      <c r="Q22" s="22">
        <v>238</v>
      </c>
      <c r="R22" s="22">
        <v>5</v>
      </c>
      <c r="S22" s="22">
        <v>0</v>
      </c>
      <c r="T22" s="22">
        <v>0</v>
      </c>
      <c r="U22" s="22">
        <v>0</v>
      </c>
      <c r="V22" s="22">
        <f t="shared" si="2"/>
        <v>137</v>
      </c>
      <c r="W22" s="22">
        <v>18</v>
      </c>
      <c r="X22" s="22">
        <v>29</v>
      </c>
      <c r="Y22" s="22">
        <v>88</v>
      </c>
      <c r="Z22" s="22">
        <v>0</v>
      </c>
      <c r="AA22" s="22">
        <v>0</v>
      </c>
      <c r="AB22" s="22">
        <v>2</v>
      </c>
      <c r="AC22" s="22">
        <f t="shared" si="3"/>
        <v>1501</v>
      </c>
      <c r="AD22" s="23">
        <v>98.66755496335776</v>
      </c>
      <c r="AE22" s="22">
        <v>0</v>
      </c>
      <c r="AF22" s="22">
        <v>70</v>
      </c>
      <c r="AG22" s="22">
        <v>5</v>
      </c>
      <c r="AH22" s="22">
        <v>0</v>
      </c>
      <c r="AI22" s="22">
        <v>0</v>
      </c>
      <c r="AJ22" s="22" t="s">
        <v>86</v>
      </c>
      <c r="AK22" s="22">
        <f t="shared" si="4"/>
        <v>75</v>
      </c>
      <c r="AL22" s="23">
        <v>25.919540229885058</v>
      </c>
      <c r="AM22" s="22">
        <v>20</v>
      </c>
      <c r="AN22" s="22">
        <v>100</v>
      </c>
      <c r="AO22" s="22">
        <v>138</v>
      </c>
      <c r="AP22" s="22">
        <f t="shared" si="5"/>
        <v>258</v>
      </c>
    </row>
    <row r="23" spans="1:42" ht="13.5">
      <c r="A23" s="40" t="s">
        <v>112</v>
      </c>
      <c r="B23" s="40" t="s">
        <v>146</v>
      </c>
      <c r="C23" s="41" t="s">
        <v>87</v>
      </c>
      <c r="D23" s="22">
        <v>9555</v>
      </c>
      <c r="E23" s="22">
        <v>9555</v>
      </c>
      <c r="F23" s="22">
        <v>1245</v>
      </c>
      <c r="G23" s="22">
        <v>143</v>
      </c>
      <c r="H23" s="22">
        <v>0</v>
      </c>
      <c r="I23" s="22">
        <f t="shared" si="0"/>
        <v>1388</v>
      </c>
      <c r="J23" s="22">
        <v>397.98427273965433</v>
      </c>
      <c r="K23" s="22">
        <v>256.6253055489846</v>
      </c>
      <c r="L23" s="22">
        <v>141.35896719066974</v>
      </c>
      <c r="M23" s="22">
        <v>347</v>
      </c>
      <c r="N23" s="22">
        <v>1014</v>
      </c>
      <c r="O23" s="22">
        <v>12</v>
      </c>
      <c r="P23" s="22">
        <f t="shared" si="1"/>
        <v>216</v>
      </c>
      <c r="Q23" s="22">
        <v>211</v>
      </c>
      <c r="R23" s="22">
        <v>5</v>
      </c>
      <c r="S23" s="22">
        <v>0</v>
      </c>
      <c r="T23" s="22">
        <v>0</v>
      </c>
      <c r="U23" s="22">
        <v>0</v>
      </c>
      <c r="V23" s="22">
        <f t="shared" si="2"/>
        <v>146</v>
      </c>
      <c r="W23" s="22">
        <v>18</v>
      </c>
      <c r="X23" s="22">
        <v>33</v>
      </c>
      <c r="Y23" s="22">
        <v>92</v>
      </c>
      <c r="Z23" s="22">
        <v>0</v>
      </c>
      <c r="AA23" s="22">
        <v>0</v>
      </c>
      <c r="AB23" s="22">
        <v>3</v>
      </c>
      <c r="AC23" s="22">
        <f t="shared" si="3"/>
        <v>1388</v>
      </c>
      <c r="AD23" s="23">
        <v>99.13544668587896</v>
      </c>
      <c r="AE23" s="22">
        <v>0</v>
      </c>
      <c r="AF23" s="22">
        <v>61</v>
      </c>
      <c r="AG23" s="22">
        <v>5</v>
      </c>
      <c r="AH23" s="22">
        <v>0</v>
      </c>
      <c r="AI23" s="22">
        <v>0</v>
      </c>
      <c r="AJ23" s="22" t="s">
        <v>86</v>
      </c>
      <c r="AK23" s="22">
        <f t="shared" si="4"/>
        <v>66</v>
      </c>
      <c r="AL23" s="23">
        <v>32.21902017291066</v>
      </c>
      <c r="AM23" s="22">
        <v>12</v>
      </c>
      <c r="AN23" s="22">
        <v>94</v>
      </c>
      <c r="AO23" s="22">
        <v>123</v>
      </c>
      <c r="AP23" s="22">
        <f t="shared" si="5"/>
        <v>229</v>
      </c>
    </row>
    <row r="24" spans="1:42" ht="13.5">
      <c r="A24" s="40" t="s">
        <v>112</v>
      </c>
      <c r="B24" s="40" t="s">
        <v>147</v>
      </c>
      <c r="C24" s="41" t="s">
        <v>148</v>
      </c>
      <c r="D24" s="22">
        <v>10502</v>
      </c>
      <c r="E24" s="22">
        <v>10502</v>
      </c>
      <c r="F24" s="22">
        <v>1673</v>
      </c>
      <c r="G24" s="22">
        <v>228</v>
      </c>
      <c r="H24" s="22">
        <v>0</v>
      </c>
      <c r="I24" s="22">
        <f t="shared" si="0"/>
        <v>1901</v>
      </c>
      <c r="J24" s="22">
        <v>495.92641192936514</v>
      </c>
      <c r="K24" s="22">
        <v>344.0962321593017</v>
      </c>
      <c r="L24" s="22">
        <v>151.83017977006338</v>
      </c>
      <c r="M24" s="22">
        <v>311</v>
      </c>
      <c r="N24" s="22">
        <v>1501</v>
      </c>
      <c r="O24" s="22">
        <v>7</v>
      </c>
      <c r="P24" s="22">
        <f t="shared" si="1"/>
        <v>246</v>
      </c>
      <c r="Q24" s="22">
        <v>240</v>
      </c>
      <c r="R24" s="22">
        <v>6</v>
      </c>
      <c r="S24" s="22">
        <v>0</v>
      </c>
      <c r="T24" s="22">
        <v>0</v>
      </c>
      <c r="U24" s="22">
        <v>0</v>
      </c>
      <c r="V24" s="22">
        <f t="shared" si="2"/>
        <v>147</v>
      </c>
      <c r="W24" s="22">
        <v>23</v>
      </c>
      <c r="X24" s="22">
        <v>36</v>
      </c>
      <c r="Y24" s="22">
        <v>86</v>
      </c>
      <c r="Z24" s="22">
        <v>0</v>
      </c>
      <c r="AA24" s="22">
        <v>0</v>
      </c>
      <c r="AB24" s="22">
        <v>2</v>
      </c>
      <c r="AC24" s="22">
        <f t="shared" si="3"/>
        <v>1901</v>
      </c>
      <c r="AD24" s="23">
        <v>99.63177275118359</v>
      </c>
      <c r="AE24" s="22">
        <v>1</v>
      </c>
      <c r="AF24" s="22">
        <v>56</v>
      </c>
      <c r="AG24" s="22">
        <v>6</v>
      </c>
      <c r="AH24" s="22">
        <v>0</v>
      </c>
      <c r="AI24" s="22">
        <v>0</v>
      </c>
      <c r="AJ24" s="22" t="s">
        <v>86</v>
      </c>
      <c r="AK24" s="22">
        <f t="shared" si="4"/>
        <v>63</v>
      </c>
      <c r="AL24" s="23">
        <v>23.553345388788426</v>
      </c>
      <c r="AM24" s="22">
        <v>7</v>
      </c>
      <c r="AN24" s="22">
        <v>133</v>
      </c>
      <c r="AO24" s="22">
        <v>160</v>
      </c>
      <c r="AP24" s="22">
        <f t="shared" si="5"/>
        <v>300</v>
      </c>
    </row>
    <row r="25" spans="1:42" ht="13.5">
      <c r="A25" s="40" t="s">
        <v>112</v>
      </c>
      <c r="B25" s="40" t="s">
        <v>149</v>
      </c>
      <c r="C25" s="41" t="s">
        <v>150</v>
      </c>
      <c r="D25" s="22">
        <v>9638</v>
      </c>
      <c r="E25" s="22">
        <v>9638</v>
      </c>
      <c r="F25" s="22">
        <v>1837</v>
      </c>
      <c r="G25" s="22">
        <v>272</v>
      </c>
      <c r="H25" s="22">
        <v>0</v>
      </c>
      <c r="I25" s="22">
        <f t="shared" si="0"/>
        <v>2109</v>
      </c>
      <c r="J25" s="22">
        <v>599.5104992509672</v>
      </c>
      <c r="K25" s="22">
        <v>470.4551333619491</v>
      </c>
      <c r="L25" s="22">
        <v>129.05536588901808</v>
      </c>
      <c r="M25" s="22">
        <v>173</v>
      </c>
      <c r="N25" s="22">
        <v>1579</v>
      </c>
      <c r="O25" s="22">
        <v>68</v>
      </c>
      <c r="P25" s="22">
        <f t="shared" si="1"/>
        <v>462</v>
      </c>
      <c r="Q25" s="22">
        <v>172</v>
      </c>
      <c r="R25" s="22">
        <v>208</v>
      </c>
      <c r="S25" s="22">
        <v>0</v>
      </c>
      <c r="T25" s="22">
        <v>0</v>
      </c>
      <c r="U25" s="22">
        <v>82</v>
      </c>
      <c r="V25" s="22">
        <f t="shared" si="2"/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f t="shared" si="3"/>
        <v>2109</v>
      </c>
      <c r="AD25" s="23">
        <v>96.77572309151256</v>
      </c>
      <c r="AE25" s="22">
        <v>0</v>
      </c>
      <c r="AF25" s="22">
        <v>86</v>
      </c>
      <c r="AG25" s="22">
        <v>138</v>
      </c>
      <c r="AH25" s="22">
        <v>0</v>
      </c>
      <c r="AI25" s="22">
        <v>0</v>
      </c>
      <c r="AJ25" s="22" t="s">
        <v>86</v>
      </c>
      <c r="AK25" s="22">
        <f t="shared" si="4"/>
        <v>224</v>
      </c>
      <c r="AL25" s="23">
        <v>17.397020157756355</v>
      </c>
      <c r="AM25" s="22">
        <v>68</v>
      </c>
      <c r="AN25" s="22">
        <v>157</v>
      </c>
      <c r="AO25" s="22">
        <v>247</v>
      </c>
      <c r="AP25" s="22">
        <f t="shared" si="5"/>
        <v>472</v>
      </c>
    </row>
    <row r="26" spans="1:42" ht="13.5">
      <c r="A26" s="40" t="s">
        <v>112</v>
      </c>
      <c r="B26" s="40" t="s">
        <v>151</v>
      </c>
      <c r="C26" s="41" t="s">
        <v>152</v>
      </c>
      <c r="D26" s="22">
        <v>7462</v>
      </c>
      <c r="E26" s="22">
        <v>7462</v>
      </c>
      <c r="F26" s="22">
        <v>862</v>
      </c>
      <c r="G26" s="22">
        <v>190</v>
      </c>
      <c r="H26" s="22">
        <v>258</v>
      </c>
      <c r="I26" s="22">
        <f t="shared" si="0"/>
        <v>1310</v>
      </c>
      <c r="J26" s="22">
        <v>480.975756618924</v>
      </c>
      <c r="K26" s="22">
        <v>411.215914055874</v>
      </c>
      <c r="L26" s="22">
        <v>69.75984256305004</v>
      </c>
      <c r="M26" s="22">
        <v>151</v>
      </c>
      <c r="N26" s="22">
        <v>611</v>
      </c>
      <c r="O26" s="22">
        <v>205</v>
      </c>
      <c r="P26" s="22">
        <f t="shared" si="1"/>
        <v>441</v>
      </c>
      <c r="Q26" s="22">
        <v>0</v>
      </c>
      <c r="R26" s="22">
        <v>441</v>
      </c>
      <c r="S26" s="22">
        <v>0</v>
      </c>
      <c r="T26" s="22">
        <v>0</v>
      </c>
      <c r="U26" s="22">
        <v>0</v>
      </c>
      <c r="V26" s="22">
        <f t="shared" si="2"/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f t="shared" si="3"/>
        <v>1257</v>
      </c>
      <c r="AD26" s="23">
        <v>83.69132856006364</v>
      </c>
      <c r="AE26" s="22">
        <v>0</v>
      </c>
      <c r="AF26" s="22">
        <v>0</v>
      </c>
      <c r="AG26" s="22">
        <v>134</v>
      </c>
      <c r="AH26" s="22">
        <v>0</v>
      </c>
      <c r="AI26" s="22">
        <v>0</v>
      </c>
      <c r="AJ26" s="22" t="s">
        <v>86</v>
      </c>
      <c r="AK26" s="22">
        <f t="shared" si="4"/>
        <v>134</v>
      </c>
      <c r="AL26" s="23">
        <v>20.241477272727273</v>
      </c>
      <c r="AM26" s="22">
        <v>205</v>
      </c>
      <c r="AN26" s="22">
        <v>67</v>
      </c>
      <c r="AO26" s="22">
        <v>259</v>
      </c>
      <c r="AP26" s="22">
        <f t="shared" si="5"/>
        <v>531</v>
      </c>
    </row>
    <row r="27" spans="1:42" ht="13.5">
      <c r="A27" s="40" t="s">
        <v>112</v>
      </c>
      <c r="B27" s="40" t="s">
        <v>153</v>
      </c>
      <c r="C27" s="41" t="s">
        <v>154</v>
      </c>
      <c r="D27" s="22">
        <v>11782</v>
      </c>
      <c r="E27" s="22">
        <v>11782</v>
      </c>
      <c r="F27" s="22">
        <v>2371</v>
      </c>
      <c r="G27" s="22">
        <v>69</v>
      </c>
      <c r="H27" s="22">
        <v>0</v>
      </c>
      <c r="I27" s="22">
        <f t="shared" si="0"/>
        <v>2440</v>
      </c>
      <c r="J27" s="22">
        <v>567.3851219529209</v>
      </c>
      <c r="K27" s="22">
        <v>551.3402148157277</v>
      </c>
      <c r="L27" s="22">
        <v>16.044907137193256</v>
      </c>
      <c r="M27" s="22">
        <v>115</v>
      </c>
      <c r="N27" s="22">
        <v>1499</v>
      </c>
      <c r="O27" s="22">
        <v>10</v>
      </c>
      <c r="P27" s="22">
        <f t="shared" si="1"/>
        <v>635</v>
      </c>
      <c r="Q27" s="22">
        <v>0</v>
      </c>
      <c r="R27" s="22">
        <v>635</v>
      </c>
      <c r="S27" s="22">
        <v>0</v>
      </c>
      <c r="T27" s="22">
        <v>0</v>
      </c>
      <c r="U27" s="22">
        <v>0</v>
      </c>
      <c r="V27" s="22">
        <f t="shared" si="2"/>
        <v>296</v>
      </c>
      <c r="W27" s="22">
        <v>244</v>
      </c>
      <c r="X27" s="22">
        <v>52</v>
      </c>
      <c r="Y27" s="22">
        <v>0</v>
      </c>
      <c r="Z27" s="22">
        <v>0</v>
      </c>
      <c r="AA27" s="22">
        <v>0</v>
      </c>
      <c r="AB27" s="22">
        <v>0</v>
      </c>
      <c r="AC27" s="22">
        <f t="shared" si="3"/>
        <v>2440</v>
      </c>
      <c r="AD27" s="23">
        <v>99.59016393442623</v>
      </c>
      <c r="AE27" s="22">
        <v>0</v>
      </c>
      <c r="AF27" s="22">
        <v>0</v>
      </c>
      <c r="AG27" s="22">
        <v>217</v>
      </c>
      <c r="AH27" s="22">
        <v>0</v>
      </c>
      <c r="AI27" s="22">
        <v>0</v>
      </c>
      <c r="AJ27" s="22" t="s">
        <v>86</v>
      </c>
      <c r="AK27" s="22">
        <f t="shared" si="4"/>
        <v>217</v>
      </c>
      <c r="AL27" s="23">
        <v>24.57925636007828</v>
      </c>
      <c r="AM27" s="22">
        <v>10</v>
      </c>
      <c r="AN27" s="22">
        <v>164</v>
      </c>
      <c r="AO27" s="22">
        <v>407</v>
      </c>
      <c r="AP27" s="22">
        <f t="shared" si="5"/>
        <v>581</v>
      </c>
    </row>
    <row r="28" spans="1:42" ht="13.5">
      <c r="A28" s="40" t="s">
        <v>112</v>
      </c>
      <c r="B28" s="40" t="s">
        <v>155</v>
      </c>
      <c r="C28" s="41" t="s">
        <v>156</v>
      </c>
      <c r="D28" s="22">
        <v>7160</v>
      </c>
      <c r="E28" s="22">
        <v>7160</v>
      </c>
      <c r="F28" s="22">
        <v>969</v>
      </c>
      <c r="G28" s="22">
        <v>192</v>
      </c>
      <c r="H28" s="22">
        <v>0</v>
      </c>
      <c r="I28" s="22">
        <f t="shared" si="0"/>
        <v>1161</v>
      </c>
      <c r="J28" s="22">
        <v>444.2488712022652</v>
      </c>
      <c r="K28" s="22">
        <v>370.7813576184281</v>
      </c>
      <c r="L28" s="22">
        <v>73.46751358383715</v>
      </c>
      <c r="M28" s="22">
        <v>162</v>
      </c>
      <c r="N28" s="22">
        <v>740</v>
      </c>
      <c r="O28" s="22">
        <v>26</v>
      </c>
      <c r="P28" s="22">
        <f t="shared" si="1"/>
        <v>395</v>
      </c>
      <c r="Q28" s="22">
        <v>0</v>
      </c>
      <c r="R28" s="22">
        <v>395</v>
      </c>
      <c r="S28" s="22">
        <v>0</v>
      </c>
      <c r="T28" s="22">
        <v>0</v>
      </c>
      <c r="U28" s="22">
        <v>0</v>
      </c>
      <c r="V28" s="22">
        <f t="shared" si="2"/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f t="shared" si="3"/>
        <v>1161</v>
      </c>
      <c r="AD28" s="23">
        <v>97.76055124892335</v>
      </c>
      <c r="AE28" s="22">
        <v>0</v>
      </c>
      <c r="AF28" s="22">
        <v>0</v>
      </c>
      <c r="AG28" s="22">
        <v>181</v>
      </c>
      <c r="AH28" s="22">
        <v>0</v>
      </c>
      <c r="AI28" s="22">
        <v>0</v>
      </c>
      <c r="AJ28" s="22" t="s">
        <v>86</v>
      </c>
      <c r="AK28" s="22">
        <f t="shared" si="4"/>
        <v>181</v>
      </c>
      <c r="AL28" s="23">
        <v>25.925925925925924</v>
      </c>
      <c r="AM28" s="22">
        <v>26</v>
      </c>
      <c r="AN28" s="22">
        <v>81</v>
      </c>
      <c r="AO28" s="22">
        <v>210</v>
      </c>
      <c r="AP28" s="22">
        <f t="shared" si="5"/>
        <v>317</v>
      </c>
    </row>
    <row r="29" spans="1:42" ht="13.5">
      <c r="A29" s="40" t="s">
        <v>112</v>
      </c>
      <c r="B29" s="40" t="s">
        <v>157</v>
      </c>
      <c r="C29" s="41" t="s">
        <v>158</v>
      </c>
      <c r="D29" s="22">
        <v>10857</v>
      </c>
      <c r="E29" s="22">
        <v>10749</v>
      </c>
      <c r="F29" s="22">
        <v>1665</v>
      </c>
      <c r="G29" s="22">
        <v>283</v>
      </c>
      <c r="H29" s="22">
        <v>15</v>
      </c>
      <c r="I29" s="22">
        <f t="shared" si="0"/>
        <v>1963</v>
      </c>
      <c r="J29" s="22">
        <v>495.3561934034099</v>
      </c>
      <c r="K29" s="22">
        <v>389.11831392157825</v>
      </c>
      <c r="L29" s="22">
        <v>106.23787948183167</v>
      </c>
      <c r="M29" s="22">
        <v>243</v>
      </c>
      <c r="N29" s="22">
        <v>1249</v>
      </c>
      <c r="O29" s="22">
        <v>184</v>
      </c>
      <c r="P29" s="22">
        <f t="shared" si="1"/>
        <v>515</v>
      </c>
      <c r="Q29" s="22">
        <v>0</v>
      </c>
      <c r="R29" s="22">
        <v>515</v>
      </c>
      <c r="S29" s="22">
        <v>0</v>
      </c>
      <c r="T29" s="22">
        <v>0</v>
      </c>
      <c r="U29" s="22">
        <v>0</v>
      </c>
      <c r="V29" s="22">
        <f t="shared" si="2"/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f t="shared" si="3"/>
        <v>1948</v>
      </c>
      <c r="AD29" s="23">
        <v>90.55441478439425</v>
      </c>
      <c r="AE29" s="22">
        <v>0</v>
      </c>
      <c r="AF29" s="22">
        <v>0</v>
      </c>
      <c r="AG29" s="22">
        <v>212</v>
      </c>
      <c r="AH29" s="22">
        <v>0</v>
      </c>
      <c r="AI29" s="22">
        <v>0</v>
      </c>
      <c r="AJ29" s="22" t="s">
        <v>86</v>
      </c>
      <c r="AK29" s="22">
        <f t="shared" si="4"/>
        <v>212</v>
      </c>
      <c r="AL29" s="23">
        <v>20.766773162939298</v>
      </c>
      <c r="AM29" s="22">
        <v>184</v>
      </c>
      <c r="AN29" s="22">
        <v>136</v>
      </c>
      <c r="AO29" s="22">
        <v>300</v>
      </c>
      <c r="AP29" s="22">
        <f t="shared" si="5"/>
        <v>620</v>
      </c>
    </row>
    <row r="30" spans="1:42" ht="13.5">
      <c r="A30" s="40" t="s">
        <v>112</v>
      </c>
      <c r="B30" s="40" t="s">
        <v>159</v>
      </c>
      <c r="C30" s="41" t="s">
        <v>160</v>
      </c>
      <c r="D30" s="22">
        <v>4642</v>
      </c>
      <c r="E30" s="22">
        <v>4642</v>
      </c>
      <c r="F30" s="22">
        <v>855</v>
      </c>
      <c r="G30" s="22">
        <v>109</v>
      </c>
      <c r="H30" s="22">
        <v>0</v>
      </c>
      <c r="I30" s="22">
        <f t="shared" si="0"/>
        <v>964</v>
      </c>
      <c r="J30" s="22">
        <v>568.9564606658679</v>
      </c>
      <c r="K30" s="22">
        <v>504.6242467524036</v>
      </c>
      <c r="L30" s="22">
        <v>64.33221391346433</v>
      </c>
      <c r="M30" s="22">
        <v>33</v>
      </c>
      <c r="N30" s="22">
        <v>700</v>
      </c>
      <c r="O30" s="22">
        <v>0</v>
      </c>
      <c r="P30" s="22">
        <f t="shared" si="1"/>
        <v>264</v>
      </c>
      <c r="Q30" s="22">
        <v>0</v>
      </c>
      <c r="R30" s="22">
        <v>264</v>
      </c>
      <c r="S30" s="22">
        <v>0</v>
      </c>
      <c r="T30" s="22">
        <v>0</v>
      </c>
      <c r="U30" s="22">
        <v>0</v>
      </c>
      <c r="V30" s="22">
        <f t="shared" si="2"/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f t="shared" si="3"/>
        <v>964</v>
      </c>
      <c r="AD30" s="23">
        <v>100</v>
      </c>
      <c r="AE30" s="22">
        <v>0</v>
      </c>
      <c r="AF30" s="22">
        <v>0</v>
      </c>
      <c r="AG30" s="22">
        <v>55</v>
      </c>
      <c r="AH30" s="22">
        <v>0</v>
      </c>
      <c r="AI30" s="22">
        <v>0</v>
      </c>
      <c r="AJ30" s="22" t="s">
        <v>86</v>
      </c>
      <c r="AK30" s="22">
        <f t="shared" si="4"/>
        <v>55</v>
      </c>
      <c r="AL30" s="23">
        <v>8.826479438314944</v>
      </c>
      <c r="AM30" s="22">
        <v>0</v>
      </c>
      <c r="AN30" s="22">
        <v>76</v>
      </c>
      <c r="AO30" s="22">
        <v>169</v>
      </c>
      <c r="AP30" s="22">
        <f t="shared" si="5"/>
        <v>245</v>
      </c>
    </row>
    <row r="31" spans="1:42" ht="13.5">
      <c r="A31" s="40" t="s">
        <v>112</v>
      </c>
      <c r="B31" s="40" t="s">
        <v>161</v>
      </c>
      <c r="C31" s="41" t="s">
        <v>162</v>
      </c>
      <c r="D31" s="22">
        <v>6004</v>
      </c>
      <c r="E31" s="22">
        <v>6004</v>
      </c>
      <c r="F31" s="22">
        <v>790</v>
      </c>
      <c r="G31" s="22">
        <v>82</v>
      </c>
      <c r="H31" s="22">
        <v>20</v>
      </c>
      <c r="I31" s="22">
        <f t="shared" si="0"/>
        <v>892</v>
      </c>
      <c r="J31" s="22">
        <v>407.03457968660166</v>
      </c>
      <c r="K31" s="22">
        <v>369.61660263020997</v>
      </c>
      <c r="L31" s="22">
        <v>37.41797705639163</v>
      </c>
      <c r="M31" s="22">
        <v>0</v>
      </c>
      <c r="N31" s="22">
        <v>606</v>
      </c>
      <c r="O31" s="22">
        <v>0</v>
      </c>
      <c r="P31" s="22">
        <f t="shared" si="1"/>
        <v>266</v>
      </c>
      <c r="Q31" s="22">
        <v>0</v>
      </c>
      <c r="R31" s="22">
        <v>266</v>
      </c>
      <c r="S31" s="22">
        <v>0</v>
      </c>
      <c r="T31" s="22">
        <v>0</v>
      </c>
      <c r="U31" s="22">
        <v>0</v>
      </c>
      <c r="V31" s="22">
        <f t="shared" si="2"/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f t="shared" si="3"/>
        <v>872</v>
      </c>
      <c r="AD31" s="23">
        <v>100</v>
      </c>
      <c r="AE31" s="22">
        <v>0</v>
      </c>
      <c r="AF31" s="22">
        <v>0</v>
      </c>
      <c r="AG31" s="22">
        <v>86</v>
      </c>
      <c r="AH31" s="22">
        <v>0</v>
      </c>
      <c r="AI31" s="22">
        <v>0</v>
      </c>
      <c r="AJ31" s="22" t="s">
        <v>86</v>
      </c>
      <c r="AK31" s="22">
        <f t="shared" si="4"/>
        <v>86</v>
      </c>
      <c r="AL31" s="23">
        <v>9.862385321100918</v>
      </c>
      <c r="AM31" s="22">
        <v>0</v>
      </c>
      <c r="AN31" s="22">
        <v>66</v>
      </c>
      <c r="AO31" s="22">
        <v>169</v>
      </c>
      <c r="AP31" s="22">
        <f t="shared" si="5"/>
        <v>235</v>
      </c>
    </row>
    <row r="32" spans="1:42" ht="13.5">
      <c r="A32" s="40" t="s">
        <v>112</v>
      </c>
      <c r="B32" s="40" t="s">
        <v>163</v>
      </c>
      <c r="C32" s="41" t="s">
        <v>164</v>
      </c>
      <c r="D32" s="22">
        <v>6629</v>
      </c>
      <c r="E32" s="22">
        <v>6629</v>
      </c>
      <c r="F32" s="22">
        <v>950</v>
      </c>
      <c r="G32" s="22">
        <v>232</v>
      </c>
      <c r="H32" s="22">
        <v>48</v>
      </c>
      <c r="I32" s="22">
        <f t="shared" si="0"/>
        <v>1230</v>
      </c>
      <c r="J32" s="22">
        <v>508.35163881409414</v>
      </c>
      <c r="K32" s="22">
        <v>412.4674272654195</v>
      </c>
      <c r="L32" s="22">
        <v>95.88421154867467</v>
      </c>
      <c r="M32" s="22">
        <v>155</v>
      </c>
      <c r="N32" s="22">
        <v>835</v>
      </c>
      <c r="O32" s="22">
        <v>0</v>
      </c>
      <c r="P32" s="22">
        <f t="shared" si="1"/>
        <v>347</v>
      </c>
      <c r="Q32" s="22">
        <v>0</v>
      </c>
      <c r="R32" s="22">
        <v>347</v>
      </c>
      <c r="S32" s="22">
        <v>0</v>
      </c>
      <c r="T32" s="22">
        <v>0</v>
      </c>
      <c r="U32" s="22">
        <v>0</v>
      </c>
      <c r="V32" s="22">
        <f t="shared" si="2"/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f t="shared" si="3"/>
        <v>1182</v>
      </c>
      <c r="AD32" s="23">
        <v>100</v>
      </c>
      <c r="AE32" s="22">
        <v>0</v>
      </c>
      <c r="AF32" s="22">
        <v>0</v>
      </c>
      <c r="AG32" s="22">
        <v>124</v>
      </c>
      <c r="AH32" s="22">
        <v>0</v>
      </c>
      <c r="AI32" s="22">
        <v>0</v>
      </c>
      <c r="AJ32" s="22" t="s">
        <v>86</v>
      </c>
      <c r="AK32" s="22">
        <f t="shared" si="4"/>
        <v>124</v>
      </c>
      <c r="AL32" s="23">
        <v>20.867614061331338</v>
      </c>
      <c r="AM32" s="22">
        <v>0</v>
      </c>
      <c r="AN32" s="22">
        <v>91</v>
      </c>
      <c r="AO32" s="22">
        <v>222</v>
      </c>
      <c r="AP32" s="22">
        <f t="shared" si="5"/>
        <v>313</v>
      </c>
    </row>
    <row r="33" spans="1:42" ht="13.5">
      <c r="A33" s="40" t="s">
        <v>112</v>
      </c>
      <c r="B33" s="40" t="s">
        <v>165</v>
      </c>
      <c r="C33" s="41" t="s">
        <v>166</v>
      </c>
      <c r="D33" s="22">
        <v>27218</v>
      </c>
      <c r="E33" s="22">
        <v>27218</v>
      </c>
      <c r="F33" s="22">
        <v>4773</v>
      </c>
      <c r="G33" s="22">
        <v>1693</v>
      </c>
      <c r="H33" s="22">
        <v>0</v>
      </c>
      <c r="I33" s="22">
        <f t="shared" si="0"/>
        <v>6466</v>
      </c>
      <c r="J33" s="22">
        <v>650.8585676078582</v>
      </c>
      <c r="K33" s="22">
        <v>417.33059407704604</v>
      </c>
      <c r="L33" s="22">
        <v>233.5279735308121</v>
      </c>
      <c r="M33" s="22">
        <v>733</v>
      </c>
      <c r="N33" s="22">
        <v>4415</v>
      </c>
      <c r="O33" s="22">
        <v>121</v>
      </c>
      <c r="P33" s="22">
        <f t="shared" si="1"/>
        <v>1156</v>
      </c>
      <c r="Q33" s="22">
        <v>1156</v>
      </c>
      <c r="R33" s="22">
        <v>0</v>
      </c>
      <c r="S33" s="22">
        <v>0</v>
      </c>
      <c r="T33" s="22">
        <v>0</v>
      </c>
      <c r="U33" s="22">
        <v>0</v>
      </c>
      <c r="V33" s="22">
        <f t="shared" si="2"/>
        <v>774</v>
      </c>
      <c r="W33" s="22">
        <v>405</v>
      </c>
      <c r="X33" s="22">
        <v>87</v>
      </c>
      <c r="Y33" s="22">
        <v>218</v>
      </c>
      <c r="Z33" s="22">
        <v>24</v>
      </c>
      <c r="AA33" s="22">
        <v>0</v>
      </c>
      <c r="AB33" s="22">
        <v>40</v>
      </c>
      <c r="AC33" s="22">
        <f t="shared" si="3"/>
        <v>6466</v>
      </c>
      <c r="AD33" s="23">
        <v>98.12867305907825</v>
      </c>
      <c r="AE33" s="22">
        <v>0</v>
      </c>
      <c r="AF33" s="22">
        <v>165</v>
      </c>
      <c r="AG33" s="22">
        <v>0</v>
      </c>
      <c r="AH33" s="22">
        <v>0</v>
      </c>
      <c r="AI33" s="22">
        <v>0</v>
      </c>
      <c r="AJ33" s="22" t="s">
        <v>86</v>
      </c>
      <c r="AK33" s="22">
        <f t="shared" si="4"/>
        <v>165</v>
      </c>
      <c r="AL33" s="23">
        <v>23.225447978885956</v>
      </c>
      <c r="AM33" s="22">
        <v>121</v>
      </c>
      <c r="AN33" s="22">
        <v>703</v>
      </c>
      <c r="AO33" s="22">
        <v>216</v>
      </c>
      <c r="AP33" s="22">
        <f t="shared" si="5"/>
        <v>1040</v>
      </c>
    </row>
    <row r="34" spans="1:42" ht="13.5">
      <c r="A34" s="40" t="s">
        <v>112</v>
      </c>
      <c r="B34" s="40" t="s">
        <v>167</v>
      </c>
      <c r="C34" s="41" t="s">
        <v>168</v>
      </c>
      <c r="D34" s="22">
        <v>20131</v>
      </c>
      <c r="E34" s="22">
        <v>20131</v>
      </c>
      <c r="F34" s="22">
        <v>2612</v>
      </c>
      <c r="G34" s="22">
        <v>558</v>
      </c>
      <c r="H34" s="22">
        <v>0</v>
      </c>
      <c r="I34" s="22">
        <f t="shared" si="0"/>
        <v>3170</v>
      </c>
      <c r="J34" s="22">
        <v>431.42076930352766</v>
      </c>
      <c r="K34" s="22">
        <v>282.1246860461239</v>
      </c>
      <c r="L34" s="22">
        <v>149.29608325740372</v>
      </c>
      <c r="M34" s="22">
        <v>784</v>
      </c>
      <c r="N34" s="22">
        <v>2240</v>
      </c>
      <c r="O34" s="22">
        <v>30</v>
      </c>
      <c r="P34" s="22">
        <f t="shared" si="1"/>
        <v>900</v>
      </c>
      <c r="Q34" s="22">
        <v>900</v>
      </c>
      <c r="R34" s="22">
        <v>0</v>
      </c>
      <c r="S34" s="22">
        <v>0</v>
      </c>
      <c r="T34" s="22">
        <v>0</v>
      </c>
      <c r="U34" s="22">
        <v>0</v>
      </c>
      <c r="V34" s="22">
        <f t="shared" si="2"/>
        <v>121</v>
      </c>
      <c r="W34" s="22">
        <v>2</v>
      </c>
      <c r="X34" s="22">
        <v>36</v>
      </c>
      <c r="Y34" s="22">
        <v>83</v>
      </c>
      <c r="Z34" s="22">
        <v>0</v>
      </c>
      <c r="AA34" s="22">
        <v>0</v>
      </c>
      <c r="AB34" s="22">
        <v>0</v>
      </c>
      <c r="AC34" s="22">
        <f t="shared" si="3"/>
        <v>3291</v>
      </c>
      <c r="AD34" s="23">
        <v>99.08842297174111</v>
      </c>
      <c r="AE34" s="22">
        <v>0</v>
      </c>
      <c r="AF34" s="22">
        <v>129</v>
      </c>
      <c r="AG34" s="22">
        <v>0</v>
      </c>
      <c r="AH34" s="22">
        <v>0</v>
      </c>
      <c r="AI34" s="22">
        <v>0</v>
      </c>
      <c r="AJ34" s="22" t="s">
        <v>86</v>
      </c>
      <c r="AK34" s="22">
        <f t="shared" si="4"/>
        <v>129</v>
      </c>
      <c r="AL34" s="23">
        <v>25.374233128834355</v>
      </c>
      <c r="AM34" s="22">
        <v>30</v>
      </c>
      <c r="AN34" s="22">
        <v>386</v>
      </c>
      <c r="AO34" s="22">
        <v>168</v>
      </c>
      <c r="AP34" s="22">
        <f t="shared" si="5"/>
        <v>584</v>
      </c>
    </row>
    <row r="35" spans="1:42" ht="13.5">
      <c r="A35" s="40" t="s">
        <v>112</v>
      </c>
      <c r="B35" s="40" t="s">
        <v>169</v>
      </c>
      <c r="C35" s="41" t="s">
        <v>170</v>
      </c>
      <c r="D35" s="22">
        <v>10528</v>
      </c>
      <c r="E35" s="22">
        <v>10528</v>
      </c>
      <c r="F35" s="22">
        <v>2326</v>
      </c>
      <c r="G35" s="22">
        <v>356</v>
      </c>
      <c r="H35" s="22">
        <v>0</v>
      </c>
      <c r="I35" s="22">
        <f t="shared" si="0"/>
        <v>2682</v>
      </c>
      <c r="J35" s="22">
        <v>697.9431236207687</v>
      </c>
      <c r="K35" s="22">
        <v>545.9674397301911</v>
      </c>
      <c r="L35" s="22">
        <v>151.97568389057753</v>
      </c>
      <c r="M35" s="22">
        <v>346</v>
      </c>
      <c r="N35" s="22">
        <v>2127</v>
      </c>
      <c r="O35" s="22">
        <v>0</v>
      </c>
      <c r="P35" s="22">
        <f t="shared" si="1"/>
        <v>444</v>
      </c>
      <c r="Q35" s="22">
        <v>366</v>
      </c>
      <c r="R35" s="22">
        <v>0</v>
      </c>
      <c r="S35" s="22">
        <v>0</v>
      </c>
      <c r="T35" s="22">
        <v>0</v>
      </c>
      <c r="U35" s="22">
        <v>78</v>
      </c>
      <c r="V35" s="22">
        <f t="shared" si="2"/>
        <v>189</v>
      </c>
      <c r="W35" s="22">
        <v>0</v>
      </c>
      <c r="X35" s="22">
        <v>59</v>
      </c>
      <c r="Y35" s="22">
        <v>115</v>
      </c>
      <c r="Z35" s="22">
        <v>12</v>
      </c>
      <c r="AA35" s="22">
        <v>3</v>
      </c>
      <c r="AB35" s="22">
        <v>0</v>
      </c>
      <c r="AC35" s="22">
        <f t="shared" si="3"/>
        <v>2760</v>
      </c>
      <c r="AD35" s="23">
        <v>100</v>
      </c>
      <c r="AE35" s="22">
        <v>0</v>
      </c>
      <c r="AF35" s="22">
        <v>48</v>
      </c>
      <c r="AG35" s="22">
        <v>0</v>
      </c>
      <c r="AH35" s="22">
        <v>0</v>
      </c>
      <c r="AI35" s="22">
        <v>0</v>
      </c>
      <c r="AJ35" s="22" t="s">
        <v>86</v>
      </c>
      <c r="AK35" s="22">
        <f t="shared" si="4"/>
        <v>48</v>
      </c>
      <c r="AL35" s="23">
        <v>18.770122343850613</v>
      </c>
      <c r="AM35" s="22">
        <v>0</v>
      </c>
      <c r="AN35" s="22">
        <v>322</v>
      </c>
      <c r="AO35" s="22">
        <v>141</v>
      </c>
      <c r="AP35" s="22">
        <f t="shared" si="5"/>
        <v>463</v>
      </c>
    </row>
    <row r="36" spans="1:42" ht="13.5">
      <c r="A36" s="40" t="s">
        <v>112</v>
      </c>
      <c r="B36" s="40" t="s">
        <v>171</v>
      </c>
      <c r="C36" s="41" t="s">
        <v>172</v>
      </c>
      <c r="D36" s="22">
        <v>17700</v>
      </c>
      <c r="E36" s="22">
        <v>17700</v>
      </c>
      <c r="F36" s="22">
        <v>2642</v>
      </c>
      <c r="G36" s="22">
        <v>435</v>
      </c>
      <c r="H36" s="22">
        <v>0</v>
      </c>
      <c r="I36" s="22">
        <f t="shared" si="0"/>
        <v>3077</v>
      </c>
      <c r="J36" s="22">
        <v>476.2789257797384</v>
      </c>
      <c r="K36" s="22">
        <v>396.09937311353605</v>
      </c>
      <c r="L36" s="22">
        <v>80.17955266620231</v>
      </c>
      <c r="M36" s="22">
        <v>321</v>
      </c>
      <c r="N36" s="22">
        <v>1760</v>
      </c>
      <c r="O36" s="22">
        <v>0</v>
      </c>
      <c r="P36" s="22">
        <f t="shared" si="1"/>
        <v>734</v>
      </c>
      <c r="Q36" s="22">
        <v>734</v>
      </c>
      <c r="R36" s="22">
        <v>0</v>
      </c>
      <c r="S36" s="22">
        <v>0</v>
      </c>
      <c r="T36" s="22">
        <v>0</v>
      </c>
      <c r="U36" s="22">
        <v>0</v>
      </c>
      <c r="V36" s="22">
        <f t="shared" si="2"/>
        <v>583</v>
      </c>
      <c r="W36" s="22">
        <v>312</v>
      </c>
      <c r="X36" s="22">
        <v>76</v>
      </c>
      <c r="Y36" s="22">
        <v>179</v>
      </c>
      <c r="Z36" s="22">
        <v>0</v>
      </c>
      <c r="AA36" s="22">
        <v>0</v>
      </c>
      <c r="AB36" s="22">
        <v>16</v>
      </c>
      <c r="AC36" s="22">
        <f t="shared" si="3"/>
        <v>3077</v>
      </c>
      <c r="AD36" s="23">
        <v>100</v>
      </c>
      <c r="AE36" s="22">
        <v>0</v>
      </c>
      <c r="AF36" s="22">
        <v>95</v>
      </c>
      <c r="AG36" s="22">
        <v>0</v>
      </c>
      <c r="AH36" s="22">
        <v>0</v>
      </c>
      <c r="AI36" s="22">
        <v>0</v>
      </c>
      <c r="AJ36" s="22" t="s">
        <v>86</v>
      </c>
      <c r="AK36" s="22">
        <f t="shared" si="4"/>
        <v>95</v>
      </c>
      <c r="AL36" s="23">
        <v>29.399646851088875</v>
      </c>
      <c r="AM36" s="22">
        <v>0</v>
      </c>
      <c r="AN36" s="22">
        <v>312</v>
      </c>
      <c r="AO36" s="22">
        <v>125</v>
      </c>
      <c r="AP36" s="22">
        <f t="shared" si="5"/>
        <v>437</v>
      </c>
    </row>
    <row r="37" spans="1:42" ht="13.5">
      <c r="A37" s="40" t="s">
        <v>112</v>
      </c>
      <c r="B37" s="40" t="s">
        <v>173</v>
      </c>
      <c r="C37" s="41" t="s">
        <v>174</v>
      </c>
      <c r="D37" s="22">
        <v>9428</v>
      </c>
      <c r="E37" s="22">
        <v>9428</v>
      </c>
      <c r="F37" s="22">
        <v>1536</v>
      </c>
      <c r="G37" s="22">
        <v>232</v>
      </c>
      <c r="H37" s="22">
        <v>0</v>
      </c>
      <c r="I37" s="22">
        <f t="shared" si="0"/>
        <v>1768</v>
      </c>
      <c r="J37" s="22">
        <v>513.7712787906614</v>
      </c>
      <c r="K37" s="22">
        <v>380.38835064308586</v>
      </c>
      <c r="L37" s="22">
        <v>133.38292814757557</v>
      </c>
      <c r="M37" s="22">
        <v>186</v>
      </c>
      <c r="N37" s="22">
        <v>1271</v>
      </c>
      <c r="O37" s="22">
        <v>0</v>
      </c>
      <c r="P37" s="22">
        <f t="shared" si="1"/>
        <v>192</v>
      </c>
      <c r="Q37" s="22">
        <v>192</v>
      </c>
      <c r="R37" s="22">
        <v>0</v>
      </c>
      <c r="S37" s="22">
        <v>0</v>
      </c>
      <c r="T37" s="22">
        <v>0</v>
      </c>
      <c r="U37" s="22">
        <v>0</v>
      </c>
      <c r="V37" s="22">
        <f t="shared" si="2"/>
        <v>305</v>
      </c>
      <c r="W37" s="22">
        <v>167</v>
      </c>
      <c r="X37" s="22">
        <v>35</v>
      </c>
      <c r="Y37" s="22">
        <v>103</v>
      </c>
      <c r="Z37" s="22">
        <v>0</v>
      </c>
      <c r="AA37" s="22">
        <v>0</v>
      </c>
      <c r="AB37" s="22">
        <v>0</v>
      </c>
      <c r="AC37" s="22">
        <f t="shared" si="3"/>
        <v>1768</v>
      </c>
      <c r="AD37" s="23">
        <v>100</v>
      </c>
      <c r="AE37" s="22">
        <v>0</v>
      </c>
      <c r="AF37" s="22">
        <v>24</v>
      </c>
      <c r="AG37" s="22">
        <v>0</v>
      </c>
      <c r="AH37" s="22">
        <v>0</v>
      </c>
      <c r="AI37" s="22">
        <v>0</v>
      </c>
      <c r="AJ37" s="22" t="s">
        <v>86</v>
      </c>
      <c r="AK37" s="22">
        <f t="shared" si="4"/>
        <v>24</v>
      </c>
      <c r="AL37" s="23">
        <v>26.356192425793246</v>
      </c>
      <c r="AM37" s="22">
        <v>0</v>
      </c>
      <c r="AN37" s="22">
        <v>193</v>
      </c>
      <c r="AO37" s="22">
        <v>33</v>
      </c>
      <c r="AP37" s="22">
        <f t="shared" si="5"/>
        <v>226</v>
      </c>
    </row>
    <row r="38" spans="1:42" ht="13.5">
      <c r="A38" s="40" t="s">
        <v>112</v>
      </c>
      <c r="B38" s="40" t="s">
        <v>175</v>
      </c>
      <c r="C38" s="41" t="s">
        <v>176</v>
      </c>
      <c r="D38" s="22">
        <v>7166</v>
      </c>
      <c r="E38" s="22">
        <v>7166</v>
      </c>
      <c r="F38" s="22">
        <v>1530</v>
      </c>
      <c r="G38" s="22">
        <v>51</v>
      </c>
      <c r="H38" s="22">
        <v>0</v>
      </c>
      <c r="I38" s="22">
        <f t="shared" si="0"/>
        <v>1581</v>
      </c>
      <c r="J38" s="22">
        <v>604.4525326981675</v>
      </c>
      <c r="K38" s="22">
        <v>555.8975221651712</v>
      </c>
      <c r="L38" s="22">
        <v>48.55501053299638</v>
      </c>
      <c r="M38" s="22">
        <v>292</v>
      </c>
      <c r="N38" s="22">
        <v>474</v>
      </c>
      <c r="O38" s="22">
        <v>0</v>
      </c>
      <c r="P38" s="22">
        <f t="shared" si="1"/>
        <v>1107</v>
      </c>
      <c r="Q38" s="22">
        <v>55</v>
      </c>
      <c r="R38" s="22">
        <v>146</v>
      </c>
      <c r="S38" s="22">
        <v>683</v>
      </c>
      <c r="T38" s="22">
        <v>0</v>
      </c>
      <c r="U38" s="22">
        <v>223</v>
      </c>
      <c r="V38" s="22">
        <f t="shared" si="2"/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f t="shared" si="3"/>
        <v>1581</v>
      </c>
      <c r="AD38" s="23">
        <v>100</v>
      </c>
      <c r="AE38" s="22">
        <v>0</v>
      </c>
      <c r="AF38" s="22">
        <v>13</v>
      </c>
      <c r="AG38" s="22">
        <v>98</v>
      </c>
      <c r="AH38" s="22">
        <v>624</v>
      </c>
      <c r="AI38" s="22">
        <v>0</v>
      </c>
      <c r="AJ38" s="22" t="s">
        <v>86</v>
      </c>
      <c r="AK38" s="22">
        <f t="shared" si="4"/>
        <v>735</v>
      </c>
      <c r="AL38" s="23">
        <v>54.83182060864923</v>
      </c>
      <c r="AM38" s="22">
        <v>0</v>
      </c>
      <c r="AN38" s="22">
        <v>56</v>
      </c>
      <c r="AO38" s="22">
        <v>256</v>
      </c>
      <c r="AP38" s="22">
        <f t="shared" si="5"/>
        <v>312</v>
      </c>
    </row>
    <row r="39" spans="1:42" ht="13.5">
      <c r="A39" s="40" t="s">
        <v>112</v>
      </c>
      <c r="B39" s="40" t="s">
        <v>177</v>
      </c>
      <c r="C39" s="41" t="s">
        <v>178</v>
      </c>
      <c r="D39" s="22">
        <v>18685</v>
      </c>
      <c r="E39" s="22">
        <v>18685</v>
      </c>
      <c r="F39" s="22">
        <v>4761</v>
      </c>
      <c r="G39" s="22">
        <v>425</v>
      </c>
      <c r="H39" s="22">
        <v>0</v>
      </c>
      <c r="I39" s="22">
        <f t="shared" si="0"/>
        <v>5186</v>
      </c>
      <c r="J39" s="22">
        <v>760.4077697662399</v>
      </c>
      <c r="K39" s="22">
        <v>595.0124816258005</v>
      </c>
      <c r="L39" s="22">
        <v>165.39528814043936</v>
      </c>
      <c r="M39" s="22">
        <v>419</v>
      </c>
      <c r="N39" s="22">
        <v>4144</v>
      </c>
      <c r="O39" s="22">
        <v>0</v>
      </c>
      <c r="P39" s="22">
        <f t="shared" si="1"/>
        <v>1054</v>
      </c>
      <c r="Q39" s="22">
        <v>214</v>
      </c>
      <c r="R39" s="22">
        <v>427</v>
      </c>
      <c r="S39" s="22">
        <v>0</v>
      </c>
      <c r="T39" s="22">
        <v>0</v>
      </c>
      <c r="U39" s="22">
        <v>413</v>
      </c>
      <c r="V39" s="22">
        <f t="shared" si="2"/>
        <v>64</v>
      </c>
      <c r="W39" s="22">
        <v>64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f t="shared" si="3"/>
        <v>5262</v>
      </c>
      <c r="AD39" s="23">
        <v>100</v>
      </c>
      <c r="AE39" s="22">
        <v>0</v>
      </c>
      <c r="AF39" s="22">
        <v>62</v>
      </c>
      <c r="AG39" s="22">
        <v>289</v>
      </c>
      <c r="AH39" s="22">
        <v>0</v>
      </c>
      <c r="AI39" s="22">
        <v>0</v>
      </c>
      <c r="AJ39" s="22" t="s">
        <v>86</v>
      </c>
      <c r="AK39" s="22">
        <f t="shared" si="4"/>
        <v>351</v>
      </c>
      <c r="AL39" s="23">
        <v>14.680513994015138</v>
      </c>
      <c r="AM39" s="22">
        <v>0</v>
      </c>
      <c r="AN39" s="22">
        <v>493</v>
      </c>
      <c r="AO39" s="22">
        <v>328</v>
      </c>
      <c r="AP39" s="22">
        <f t="shared" si="5"/>
        <v>821</v>
      </c>
    </row>
    <row r="40" spans="1:42" ht="13.5">
      <c r="A40" s="40" t="s">
        <v>112</v>
      </c>
      <c r="B40" s="40" t="s">
        <v>179</v>
      </c>
      <c r="C40" s="41" t="s">
        <v>180</v>
      </c>
      <c r="D40" s="22">
        <v>12523</v>
      </c>
      <c r="E40" s="22">
        <v>12523</v>
      </c>
      <c r="F40" s="22">
        <v>1839</v>
      </c>
      <c r="G40" s="22">
        <v>125</v>
      </c>
      <c r="H40" s="22">
        <v>0</v>
      </c>
      <c r="I40" s="22">
        <f t="shared" si="0"/>
        <v>1964</v>
      </c>
      <c r="J40" s="22">
        <v>429.6751511465478</v>
      </c>
      <c r="K40" s="22">
        <v>347.4155499087159</v>
      </c>
      <c r="L40" s="22">
        <v>82.25960123783199</v>
      </c>
      <c r="M40" s="22">
        <v>357</v>
      </c>
      <c r="N40" s="22">
        <v>1586</v>
      </c>
      <c r="O40" s="22">
        <v>0</v>
      </c>
      <c r="P40" s="22">
        <f t="shared" si="1"/>
        <v>374</v>
      </c>
      <c r="Q40" s="22">
        <v>0</v>
      </c>
      <c r="R40" s="22">
        <v>374</v>
      </c>
      <c r="S40" s="22">
        <v>0</v>
      </c>
      <c r="T40" s="22">
        <v>0</v>
      </c>
      <c r="U40" s="22">
        <v>0</v>
      </c>
      <c r="V40" s="22">
        <f t="shared" si="2"/>
        <v>95</v>
      </c>
      <c r="W40" s="22">
        <v>95</v>
      </c>
      <c r="X40" s="22">
        <v>0</v>
      </c>
      <c r="Y40" s="22">
        <v>0</v>
      </c>
      <c r="Z40" s="22">
        <v>0</v>
      </c>
      <c r="AA40" s="22">
        <v>0</v>
      </c>
      <c r="AB40" s="22">
        <v>0</v>
      </c>
      <c r="AC40" s="22">
        <f t="shared" si="3"/>
        <v>2055</v>
      </c>
      <c r="AD40" s="23">
        <v>100</v>
      </c>
      <c r="AE40" s="22">
        <v>0</v>
      </c>
      <c r="AF40" s="22">
        <v>0</v>
      </c>
      <c r="AG40" s="22">
        <v>199</v>
      </c>
      <c r="AH40" s="22">
        <v>0</v>
      </c>
      <c r="AI40" s="22">
        <v>0</v>
      </c>
      <c r="AJ40" s="22" t="s">
        <v>86</v>
      </c>
      <c r="AK40" s="22">
        <f t="shared" si="4"/>
        <v>199</v>
      </c>
      <c r="AL40" s="23">
        <v>26.990049751243784</v>
      </c>
      <c r="AM40" s="22">
        <v>0</v>
      </c>
      <c r="AN40" s="22">
        <v>258</v>
      </c>
      <c r="AO40" s="22">
        <v>133</v>
      </c>
      <c r="AP40" s="22">
        <f t="shared" si="5"/>
        <v>391</v>
      </c>
    </row>
    <row r="41" spans="1:42" ht="13.5">
      <c r="A41" s="40" t="s">
        <v>112</v>
      </c>
      <c r="B41" s="40" t="s">
        <v>181</v>
      </c>
      <c r="C41" s="41" t="s">
        <v>182</v>
      </c>
      <c r="D41" s="22">
        <v>9820</v>
      </c>
      <c r="E41" s="22">
        <v>9790</v>
      </c>
      <c r="F41" s="22">
        <v>1292</v>
      </c>
      <c r="G41" s="22">
        <v>74</v>
      </c>
      <c r="H41" s="22">
        <v>4</v>
      </c>
      <c r="I41" s="22">
        <f aca="true" t="shared" si="6" ref="I41:I49">SUM(F41:H41)</f>
        <v>1370</v>
      </c>
      <c r="J41" s="22">
        <v>382.2224702173367</v>
      </c>
      <c r="K41" s="22">
        <v>302.9880311357866</v>
      </c>
      <c r="L41" s="22">
        <v>79.2344390815501</v>
      </c>
      <c r="M41" s="22">
        <v>192</v>
      </c>
      <c r="N41" s="22">
        <v>1110</v>
      </c>
      <c r="O41" s="22">
        <v>0</v>
      </c>
      <c r="P41" s="22">
        <f aca="true" t="shared" si="7" ref="P41:P49">SUM(Q41:U41)</f>
        <v>260</v>
      </c>
      <c r="Q41" s="22">
        <v>0</v>
      </c>
      <c r="R41" s="22">
        <v>260</v>
      </c>
      <c r="S41" s="22">
        <v>0</v>
      </c>
      <c r="T41" s="22">
        <v>0</v>
      </c>
      <c r="U41" s="22">
        <v>0</v>
      </c>
      <c r="V41" s="22">
        <f aca="true" t="shared" si="8" ref="V41:V49">SUM(W41:AB41)</f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2">
        <f aca="true" t="shared" si="9" ref="AC41:AC49">N41+O41+P41+V41</f>
        <v>1370</v>
      </c>
      <c r="AD41" s="23">
        <v>100</v>
      </c>
      <c r="AE41" s="22">
        <v>0</v>
      </c>
      <c r="AF41" s="22">
        <v>0</v>
      </c>
      <c r="AG41" s="22">
        <v>154</v>
      </c>
      <c r="AH41" s="22">
        <v>0</v>
      </c>
      <c r="AI41" s="22">
        <v>0</v>
      </c>
      <c r="AJ41" s="22" t="s">
        <v>86</v>
      </c>
      <c r="AK41" s="22">
        <f aca="true" t="shared" si="10" ref="AK41:AK49">SUM(AE41:AI41)</f>
        <v>154</v>
      </c>
      <c r="AL41" s="23">
        <v>22.151088348271447</v>
      </c>
      <c r="AM41" s="22">
        <v>0</v>
      </c>
      <c r="AN41" s="22">
        <v>179</v>
      </c>
      <c r="AO41" s="22">
        <v>80</v>
      </c>
      <c r="AP41" s="22">
        <f aca="true" t="shared" si="11" ref="AP41:AP49">SUM(AM41:AO41)</f>
        <v>259</v>
      </c>
    </row>
    <row r="42" spans="1:42" ht="13.5">
      <c r="A42" s="40" t="s">
        <v>112</v>
      </c>
      <c r="B42" s="40" t="s">
        <v>183</v>
      </c>
      <c r="C42" s="41" t="s">
        <v>184</v>
      </c>
      <c r="D42" s="22">
        <v>8733</v>
      </c>
      <c r="E42" s="22">
        <v>8733</v>
      </c>
      <c r="F42" s="22">
        <v>1932</v>
      </c>
      <c r="G42" s="22">
        <v>19</v>
      </c>
      <c r="H42" s="22">
        <v>77</v>
      </c>
      <c r="I42" s="22">
        <f t="shared" si="6"/>
        <v>2028</v>
      </c>
      <c r="J42" s="22">
        <v>636.2263120991234</v>
      </c>
      <c r="K42" s="22">
        <v>413.48435865219153</v>
      </c>
      <c r="L42" s="22">
        <v>222.74195344693172</v>
      </c>
      <c r="M42" s="22">
        <v>217</v>
      </c>
      <c r="N42" s="22">
        <v>1562</v>
      </c>
      <c r="O42" s="22">
        <v>0</v>
      </c>
      <c r="P42" s="22">
        <f t="shared" si="7"/>
        <v>353</v>
      </c>
      <c r="Q42" s="22">
        <v>0</v>
      </c>
      <c r="R42" s="22">
        <v>353</v>
      </c>
      <c r="S42" s="22">
        <v>0</v>
      </c>
      <c r="T42" s="22">
        <v>0</v>
      </c>
      <c r="U42" s="22">
        <v>0</v>
      </c>
      <c r="V42" s="22">
        <f t="shared" si="8"/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f t="shared" si="9"/>
        <v>1915</v>
      </c>
      <c r="AD42" s="23">
        <v>100</v>
      </c>
      <c r="AE42" s="22">
        <v>0</v>
      </c>
      <c r="AF42" s="22">
        <v>0</v>
      </c>
      <c r="AG42" s="22">
        <v>142</v>
      </c>
      <c r="AH42" s="22">
        <v>0</v>
      </c>
      <c r="AI42" s="22">
        <v>0</v>
      </c>
      <c r="AJ42" s="22" t="s">
        <v>86</v>
      </c>
      <c r="AK42" s="22">
        <f t="shared" si="10"/>
        <v>142</v>
      </c>
      <c r="AL42" s="23">
        <v>16.838649155722326</v>
      </c>
      <c r="AM42" s="22">
        <v>0</v>
      </c>
      <c r="AN42" s="22">
        <v>243</v>
      </c>
      <c r="AO42" s="22">
        <v>160</v>
      </c>
      <c r="AP42" s="22">
        <f t="shared" si="11"/>
        <v>403</v>
      </c>
    </row>
    <row r="43" spans="1:42" ht="13.5">
      <c r="A43" s="40" t="s">
        <v>112</v>
      </c>
      <c r="B43" s="40" t="s">
        <v>185</v>
      </c>
      <c r="C43" s="41" t="s">
        <v>186</v>
      </c>
      <c r="D43" s="22">
        <v>7948</v>
      </c>
      <c r="E43" s="22">
        <v>7948</v>
      </c>
      <c r="F43" s="22">
        <v>1086</v>
      </c>
      <c r="G43" s="22">
        <v>971</v>
      </c>
      <c r="H43" s="22">
        <v>79</v>
      </c>
      <c r="I43" s="22">
        <f t="shared" si="6"/>
        <v>2136</v>
      </c>
      <c r="J43" s="22">
        <v>736.2927522043972</v>
      </c>
      <c r="K43" s="22">
        <v>388.8287567820973</v>
      </c>
      <c r="L43" s="22">
        <v>347.4639954222998</v>
      </c>
      <c r="M43" s="22">
        <v>279</v>
      </c>
      <c r="N43" s="22">
        <v>1837</v>
      </c>
      <c r="O43" s="22">
        <v>0</v>
      </c>
      <c r="P43" s="22">
        <f t="shared" si="7"/>
        <v>218</v>
      </c>
      <c r="Q43" s="22">
        <v>0</v>
      </c>
      <c r="R43" s="22">
        <v>218</v>
      </c>
      <c r="S43" s="22">
        <v>0</v>
      </c>
      <c r="T43" s="22">
        <v>0</v>
      </c>
      <c r="U43" s="22">
        <v>0</v>
      </c>
      <c r="V43" s="22">
        <f t="shared" si="8"/>
        <v>0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2">
        <v>0</v>
      </c>
      <c r="AC43" s="22">
        <f t="shared" si="9"/>
        <v>2055</v>
      </c>
      <c r="AD43" s="23">
        <v>100</v>
      </c>
      <c r="AE43" s="22">
        <v>0</v>
      </c>
      <c r="AF43" s="22">
        <v>0</v>
      </c>
      <c r="AG43" s="22">
        <v>130</v>
      </c>
      <c r="AH43" s="22">
        <v>0</v>
      </c>
      <c r="AI43" s="22">
        <v>0</v>
      </c>
      <c r="AJ43" s="22" t="s">
        <v>86</v>
      </c>
      <c r="AK43" s="22">
        <f t="shared" si="10"/>
        <v>130</v>
      </c>
      <c r="AL43" s="23">
        <v>17.5235646958012</v>
      </c>
      <c r="AM43" s="22">
        <v>0</v>
      </c>
      <c r="AN43" s="22">
        <v>150</v>
      </c>
      <c r="AO43" s="22">
        <v>66</v>
      </c>
      <c r="AP43" s="22">
        <f t="shared" si="11"/>
        <v>216</v>
      </c>
    </row>
    <row r="44" spans="1:42" ht="13.5">
      <c r="A44" s="40" t="s">
        <v>112</v>
      </c>
      <c r="B44" s="40" t="s">
        <v>187</v>
      </c>
      <c r="C44" s="41" t="s">
        <v>188</v>
      </c>
      <c r="D44" s="22">
        <v>6036</v>
      </c>
      <c r="E44" s="22">
        <v>6036</v>
      </c>
      <c r="F44" s="22">
        <v>970</v>
      </c>
      <c r="G44" s="22">
        <v>18</v>
      </c>
      <c r="H44" s="22">
        <v>37</v>
      </c>
      <c r="I44" s="22">
        <f t="shared" si="6"/>
        <v>1025</v>
      </c>
      <c r="J44" s="22">
        <v>465.2450593244188</v>
      </c>
      <c r="K44" s="22">
        <v>342.69270223408404</v>
      </c>
      <c r="L44" s="22">
        <v>122.55235709033471</v>
      </c>
      <c r="M44" s="22">
        <v>130</v>
      </c>
      <c r="N44" s="22">
        <v>805</v>
      </c>
      <c r="O44" s="22">
        <v>0</v>
      </c>
      <c r="P44" s="22">
        <f t="shared" si="7"/>
        <v>184</v>
      </c>
      <c r="Q44" s="22">
        <v>0</v>
      </c>
      <c r="R44" s="22">
        <v>184</v>
      </c>
      <c r="S44" s="22">
        <v>0</v>
      </c>
      <c r="T44" s="22">
        <v>0</v>
      </c>
      <c r="U44" s="22">
        <v>0</v>
      </c>
      <c r="V44" s="22">
        <f t="shared" si="8"/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f t="shared" si="9"/>
        <v>989</v>
      </c>
      <c r="AD44" s="23">
        <v>100</v>
      </c>
      <c r="AE44" s="22">
        <v>0</v>
      </c>
      <c r="AF44" s="22">
        <v>0</v>
      </c>
      <c r="AG44" s="22">
        <v>93</v>
      </c>
      <c r="AH44" s="22">
        <v>0</v>
      </c>
      <c r="AI44" s="22">
        <v>0</v>
      </c>
      <c r="AJ44" s="22" t="s">
        <v>86</v>
      </c>
      <c r="AK44" s="22">
        <f t="shared" si="10"/>
        <v>93</v>
      </c>
      <c r="AL44" s="23">
        <v>19.928507596067917</v>
      </c>
      <c r="AM44" s="22">
        <v>0</v>
      </c>
      <c r="AN44" s="22">
        <v>127</v>
      </c>
      <c r="AO44" s="22">
        <v>68</v>
      </c>
      <c r="AP44" s="22">
        <f t="shared" si="11"/>
        <v>195</v>
      </c>
    </row>
    <row r="45" spans="1:42" ht="13.5">
      <c r="A45" s="40" t="s">
        <v>112</v>
      </c>
      <c r="B45" s="40" t="s">
        <v>189</v>
      </c>
      <c r="C45" s="41" t="s">
        <v>190</v>
      </c>
      <c r="D45" s="22">
        <v>10608</v>
      </c>
      <c r="E45" s="22">
        <v>10608</v>
      </c>
      <c r="F45" s="22">
        <v>2976</v>
      </c>
      <c r="G45" s="22">
        <v>359</v>
      </c>
      <c r="H45" s="22">
        <v>0</v>
      </c>
      <c r="I45" s="22">
        <f t="shared" si="6"/>
        <v>3335</v>
      </c>
      <c r="J45" s="22">
        <v>861.3297795408996</v>
      </c>
      <c r="K45" s="22">
        <v>758.7966693526727</v>
      </c>
      <c r="L45" s="22">
        <v>102.53311018822703</v>
      </c>
      <c r="M45" s="22">
        <v>404</v>
      </c>
      <c r="N45" s="22">
        <v>2860</v>
      </c>
      <c r="O45" s="22">
        <v>0</v>
      </c>
      <c r="P45" s="22">
        <f t="shared" si="7"/>
        <v>430</v>
      </c>
      <c r="Q45" s="22">
        <v>0</v>
      </c>
      <c r="R45" s="22">
        <v>430</v>
      </c>
      <c r="S45" s="22">
        <v>0</v>
      </c>
      <c r="T45" s="22">
        <v>0</v>
      </c>
      <c r="U45" s="22">
        <v>0</v>
      </c>
      <c r="V45" s="22">
        <f t="shared" si="8"/>
        <v>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f t="shared" si="9"/>
        <v>3290</v>
      </c>
      <c r="AD45" s="23">
        <v>100</v>
      </c>
      <c r="AE45" s="22">
        <v>0</v>
      </c>
      <c r="AF45" s="22">
        <v>0</v>
      </c>
      <c r="AG45" s="22">
        <v>168</v>
      </c>
      <c r="AH45" s="22">
        <v>0</v>
      </c>
      <c r="AI45" s="22">
        <v>0</v>
      </c>
      <c r="AJ45" s="22" t="s">
        <v>86</v>
      </c>
      <c r="AK45" s="22">
        <f t="shared" si="10"/>
        <v>168</v>
      </c>
      <c r="AL45" s="23">
        <v>15.484569572279373</v>
      </c>
      <c r="AM45" s="22">
        <v>0</v>
      </c>
      <c r="AN45" s="22">
        <v>297</v>
      </c>
      <c r="AO45" s="22">
        <v>199</v>
      </c>
      <c r="AP45" s="22">
        <f t="shared" si="11"/>
        <v>496</v>
      </c>
    </row>
    <row r="46" spans="1:42" ht="13.5">
      <c r="A46" s="40" t="s">
        <v>112</v>
      </c>
      <c r="B46" s="40" t="s">
        <v>191</v>
      </c>
      <c r="C46" s="41" t="s">
        <v>192</v>
      </c>
      <c r="D46" s="22">
        <v>18655</v>
      </c>
      <c r="E46" s="22">
        <v>18287</v>
      </c>
      <c r="F46" s="22">
        <v>3790</v>
      </c>
      <c r="G46" s="22">
        <v>588</v>
      </c>
      <c r="H46" s="22">
        <v>57</v>
      </c>
      <c r="I46" s="22">
        <f t="shared" si="6"/>
        <v>4435</v>
      </c>
      <c r="J46" s="22">
        <v>651.3366352992147</v>
      </c>
      <c r="K46" s="22">
        <v>477.5979116106079</v>
      </c>
      <c r="L46" s="22">
        <v>173.73872368860677</v>
      </c>
      <c r="M46" s="22">
        <v>93</v>
      </c>
      <c r="N46" s="22">
        <v>2859</v>
      </c>
      <c r="O46" s="22">
        <v>0</v>
      </c>
      <c r="P46" s="22">
        <f t="shared" si="7"/>
        <v>1031</v>
      </c>
      <c r="Q46" s="22">
        <v>173</v>
      </c>
      <c r="R46" s="22">
        <v>424</v>
      </c>
      <c r="S46" s="22">
        <v>0</v>
      </c>
      <c r="T46" s="22">
        <v>0</v>
      </c>
      <c r="U46" s="22">
        <v>434</v>
      </c>
      <c r="V46" s="22">
        <f t="shared" si="8"/>
        <v>489</v>
      </c>
      <c r="W46" s="22">
        <v>463</v>
      </c>
      <c r="X46" s="22">
        <v>3</v>
      </c>
      <c r="Y46" s="22">
        <v>7</v>
      </c>
      <c r="Z46" s="22">
        <v>0</v>
      </c>
      <c r="AA46" s="22">
        <v>0</v>
      </c>
      <c r="AB46" s="22">
        <v>16</v>
      </c>
      <c r="AC46" s="22">
        <f t="shared" si="9"/>
        <v>4379</v>
      </c>
      <c r="AD46" s="23">
        <v>100</v>
      </c>
      <c r="AE46" s="22">
        <v>0</v>
      </c>
      <c r="AF46" s="22">
        <v>50</v>
      </c>
      <c r="AG46" s="22">
        <v>287</v>
      </c>
      <c r="AH46" s="22">
        <v>0</v>
      </c>
      <c r="AI46" s="22">
        <v>0</v>
      </c>
      <c r="AJ46" s="22" t="s">
        <v>86</v>
      </c>
      <c r="AK46" s="22">
        <f t="shared" si="10"/>
        <v>337</v>
      </c>
      <c r="AL46" s="23">
        <v>20.55008944543828</v>
      </c>
      <c r="AM46" s="22">
        <v>0</v>
      </c>
      <c r="AN46" s="22">
        <v>340</v>
      </c>
      <c r="AO46" s="22">
        <v>342</v>
      </c>
      <c r="AP46" s="22">
        <f t="shared" si="11"/>
        <v>682</v>
      </c>
    </row>
    <row r="47" spans="1:42" ht="13.5">
      <c r="A47" s="40" t="s">
        <v>112</v>
      </c>
      <c r="B47" s="40" t="s">
        <v>193</v>
      </c>
      <c r="C47" s="41" t="s">
        <v>194</v>
      </c>
      <c r="D47" s="22">
        <v>7558</v>
      </c>
      <c r="E47" s="22">
        <v>7558</v>
      </c>
      <c r="F47" s="22">
        <v>1717</v>
      </c>
      <c r="G47" s="22">
        <v>41</v>
      </c>
      <c r="H47" s="22">
        <v>0</v>
      </c>
      <c r="I47" s="22">
        <f t="shared" si="6"/>
        <v>1758</v>
      </c>
      <c r="J47" s="22">
        <v>637.2636089129907</v>
      </c>
      <c r="K47" s="22">
        <v>612.9765430442931</v>
      </c>
      <c r="L47" s="22">
        <v>24.2870658686976</v>
      </c>
      <c r="M47" s="22">
        <v>206</v>
      </c>
      <c r="N47" s="22">
        <v>1153</v>
      </c>
      <c r="O47" s="22">
        <v>0</v>
      </c>
      <c r="P47" s="22">
        <f t="shared" si="7"/>
        <v>451</v>
      </c>
      <c r="Q47" s="22">
        <v>53</v>
      </c>
      <c r="R47" s="22">
        <v>168</v>
      </c>
      <c r="S47" s="22">
        <v>0</v>
      </c>
      <c r="T47" s="22">
        <v>0</v>
      </c>
      <c r="U47" s="22">
        <v>230</v>
      </c>
      <c r="V47" s="22">
        <f t="shared" si="8"/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f t="shared" si="9"/>
        <v>1604</v>
      </c>
      <c r="AD47" s="23">
        <v>100</v>
      </c>
      <c r="AE47" s="22">
        <v>0</v>
      </c>
      <c r="AF47" s="22">
        <v>15</v>
      </c>
      <c r="AG47" s="22">
        <v>114</v>
      </c>
      <c r="AH47" s="22">
        <v>0</v>
      </c>
      <c r="AI47" s="22">
        <v>0</v>
      </c>
      <c r="AJ47" s="22" t="s">
        <v>86</v>
      </c>
      <c r="AK47" s="22">
        <f t="shared" si="10"/>
        <v>129</v>
      </c>
      <c r="AL47" s="23">
        <v>18.50828729281768</v>
      </c>
      <c r="AM47" s="22">
        <v>0</v>
      </c>
      <c r="AN47" s="22">
        <v>137</v>
      </c>
      <c r="AO47" s="22">
        <v>213</v>
      </c>
      <c r="AP47" s="22">
        <f t="shared" si="11"/>
        <v>350</v>
      </c>
    </row>
    <row r="48" spans="1:42" ht="13.5">
      <c r="A48" s="40" t="s">
        <v>112</v>
      </c>
      <c r="B48" s="40" t="s">
        <v>195</v>
      </c>
      <c r="C48" s="41" t="s">
        <v>110</v>
      </c>
      <c r="D48" s="22">
        <v>5732</v>
      </c>
      <c r="E48" s="22">
        <v>5732</v>
      </c>
      <c r="F48" s="22">
        <v>745</v>
      </c>
      <c r="G48" s="22">
        <v>85</v>
      </c>
      <c r="H48" s="22">
        <v>130</v>
      </c>
      <c r="I48" s="22">
        <f t="shared" si="6"/>
        <v>960</v>
      </c>
      <c r="J48" s="22">
        <v>458.8515328509019</v>
      </c>
      <c r="K48" s="22">
        <v>412.4884092190921</v>
      </c>
      <c r="L48" s="22">
        <v>46.363123631809884</v>
      </c>
      <c r="M48" s="22">
        <v>132</v>
      </c>
      <c r="N48" s="22">
        <v>713</v>
      </c>
      <c r="O48" s="22">
        <v>0</v>
      </c>
      <c r="P48" s="22">
        <f t="shared" si="7"/>
        <v>171</v>
      </c>
      <c r="Q48" s="22">
        <v>48</v>
      </c>
      <c r="R48" s="22">
        <v>68</v>
      </c>
      <c r="S48" s="22">
        <v>0</v>
      </c>
      <c r="T48" s="22">
        <v>0</v>
      </c>
      <c r="U48" s="22">
        <v>55</v>
      </c>
      <c r="V48" s="22">
        <f t="shared" si="8"/>
        <v>0</v>
      </c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2">
        <f t="shared" si="9"/>
        <v>884</v>
      </c>
      <c r="AD48" s="23">
        <v>100</v>
      </c>
      <c r="AE48" s="22">
        <v>0</v>
      </c>
      <c r="AF48" s="22">
        <v>14</v>
      </c>
      <c r="AG48" s="22">
        <v>46</v>
      </c>
      <c r="AH48" s="22">
        <v>0</v>
      </c>
      <c r="AI48" s="22">
        <v>0</v>
      </c>
      <c r="AJ48" s="22" t="s">
        <v>86</v>
      </c>
      <c r="AK48" s="22">
        <f t="shared" si="10"/>
        <v>60</v>
      </c>
      <c r="AL48" s="23">
        <v>18.89763779527559</v>
      </c>
      <c r="AM48" s="22">
        <v>0</v>
      </c>
      <c r="AN48" s="22">
        <v>85</v>
      </c>
      <c r="AO48" s="22">
        <v>14</v>
      </c>
      <c r="AP48" s="22">
        <f t="shared" si="11"/>
        <v>99</v>
      </c>
    </row>
    <row r="49" spans="1:42" ht="13.5">
      <c r="A49" s="40" t="s">
        <v>112</v>
      </c>
      <c r="B49" s="40" t="s">
        <v>196</v>
      </c>
      <c r="C49" s="41" t="s">
        <v>197</v>
      </c>
      <c r="D49" s="22">
        <v>7386</v>
      </c>
      <c r="E49" s="22">
        <v>7386</v>
      </c>
      <c r="F49" s="22">
        <v>1426</v>
      </c>
      <c r="G49" s="22">
        <v>61</v>
      </c>
      <c r="H49" s="22">
        <v>0</v>
      </c>
      <c r="I49" s="22">
        <f t="shared" si="6"/>
        <v>1487</v>
      </c>
      <c r="J49" s="22">
        <v>551.5803686352187</v>
      </c>
      <c r="K49" s="22">
        <v>482.58645567882957</v>
      </c>
      <c r="L49" s="22">
        <v>68.99391295638917</v>
      </c>
      <c r="M49" s="22">
        <v>172</v>
      </c>
      <c r="N49" s="22">
        <v>1122</v>
      </c>
      <c r="O49" s="22">
        <v>0</v>
      </c>
      <c r="P49" s="22">
        <f t="shared" si="7"/>
        <v>365</v>
      </c>
      <c r="Q49" s="22">
        <v>41</v>
      </c>
      <c r="R49" s="22">
        <v>171</v>
      </c>
      <c r="S49" s="22">
        <v>0</v>
      </c>
      <c r="T49" s="22">
        <v>0</v>
      </c>
      <c r="U49" s="22">
        <v>153</v>
      </c>
      <c r="V49" s="22">
        <f t="shared" si="8"/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f t="shared" si="9"/>
        <v>1487</v>
      </c>
      <c r="AD49" s="23">
        <v>100</v>
      </c>
      <c r="AE49" s="22">
        <v>0</v>
      </c>
      <c r="AF49" s="22">
        <v>12</v>
      </c>
      <c r="AG49" s="22">
        <v>116</v>
      </c>
      <c r="AH49" s="22">
        <v>0</v>
      </c>
      <c r="AI49" s="22">
        <v>0</v>
      </c>
      <c r="AJ49" s="22" t="s">
        <v>86</v>
      </c>
      <c r="AK49" s="22">
        <f t="shared" si="10"/>
        <v>128</v>
      </c>
      <c r="AL49" s="23">
        <v>18.083182640144667</v>
      </c>
      <c r="AM49" s="22">
        <v>0</v>
      </c>
      <c r="AN49" s="22">
        <v>134</v>
      </c>
      <c r="AO49" s="22">
        <v>148</v>
      </c>
      <c r="AP49" s="22">
        <f t="shared" si="11"/>
        <v>282</v>
      </c>
    </row>
    <row r="50" spans="1:42" ht="13.5">
      <c r="A50" s="74" t="s">
        <v>12</v>
      </c>
      <c r="B50" s="75"/>
      <c r="C50" s="76"/>
      <c r="D50" s="22">
        <f aca="true" t="shared" si="12" ref="D50:I50">SUM(D6:D49)</f>
        <v>1248645</v>
      </c>
      <c r="E50" s="22">
        <f t="shared" si="12"/>
        <v>1247989</v>
      </c>
      <c r="F50" s="22">
        <f t="shared" si="12"/>
        <v>361737</v>
      </c>
      <c r="G50" s="22">
        <f t="shared" si="12"/>
        <v>42274</v>
      </c>
      <c r="H50" s="22">
        <f t="shared" si="12"/>
        <v>1950</v>
      </c>
      <c r="I50" s="22">
        <f t="shared" si="12"/>
        <v>405961</v>
      </c>
      <c r="J50" s="22">
        <f>I50/D50/365*1000000</f>
        <v>890.7430997667225</v>
      </c>
      <c r="K50" s="22">
        <f>('ごみ搬入量内訳'!E51+'ごみ処理概要'!H50)/'ごみ処理概要'!D50/365*1000000</f>
        <v>587.3391413826835</v>
      </c>
      <c r="L50" s="22">
        <f>'ごみ搬入量内訳'!F51/D50/365*1000000</f>
        <v>303.403958384039</v>
      </c>
      <c r="M50" s="22">
        <f aca="true" t="shared" si="13" ref="M50:AC50">SUM(M6:M49)</f>
        <v>34540</v>
      </c>
      <c r="N50" s="22">
        <f t="shared" si="13"/>
        <v>312765</v>
      </c>
      <c r="O50" s="22">
        <f t="shared" si="13"/>
        <v>5772</v>
      </c>
      <c r="P50" s="22">
        <f t="shared" si="13"/>
        <v>76516</v>
      </c>
      <c r="Q50" s="22">
        <f t="shared" si="13"/>
        <v>27348</v>
      </c>
      <c r="R50" s="22">
        <f t="shared" si="13"/>
        <v>30679</v>
      </c>
      <c r="S50" s="22">
        <f t="shared" si="13"/>
        <v>12544</v>
      </c>
      <c r="T50" s="22">
        <f t="shared" si="13"/>
        <v>0</v>
      </c>
      <c r="U50" s="22">
        <f t="shared" si="13"/>
        <v>5945</v>
      </c>
      <c r="V50" s="22">
        <f t="shared" si="13"/>
        <v>12463</v>
      </c>
      <c r="W50" s="22">
        <f t="shared" si="13"/>
        <v>8501</v>
      </c>
      <c r="X50" s="22">
        <f t="shared" si="13"/>
        <v>908</v>
      </c>
      <c r="Y50" s="22">
        <f t="shared" si="13"/>
        <v>2366</v>
      </c>
      <c r="Z50" s="22">
        <f t="shared" si="13"/>
        <v>36</v>
      </c>
      <c r="AA50" s="22">
        <f t="shared" si="13"/>
        <v>3</v>
      </c>
      <c r="AB50" s="22">
        <f t="shared" si="13"/>
        <v>649</v>
      </c>
      <c r="AC50" s="22">
        <f t="shared" si="13"/>
        <v>407516</v>
      </c>
      <c r="AD50" s="23">
        <f>(N50+P50+V50)/AC50*100</f>
        <v>98.58361389491456</v>
      </c>
      <c r="AE50" s="22">
        <f aca="true" t="shared" si="14" ref="AE50:AK50">SUM(AE6:AE49)</f>
        <v>5</v>
      </c>
      <c r="AF50" s="22">
        <f t="shared" si="14"/>
        <v>5790</v>
      </c>
      <c r="AG50" s="22">
        <f t="shared" si="14"/>
        <v>16458</v>
      </c>
      <c r="AH50" s="22">
        <f t="shared" si="14"/>
        <v>5886</v>
      </c>
      <c r="AI50" s="22">
        <f t="shared" si="14"/>
        <v>0</v>
      </c>
      <c r="AJ50" s="22">
        <f t="shared" si="14"/>
        <v>0</v>
      </c>
      <c r="AK50" s="22">
        <f t="shared" si="14"/>
        <v>28139</v>
      </c>
      <c r="AL50" s="23">
        <f>(M50+V50+AK50)/(M50+AC50)*100</f>
        <v>16.998298858063233</v>
      </c>
      <c r="AM50" s="22">
        <f>SUM(AM6:AM49)</f>
        <v>5772</v>
      </c>
      <c r="AN50" s="22">
        <f>SUM(AN6:AN49)</f>
        <v>36873</v>
      </c>
      <c r="AO50" s="22">
        <f>SUM(AO6:AO49)</f>
        <v>25427</v>
      </c>
      <c r="AP50" s="22">
        <f>SUM(AP6:AP49)</f>
        <v>68072</v>
      </c>
    </row>
  </sheetData>
  <mergeCells count="31">
    <mergeCell ref="AO3:AO4"/>
    <mergeCell ref="A50:C50"/>
    <mergeCell ref="AI3:AI4"/>
    <mergeCell ref="AJ3:AJ4"/>
    <mergeCell ref="AM3:AM4"/>
    <mergeCell ref="AN3:AN4"/>
    <mergeCell ref="AE3:AE4"/>
    <mergeCell ref="AF3:AF4"/>
    <mergeCell ref="AG3:AG4"/>
    <mergeCell ref="AH3:AH4"/>
    <mergeCell ref="AE2:AK2"/>
    <mergeCell ref="AL2:AL4"/>
    <mergeCell ref="AM2:AP2"/>
    <mergeCell ref="E3:E4"/>
    <mergeCell ref="F3:F4"/>
    <mergeCell ref="G3:G4"/>
    <mergeCell ref="H3:H4"/>
    <mergeCell ref="J3:J4"/>
    <mergeCell ref="K3:K4"/>
    <mergeCell ref="L3:L4"/>
    <mergeCell ref="F2:I2"/>
    <mergeCell ref="J2:L2"/>
    <mergeCell ref="M2:M4"/>
    <mergeCell ref="AD2:AD4"/>
    <mergeCell ref="N3:N4"/>
    <mergeCell ref="O3:O4"/>
    <mergeCell ref="P3:U3"/>
    <mergeCell ref="A2:A5"/>
    <mergeCell ref="B2:B5"/>
    <mergeCell ref="C2:C5"/>
    <mergeCell ref="D2:E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&amp;L&amp;16ごみ処理の概要（平成１２年度実績）&amp;R&amp;D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51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34" width="10.625" style="0" customWidth="1"/>
  </cols>
  <sheetData>
    <row r="1" spans="1:34" ht="17.25">
      <c r="A1" s="1" t="s">
        <v>89</v>
      </c>
      <c r="B1" s="1"/>
      <c r="C1" s="1"/>
      <c r="D1" s="5"/>
      <c r="E1" s="24"/>
      <c r="F1" s="24"/>
      <c r="G1" s="24"/>
      <c r="H1" s="5"/>
      <c r="I1" s="2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42" customFormat="1" ht="13.5">
      <c r="A2" s="49" t="s">
        <v>13</v>
      </c>
      <c r="B2" s="49" t="s">
        <v>14</v>
      </c>
      <c r="C2" s="54" t="s">
        <v>15</v>
      </c>
      <c r="D2" s="57" t="s">
        <v>16</v>
      </c>
      <c r="E2" s="68"/>
      <c r="F2" s="80"/>
      <c r="G2" s="26" t="s">
        <v>17</v>
      </c>
      <c r="H2" s="27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9"/>
      <c r="AH2" s="54" t="s">
        <v>18</v>
      </c>
    </row>
    <row r="3" spans="1:34" s="42" customFormat="1" ht="13.5">
      <c r="A3" s="50"/>
      <c r="B3" s="50"/>
      <c r="C3" s="78"/>
      <c r="D3" s="30"/>
      <c r="E3" s="44"/>
      <c r="F3" s="45" t="s">
        <v>19</v>
      </c>
      <c r="G3" s="39" t="s">
        <v>67</v>
      </c>
      <c r="H3" s="14" t="s">
        <v>20</v>
      </c>
      <c r="I3" s="46"/>
      <c r="J3" s="46"/>
      <c r="K3" s="46"/>
      <c r="L3" s="46"/>
      <c r="M3" s="46"/>
      <c r="N3" s="28"/>
      <c r="O3" s="28"/>
      <c r="P3" s="28"/>
      <c r="Q3" s="46"/>
      <c r="R3" s="28"/>
      <c r="S3" s="28"/>
      <c r="T3" s="28"/>
      <c r="U3" s="46"/>
      <c r="V3" s="28"/>
      <c r="W3" s="28"/>
      <c r="X3" s="28"/>
      <c r="Y3" s="46"/>
      <c r="Z3" s="28"/>
      <c r="AA3" s="28"/>
      <c r="AB3" s="28"/>
      <c r="AC3" s="46"/>
      <c r="AD3" s="28"/>
      <c r="AE3" s="28"/>
      <c r="AF3" s="33"/>
      <c r="AG3" s="29" t="s">
        <v>21</v>
      </c>
      <c r="AH3" s="78"/>
    </row>
    <row r="4" spans="1:34" s="42" customFormat="1" ht="13.5">
      <c r="A4" s="50"/>
      <c r="B4" s="50"/>
      <c r="C4" s="78"/>
      <c r="D4" s="39" t="s">
        <v>67</v>
      </c>
      <c r="E4" s="54" t="s">
        <v>22</v>
      </c>
      <c r="F4" s="54" t="s">
        <v>23</v>
      </c>
      <c r="G4" s="13"/>
      <c r="H4" s="39" t="s">
        <v>67</v>
      </c>
      <c r="I4" s="65" t="s">
        <v>24</v>
      </c>
      <c r="J4" s="82"/>
      <c r="K4" s="82"/>
      <c r="L4" s="83"/>
      <c r="M4" s="65" t="s">
        <v>25</v>
      </c>
      <c r="N4" s="82"/>
      <c r="O4" s="82"/>
      <c r="P4" s="83"/>
      <c r="Q4" s="65" t="s">
        <v>26</v>
      </c>
      <c r="R4" s="82"/>
      <c r="S4" s="82"/>
      <c r="T4" s="83"/>
      <c r="U4" s="65" t="s">
        <v>27</v>
      </c>
      <c r="V4" s="82"/>
      <c r="W4" s="82"/>
      <c r="X4" s="83"/>
      <c r="Y4" s="65" t="s">
        <v>28</v>
      </c>
      <c r="Z4" s="82"/>
      <c r="AA4" s="82"/>
      <c r="AB4" s="83"/>
      <c r="AC4" s="65" t="s">
        <v>29</v>
      </c>
      <c r="AD4" s="82"/>
      <c r="AE4" s="82"/>
      <c r="AF4" s="83"/>
      <c r="AG4" s="13"/>
      <c r="AH4" s="61"/>
    </row>
    <row r="5" spans="1:34" s="42" customFormat="1" ht="13.5">
      <c r="A5" s="50"/>
      <c r="B5" s="50"/>
      <c r="C5" s="78"/>
      <c r="D5" s="16"/>
      <c r="E5" s="81"/>
      <c r="F5" s="61"/>
      <c r="G5" s="13"/>
      <c r="H5" s="16"/>
      <c r="I5" s="39" t="s">
        <v>67</v>
      </c>
      <c r="J5" s="7" t="s">
        <v>30</v>
      </c>
      <c r="K5" s="7" t="s">
        <v>31</v>
      </c>
      <c r="L5" s="7" t="s">
        <v>32</v>
      </c>
      <c r="M5" s="39" t="s">
        <v>67</v>
      </c>
      <c r="N5" s="7" t="s">
        <v>30</v>
      </c>
      <c r="O5" s="7" t="s">
        <v>31</v>
      </c>
      <c r="P5" s="7" t="s">
        <v>32</v>
      </c>
      <c r="Q5" s="39" t="s">
        <v>67</v>
      </c>
      <c r="R5" s="7" t="s">
        <v>30</v>
      </c>
      <c r="S5" s="7" t="s">
        <v>31</v>
      </c>
      <c r="T5" s="7" t="s">
        <v>32</v>
      </c>
      <c r="U5" s="39" t="s">
        <v>67</v>
      </c>
      <c r="V5" s="7" t="s">
        <v>30</v>
      </c>
      <c r="W5" s="7" t="s">
        <v>31</v>
      </c>
      <c r="X5" s="7" t="s">
        <v>32</v>
      </c>
      <c r="Y5" s="39" t="s">
        <v>67</v>
      </c>
      <c r="Z5" s="7" t="s">
        <v>30</v>
      </c>
      <c r="AA5" s="7" t="s">
        <v>31</v>
      </c>
      <c r="AB5" s="7" t="s">
        <v>32</v>
      </c>
      <c r="AC5" s="39" t="s">
        <v>67</v>
      </c>
      <c r="AD5" s="7" t="s">
        <v>30</v>
      </c>
      <c r="AE5" s="7" t="s">
        <v>31</v>
      </c>
      <c r="AF5" s="7" t="s">
        <v>32</v>
      </c>
      <c r="AG5" s="13"/>
      <c r="AH5" s="61"/>
    </row>
    <row r="6" spans="1:34" s="42" customFormat="1" ht="13.5">
      <c r="A6" s="51"/>
      <c r="B6" s="77"/>
      <c r="C6" s="79"/>
      <c r="D6" s="19" t="s">
        <v>33</v>
      </c>
      <c r="E6" s="20" t="s">
        <v>34</v>
      </c>
      <c r="F6" s="20" t="s">
        <v>34</v>
      </c>
      <c r="G6" s="20" t="s">
        <v>34</v>
      </c>
      <c r="H6" s="19" t="s">
        <v>34</v>
      </c>
      <c r="I6" s="19" t="s">
        <v>34</v>
      </c>
      <c r="J6" s="21" t="s">
        <v>34</v>
      </c>
      <c r="K6" s="21" t="s">
        <v>34</v>
      </c>
      <c r="L6" s="21" t="s">
        <v>34</v>
      </c>
      <c r="M6" s="19" t="s">
        <v>34</v>
      </c>
      <c r="N6" s="21" t="s">
        <v>34</v>
      </c>
      <c r="O6" s="21" t="s">
        <v>34</v>
      </c>
      <c r="P6" s="21" t="s">
        <v>34</v>
      </c>
      <c r="Q6" s="19" t="s">
        <v>34</v>
      </c>
      <c r="R6" s="21" t="s">
        <v>34</v>
      </c>
      <c r="S6" s="21" t="s">
        <v>34</v>
      </c>
      <c r="T6" s="21" t="s">
        <v>34</v>
      </c>
      <c r="U6" s="19" t="s">
        <v>34</v>
      </c>
      <c r="V6" s="21" t="s">
        <v>34</v>
      </c>
      <c r="W6" s="21" t="s">
        <v>34</v>
      </c>
      <c r="X6" s="21" t="s">
        <v>34</v>
      </c>
      <c r="Y6" s="19" t="s">
        <v>34</v>
      </c>
      <c r="Z6" s="21" t="s">
        <v>34</v>
      </c>
      <c r="AA6" s="21" t="s">
        <v>34</v>
      </c>
      <c r="AB6" s="21" t="s">
        <v>34</v>
      </c>
      <c r="AC6" s="19" t="s">
        <v>34</v>
      </c>
      <c r="AD6" s="21" t="s">
        <v>34</v>
      </c>
      <c r="AE6" s="21" t="s">
        <v>34</v>
      </c>
      <c r="AF6" s="21" t="s">
        <v>34</v>
      </c>
      <c r="AG6" s="20" t="s">
        <v>34</v>
      </c>
      <c r="AH6" s="20" t="s">
        <v>34</v>
      </c>
    </row>
    <row r="7" spans="1:34" ht="13.5">
      <c r="A7" s="40" t="s">
        <v>112</v>
      </c>
      <c r="B7" s="40" t="s">
        <v>113</v>
      </c>
      <c r="C7" s="41" t="s">
        <v>114</v>
      </c>
      <c r="D7" s="31">
        <f aca="true" t="shared" si="0" ref="D7:D41">SUM(E7:F7)</f>
        <v>103519</v>
      </c>
      <c r="E7" s="22">
        <v>72204</v>
      </c>
      <c r="F7" s="22">
        <v>31315</v>
      </c>
      <c r="G7" s="32">
        <f aca="true" t="shared" si="1" ref="G7:G41">H7+AG7</f>
        <v>103519</v>
      </c>
      <c r="H7" s="31">
        <f aca="true" t="shared" si="2" ref="H7:H41">I7+M7+Q7+U7+Y7+AC7</f>
        <v>91337</v>
      </c>
      <c r="I7" s="32">
        <f aca="true" t="shared" si="3" ref="I7:I41">SUM(J7:L7)</f>
        <v>0</v>
      </c>
      <c r="J7" s="22">
        <v>0</v>
      </c>
      <c r="K7" s="22">
        <v>0</v>
      </c>
      <c r="L7" s="22">
        <v>0</v>
      </c>
      <c r="M7" s="32">
        <f aca="true" t="shared" si="4" ref="M7:M41">SUM(N7:P7)</f>
        <v>79404</v>
      </c>
      <c r="N7" s="22">
        <v>851</v>
      </c>
      <c r="O7" s="22">
        <v>60498</v>
      </c>
      <c r="P7" s="22">
        <v>18055</v>
      </c>
      <c r="Q7" s="32">
        <f aca="true" t="shared" si="5" ref="Q7:Q41">SUM(R7:T7)</f>
        <v>4551</v>
      </c>
      <c r="R7" s="22">
        <v>50</v>
      </c>
      <c r="S7" s="22">
        <v>4466</v>
      </c>
      <c r="T7" s="22">
        <v>35</v>
      </c>
      <c r="U7" s="32">
        <f aca="true" t="shared" si="6" ref="U7:U41">SUM(V7:X7)</f>
        <v>6025</v>
      </c>
      <c r="V7" s="22">
        <v>22</v>
      </c>
      <c r="W7" s="22">
        <v>5196</v>
      </c>
      <c r="X7" s="22">
        <v>807</v>
      </c>
      <c r="Y7" s="32">
        <f aca="true" t="shared" si="7" ref="Y7:Y41">SUM(Z7:AB7)</f>
        <v>138</v>
      </c>
      <c r="Z7" s="22">
        <v>3</v>
      </c>
      <c r="AA7" s="22">
        <v>120</v>
      </c>
      <c r="AB7" s="22">
        <v>15</v>
      </c>
      <c r="AC7" s="32">
        <f aca="true" t="shared" si="8" ref="AC7:AC41">SUM(AD7:AF7)</f>
        <v>1219</v>
      </c>
      <c r="AD7" s="22">
        <v>1</v>
      </c>
      <c r="AE7" s="22">
        <v>998</v>
      </c>
      <c r="AF7" s="22">
        <v>220</v>
      </c>
      <c r="AG7" s="22">
        <v>12182</v>
      </c>
      <c r="AH7" s="22">
        <v>17</v>
      </c>
    </row>
    <row r="8" spans="1:34" ht="13.5">
      <c r="A8" s="40" t="s">
        <v>112</v>
      </c>
      <c r="B8" s="40" t="s">
        <v>115</v>
      </c>
      <c r="C8" s="41" t="s">
        <v>116</v>
      </c>
      <c r="D8" s="31">
        <f t="shared" si="0"/>
        <v>35671</v>
      </c>
      <c r="E8" s="22">
        <v>21735</v>
      </c>
      <c r="F8" s="22">
        <v>13936</v>
      </c>
      <c r="G8" s="32">
        <f t="shared" si="1"/>
        <v>35671</v>
      </c>
      <c r="H8" s="31">
        <f t="shared" si="2"/>
        <v>32908</v>
      </c>
      <c r="I8" s="32">
        <f t="shared" si="3"/>
        <v>0</v>
      </c>
      <c r="J8" s="22">
        <v>0</v>
      </c>
      <c r="K8" s="22">
        <v>0</v>
      </c>
      <c r="L8" s="22">
        <v>0</v>
      </c>
      <c r="M8" s="32">
        <f t="shared" si="4"/>
        <v>23197</v>
      </c>
      <c r="N8" s="22">
        <v>0</v>
      </c>
      <c r="O8" s="22">
        <v>12571</v>
      </c>
      <c r="P8" s="22">
        <v>10626</v>
      </c>
      <c r="Q8" s="32">
        <f t="shared" si="5"/>
        <v>4531</v>
      </c>
      <c r="R8" s="22">
        <v>0</v>
      </c>
      <c r="S8" s="22">
        <v>2984</v>
      </c>
      <c r="T8" s="22">
        <v>1547</v>
      </c>
      <c r="U8" s="32">
        <f t="shared" si="6"/>
        <v>4910</v>
      </c>
      <c r="V8" s="22">
        <v>0</v>
      </c>
      <c r="W8" s="22">
        <v>4910</v>
      </c>
      <c r="X8" s="22">
        <v>0</v>
      </c>
      <c r="Y8" s="32">
        <f t="shared" si="7"/>
        <v>0</v>
      </c>
      <c r="Z8" s="22">
        <v>0</v>
      </c>
      <c r="AA8" s="22">
        <v>0</v>
      </c>
      <c r="AB8" s="22">
        <v>0</v>
      </c>
      <c r="AC8" s="32">
        <f t="shared" si="8"/>
        <v>270</v>
      </c>
      <c r="AD8" s="22">
        <v>0</v>
      </c>
      <c r="AE8" s="22">
        <v>270</v>
      </c>
      <c r="AF8" s="22">
        <v>0</v>
      </c>
      <c r="AG8" s="22">
        <v>2763</v>
      </c>
      <c r="AH8" s="22">
        <v>0</v>
      </c>
    </row>
    <row r="9" spans="1:34" ht="13.5">
      <c r="A9" s="40" t="s">
        <v>112</v>
      </c>
      <c r="B9" s="40" t="s">
        <v>117</v>
      </c>
      <c r="C9" s="41" t="s">
        <v>118</v>
      </c>
      <c r="D9" s="31">
        <f t="shared" si="0"/>
        <v>38905</v>
      </c>
      <c r="E9" s="22">
        <v>24023</v>
      </c>
      <c r="F9" s="22">
        <v>14882</v>
      </c>
      <c r="G9" s="32">
        <f t="shared" si="1"/>
        <v>38905</v>
      </c>
      <c r="H9" s="31">
        <f t="shared" si="2"/>
        <v>35958</v>
      </c>
      <c r="I9" s="32">
        <f t="shared" si="3"/>
        <v>0</v>
      </c>
      <c r="J9" s="22">
        <v>0</v>
      </c>
      <c r="K9" s="22">
        <v>0</v>
      </c>
      <c r="L9" s="22">
        <v>0</v>
      </c>
      <c r="M9" s="32">
        <f t="shared" si="4"/>
        <v>31226</v>
      </c>
      <c r="N9" s="22">
        <v>17441</v>
      </c>
      <c r="O9" s="22">
        <v>2213</v>
      </c>
      <c r="P9" s="22">
        <v>11572</v>
      </c>
      <c r="Q9" s="32">
        <f t="shared" si="5"/>
        <v>3125</v>
      </c>
      <c r="R9" s="22">
        <v>899</v>
      </c>
      <c r="S9" s="22">
        <v>1979</v>
      </c>
      <c r="T9" s="22">
        <v>247</v>
      </c>
      <c r="U9" s="32">
        <f t="shared" si="6"/>
        <v>1607</v>
      </c>
      <c r="V9" s="22">
        <v>556</v>
      </c>
      <c r="W9" s="22">
        <v>935</v>
      </c>
      <c r="X9" s="22">
        <v>116</v>
      </c>
      <c r="Y9" s="32">
        <f t="shared" si="7"/>
        <v>0</v>
      </c>
      <c r="Z9" s="22">
        <v>0</v>
      </c>
      <c r="AA9" s="22">
        <v>0</v>
      </c>
      <c r="AB9" s="22">
        <v>0</v>
      </c>
      <c r="AC9" s="32">
        <f t="shared" si="8"/>
        <v>0</v>
      </c>
      <c r="AD9" s="22">
        <v>0</v>
      </c>
      <c r="AE9" s="22">
        <v>0</v>
      </c>
      <c r="AF9" s="22">
        <v>0</v>
      </c>
      <c r="AG9" s="22">
        <v>2947</v>
      </c>
      <c r="AH9" s="22">
        <v>572</v>
      </c>
    </row>
    <row r="10" spans="1:34" ht="13.5">
      <c r="A10" s="40" t="s">
        <v>112</v>
      </c>
      <c r="B10" s="40" t="s">
        <v>119</v>
      </c>
      <c r="C10" s="41" t="s">
        <v>120</v>
      </c>
      <c r="D10" s="31">
        <f t="shared" si="0"/>
        <v>37049</v>
      </c>
      <c r="E10" s="22">
        <v>25322</v>
      </c>
      <c r="F10" s="22">
        <v>11727</v>
      </c>
      <c r="G10" s="32">
        <f t="shared" si="1"/>
        <v>37049</v>
      </c>
      <c r="H10" s="31">
        <f t="shared" si="2"/>
        <v>34621</v>
      </c>
      <c r="I10" s="32">
        <f t="shared" si="3"/>
        <v>0</v>
      </c>
      <c r="J10" s="22">
        <v>0</v>
      </c>
      <c r="K10" s="22">
        <v>0</v>
      </c>
      <c r="L10" s="22">
        <v>0</v>
      </c>
      <c r="M10" s="32">
        <f t="shared" si="4"/>
        <v>27287</v>
      </c>
      <c r="N10" s="22">
        <v>4497</v>
      </c>
      <c r="O10" s="22">
        <v>15543</v>
      </c>
      <c r="P10" s="22">
        <v>7247</v>
      </c>
      <c r="Q10" s="32">
        <f t="shared" si="5"/>
        <v>4002</v>
      </c>
      <c r="R10" s="22">
        <v>0</v>
      </c>
      <c r="S10" s="22">
        <v>2953</v>
      </c>
      <c r="T10" s="22">
        <v>1049</v>
      </c>
      <c r="U10" s="32">
        <f t="shared" si="6"/>
        <v>2796</v>
      </c>
      <c r="V10" s="22">
        <v>0</v>
      </c>
      <c r="W10" s="22">
        <v>2085</v>
      </c>
      <c r="X10" s="22">
        <v>711</v>
      </c>
      <c r="Y10" s="32">
        <f t="shared" si="7"/>
        <v>0</v>
      </c>
      <c r="Z10" s="22">
        <v>0</v>
      </c>
      <c r="AA10" s="22">
        <v>0</v>
      </c>
      <c r="AB10" s="22">
        <v>0</v>
      </c>
      <c r="AC10" s="32">
        <f t="shared" si="8"/>
        <v>536</v>
      </c>
      <c r="AD10" s="22">
        <v>244</v>
      </c>
      <c r="AE10" s="22">
        <v>0</v>
      </c>
      <c r="AF10" s="22">
        <v>292</v>
      </c>
      <c r="AG10" s="22">
        <v>2428</v>
      </c>
      <c r="AH10" s="22">
        <v>0</v>
      </c>
    </row>
    <row r="11" spans="1:34" ht="13.5">
      <c r="A11" s="40" t="s">
        <v>112</v>
      </c>
      <c r="B11" s="40" t="s">
        <v>121</v>
      </c>
      <c r="C11" s="41" t="s">
        <v>122</v>
      </c>
      <c r="D11" s="31">
        <f t="shared" si="0"/>
        <v>15040</v>
      </c>
      <c r="E11" s="22">
        <v>8449</v>
      </c>
      <c r="F11" s="22">
        <v>6591</v>
      </c>
      <c r="G11" s="32">
        <f t="shared" si="1"/>
        <v>15040</v>
      </c>
      <c r="H11" s="31">
        <f t="shared" si="2"/>
        <v>13946</v>
      </c>
      <c r="I11" s="32">
        <f t="shared" si="3"/>
        <v>0</v>
      </c>
      <c r="J11" s="22">
        <v>0</v>
      </c>
      <c r="K11" s="22">
        <v>0</v>
      </c>
      <c r="L11" s="22">
        <v>0</v>
      </c>
      <c r="M11" s="32">
        <f t="shared" si="4"/>
        <v>11128</v>
      </c>
      <c r="N11" s="22">
        <v>1</v>
      </c>
      <c r="O11" s="22">
        <v>6392</v>
      </c>
      <c r="P11" s="22">
        <v>4735</v>
      </c>
      <c r="Q11" s="32">
        <f t="shared" si="5"/>
        <v>2295</v>
      </c>
      <c r="R11" s="22">
        <v>221</v>
      </c>
      <c r="S11" s="22">
        <v>1312</v>
      </c>
      <c r="T11" s="22">
        <v>762</v>
      </c>
      <c r="U11" s="32">
        <f t="shared" si="6"/>
        <v>456</v>
      </c>
      <c r="V11" s="22">
        <v>0</v>
      </c>
      <c r="W11" s="22">
        <v>456</v>
      </c>
      <c r="X11" s="22">
        <v>0</v>
      </c>
      <c r="Y11" s="32">
        <f t="shared" si="7"/>
        <v>0</v>
      </c>
      <c r="Z11" s="22">
        <v>0</v>
      </c>
      <c r="AA11" s="22">
        <v>0</v>
      </c>
      <c r="AB11" s="22">
        <v>0</v>
      </c>
      <c r="AC11" s="32">
        <f t="shared" si="8"/>
        <v>67</v>
      </c>
      <c r="AD11" s="22">
        <v>0</v>
      </c>
      <c r="AE11" s="22">
        <v>67</v>
      </c>
      <c r="AF11" s="22">
        <v>0</v>
      </c>
      <c r="AG11" s="22">
        <v>1094</v>
      </c>
      <c r="AH11" s="22">
        <v>140</v>
      </c>
    </row>
    <row r="12" spans="1:34" ht="13.5">
      <c r="A12" s="40" t="s">
        <v>112</v>
      </c>
      <c r="B12" s="40" t="s">
        <v>123</v>
      </c>
      <c r="C12" s="41" t="s">
        <v>124</v>
      </c>
      <c r="D12" s="31">
        <f t="shared" si="0"/>
        <v>11461</v>
      </c>
      <c r="E12" s="22">
        <v>6874</v>
      </c>
      <c r="F12" s="22">
        <v>4587</v>
      </c>
      <c r="G12" s="32">
        <f t="shared" si="1"/>
        <v>11461</v>
      </c>
      <c r="H12" s="31">
        <f t="shared" si="2"/>
        <v>9611</v>
      </c>
      <c r="I12" s="32">
        <f t="shared" si="3"/>
        <v>0</v>
      </c>
      <c r="J12" s="22">
        <v>0</v>
      </c>
      <c r="K12" s="22">
        <v>0</v>
      </c>
      <c r="L12" s="22">
        <v>0</v>
      </c>
      <c r="M12" s="32">
        <f t="shared" si="4"/>
        <v>8121</v>
      </c>
      <c r="N12" s="22">
        <v>0</v>
      </c>
      <c r="O12" s="22">
        <v>5750</v>
      </c>
      <c r="P12" s="22">
        <v>2371</v>
      </c>
      <c r="Q12" s="32">
        <f t="shared" si="5"/>
        <v>800</v>
      </c>
      <c r="R12" s="22">
        <v>0</v>
      </c>
      <c r="S12" s="22">
        <v>535</v>
      </c>
      <c r="T12" s="22">
        <v>265</v>
      </c>
      <c r="U12" s="32">
        <f t="shared" si="6"/>
        <v>575</v>
      </c>
      <c r="V12" s="22">
        <v>0</v>
      </c>
      <c r="W12" s="22">
        <v>539</v>
      </c>
      <c r="X12" s="22">
        <v>36</v>
      </c>
      <c r="Y12" s="32">
        <f t="shared" si="7"/>
        <v>12</v>
      </c>
      <c r="Z12" s="22">
        <v>0</v>
      </c>
      <c r="AA12" s="22">
        <v>12</v>
      </c>
      <c r="AB12" s="22">
        <v>0</v>
      </c>
      <c r="AC12" s="32">
        <f t="shared" si="8"/>
        <v>103</v>
      </c>
      <c r="AD12" s="22">
        <v>0</v>
      </c>
      <c r="AE12" s="22">
        <v>38</v>
      </c>
      <c r="AF12" s="22">
        <v>65</v>
      </c>
      <c r="AG12" s="22">
        <v>1850</v>
      </c>
      <c r="AH12" s="22">
        <v>0</v>
      </c>
    </row>
    <row r="13" spans="1:34" ht="13.5">
      <c r="A13" s="40" t="s">
        <v>112</v>
      </c>
      <c r="B13" s="40" t="s">
        <v>125</v>
      </c>
      <c r="C13" s="41" t="s">
        <v>126</v>
      </c>
      <c r="D13" s="31">
        <f t="shared" si="0"/>
        <v>21387</v>
      </c>
      <c r="E13" s="22">
        <v>8410</v>
      </c>
      <c r="F13" s="22">
        <v>12977</v>
      </c>
      <c r="G13" s="32">
        <f t="shared" si="1"/>
        <v>21387</v>
      </c>
      <c r="H13" s="31">
        <f t="shared" si="2"/>
        <v>18786</v>
      </c>
      <c r="I13" s="32">
        <f t="shared" si="3"/>
        <v>0</v>
      </c>
      <c r="J13" s="22">
        <v>0</v>
      </c>
      <c r="K13" s="22">
        <v>0</v>
      </c>
      <c r="L13" s="22">
        <v>0</v>
      </c>
      <c r="M13" s="32">
        <f t="shared" si="4"/>
        <v>5972</v>
      </c>
      <c r="N13" s="22">
        <v>0</v>
      </c>
      <c r="O13" s="22">
        <v>5972</v>
      </c>
      <c r="P13" s="22">
        <v>0</v>
      </c>
      <c r="Q13" s="32">
        <f t="shared" si="5"/>
        <v>962</v>
      </c>
      <c r="R13" s="22">
        <v>0</v>
      </c>
      <c r="S13" s="22">
        <v>962</v>
      </c>
      <c r="T13" s="22">
        <v>0</v>
      </c>
      <c r="U13" s="32">
        <f t="shared" si="6"/>
        <v>1311</v>
      </c>
      <c r="V13" s="22">
        <v>0</v>
      </c>
      <c r="W13" s="22">
        <v>1311</v>
      </c>
      <c r="X13" s="22">
        <v>0</v>
      </c>
      <c r="Y13" s="32">
        <f t="shared" si="7"/>
        <v>10376</v>
      </c>
      <c r="Z13" s="22">
        <v>0</v>
      </c>
      <c r="AA13" s="22">
        <v>10376</v>
      </c>
      <c r="AB13" s="22">
        <v>0</v>
      </c>
      <c r="AC13" s="32">
        <f t="shared" si="8"/>
        <v>165</v>
      </c>
      <c r="AD13" s="22">
        <v>0</v>
      </c>
      <c r="AE13" s="22">
        <v>165</v>
      </c>
      <c r="AF13" s="22">
        <v>0</v>
      </c>
      <c r="AG13" s="22">
        <v>2601</v>
      </c>
      <c r="AH13" s="22">
        <v>0</v>
      </c>
    </row>
    <row r="14" spans="1:34" ht="13.5">
      <c r="A14" s="40" t="s">
        <v>112</v>
      </c>
      <c r="B14" s="40" t="s">
        <v>127</v>
      </c>
      <c r="C14" s="41" t="s">
        <v>128</v>
      </c>
      <c r="D14" s="31">
        <f t="shared" si="0"/>
        <v>6863</v>
      </c>
      <c r="E14" s="22">
        <v>4691</v>
      </c>
      <c r="F14" s="22">
        <v>2172</v>
      </c>
      <c r="G14" s="32">
        <f t="shared" si="1"/>
        <v>6863</v>
      </c>
      <c r="H14" s="31">
        <f t="shared" si="2"/>
        <v>6275</v>
      </c>
      <c r="I14" s="32">
        <f t="shared" si="3"/>
        <v>0</v>
      </c>
      <c r="J14" s="22">
        <v>0</v>
      </c>
      <c r="K14" s="22">
        <v>0</v>
      </c>
      <c r="L14" s="22">
        <v>0</v>
      </c>
      <c r="M14" s="32">
        <f t="shared" si="4"/>
        <v>5457</v>
      </c>
      <c r="N14" s="22">
        <v>0</v>
      </c>
      <c r="O14" s="22">
        <v>4002</v>
      </c>
      <c r="P14" s="22">
        <v>1455</v>
      </c>
      <c r="Q14" s="32">
        <f t="shared" si="5"/>
        <v>198</v>
      </c>
      <c r="R14" s="22">
        <v>0</v>
      </c>
      <c r="S14" s="22">
        <v>190</v>
      </c>
      <c r="T14" s="22">
        <v>8</v>
      </c>
      <c r="U14" s="32">
        <f t="shared" si="6"/>
        <v>598</v>
      </c>
      <c r="V14" s="22">
        <v>0</v>
      </c>
      <c r="W14" s="22">
        <v>489</v>
      </c>
      <c r="X14" s="22">
        <v>109</v>
      </c>
      <c r="Y14" s="32">
        <f t="shared" si="7"/>
        <v>0</v>
      </c>
      <c r="Z14" s="22">
        <v>0</v>
      </c>
      <c r="AA14" s="22">
        <v>0</v>
      </c>
      <c r="AB14" s="22">
        <v>0</v>
      </c>
      <c r="AC14" s="32">
        <f t="shared" si="8"/>
        <v>22</v>
      </c>
      <c r="AD14" s="22">
        <v>0</v>
      </c>
      <c r="AE14" s="22">
        <v>10</v>
      </c>
      <c r="AF14" s="22">
        <v>12</v>
      </c>
      <c r="AG14" s="22">
        <v>588</v>
      </c>
      <c r="AH14" s="22">
        <v>0</v>
      </c>
    </row>
    <row r="15" spans="1:34" ht="13.5">
      <c r="A15" s="40" t="s">
        <v>112</v>
      </c>
      <c r="B15" s="40" t="s">
        <v>129</v>
      </c>
      <c r="C15" s="41" t="s">
        <v>130</v>
      </c>
      <c r="D15" s="31">
        <f t="shared" si="0"/>
        <v>10638</v>
      </c>
      <c r="E15" s="22">
        <v>6426</v>
      </c>
      <c r="F15" s="22">
        <v>4212</v>
      </c>
      <c r="G15" s="32">
        <f t="shared" si="1"/>
        <v>10638</v>
      </c>
      <c r="H15" s="31">
        <f t="shared" si="2"/>
        <v>7976</v>
      </c>
      <c r="I15" s="32">
        <f t="shared" si="3"/>
        <v>0</v>
      </c>
      <c r="J15" s="22">
        <v>0</v>
      </c>
      <c r="K15" s="22">
        <v>0</v>
      </c>
      <c r="L15" s="22">
        <v>0</v>
      </c>
      <c r="M15" s="32">
        <f t="shared" si="4"/>
        <v>4158</v>
      </c>
      <c r="N15" s="22">
        <v>0</v>
      </c>
      <c r="O15" s="22">
        <v>2176</v>
      </c>
      <c r="P15" s="22">
        <v>1982</v>
      </c>
      <c r="Q15" s="32">
        <f t="shared" si="5"/>
        <v>1233</v>
      </c>
      <c r="R15" s="22">
        <v>0</v>
      </c>
      <c r="S15" s="22">
        <v>1233</v>
      </c>
      <c r="T15" s="22">
        <v>0</v>
      </c>
      <c r="U15" s="32">
        <f t="shared" si="6"/>
        <v>2564</v>
      </c>
      <c r="V15" s="22">
        <v>0</v>
      </c>
      <c r="W15" s="22">
        <v>2564</v>
      </c>
      <c r="X15" s="22">
        <v>0</v>
      </c>
      <c r="Y15" s="32">
        <f t="shared" si="7"/>
        <v>0</v>
      </c>
      <c r="Z15" s="22">
        <v>0</v>
      </c>
      <c r="AA15" s="22">
        <v>0</v>
      </c>
      <c r="AB15" s="22">
        <v>0</v>
      </c>
      <c r="AC15" s="32">
        <f t="shared" si="8"/>
        <v>21</v>
      </c>
      <c r="AD15" s="22">
        <v>0</v>
      </c>
      <c r="AE15" s="22">
        <v>21</v>
      </c>
      <c r="AF15" s="22">
        <v>0</v>
      </c>
      <c r="AG15" s="22">
        <v>2662</v>
      </c>
      <c r="AH15" s="22">
        <v>0</v>
      </c>
    </row>
    <row r="16" spans="1:34" ht="13.5">
      <c r="A16" s="40" t="s">
        <v>112</v>
      </c>
      <c r="B16" s="40" t="s">
        <v>131</v>
      </c>
      <c r="C16" s="41" t="s">
        <v>132</v>
      </c>
      <c r="D16" s="31">
        <f t="shared" si="0"/>
        <v>21505</v>
      </c>
      <c r="E16" s="22">
        <v>12462</v>
      </c>
      <c r="F16" s="22">
        <v>9043</v>
      </c>
      <c r="G16" s="32">
        <f t="shared" si="1"/>
        <v>21505</v>
      </c>
      <c r="H16" s="31">
        <f t="shared" si="2"/>
        <v>20116</v>
      </c>
      <c r="I16" s="32">
        <f t="shared" si="3"/>
        <v>0</v>
      </c>
      <c r="J16" s="22">
        <v>0</v>
      </c>
      <c r="K16" s="22">
        <v>0</v>
      </c>
      <c r="L16" s="22">
        <v>0</v>
      </c>
      <c r="M16" s="32">
        <f t="shared" si="4"/>
        <v>17336</v>
      </c>
      <c r="N16" s="22">
        <v>0</v>
      </c>
      <c r="O16" s="22">
        <v>10465</v>
      </c>
      <c r="P16" s="22">
        <v>6871</v>
      </c>
      <c r="Q16" s="32">
        <f t="shared" si="5"/>
        <v>486</v>
      </c>
      <c r="R16" s="22">
        <v>0</v>
      </c>
      <c r="S16" s="22">
        <v>457</v>
      </c>
      <c r="T16" s="22">
        <v>29</v>
      </c>
      <c r="U16" s="32">
        <f t="shared" si="6"/>
        <v>2154</v>
      </c>
      <c r="V16" s="22">
        <v>441</v>
      </c>
      <c r="W16" s="22">
        <v>1042</v>
      </c>
      <c r="X16" s="22">
        <v>671</v>
      </c>
      <c r="Y16" s="32">
        <f t="shared" si="7"/>
        <v>0</v>
      </c>
      <c r="Z16" s="22">
        <v>0</v>
      </c>
      <c r="AA16" s="22">
        <v>0</v>
      </c>
      <c r="AB16" s="22">
        <v>0</v>
      </c>
      <c r="AC16" s="32">
        <f t="shared" si="8"/>
        <v>140</v>
      </c>
      <c r="AD16" s="22">
        <v>0</v>
      </c>
      <c r="AE16" s="22">
        <v>57</v>
      </c>
      <c r="AF16" s="22">
        <v>83</v>
      </c>
      <c r="AG16" s="22">
        <v>1389</v>
      </c>
      <c r="AH16" s="22">
        <v>0</v>
      </c>
    </row>
    <row r="17" spans="1:34" ht="13.5">
      <c r="A17" s="40" t="s">
        <v>112</v>
      </c>
      <c r="B17" s="40" t="s">
        <v>133</v>
      </c>
      <c r="C17" s="41" t="s">
        <v>134</v>
      </c>
      <c r="D17" s="31">
        <f t="shared" si="0"/>
        <v>13036</v>
      </c>
      <c r="E17" s="22">
        <v>7842</v>
      </c>
      <c r="F17" s="22">
        <v>5194</v>
      </c>
      <c r="G17" s="32">
        <f t="shared" si="1"/>
        <v>13036</v>
      </c>
      <c r="H17" s="31">
        <f t="shared" si="2"/>
        <v>11759</v>
      </c>
      <c r="I17" s="32">
        <f t="shared" si="3"/>
        <v>0</v>
      </c>
      <c r="J17" s="22">
        <v>0</v>
      </c>
      <c r="K17" s="22">
        <v>0</v>
      </c>
      <c r="L17" s="22">
        <v>0</v>
      </c>
      <c r="M17" s="32">
        <f t="shared" si="4"/>
        <v>10365</v>
      </c>
      <c r="N17" s="22">
        <v>0</v>
      </c>
      <c r="O17" s="22">
        <v>6727</v>
      </c>
      <c r="P17" s="22">
        <v>3638</v>
      </c>
      <c r="Q17" s="32">
        <f t="shared" si="5"/>
        <v>323</v>
      </c>
      <c r="R17" s="22">
        <v>0</v>
      </c>
      <c r="S17" s="22">
        <v>311</v>
      </c>
      <c r="T17" s="22">
        <v>12</v>
      </c>
      <c r="U17" s="32">
        <f t="shared" si="6"/>
        <v>979</v>
      </c>
      <c r="V17" s="22">
        <v>0</v>
      </c>
      <c r="W17" s="22">
        <v>789</v>
      </c>
      <c r="X17" s="22">
        <v>190</v>
      </c>
      <c r="Y17" s="32">
        <f t="shared" si="7"/>
        <v>0</v>
      </c>
      <c r="Z17" s="22">
        <v>0</v>
      </c>
      <c r="AA17" s="22">
        <v>0</v>
      </c>
      <c r="AB17" s="22">
        <v>0</v>
      </c>
      <c r="AC17" s="32">
        <f t="shared" si="8"/>
        <v>92</v>
      </c>
      <c r="AD17" s="22">
        <v>0</v>
      </c>
      <c r="AE17" s="22">
        <v>15</v>
      </c>
      <c r="AF17" s="22">
        <v>77</v>
      </c>
      <c r="AG17" s="22">
        <v>1277</v>
      </c>
      <c r="AH17" s="22">
        <v>0</v>
      </c>
    </row>
    <row r="18" spans="1:34" ht="13.5">
      <c r="A18" s="40" t="s">
        <v>112</v>
      </c>
      <c r="B18" s="40" t="s">
        <v>135</v>
      </c>
      <c r="C18" s="41" t="s">
        <v>136</v>
      </c>
      <c r="D18" s="31">
        <f t="shared" si="0"/>
        <v>5454</v>
      </c>
      <c r="E18" s="22">
        <v>3428</v>
      </c>
      <c r="F18" s="22">
        <v>2026</v>
      </c>
      <c r="G18" s="32">
        <f t="shared" si="1"/>
        <v>5454</v>
      </c>
      <c r="H18" s="31">
        <f t="shared" si="2"/>
        <v>4239</v>
      </c>
      <c r="I18" s="32">
        <f t="shared" si="3"/>
        <v>0</v>
      </c>
      <c r="J18" s="22">
        <v>0</v>
      </c>
      <c r="K18" s="22">
        <v>0</v>
      </c>
      <c r="L18" s="22">
        <v>0</v>
      </c>
      <c r="M18" s="32">
        <f t="shared" si="4"/>
        <v>3059</v>
      </c>
      <c r="N18" s="22">
        <v>0</v>
      </c>
      <c r="O18" s="22">
        <v>2451</v>
      </c>
      <c r="P18" s="22">
        <v>608</v>
      </c>
      <c r="Q18" s="32">
        <f t="shared" si="5"/>
        <v>379</v>
      </c>
      <c r="R18" s="22">
        <v>298</v>
      </c>
      <c r="S18" s="22">
        <v>0</v>
      </c>
      <c r="T18" s="22">
        <v>81</v>
      </c>
      <c r="U18" s="32">
        <f t="shared" si="6"/>
        <v>560</v>
      </c>
      <c r="V18" s="22">
        <v>438</v>
      </c>
      <c r="W18" s="22">
        <v>0</v>
      </c>
      <c r="X18" s="22">
        <v>122</v>
      </c>
      <c r="Y18" s="32">
        <f t="shared" si="7"/>
        <v>5</v>
      </c>
      <c r="Z18" s="22">
        <v>5</v>
      </c>
      <c r="AA18" s="22">
        <v>0</v>
      </c>
      <c r="AB18" s="22">
        <v>0</v>
      </c>
      <c r="AC18" s="32">
        <f t="shared" si="8"/>
        <v>236</v>
      </c>
      <c r="AD18" s="22">
        <v>236</v>
      </c>
      <c r="AE18" s="22">
        <v>0</v>
      </c>
      <c r="AF18" s="22">
        <v>0</v>
      </c>
      <c r="AG18" s="22">
        <v>1215</v>
      </c>
      <c r="AH18" s="22">
        <v>0</v>
      </c>
    </row>
    <row r="19" spans="1:34" ht="13.5">
      <c r="A19" s="40" t="s">
        <v>112</v>
      </c>
      <c r="B19" s="40" t="s">
        <v>137</v>
      </c>
      <c r="C19" s="41" t="s">
        <v>138</v>
      </c>
      <c r="D19" s="31">
        <f t="shared" si="0"/>
        <v>9760</v>
      </c>
      <c r="E19" s="22">
        <v>6669</v>
      </c>
      <c r="F19" s="22">
        <v>3091</v>
      </c>
      <c r="G19" s="32">
        <f t="shared" si="1"/>
        <v>9760</v>
      </c>
      <c r="H19" s="31">
        <f t="shared" si="2"/>
        <v>9445</v>
      </c>
      <c r="I19" s="32">
        <f t="shared" si="3"/>
        <v>0</v>
      </c>
      <c r="J19" s="22">
        <v>0</v>
      </c>
      <c r="K19" s="22">
        <v>0</v>
      </c>
      <c r="L19" s="22">
        <v>0</v>
      </c>
      <c r="M19" s="32">
        <f t="shared" si="4"/>
        <v>6685</v>
      </c>
      <c r="N19" s="22">
        <v>0</v>
      </c>
      <c r="O19" s="22">
        <v>4900</v>
      </c>
      <c r="P19" s="22">
        <v>1785</v>
      </c>
      <c r="Q19" s="32">
        <f t="shared" si="5"/>
        <v>1384</v>
      </c>
      <c r="R19" s="22">
        <v>0</v>
      </c>
      <c r="S19" s="22">
        <v>1134</v>
      </c>
      <c r="T19" s="22">
        <v>250</v>
      </c>
      <c r="U19" s="32">
        <f t="shared" si="6"/>
        <v>1358</v>
      </c>
      <c r="V19" s="22">
        <v>0</v>
      </c>
      <c r="W19" s="22">
        <v>1358</v>
      </c>
      <c r="X19" s="22">
        <v>0</v>
      </c>
      <c r="Y19" s="32">
        <f t="shared" si="7"/>
        <v>0</v>
      </c>
      <c r="Z19" s="22">
        <v>0</v>
      </c>
      <c r="AA19" s="22">
        <v>0</v>
      </c>
      <c r="AB19" s="22">
        <v>0</v>
      </c>
      <c r="AC19" s="32">
        <f t="shared" si="8"/>
        <v>18</v>
      </c>
      <c r="AD19" s="22">
        <v>0</v>
      </c>
      <c r="AE19" s="22">
        <v>18</v>
      </c>
      <c r="AF19" s="22">
        <v>0</v>
      </c>
      <c r="AG19" s="22">
        <v>315</v>
      </c>
      <c r="AH19" s="22">
        <v>496</v>
      </c>
    </row>
    <row r="20" spans="1:34" ht="13.5">
      <c r="A20" s="40" t="s">
        <v>112</v>
      </c>
      <c r="B20" s="40" t="s">
        <v>139</v>
      </c>
      <c r="C20" s="41" t="s">
        <v>140</v>
      </c>
      <c r="D20" s="31">
        <f t="shared" si="0"/>
        <v>3781</v>
      </c>
      <c r="E20" s="22">
        <v>3629</v>
      </c>
      <c r="F20" s="22">
        <v>152</v>
      </c>
      <c r="G20" s="32">
        <f t="shared" si="1"/>
        <v>3781</v>
      </c>
      <c r="H20" s="31">
        <f t="shared" si="2"/>
        <v>3754</v>
      </c>
      <c r="I20" s="32">
        <f t="shared" si="3"/>
        <v>0</v>
      </c>
      <c r="J20" s="22">
        <v>0</v>
      </c>
      <c r="K20" s="22">
        <v>0</v>
      </c>
      <c r="L20" s="22">
        <v>0</v>
      </c>
      <c r="M20" s="32">
        <f t="shared" si="4"/>
        <v>3164</v>
      </c>
      <c r="N20" s="22">
        <v>0</v>
      </c>
      <c r="O20" s="22">
        <v>3164</v>
      </c>
      <c r="P20" s="22">
        <v>0</v>
      </c>
      <c r="Q20" s="32">
        <f t="shared" si="5"/>
        <v>247</v>
      </c>
      <c r="R20" s="22">
        <v>0</v>
      </c>
      <c r="S20" s="22">
        <v>247</v>
      </c>
      <c r="T20" s="22">
        <v>0</v>
      </c>
      <c r="U20" s="32">
        <f t="shared" si="6"/>
        <v>282</v>
      </c>
      <c r="V20" s="22">
        <v>0</v>
      </c>
      <c r="W20" s="22">
        <v>282</v>
      </c>
      <c r="X20" s="22">
        <v>0</v>
      </c>
      <c r="Y20" s="32">
        <f t="shared" si="7"/>
        <v>0</v>
      </c>
      <c r="Z20" s="22">
        <v>0</v>
      </c>
      <c r="AA20" s="22">
        <v>0</v>
      </c>
      <c r="AB20" s="22">
        <v>0</v>
      </c>
      <c r="AC20" s="32">
        <f t="shared" si="8"/>
        <v>61</v>
      </c>
      <c r="AD20" s="22">
        <v>0</v>
      </c>
      <c r="AE20" s="22">
        <v>61</v>
      </c>
      <c r="AF20" s="22">
        <v>0</v>
      </c>
      <c r="AG20" s="22">
        <v>27</v>
      </c>
      <c r="AH20" s="22">
        <v>0</v>
      </c>
    </row>
    <row r="21" spans="1:34" ht="13.5">
      <c r="A21" s="40" t="s">
        <v>112</v>
      </c>
      <c r="B21" s="40" t="s">
        <v>141</v>
      </c>
      <c r="C21" s="41" t="s">
        <v>142</v>
      </c>
      <c r="D21" s="31">
        <f t="shared" si="0"/>
        <v>3227</v>
      </c>
      <c r="E21" s="22">
        <v>3175</v>
      </c>
      <c r="F21" s="22">
        <v>52</v>
      </c>
      <c r="G21" s="32">
        <f t="shared" si="1"/>
        <v>3227</v>
      </c>
      <c r="H21" s="31">
        <f t="shared" si="2"/>
        <v>3192</v>
      </c>
      <c r="I21" s="32">
        <f t="shared" si="3"/>
        <v>0</v>
      </c>
      <c r="J21" s="22">
        <v>0</v>
      </c>
      <c r="K21" s="22">
        <v>0</v>
      </c>
      <c r="L21" s="22">
        <v>0</v>
      </c>
      <c r="M21" s="32">
        <f t="shared" si="4"/>
        <v>2662</v>
      </c>
      <c r="N21" s="22">
        <v>0</v>
      </c>
      <c r="O21" s="22">
        <v>2645</v>
      </c>
      <c r="P21" s="22">
        <v>17</v>
      </c>
      <c r="Q21" s="32">
        <f t="shared" si="5"/>
        <v>154</v>
      </c>
      <c r="R21" s="22">
        <v>0</v>
      </c>
      <c r="S21" s="22">
        <v>154</v>
      </c>
      <c r="T21" s="22">
        <v>0</v>
      </c>
      <c r="U21" s="32">
        <f t="shared" si="6"/>
        <v>263</v>
      </c>
      <c r="V21" s="22">
        <v>0</v>
      </c>
      <c r="W21" s="22">
        <v>263</v>
      </c>
      <c r="X21" s="22">
        <v>0</v>
      </c>
      <c r="Y21" s="32">
        <f t="shared" si="7"/>
        <v>60</v>
      </c>
      <c r="Z21" s="22">
        <v>0</v>
      </c>
      <c r="AA21" s="22">
        <v>60</v>
      </c>
      <c r="AB21" s="22">
        <v>0</v>
      </c>
      <c r="AC21" s="32">
        <f t="shared" si="8"/>
        <v>53</v>
      </c>
      <c r="AD21" s="22">
        <v>0</v>
      </c>
      <c r="AE21" s="22">
        <v>53</v>
      </c>
      <c r="AF21" s="22">
        <v>0</v>
      </c>
      <c r="AG21" s="22">
        <v>35</v>
      </c>
      <c r="AH21" s="22">
        <v>0</v>
      </c>
    </row>
    <row r="22" spans="1:34" ht="13.5">
      <c r="A22" s="40" t="s">
        <v>112</v>
      </c>
      <c r="B22" s="40" t="s">
        <v>143</v>
      </c>
      <c r="C22" s="41" t="s">
        <v>111</v>
      </c>
      <c r="D22" s="31">
        <f t="shared" si="0"/>
        <v>6153</v>
      </c>
      <c r="E22" s="22">
        <v>3971</v>
      </c>
      <c r="F22" s="22">
        <v>2182</v>
      </c>
      <c r="G22" s="32">
        <f t="shared" si="1"/>
        <v>6153</v>
      </c>
      <c r="H22" s="31">
        <f t="shared" si="2"/>
        <v>5270</v>
      </c>
      <c r="I22" s="32">
        <f t="shared" si="3"/>
        <v>0</v>
      </c>
      <c r="J22" s="22">
        <v>0</v>
      </c>
      <c r="K22" s="22">
        <v>0</v>
      </c>
      <c r="L22" s="22">
        <v>0</v>
      </c>
      <c r="M22" s="32">
        <f t="shared" si="4"/>
        <v>4660</v>
      </c>
      <c r="N22" s="22">
        <v>0</v>
      </c>
      <c r="O22" s="22">
        <v>3463</v>
      </c>
      <c r="P22" s="22">
        <v>1197</v>
      </c>
      <c r="Q22" s="32">
        <f t="shared" si="5"/>
        <v>162</v>
      </c>
      <c r="R22" s="22">
        <v>0</v>
      </c>
      <c r="S22" s="22">
        <v>159</v>
      </c>
      <c r="T22" s="22">
        <v>3</v>
      </c>
      <c r="U22" s="32">
        <f t="shared" si="6"/>
        <v>431</v>
      </c>
      <c r="V22" s="22">
        <v>0</v>
      </c>
      <c r="W22" s="22">
        <v>343</v>
      </c>
      <c r="X22" s="22">
        <v>88</v>
      </c>
      <c r="Y22" s="32">
        <f t="shared" si="7"/>
        <v>0</v>
      </c>
      <c r="Z22" s="22">
        <v>0</v>
      </c>
      <c r="AA22" s="22">
        <v>0</v>
      </c>
      <c r="AB22" s="22">
        <v>0</v>
      </c>
      <c r="AC22" s="32">
        <f t="shared" si="8"/>
        <v>17</v>
      </c>
      <c r="AD22" s="22">
        <v>0</v>
      </c>
      <c r="AE22" s="22">
        <v>6</v>
      </c>
      <c r="AF22" s="22">
        <v>11</v>
      </c>
      <c r="AG22" s="22">
        <v>883</v>
      </c>
      <c r="AH22" s="22">
        <v>0</v>
      </c>
    </row>
    <row r="23" spans="1:34" ht="13.5">
      <c r="A23" s="40" t="s">
        <v>112</v>
      </c>
      <c r="B23" s="40" t="s">
        <v>144</v>
      </c>
      <c r="C23" s="41" t="s">
        <v>145</v>
      </c>
      <c r="D23" s="31">
        <f t="shared" si="0"/>
        <v>1501</v>
      </c>
      <c r="E23" s="22">
        <v>997</v>
      </c>
      <c r="F23" s="22">
        <v>504</v>
      </c>
      <c r="G23" s="32">
        <f t="shared" si="1"/>
        <v>1501</v>
      </c>
      <c r="H23" s="31">
        <f t="shared" si="2"/>
        <v>1374</v>
      </c>
      <c r="I23" s="32">
        <f t="shared" si="3"/>
        <v>0</v>
      </c>
      <c r="J23" s="22">
        <v>0</v>
      </c>
      <c r="K23" s="22">
        <v>0</v>
      </c>
      <c r="L23" s="22">
        <v>0</v>
      </c>
      <c r="M23" s="32">
        <f t="shared" si="4"/>
        <v>1057</v>
      </c>
      <c r="N23" s="22">
        <v>0</v>
      </c>
      <c r="O23" s="22">
        <v>758</v>
      </c>
      <c r="P23" s="22">
        <v>299</v>
      </c>
      <c r="Q23" s="32">
        <f t="shared" si="5"/>
        <v>138</v>
      </c>
      <c r="R23" s="22">
        <v>0</v>
      </c>
      <c r="S23" s="22">
        <v>111</v>
      </c>
      <c r="T23" s="22">
        <v>27</v>
      </c>
      <c r="U23" s="32">
        <f t="shared" si="6"/>
        <v>122</v>
      </c>
      <c r="V23" s="22">
        <v>0</v>
      </c>
      <c r="W23" s="22">
        <v>96</v>
      </c>
      <c r="X23" s="22">
        <v>26</v>
      </c>
      <c r="Y23" s="32">
        <f t="shared" si="7"/>
        <v>2</v>
      </c>
      <c r="Z23" s="22">
        <v>0</v>
      </c>
      <c r="AA23" s="22">
        <v>2</v>
      </c>
      <c r="AB23" s="22">
        <v>0</v>
      </c>
      <c r="AC23" s="32">
        <f t="shared" si="8"/>
        <v>55</v>
      </c>
      <c r="AD23" s="22">
        <v>0</v>
      </c>
      <c r="AE23" s="22">
        <v>30</v>
      </c>
      <c r="AF23" s="22">
        <v>25</v>
      </c>
      <c r="AG23" s="22">
        <v>127</v>
      </c>
      <c r="AH23" s="22">
        <v>0</v>
      </c>
    </row>
    <row r="24" spans="1:34" ht="13.5">
      <c r="A24" s="40" t="s">
        <v>112</v>
      </c>
      <c r="B24" s="40" t="s">
        <v>146</v>
      </c>
      <c r="C24" s="41" t="s">
        <v>87</v>
      </c>
      <c r="D24" s="31">
        <f t="shared" si="0"/>
        <v>1388</v>
      </c>
      <c r="E24" s="22">
        <v>895</v>
      </c>
      <c r="F24" s="22">
        <v>493</v>
      </c>
      <c r="G24" s="32">
        <f t="shared" si="1"/>
        <v>1388</v>
      </c>
      <c r="H24" s="31">
        <f t="shared" si="2"/>
        <v>1245</v>
      </c>
      <c r="I24" s="32">
        <f t="shared" si="3"/>
        <v>0</v>
      </c>
      <c r="J24" s="22">
        <v>0</v>
      </c>
      <c r="K24" s="22">
        <v>0</v>
      </c>
      <c r="L24" s="22">
        <v>0</v>
      </c>
      <c r="M24" s="32">
        <f t="shared" si="4"/>
        <v>969</v>
      </c>
      <c r="N24" s="22">
        <v>0</v>
      </c>
      <c r="O24" s="22">
        <v>662</v>
      </c>
      <c r="P24" s="22">
        <v>307</v>
      </c>
      <c r="Q24" s="32">
        <f t="shared" si="5"/>
        <v>111</v>
      </c>
      <c r="R24" s="22">
        <v>0</v>
      </c>
      <c r="S24" s="22">
        <v>86</v>
      </c>
      <c r="T24" s="22">
        <v>25</v>
      </c>
      <c r="U24" s="32">
        <f t="shared" si="6"/>
        <v>124</v>
      </c>
      <c r="V24" s="22">
        <v>0</v>
      </c>
      <c r="W24" s="22">
        <v>112</v>
      </c>
      <c r="X24" s="22">
        <v>12</v>
      </c>
      <c r="Y24" s="32">
        <f t="shared" si="7"/>
        <v>2</v>
      </c>
      <c r="Z24" s="22">
        <v>0</v>
      </c>
      <c r="AA24" s="22">
        <v>2</v>
      </c>
      <c r="AB24" s="22">
        <v>0</v>
      </c>
      <c r="AC24" s="32">
        <f t="shared" si="8"/>
        <v>39</v>
      </c>
      <c r="AD24" s="22">
        <v>0</v>
      </c>
      <c r="AE24" s="22">
        <v>33</v>
      </c>
      <c r="AF24" s="22">
        <v>6</v>
      </c>
      <c r="AG24" s="22">
        <v>143</v>
      </c>
      <c r="AH24" s="22">
        <v>0</v>
      </c>
    </row>
    <row r="25" spans="1:34" ht="13.5">
      <c r="A25" s="40" t="s">
        <v>112</v>
      </c>
      <c r="B25" s="40" t="s">
        <v>147</v>
      </c>
      <c r="C25" s="41" t="s">
        <v>148</v>
      </c>
      <c r="D25" s="31">
        <f t="shared" si="0"/>
        <v>1901</v>
      </c>
      <c r="E25" s="22">
        <v>1319</v>
      </c>
      <c r="F25" s="22">
        <v>582</v>
      </c>
      <c r="G25" s="32">
        <f t="shared" si="1"/>
        <v>1901</v>
      </c>
      <c r="H25" s="31">
        <f t="shared" si="2"/>
        <v>1673</v>
      </c>
      <c r="I25" s="32">
        <f t="shared" si="3"/>
        <v>0</v>
      </c>
      <c r="J25" s="22">
        <v>0</v>
      </c>
      <c r="K25" s="22">
        <v>0</v>
      </c>
      <c r="L25" s="22">
        <v>0</v>
      </c>
      <c r="M25" s="32">
        <f t="shared" si="4"/>
        <v>1367</v>
      </c>
      <c r="N25" s="22">
        <v>0</v>
      </c>
      <c r="O25" s="22">
        <v>1055</v>
      </c>
      <c r="P25" s="22">
        <v>312</v>
      </c>
      <c r="Q25" s="32">
        <f t="shared" si="5"/>
        <v>143</v>
      </c>
      <c r="R25" s="22">
        <v>0</v>
      </c>
      <c r="S25" s="22">
        <v>114</v>
      </c>
      <c r="T25" s="22">
        <v>29</v>
      </c>
      <c r="U25" s="32">
        <f t="shared" si="6"/>
        <v>127</v>
      </c>
      <c r="V25" s="22">
        <v>0</v>
      </c>
      <c r="W25" s="22">
        <v>125</v>
      </c>
      <c r="X25" s="22">
        <v>2</v>
      </c>
      <c r="Y25" s="32">
        <f t="shared" si="7"/>
        <v>2</v>
      </c>
      <c r="Z25" s="22">
        <v>0</v>
      </c>
      <c r="AA25" s="22">
        <v>2</v>
      </c>
      <c r="AB25" s="22">
        <v>0</v>
      </c>
      <c r="AC25" s="32">
        <f t="shared" si="8"/>
        <v>34</v>
      </c>
      <c r="AD25" s="22">
        <v>0</v>
      </c>
      <c r="AE25" s="22">
        <v>23</v>
      </c>
      <c r="AF25" s="22">
        <v>11</v>
      </c>
      <c r="AG25" s="22">
        <v>228</v>
      </c>
      <c r="AH25" s="22">
        <v>0</v>
      </c>
    </row>
    <row r="26" spans="1:34" ht="13.5">
      <c r="A26" s="40" t="s">
        <v>112</v>
      </c>
      <c r="B26" s="40" t="s">
        <v>149</v>
      </c>
      <c r="C26" s="41" t="s">
        <v>150</v>
      </c>
      <c r="D26" s="31">
        <f t="shared" si="0"/>
        <v>2109</v>
      </c>
      <c r="E26" s="22">
        <v>1655</v>
      </c>
      <c r="F26" s="22">
        <v>454</v>
      </c>
      <c r="G26" s="32">
        <f t="shared" si="1"/>
        <v>2109</v>
      </c>
      <c r="H26" s="31">
        <f t="shared" si="2"/>
        <v>1837</v>
      </c>
      <c r="I26" s="32">
        <f t="shared" si="3"/>
        <v>0</v>
      </c>
      <c r="J26" s="22">
        <v>0</v>
      </c>
      <c r="K26" s="22">
        <v>0</v>
      </c>
      <c r="L26" s="22">
        <v>0</v>
      </c>
      <c r="M26" s="32">
        <f t="shared" si="4"/>
        <v>1338</v>
      </c>
      <c r="N26" s="22">
        <v>0</v>
      </c>
      <c r="O26" s="22">
        <v>1201</v>
      </c>
      <c r="P26" s="22">
        <v>137</v>
      </c>
      <c r="Q26" s="32">
        <f t="shared" si="5"/>
        <v>164</v>
      </c>
      <c r="R26" s="22">
        <v>146</v>
      </c>
      <c r="S26" s="22">
        <v>0</v>
      </c>
      <c r="T26" s="22">
        <v>18</v>
      </c>
      <c r="U26" s="32">
        <f t="shared" si="6"/>
        <v>204</v>
      </c>
      <c r="V26" s="22">
        <v>177</v>
      </c>
      <c r="W26" s="22">
        <v>0</v>
      </c>
      <c r="X26" s="22">
        <v>27</v>
      </c>
      <c r="Y26" s="32">
        <f t="shared" si="7"/>
        <v>3</v>
      </c>
      <c r="Z26" s="22">
        <v>3</v>
      </c>
      <c r="AA26" s="22">
        <v>0</v>
      </c>
      <c r="AB26" s="22">
        <v>0</v>
      </c>
      <c r="AC26" s="32">
        <f t="shared" si="8"/>
        <v>128</v>
      </c>
      <c r="AD26" s="22">
        <v>128</v>
      </c>
      <c r="AE26" s="22">
        <v>0</v>
      </c>
      <c r="AF26" s="22">
        <v>0</v>
      </c>
      <c r="AG26" s="22">
        <v>272</v>
      </c>
      <c r="AH26" s="22">
        <v>0</v>
      </c>
    </row>
    <row r="27" spans="1:34" ht="13.5">
      <c r="A27" s="40" t="s">
        <v>112</v>
      </c>
      <c r="B27" s="40" t="s">
        <v>151</v>
      </c>
      <c r="C27" s="41" t="s">
        <v>152</v>
      </c>
      <c r="D27" s="31">
        <f t="shared" si="0"/>
        <v>1052</v>
      </c>
      <c r="E27" s="22">
        <v>862</v>
      </c>
      <c r="F27" s="22">
        <v>190</v>
      </c>
      <c r="G27" s="32">
        <f t="shared" si="1"/>
        <v>1052</v>
      </c>
      <c r="H27" s="31">
        <f t="shared" si="2"/>
        <v>862</v>
      </c>
      <c r="I27" s="32">
        <f t="shared" si="3"/>
        <v>0</v>
      </c>
      <c r="J27" s="22">
        <v>0</v>
      </c>
      <c r="K27" s="22">
        <v>0</v>
      </c>
      <c r="L27" s="22">
        <v>0</v>
      </c>
      <c r="M27" s="32">
        <f t="shared" si="4"/>
        <v>479</v>
      </c>
      <c r="N27" s="22">
        <v>0</v>
      </c>
      <c r="O27" s="22">
        <v>479</v>
      </c>
      <c r="P27" s="22">
        <v>0</v>
      </c>
      <c r="Q27" s="32">
        <f t="shared" si="5"/>
        <v>253</v>
      </c>
      <c r="R27" s="22">
        <v>0</v>
      </c>
      <c r="S27" s="22">
        <v>253</v>
      </c>
      <c r="T27" s="22">
        <v>0</v>
      </c>
      <c r="U27" s="32">
        <f t="shared" si="6"/>
        <v>110</v>
      </c>
      <c r="V27" s="22">
        <v>0</v>
      </c>
      <c r="W27" s="22">
        <v>110</v>
      </c>
      <c r="X27" s="22">
        <v>0</v>
      </c>
      <c r="Y27" s="32">
        <f t="shared" si="7"/>
        <v>0</v>
      </c>
      <c r="Z27" s="22">
        <v>0</v>
      </c>
      <c r="AA27" s="22">
        <v>0</v>
      </c>
      <c r="AB27" s="22">
        <v>0</v>
      </c>
      <c r="AC27" s="32">
        <f t="shared" si="8"/>
        <v>20</v>
      </c>
      <c r="AD27" s="22">
        <v>0</v>
      </c>
      <c r="AE27" s="22">
        <v>20</v>
      </c>
      <c r="AF27" s="22">
        <v>0</v>
      </c>
      <c r="AG27" s="22">
        <v>190</v>
      </c>
      <c r="AH27" s="22">
        <v>258</v>
      </c>
    </row>
    <row r="28" spans="1:34" ht="13.5">
      <c r="A28" s="40" t="s">
        <v>112</v>
      </c>
      <c r="B28" s="40" t="s">
        <v>153</v>
      </c>
      <c r="C28" s="41" t="s">
        <v>154</v>
      </c>
      <c r="D28" s="31">
        <f t="shared" si="0"/>
        <v>2440</v>
      </c>
      <c r="E28" s="22">
        <v>2371</v>
      </c>
      <c r="F28" s="22">
        <v>69</v>
      </c>
      <c r="G28" s="32">
        <f t="shared" si="1"/>
        <v>2440</v>
      </c>
      <c r="H28" s="31">
        <f t="shared" si="2"/>
        <v>2371</v>
      </c>
      <c r="I28" s="32">
        <f t="shared" si="3"/>
        <v>0</v>
      </c>
      <c r="J28" s="22">
        <v>0</v>
      </c>
      <c r="K28" s="22">
        <v>0</v>
      </c>
      <c r="L28" s="22">
        <v>0</v>
      </c>
      <c r="M28" s="32">
        <f t="shared" si="4"/>
        <v>1477</v>
      </c>
      <c r="N28" s="22">
        <v>0</v>
      </c>
      <c r="O28" s="22">
        <v>1477</v>
      </c>
      <c r="P28" s="22">
        <v>0</v>
      </c>
      <c r="Q28" s="32">
        <f t="shared" si="5"/>
        <v>399</v>
      </c>
      <c r="R28" s="22">
        <v>0</v>
      </c>
      <c r="S28" s="22">
        <v>399</v>
      </c>
      <c r="T28" s="22">
        <v>0</v>
      </c>
      <c r="U28" s="32">
        <f t="shared" si="6"/>
        <v>461</v>
      </c>
      <c r="V28" s="22">
        <v>0</v>
      </c>
      <c r="W28" s="22">
        <v>461</v>
      </c>
      <c r="X28" s="22">
        <v>0</v>
      </c>
      <c r="Y28" s="32">
        <f t="shared" si="7"/>
        <v>0</v>
      </c>
      <c r="Z28" s="22">
        <v>0</v>
      </c>
      <c r="AA28" s="22">
        <v>0</v>
      </c>
      <c r="AB28" s="22">
        <v>0</v>
      </c>
      <c r="AC28" s="32">
        <f t="shared" si="8"/>
        <v>34</v>
      </c>
      <c r="AD28" s="22">
        <v>0</v>
      </c>
      <c r="AE28" s="22">
        <v>34</v>
      </c>
      <c r="AF28" s="22">
        <v>0</v>
      </c>
      <c r="AG28" s="22">
        <v>69</v>
      </c>
      <c r="AH28" s="22">
        <v>0</v>
      </c>
    </row>
    <row r="29" spans="1:34" ht="13.5">
      <c r="A29" s="40" t="s">
        <v>112</v>
      </c>
      <c r="B29" s="40" t="s">
        <v>155</v>
      </c>
      <c r="C29" s="41" t="s">
        <v>156</v>
      </c>
      <c r="D29" s="31">
        <f t="shared" si="0"/>
        <v>1161</v>
      </c>
      <c r="E29" s="22">
        <v>969</v>
      </c>
      <c r="F29" s="22">
        <v>192</v>
      </c>
      <c r="G29" s="32">
        <f t="shared" si="1"/>
        <v>1161</v>
      </c>
      <c r="H29" s="31">
        <f t="shared" si="2"/>
        <v>969</v>
      </c>
      <c r="I29" s="32">
        <f t="shared" si="3"/>
        <v>0</v>
      </c>
      <c r="J29" s="22">
        <v>0</v>
      </c>
      <c r="K29" s="22">
        <v>0</v>
      </c>
      <c r="L29" s="22">
        <v>0</v>
      </c>
      <c r="M29" s="32">
        <f t="shared" si="4"/>
        <v>669</v>
      </c>
      <c r="N29" s="22">
        <v>0</v>
      </c>
      <c r="O29" s="22">
        <v>669</v>
      </c>
      <c r="P29" s="22">
        <v>0</v>
      </c>
      <c r="Q29" s="32">
        <f t="shared" si="5"/>
        <v>195</v>
      </c>
      <c r="R29" s="22">
        <v>0</v>
      </c>
      <c r="S29" s="22">
        <v>195</v>
      </c>
      <c r="T29" s="22">
        <v>0</v>
      </c>
      <c r="U29" s="32">
        <f t="shared" si="6"/>
        <v>94</v>
      </c>
      <c r="V29" s="22">
        <v>0</v>
      </c>
      <c r="W29" s="22">
        <v>94</v>
      </c>
      <c r="X29" s="22">
        <v>0</v>
      </c>
      <c r="Y29" s="32">
        <f t="shared" si="7"/>
        <v>0</v>
      </c>
      <c r="Z29" s="22">
        <v>0</v>
      </c>
      <c r="AA29" s="22">
        <v>0</v>
      </c>
      <c r="AB29" s="22">
        <v>0</v>
      </c>
      <c r="AC29" s="32">
        <f t="shared" si="8"/>
        <v>11</v>
      </c>
      <c r="AD29" s="22">
        <v>0</v>
      </c>
      <c r="AE29" s="22">
        <v>11</v>
      </c>
      <c r="AF29" s="22">
        <v>0</v>
      </c>
      <c r="AG29" s="22">
        <v>192</v>
      </c>
      <c r="AH29" s="22">
        <v>0</v>
      </c>
    </row>
    <row r="30" spans="1:34" ht="13.5">
      <c r="A30" s="40" t="s">
        <v>112</v>
      </c>
      <c r="B30" s="40" t="s">
        <v>157</v>
      </c>
      <c r="C30" s="41" t="s">
        <v>158</v>
      </c>
      <c r="D30" s="31">
        <f t="shared" si="0"/>
        <v>1948</v>
      </c>
      <c r="E30" s="22">
        <v>1527</v>
      </c>
      <c r="F30" s="22">
        <v>421</v>
      </c>
      <c r="G30" s="32">
        <f t="shared" si="1"/>
        <v>1948</v>
      </c>
      <c r="H30" s="31">
        <f t="shared" si="2"/>
        <v>1665</v>
      </c>
      <c r="I30" s="32">
        <f t="shared" si="3"/>
        <v>0</v>
      </c>
      <c r="J30" s="22">
        <v>0</v>
      </c>
      <c r="K30" s="22">
        <v>0</v>
      </c>
      <c r="L30" s="22">
        <v>0</v>
      </c>
      <c r="M30" s="32">
        <f t="shared" si="4"/>
        <v>1210</v>
      </c>
      <c r="N30" s="22">
        <v>0</v>
      </c>
      <c r="O30" s="22">
        <v>1082</v>
      </c>
      <c r="P30" s="22">
        <v>128</v>
      </c>
      <c r="Q30" s="32">
        <f t="shared" si="5"/>
        <v>239</v>
      </c>
      <c r="R30" s="22">
        <v>0</v>
      </c>
      <c r="S30" s="22">
        <v>229</v>
      </c>
      <c r="T30" s="22">
        <v>10</v>
      </c>
      <c r="U30" s="32">
        <f t="shared" si="6"/>
        <v>186</v>
      </c>
      <c r="V30" s="22">
        <v>0</v>
      </c>
      <c r="W30" s="22">
        <v>186</v>
      </c>
      <c r="X30" s="22">
        <v>0</v>
      </c>
      <c r="Y30" s="32">
        <f t="shared" si="7"/>
        <v>0</v>
      </c>
      <c r="Z30" s="22">
        <v>0</v>
      </c>
      <c r="AA30" s="22">
        <v>0</v>
      </c>
      <c r="AB30" s="22">
        <v>0</v>
      </c>
      <c r="AC30" s="32">
        <f t="shared" si="8"/>
        <v>30</v>
      </c>
      <c r="AD30" s="22">
        <v>0</v>
      </c>
      <c r="AE30" s="22">
        <v>30</v>
      </c>
      <c r="AF30" s="22">
        <v>0</v>
      </c>
      <c r="AG30" s="22">
        <v>283</v>
      </c>
      <c r="AH30" s="22">
        <v>15</v>
      </c>
    </row>
    <row r="31" spans="1:34" ht="13.5">
      <c r="A31" s="40" t="s">
        <v>112</v>
      </c>
      <c r="B31" s="40" t="s">
        <v>159</v>
      </c>
      <c r="C31" s="41" t="s">
        <v>160</v>
      </c>
      <c r="D31" s="31">
        <f t="shared" si="0"/>
        <v>964</v>
      </c>
      <c r="E31" s="22">
        <v>855</v>
      </c>
      <c r="F31" s="22">
        <v>109</v>
      </c>
      <c r="G31" s="32">
        <f t="shared" si="1"/>
        <v>964</v>
      </c>
      <c r="H31" s="31">
        <f t="shared" si="2"/>
        <v>855</v>
      </c>
      <c r="I31" s="32">
        <f t="shared" si="3"/>
        <v>0</v>
      </c>
      <c r="J31" s="22">
        <v>0</v>
      </c>
      <c r="K31" s="22">
        <v>0</v>
      </c>
      <c r="L31" s="22">
        <v>0</v>
      </c>
      <c r="M31" s="32">
        <f t="shared" si="4"/>
        <v>629</v>
      </c>
      <c r="N31" s="22">
        <v>0</v>
      </c>
      <c r="O31" s="22">
        <v>629</v>
      </c>
      <c r="P31" s="22">
        <v>0</v>
      </c>
      <c r="Q31" s="32">
        <f t="shared" si="5"/>
        <v>183</v>
      </c>
      <c r="R31" s="22">
        <v>0</v>
      </c>
      <c r="S31" s="22">
        <v>183</v>
      </c>
      <c r="T31" s="22">
        <v>0</v>
      </c>
      <c r="U31" s="32">
        <f t="shared" si="6"/>
        <v>28</v>
      </c>
      <c r="V31" s="22">
        <v>0</v>
      </c>
      <c r="W31" s="22">
        <v>28</v>
      </c>
      <c r="X31" s="22">
        <v>0</v>
      </c>
      <c r="Y31" s="32">
        <f t="shared" si="7"/>
        <v>0</v>
      </c>
      <c r="Z31" s="22">
        <v>0</v>
      </c>
      <c r="AA31" s="22">
        <v>0</v>
      </c>
      <c r="AB31" s="22">
        <v>0</v>
      </c>
      <c r="AC31" s="32">
        <f t="shared" si="8"/>
        <v>15</v>
      </c>
      <c r="AD31" s="22">
        <v>0</v>
      </c>
      <c r="AE31" s="22">
        <v>15</v>
      </c>
      <c r="AF31" s="22">
        <v>0</v>
      </c>
      <c r="AG31" s="22">
        <v>109</v>
      </c>
      <c r="AH31" s="22">
        <v>0</v>
      </c>
    </row>
    <row r="32" spans="1:34" ht="13.5">
      <c r="A32" s="40" t="s">
        <v>112</v>
      </c>
      <c r="B32" s="40" t="s">
        <v>161</v>
      </c>
      <c r="C32" s="41" t="s">
        <v>162</v>
      </c>
      <c r="D32" s="31">
        <f t="shared" si="0"/>
        <v>872</v>
      </c>
      <c r="E32" s="22">
        <v>790</v>
      </c>
      <c r="F32" s="22">
        <v>82</v>
      </c>
      <c r="G32" s="32">
        <f t="shared" si="1"/>
        <v>872</v>
      </c>
      <c r="H32" s="31">
        <f t="shared" si="2"/>
        <v>790</v>
      </c>
      <c r="I32" s="32">
        <f t="shared" si="3"/>
        <v>0</v>
      </c>
      <c r="J32" s="22">
        <v>0</v>
      </c>
      <c r="K32" s="22">
        <v>0</v>
      </c>
      <c r="L32" s="22">
        <v>0</v>
      </c>
      <c r="M32" s="32">
        <f t="shared" si="4"/>
        <v>547</v>
      </c>
      <c r="N32" s="22">
        <v>0</v>
      </c>
      <c r="O32" s="22">
        <v>547</v>
      </c>
      <c r="P32" s="22">
        <v>0</v>
      </c>
      <c r="Q32" s="32">
        <f t="shared" si="5"/>
        <v>171</v>
      </c>
      <c r="R32" s="22">
        <v>0</v>
      </c>
      <c r="S32" s="22">
        <v>171</v>
      </c>
      <c r="T32" s="22">
        <v>0</v>
      </c>
      <c r="U32" s="32">
        <f t="shared" si="6"/>
        <v>59</v>
      </c>
      <c r="V32" s="22">
        <v>0</v>
      </c>
      <c r="W32" s="22">
        <v>59</v>
      </c>
      <c r="X32" s="22">
        <v>0</v>
      </c>
      <c r="Y32" s="32">
        <f t="shared" si="7"/>
        <v>0</v>
      </c>
      <c r="Z32" s="22">
        <v>0</v>
      </c>
      <c r="AA32" s="22">
        <v>0</v>
      </c>
      <c r="AB32" s="22">
        <v>0</v>
      </c>
      <c r="AC32" s="32">
        <f t="shared" si="8"/>
        <v>13</v>
      </c>
      <c r="AD32" s="22">
        <v>0</v>
      </c>
      <c r="AE32" s="22">
        <v>13</v>
      </c>
      <c r="AF32" s="22">
        <v>0</v>
      </c>
      <c r="AG32" s="22">
        <v>82</v>
      </c>
      <c r="AH32" s="22">
        <v>20</v>
      </c>
    </row>
    <row r="33" spans="1:34" ht="13.5">
      <c r="A33" s="40" t="s">
        <v>112</v>
      </c>
      <c r="B33" s="40" t="s">
        <v>163</v>
      </c>
      <c r="C33" s="41" t="s">
        <v>164</v>
      </c>
      <c r="D33" s="31">
        <f t="shared" si="0"/>
        <v>1182</v>
      </c>
      <c r="E33" s="22">
        <v>950</v>
      </c>
      <c r="F33" s="22">
        <v>232</v>
      </c>
      <c r="G33" s="32">
        <f t="shared" si="1"/>
        <v>1182</v>
      </c>
      <c r="H33" s="31">
        <f t="shared" si="2"/>
        <v>950</v>
      </c>
      <c r="I33" s="32">
        <f t="shared" si="3"/>
        <v>0</v>
      </c>
      <c r="J33" s="22">
        <v>0</v>
      </c>
      <c r="K33" s="22">
        <v>0</v>
      </c>
      <c r="L33" s="22">
        <v>0</v>
      </c>
      <c r="M33" s="32">
        <f t="shared" si="4"/>
        <v>679</v>
      </c>
      <c r="N33" s="22">
        <v>0</v>
      </c>
      <c r="O33" s="22">
        <v>0</v>
      </c>
      <c r="P33" s="22">
        <v>679</v>
      </c>
      <c r="Q33" s="32">
        <f t="shared" si="5"/>
        <v>168</v>
      </c>
      <c r="R33" s="22">
        <v>0</v>
      </c>
      <c r="S33" s="22">
        <v>0</v>
      </c>
      <c r="T33" s="22">
        <v>168</v>
      </c>
      <c r="U33" s="32">
        <f t="shared" si="6"/>
        <v>92</v>
      </c>
      <c r="V33" s="22">
        <v>0</v>
      </c>
      <c r="W33" s="22">
        <v>0</v>
      </c>
      <c r="X33" s="22">
        <v>92</v>
      </c>
      <c r="Y33" s="32">
        <f t="shared" si="7"/>
        <v>0</v>
      </c>
      <c r="Z33" s="22">
        <v>0</v>
      </c>
      <c r="AA33" s="22">
        <v>0</v>
      </c>
      <c r="AB33" s="22">
        <v>0</v>
      </c>
      <c r="AC33" s="32">
        <f t="shared" si="8"/>
        <v>11</v>
      </c>
      <c r="AD33" s="22">
        <v>0</v>
      </c>
      <c r="AE33" s="22">
        <v>0</v>
      </c>
      <c r="AF33" s="22">
        <v>11</v>
      </c>
      <c r="AG33" s="22">
        <v>232</v>
      </c>
      <c r="AH33" s="22">
        <v>48</v>
      </c>
    </row>
    <row r="34" spans="1:34" ht="13.5">
      <c r="A34" s="40" t="s">
        <v>112</v>
      </c>
      <c r="B34" s="40" t="s">
        <v>165</v>
      </c>
      <c r="C34" s="41" t="s">
        <v>166</v>
      </c>
      <c r="D34" s="31">
        <f t="shared" si="0"/>
        <v>6466</v>
      </c>
      <c r="E34" s="22">
        <v>4146</v>
      </c>
      <c r="F34" s="22">
        <v>2320</v>
      </c>
      <c r="G34" s="32">
        <f t="shared" si="1"/>
        <v>6466</v>
      </c>
      <c r="H34" s="31">
        <f t="shared" si="2"/>
        <v>4773</v>
      </c>
      <c r="I34" s="32">
        <f t="shared" si="3"/>
        <v>0</v>
      </c>
      <c r="J34" s="22">
        <v>0</v>
      </c>
      <c r="K34" s="22">
        <v>0</v>
      </c>
      <c r="L34" s="22">
        <v>0</v>
      </c>
      <c r="M34" s="32">
        <f t="shared" si="4"/>
        <v>3212</v>
      </c>
      <c r="N34" s="22">
        <v>0</v>
      </c>
      <c r="O34" s="22">
        <v>2156</v>
      </c>
      <c r="P34" s="22">
        <v>1056</v>
      </c>
      <c r="Q34" s="32">
        <f t="shared" si="5"/>
        <v>787</v>
      </c>
      <c r="R34" s="22">
        <v>0</v>
      </c>
      <c r="S34" s="22">
        <v>629</v>
      </c>
      <c r="T34" s="22">
        <v>158</v>
      </c>
      <c r="U34" s="32">
        <f t="shared" si="6"/>
        <v>774</v>
      </c>
      <c r="V34" s="22">
        <v>0</v>
      </c>
      <c r="W34" s="22">
        <v>774</v>
      </c>
      <c r="X34" s="22">
        <v>0</v>
      </c>
      <c r="Y34" s="32">
        <f t="shared" si="7"/>
        <v>0</v>
      </c>
      <c r="Z34" s="22">
        <v>0</v>
      </c>
      <c r="AA34" s="22">
        <v>0</v>
      </c>
      <c r="AB34" s="22">
        <v>0</v>
      </c>
      <c r="AC34" s="32">
        <f t="shared" si="8"/>
        <v>0</v>
      </c>
      <c r="AD34" s="22">
        <v>0</v>
      </c>
      <c r="AE34" s="22">
        <v>0</v>
      </c>
      <c r="AF34" s="22">
        <v>0</v>
      </c>
      <c r="AG34" s="22">
        <v>1693</v>
      </c>
      <c r="AH34" s="22">
        <v>0</v>
      </c>
    </row>
    <row r="35" spans="1:34" ht="13.5">
      <c r="A35" s="40" t="s">
        <v>112</v>
      </c>
      <c r="B35" s="40" t="s">
        <v>167</v>
      </c>
      <c r="C35" s="41" t="s">
        <v>168</v>
      </c>
      <c r="D35" s="31">
        <f t="shared" si="0"/>
        <v>3170</v>
      </c>
      <c r="E35" s="22">
        <v>2073</v>
      </c>
      <c r="F35" s="22">
        <v>1097</v>
      </c>
      <c r="G35" s="32">
        <f t="shared" si="1"/>
        <v>3170</v>
      </c>
      <c r="H35" s="31">
        <f t="shared" si="2"/>
        <v>2612</v>
      </c>
      <c r="I35" s="32">
        <f t="shared" si="3"/>
        <v>0</v>
      </c>
      <c r="J35" s="22">
        <v>0</v>
      </c>
      <c r="K35" s="22">
        <v>0</v>
      </c>
      <c r="L35" s="22">
        <v>0</v>
      </c>
      <c r="M35" s="32">
        <f t="shared" si="4"/>
        <v>1938</v>
      </c>
      <c r="N35" s="22">
        <v>0</v>
      </c>
      <c r="O35" s="22">
        <v>1189</v>
      </c>
      <c r="P35" s="22">
        <v>749</v>
      </c>
      <c r="Q35" s="32">
        <f t="shared" si="5"/>
        <v>674</v>
      </c>
      <c r="R35" s="22">
        <v>0</v>
      </c>
      <c r="S35" s="22">
        <v>552</v>
      </c>
      <c r="T35" s="22">
        <v>122</v>
      </c>
      <c r="U35" s="32">
        <f t="shared" si="6"/>
        <v>0</v>
      </c>
      <c r="V35" s="22">
        <v>0</v>
      </c>
      <c r="W35" s="22">
        <v>0</v>
      </c>
      <c r="X35" s="22">
        <v>0</v>
      </c>
      <c r="Y35" s="32">
        <f t="shared" si="7"/>
        <v>0</v>
      </c>
      <c r="Z35" s="22">
        <v>0</v>
      </c>
      <c r="AA35" s="22">
        <v>0</v>
      </c>
      <c r="AB35" s="22">
        <v>0</v>
      </c>
      <c r="AC35" s="32">
        <f t="shared" si="8"/>
        <v>0</v>
      </c>
      <c r="AD35" s="22">
        <v>0</v>
      </c>
      <c r="AE35" s="22">
        <v>0</v>
      </c>
      <c r="AF35" s="22">
        <v>0</v>
      </c>
      <c r="AG35" s="22">
        <v>558</v>
      </c>
      <c r="AH35" s="22">
        <v>0</v>
      </c>
    </row>
    <row r="36" spans="1:34" ht="13.5">
      <c r="A36" s="40" t="s">
        <v>112</v>
      </c>
      <c r="B36" s="40" t="s">
        <v>169</v>
      </c>
      <c r="C36" s="41" t="s">
        <v>170</v>
      </c>
      <c r="D36" s="31">
        <f t="shared" si="0"/>
        <v>2682</v>
      </c>
      <c r="E36" s="22">
        <v>2098</v>
      </c>
      <c r="F36" s="22">
        <v>584</v>
      </c>
      <c r="G36" s="32">
        <f t="shared" si="1"/>
        <v>2682</v>
      </c>
      <c r="H36" s="31">
        <f t="shared" si="2"/>
        <v>2326</v>
      </c>
      <c r="I36" s="32">
        <f t="shared" si="3"/>
        <v>0</v>
      </c>
      <c r="J36" s="22">
        <v>0</v>
      </c>
      <c r="K36" s="22">
        <v>0</v>
      </c>
      <c r="L36" s="22">
        <v>0</v>
      </c>
      <c r="M36" s="32">
        <f t="shared" si="4"/>
        <v>1961</v>
      </c>
      <c r="N36" s="22">
        <v>0</v>
      </c>
      <c r="O36" s="22">
        <v>1504</v>
      </c>
      <c r="P36" s="22">
        <v>457</v>
      </c>
      <c r="Q36" s="32">
        <f t="shared" si="5"/>
        <v>176</v>
      </c>
      <c r="R36" s="22">
        <v>0</v>
      </c>
      <c r="S36" s="22">
        <v>171</v>
      </c>
      <c r="T36" s="22">
        <v>5</v>
      </c>
      <c r="U36" s="32">
        <f t="shared" si="6"/>
        <v>189</v>
      </c>
      <c r="V36" s="22">
        <v>0</v>
      </c>
      <c r="W36" s="22">
        <v>189</v>
      </c>
      <c r="X36" s="22">
        <v>0</v>
      </c>
      <c r="Y36" s="32">
        <f t="shared" si="7"/>
        <v>0</v>
      </c>
      <c r="Z36" s="22">
        <v>0</v>
      </c>
      <c r="AA36" s="22">
        <v>0</v>
      </c>
      <c r="AB36" s="22">
        <v>0</v>
      </c>
      <c r="AC36" s="32">
        <f t="shared" si="8"/>
        <v>0</v>
      </c>
      <c r="AD36" s="22">
        <v>0</v>
      </c>
      <c r="AE36" s="22">
        <v>0</v>
      </c>
      <c r="AF36" s="22">
        <v>0</v>
      </c>
      <c r="AG36" s="22">
        <v>356</v>
      </c>
      <c r="AH36" s="22">
        <v>0</v>
      </c>
    </row>
    <row r="37" spans="1:34" ht="13.5">
      <c r="A37" s="40" t="s">
        <v>112</v>
      </c>
      <c r="B37" s="40" t="s">
        <v>171</v>
      </c>
      <c r="C37" s="41" t="s">
        <v>172</v>
      </c>
      <c r="D37" s="31">
        <f t="shared" si="0"/>
        <v>3077</v>
      </c>
      <c r="E37" s="22">
        <v>2559</v>
      </c>
      <c r="F37" s="22">
        <v>518</v>
      </c>
      <c r="G37" s="32">
        <f t="shared" si="1"/>
        <v>3077</v>
      </c>
      <c r="H37" s="31">
        <f t="shared" si="2"/>
        <v>2642</v>
      </c>
      <c r="I37" s="32">
        <f t="shared" si="3"/>
        <v>0</v>
      </c>
      <c r="J37" s="22">
        <v>0</v>
      </c>
      <c r="K37" s="22">
        <v>0</v>
      </c>
      <c r="L37" s="22">
        <v>0</v>
      </c>
      <c r="M37" s="32">
        <f t="shared" si="4"/>
        <v>1444</v>
      </c>
      <c r="N37" s="22">
        <v>0</v>
      </c>
      <c r="O37" s="22">
        <v>1213</v>
      </c>
      <c r="P37" s="22">
        <v>231</v>
      </c>
      <c r="Q37" s="32">
        <f t="shared" si="5"/>
        <v>577</v>
      </c>
      <c r="R37" s="22">
        <v>0</v>
      </c>
      <c r="S37" s="22">
        <v>577</v>
      </c>
      <c r="T37" s="22">
        <v>0</v>
      </c>
      <c r="U37" s="32">
        <f t="shared" si="6"/>
        <v>583</v>
      </c>
      <c r="V37" s="22">
        <v>0</v>
      </c>
      <c r="W37" s="22">
        <v>583</v>
      </c>
      <c r="X37" s="22">
        <v>0</v>
      </c>
      <c r="Y37" s="32">
        <f t="shared" si="7"/>
        <v>0</v>
      </c>
      <c r="Z37" s="22">
        <v>0</v>
      </c>
      <c r="AA37" s="22">
        <v>0</v>
      </c>
      <c r="AB37" s="22">
        <v>0</v>
      </c>
      <c r="AC37" s="32">
        <f t="shared" si="8"/>
        <v>38</v>
      </c>
      <c r="AD37" s="22">
        <v>0</v>
      </c>
      <c r="AE37" s="22">
        <v>38</v>
      </c>
      <c r="AF37" s="22">
        <v>0</v>
      </c>
      <c r="AG37" s="22">
        <v>435</v>
      </c>
      <c r="AH37" s="22">
        <v>0</v>
      </c>
    </row>
    <row r="38" spans="1:34" ht="13.5">
      <c r="A38" s="40" t="s">
        <v>112</v>
      </c>
      <c r="B38" s="40" t="s">
        <v>173</v>
      </c>
      <c r="C38" s="41" t="s">
        <v>174</v>
      </c>
      <c r="D38" s="31">
        <f t="shared" si="0"/>
        <v>1768</v>
      </c>
      <c r="E38" s="22">
        <v>1309</v>
      </c>
      <c r="F38" s="22">
        <v>459</v>
      </c>
      <c r="G38" s="32">
        <f t="shared" si="1"/>
        <v>1768</v>
      </c>
      <c r="H38" s="31">
        <f t="shared" si="2"/>
        <v>1536</v>
      </c>
      <c r="I38" s="32">
        <f t="shared" si="3"/>
        <v>0</v>
      </c>
      <c r="J38" s="22">
        <v>0</v>
      </c>
      <c r="K38" s="22">
        <v>0</v>
      </c>
      <c r="L38" s="22">
        <v>0</v>
      </c>
      <c r="M38" s="32">
        <f t="shared" si="4"/>
        <v>1066</v>
      </c>
      <c r="N38" s="22">
        <v>0</v>
      </c>
      <c r="O38" s="22">
        <v>701</v>
      </c>
      <c r="P38" s="22">
        <v>365</v>
      </c>
      <c r="Q38" s="32">
        <f t="shared" si="5"/>
        <v>143</v>
      </c>
      <c r="R38" s="22">
        <v>0</v>
      </c>
      <c r="S38" s="22">
        <v>143</v>
      </c>
      <c r="T38" s="22">
        <v>0</v>
      </c>
      <c r="U38" s="32">
        <f t="shared" si="6"/>
        <v>305</v>
      </c>
      <c r="V38" s="22">
        <v>0</v>
      </c>
      <c r="W38" s="22">
        <v>305</v>
      </c>
      <c r="X38" s="22">
        <v>0</v>
      </c>
      <c r="Y38" s="32">
        <f t="shared" si="7"/>
        <v>0</v>
      </c>
      <c r="Z38" s="22">
        <v>0</v>
      </c>
      <c r="AA38" s="22">
        <v>0</v>
      </c>
      <c r="AB38" s="22">
        <v>0</v>
      </c>
      <c r="AC38" s="32">
        <f t="shared" si="8"/>
        <v>22</v>
      </c>
      <c r="AD38" s="22">
        <v>0</v>
      </c>
      <c r="AE38" s="22">
        <v>22</v>
      </c>
      <c r="AF38" s="22">
        <v>0</v>
      </c>
      <c r="AG38" s="22">
        <v>232</v>
      </c>
      <c r="AH38" s="22">
        <v>0</v>
      </c>
    </row>
    <row r="39" spans="1:34" ht="13.5">
      <c r="A39" s="40" t="s">
        <v>112</v>
      </c>
      <c r="B39" s="40" t="s">
        <v>175</v>
      </c>
      <c r="C39" s="41" t="s">
        <v>176</v>
      </c>
      <c r="D39" s="31">
        <f t="shared" si="0"/>
        <v>1581</v>
      </c>
      <c r="E39" s="22">
        <v>1454</v>
      </c>
      <c r="F39" s="22">
        <v>127</v>
      </c>
      <c r="G39" s="32">
        <f t="shared" si="1"/>
        <v>1581</v>
      </c>
      <c r="H39" s="31">
        <f t="shared" si="2"/>
        <v>1530</v>
      </c>
      <c r="I39" s="32">
        <f t="shared" si="3"/>
        <v>0</v>
      </c>
      <c r="J39" s="22">
        <v>0</v>
      </c>
      <c r="K39" s="22">
        <v>0</v>
      </c>
      <c r="L39" s="22">
        <v>0</v>
      </c>
      <c r="M39" s="32">
        <f t="shared" si="4"/>
        <v>465</v>
      </c>
      <c r="N39" s="22">
        <v>0</v>
      </c>
      <c r="O39" s="22">
        <v>392</v>
      </c>
      <c r="P39" s="22">
        <v>73</v>
      </c>
      <c r="Q39" s="32">
        <f t="shared" si="5"/>
        <v>223</v>
      </c>
      <c r="R39" s="22">
        <v>0</v>
      </c>
      <c r="S39" s="22">
        <v>220</v>
      </c>
      <c r="T39" s="22">
        <v>3</v>
      </c>
      <c r="U39" s="32">
        <f t="shared" si="6"/>
        <v>125</v>
      </c>
      <c r="V39" s="22">
        <v>0</v>
      </c>
      <c r="W39" s="22">
        <v>125</v>
      </c>
      <c r="X39" s="22">
        <v>0</v>
      </c>
      <c r="Y39" s="32">
        <f t="shared" si="7"/>
        <v>683</v>
      </c>
      <c r="Z39" s="22">
        <v>0</v>
      </c>
      <c r="AA39" s="22">
        <v>683</v>
      </c>
      <c r="AB39" s="22">
        <v>0</v>
      </c>
      <c r="AC39" s="32">
        <f t="shared" si="8"/>
        <v>34</v>
      </c>
      <c r="AD39" s="22">
        <v>0</v>
      </c>
      <c r="AE39" s="22">
        <v>34</v>
      </c>
      <c r="AF39" s="22">
        <v>0</v>
      </c>
      <c r="AG39" s="22">
        <v>51</v>
      </c>
      <c r="AH39" s="22">
        <v>0</v>
      </c>
    </row>
    <row r="40" spans="1:34" ht="13.5">
      <c r="A40" s="40" t="s">
        <v>112</v>
      </c>
      <c r="B40" s="40" t="s">
        <v>177</v>
      </c>
      <c r="C40" s="41" t="s">
        <v>178</v>
      </c>
      <c r="D40" s="31">
        <f t="shared" si="0"/>
        <v>5186</v>
      </c>
      <c r="E40" s="22">
        <v>4058</v>
      </c>
      <c r="F40" s="22">
        <v>1128</v>
      </c>
      <c r="G40" s="32">
        <f t="shared" si="1"/>
        <v>5186</v>
      </c>
      <c r="H40" s="31">
        <f t="shared" si="2"/>
        <v>4761</v>
      </c>
      <c r="I40" s="32">
        <f t="shared" si="3"/>
        <v>0</v>
      </c>
      <c r="J40" s="22">
        <v>0</v>
      </c>
      <c r="K40" s="22">
        <v>0</v>
      </c>
      <c r="L40" s="22">
        <v>0</v>
      </c>
      <c r="M40" s="32">
        <f t="shared" si="4"/>
        <v>3927</v>
      </c>
      <c r="N40" s="22">
        <v>0</v>
      </c>
      <c r="O40" s="22">
        <v>3324</v>
      </c>
      <c r="P40" s="22">
        <v>603</v>
      </c>
      <c r="Q40" s="32">
        <f t="shared" si="5"/>
        <v>409</v>
      </c>
      <c r="R40" s="22">
        <v>0</v>
      </c>
      <c r="S40" s="22">
        <v>362</v>
      </c>
      <c r="T40" s="22">
        <v>47</v>
      </c>
      <c r="U40" s="32">
        <f t="shared" si="6"/>
        <v>411</v>
      </c>
      <c r="V40" s="22">
        <v>0</v>
      </c>
      <c r="W40" s="22">
        <v>372</v>
      </c>
      <c r="X40" s="22">
        <v>39</v>
      </c>
      <c r="Y40" s="32">
        <f t="shared" si="7"/>
        <v>0</v>
      </c>
      <c r="Z40" s="22">
        <v>0</v>
      </c>
      <c r="AA40" s="22">
        <v>0</v>
      </c>
      <c r="AB40" s="22">
        <v>0</v>
      </c>
      <c r="AC40" s="32">
        <f t="shared" si="8"/>
        <v>14</v>
      </c>
      <c r="AD40" s="22">
        <v>0</v>
      </c>
      <c r="AE40" s="22">
        <v>0</v>
      </c>
      <c r="AF40" s="22">
        <v>14</v>
      </c>
      <c r="AG40" s="22">
        <v>425</v>
      </c>
      <c r="AH40" s="22">
        <v>0</v>
      </c>
    </row>
    <row r="41" spans="1:34" ht="13.5">
      <c r="A41" s="40" t="s">
        <v>112</v>
      </c>
      <c r="B41" s="40" t="s">
        <v>179</v>
      </c>
      <c r="C41" s="41" t="s">
        <v>180</v>
      </c>
      <c r="D41" s="31">
        <f t="shared" si="0"/>
        <v>1964</v>
      </c>
      <c r="E41" s="22">
        <v>1588</v>
      </c>
      <c r="F41" s="22">
        <v>376</v>
      </c>
      <c r="G41" s="32">
        <f t="shared" si="1"/>
        <v>1964</v>
      </c>
      <c r="H41" s="31">
        <f t="shared" si="2"/>
        <v>1839</v>
      </c>
      <c r="I41" s="32">
        <f t="shared" si="3"/>
        <v>0</v>
      </c>
      <c r="J41" s="22">
        <v>0</v>
      </c>
      <c r="K41" s="22">
        <v>0</v>
      </c>
      <c r="L41" s="22">
        <v>0</v>
      </c>
      <c r="M41" s="32">
        <f t="shared" si="4"/>
        <v>1461</v>
      </c>
      <c r="N41" s="22">
        <v>0</v>
      </c>
      <c r="O41" s="22">
        <v>1215</v>
      </c>
      <c r="P41" s="22">
        <v>246</v>
      </c>
      <c r="Q41" s="32">
        <f t="shared" si="5"/>
        <v>170</v>
      </c>
      <c r="R41" s="22">
        <v>0</v>
      </c>
      <c r="S41" s="22">
        <v>168</v>
      </c>
      <c r="T41" s="22">
        <v>2</v>
      </c>
      <c r="U41" s="32">
        <f t="shared" si="6"/>
        <v>199</v>
      </c>
      <c r="V41" s="22">
        <v>0</v>
      </c>
      <c r="W41" s="22">
        <v>196</v>
      </c>
      <c r="X41" s="22">
        <v>3</v>
      </c>
      <c r="Y41" s="32">
        <f t="shared" si="7"/>
        <v>0</v>
      </c>
      <c r="Z41" s="22">
        <v>0</v>
      </c>
      <c r="AA41" s="22">
        <v>0</v>
      </c>
      <c r="AB41" s="22">
        <v>0</v>
      </c>
      <c r="AC41" s="32">
        <f t="shared" si="8"/>
        <v>9</v>
      </c>
      <c r="AD41" s="22">
        <v>0</v>
      </c>
      <c r="AE41" s="22">
        <v>0</v>
      </c>
      <c r="AF41" s="22">
        <v>9</v>
      </c>
      <c r="AG41" s="22">
        <v>125</v>
      </c>
      <c r="AH41" s="22">
        <v>0</v>
      </c>
    </row>
    <row r="42" spans="1:34" ht="13.5">
      <c r="A42" s="40" t="s">
        <v>112</v>
      </c>
      <c r="B42" s="40" t="s">
        <v>181</v>
      </c>
      <c r="C42" s="41" t="s">
        <v>182</v>
      </c>
      <c r="D42" s="31">
        <f aca="true" t="shared" si="9" ref="D42:D50">SUM(E42:F42)</f>
        <v>1366</v>
      </c>
      <c r="E42" s="22">
        <v>1082</v>
      </c>
      <c r="F42" s="22">
        <v>284</v>
      </c>
      <c r="G42" s="32">
        <f aca="true" t="shared" si="10" ref="G42:G50">H42+AG42</f>
        <v>1366</v>
      </c>
      <c r="H42" s="31">
        <f aca="true" t="shared" si="11" ref="H42:H50">I42+M42+Q42+U42+Y42+AC42</f>
        <v>1292</v>
      </c>
      <c r="I42" s="32">
        <f aca="true" t="shared" si="12" ref="I42:I50">SUM(J42:L42)</f>
        <v>0</v>
      </c>
      <c r="J42" s="22">
        <v>0</v>
      </c>
      <c r="K42" s="22">
        <v>0</v>
      </c>
      <c r="L42" s="22">
        <v>0</v>
      </c>
      <c r="M42" s="32">
        <f aca="true" t="shared" si="13" ref="M42:M50">SUM(N42:P42)</f>
        <v>1036</v>
      </c>
      <c r="N42" s="22">
        <v>0</v>
      </c>
      <c r="O42" s="22">
        <v>846</v>
      </c>
      <c r="P42" s="22">
        <v>190</v>
      </c>
      <c r="Q42" s="32">
        <f aca="true" t="shared" si="14" ref="Q42:Q50">SUM(R42:T42)</f>
        <v>102</v>
      </c>
      <c r="R42" s="22">
        <v>0</v>
      </c>
      <c r="S42" s="22">
        <v>94</v>
      </c>
      <c r="T42" s="22">
        <v>8</v>
      </c>
      <c r="U42" s="32">
        <f aca="true" t="shared" si="15" ref="U42:U50">SUM(V42:X42)</f>
        <v>154</v>
      </c>
      <c r="V42" s="22">
        <v>0</v>
      </c>
      <c r="W42" s="22">
        <v>142</v>
      </c>
      <c r="X42" s="22">
        <v>12</v>
      </c>
      <c r="Y42" s="32">
        <f aca="true" t="shared" si="16" ref="Y42:Y50">SUM(Z42:AB42)</f>
        <v>0</v>
      </c>
      <c r="Z42" s="22">
        <v>0</v>
      </c>
      <c r="AA42" s="22">
        <v>0</v>
      </c>
      <c r="AB42" s="22">
        <v>0</v>
      </c>
      <c r="AC42" s="32">
        <f aca="true" t="shared" si="17" ref="AC42:AC50">SUM(AD42:AF42)</f>
        <v>0</v>
      </c>
      <c r="AD42" s="22">
        <v>0</v>
      </c>
      <c r="AE42" s="22">
        <v>0</v>
      </c>
      <c r="AF42" s="22">
        <v>0</v>
      </c>
      <c r="AG42" s="22">
        <v>74</v>
      </c>
      <c r="AH42" s="22">
        <v>4</v>
      </c>
    </row>
    <row r="43" spans="1:34" ht="13.5">
      <c r="A43" s="40" t="s">
        <v>112</v>
      </c>
      <c r="B43" s="40" t="s">
        <v>183</v>
      </c>
      <c r="C43" s="41" t="s">
        <v>184</v>
      </c>
      <c r="D43" s="31">
        <f t="shared" si="9"/>
        <v>1951</v>
      </c>
      <c r="E43" s="22">
        <v>1241</v>
      </c>
      <c r="F43" s="22">
        <v>710</v>
      </c>
      <c r="G43" s="32">
        <f t="shared" si="10"/>
        <v>1951</v>
      </c>
      <c r="H43" s="31">
        <f t="shared" si="11"/>
        <v>1932</v>
      </c>
      <c r="I43" s="32">
        <f t="shared" si="12"/>
        <v>0</v>
      </c>
      <c r="J43" s="22">
        <v>0</v>
      </c>
      <c r="K43" s="22">
        <v>0</v>
      </c>
      <c r="L43" s="22">
        <v>0</v>
      </c>
      <c r="M43" s="32">
        <f t="shared" si="13"/>
        <v>1545</v>
      </c>
      <c r="N43" s="22">
        <v>0</v>
      </c>
      <c r="O43" s="22">
        <v>898</v>
      </c>
      <c r="P43" s="22">
        <v>647</v>
      </c>
      <c r="Q43" s="32">
        <f t="shared" si="14"/>
        <v>206</v>
      </c>
      <c r="R43" s="22">
        <v>0</v>
      </c>
      <c r="S43" s="22">
        <v>180</v>
      </c>
      <c r="T43" s="22">
        <v>26</v>
      </c>
      <c r="U43" s="32">
        <f t="shared" si="15"/>
        <v>142</v>
      </c>
      <c r="V43" s="22">
        <v>0</v>
      </c>
      <c r="W43" s="22">
        <v>124</v>
      </c>
      <c r="X43" s="22">
        <v>18</v>
      </c>
      <c r="Y43" s="32">
        <f t="shared" si="16"/>
        <v>0</v>
      </c>
      <c r="Z43" s="22">
        <v>0</v>
      </c>
      <c r="AA43" s="22">
        <v>0</v>
      </c>
      <c r="AB43" s="22">
        <v>0</v>
      </c>
      <c r="AC43" s="32">
        <f t="shared" si="17"/>
        <v>39</v>
      </c>
      <c r="AD43" s="22">
        <v>0</v>
      </c>
      <c r="AE43" s="22">
        <v>0</v>
      </c>
      <c r="AF43" s="22">
        <v>39</v>
      </c>
      <c r="AG43" s="22">
        <v>19</v>
      </c>
      <c r="AH43" s="22">
        <v>77</v>
      </c>
    </row>
    <row r="44" spans="1:34" ht="13.5">
      <c r="A44" s="40" t="s">
        <v>112</v>
      </c>
      <c r="B44" s="40" t="s">
        <v>185</v>
      </c>
      <c r="C44" s="41" t="s">
        <v>186</v>
      </c>
      <c r="D44" s="31">
        <f t="shared" si="9"/>
        <v>2057</v>
      </c>
      <c r="E44" s="22">
        <v>1049</v>
      </c>
      <c r="F44" s="22">
        <v>1008</v>
      </c>
      <c r="G44" s="32">
        <f t="shared" si="10"/>
        <v>2057</v>
      </c>
      <c r="H44" s="31">
        <f t="shared" si="11"/>
        <v>1086</v>
      </c>
      <c r="I44" s="32">
        <f t="shared" si="12"/>
        <v>0</v>
      </c>
      <c r="J44" s="22">
        <v>0</v>
      </c>
      <c r="K44" s="22">
        <v>0</v>
      </c>
      <c r="L44" s="22">
        <v>0</v>
      </c>
      <c r="M44" s="32">
        <f t="shared" si="13"/>
        <v>871</v>
      </c>
      <c r="N44" s="22">
        <v>0</v>
      </c>
      <c r="O44" s="22">
        <v>839</v>
      </c>
      <c r="P44" s="22">
        <v>32</v>
      </c>
      <c r="Q44" s="32">
        <f t="shared" si="14"/>
        <v>85</v>
      </c>
      <c r="R44" s="22">
        <v>0</v>
      </c>
      <c r="S44" s="22">
        <v>83</v>
      </c>
      <c r="T44" s="22">
        <v>2</v>
      </c>
      <c r="U44" s="32">
        <f t="shared" si="15"/>
        <v>130</v>
      </c>
      <c r="V44" s="22">
        <v>0</v>
      </c>
      <c r="W44" s="22">
        <v>127</v>
      </c>
      <c r="X44" s="22">
        <v>3</v>
      </c>
      <c r="Y44" s="32">
        <f t="shared" si="16"/>
        <v>0</v>
      </c>
      <c r="Z44" s="22">
        <v>0</v>
      </c>
      <c r="AA44" s="22">
        <v>0</v>
      </c>
      <c r="AB44" s="22">
        <v>0</v>
      </c>
      <c r="AC44" s="32">
        <f t="shared" si="17"/>
        <v>0</v>
      </c>
      <c r="AD44" s="22">
        <v>0</v>
      </c>
      <c r="AE44" s="22">
        <v>0</v>
      </c>
      <c r="AF44" s="22">
        <v>0</v>
      </c>
      <c r="AG44" s="22">
        <v>971</v>
      </c>
      <c r="AH44" s="22">
        <v>79</v>
      </c>
    </row>
    <row r="45" spans="1:34" ht="13.5">
      <c r="A45" s="40" t="s">
        <v>112</v>
      </c>
      <c r="B45" s="40" t="s">
        <v>187</v>
      </c>
      <c r="C45" s="41" t="s">
        <v>188</v>
      </c>
      <c r="D45" s="31">
        <f t="shared" si="9"/>
        <v>988</v>
      </c>
      <c r="E45" s="22">
        <v>718</v>
      </c>
      <c r="F45" s="22">
        <v>270</v>
      </c>
      <c r="G45" s="32">
        <f t="shared" si="10"/>
        <v>988</v>
      </c>
      <c r="H45" s="31">
        <f t="shared" si="11"/>
        <v>970</v>
      </c>
      <c r="I45" s="32">
        <f t="shared" si="12"/>
        <v>0</v>
      </c>
      <c r="J45" s="22">
        <v>0</v>
      </c>
      <c r="K45" s="22">
        <v>0</v>
      </c>
      <c r="L45" s="22">
        <v>0</v>
      </c>
      <c r="M45" s="32">
        <f t="shared" si="13"/>
        <v>788</v>
      </c>
      <c r="N45" s="22">
        <v>0</v>
      </c>
      <c r="O45" s="22">
        <v>551</v>
      </c>
      <c r="P45" s="22">
        <v>237</v>
      </c>
      <c r="Q45" s="32">
        <f t="shared" si="14"/>
        <v>89</v>
      </c>
      <c r="R45" s="22">
        <v>0</v>
      </c>
      <c r="S45" s="22">
        <v>82</v>
      </c>
      <c r="T45" s="22">
        <v>7</v>
      </c>
      <c r="U45" s="32">
        <f t="shared" si="15"/>
        <v>93</v>
      </c>
      <c r="V45" s="22">
        <v>0</v>
      </c>
      <c r="W45" s="22">
        <v>85</v>
      </c>
      <c r="X45" s="22">
        <v>8</v>
      </c>
      <c r="Y45" s="32">
        <f t="shared" si="16"/>
        <v>0</v>
      </c>
      <c r="Z45" s="22">
        <v>0</v>
      </c>
      <c r="AA45" s="22">
        <v>0</v>
      </c>
      <c r="AB45" s="22">
        <v>0</v>
      </c>
      <c r="AC45" s="32">
        <f t="shared" si="17"/>
        <v>0</v>
      </c>
      <c r="AD45" s="22">
        <v>0</v>
      </c>
      <c r="AE45" s="22">
        <v>0</v>
      </c>
      <c r="AF45" s="22">
        <v>0</v>
      </c>
      <c r="AG45" s="22">
        <v>18</v>
      </c>
      <c r="AH45" s="22">
        <v>37</v>
      </c>
    </row>
    <row r="46" spans="1:34" ht="13.5">
      <c r="A46" s="40" t="s">
        <v>112</v>
      </c>
      <c r="B46" s="40" t="s">
        <v>189</v>
      </c>
      <c r="C46" s="41" t="s">
        <v>190</v>
      </c>
      <c r="D46" s="31">
        <f t="shared" si="9"/>
        <v>3335</v>
      </c>
      <c r="E46" s="22">
        <v>2938</v>
      </c>
      <c r="F46" s="22">
        <v>397</v>
      </c>
      <c r="G46" s="32">
        <f t="shared" si="10"/>
        <v>3335</v>
      </c>
      <c r="H46" s="31">
        <f t="shared" si="11"/>
        <v>2976</v>
      </c>
      <c r="I46" s="32">
        <f t="shared" si="12"/>
        <v>0</v>
      </c>
      <c r="J46" s="22">
        <v>0</v>
      </c>
      <c r="K46" s="22">
        <v>0</v>
      </c>
      <c r="L46" s="22">
        <v>0</v>
      </c>
      <c r="M46" s="32">
        <f t="shared" si="13"/>
        <v>2551</v>
      </c>
      <c r="N46" s="22">
        <v>0</v>
      </c>
      <c r="O46" s="22">
        <v>2514</v>
      </c>
      <c r="P46" s="22">
        <v>37</v>
      </c>
      <c r="Q46" s="32">
        <f t="shared" si="14"/>
        <v>257</v>
      </c>
      <c r="R46" s="22">
        <v>0</v>
      </c>
      <c r="S46" s="22">
        <v>256</v>
      </c>
      <c r="T46" s="22">
        <v>1</v>
      </c>
      <c r="U46" s="32">
        <f t="shared" si="15"/>
        <v>168</v>
      </c>
      <c r="V46" s="22">
        <v>0</v>
      </c>
      <c r="W46" s="22">
        <v>168</v>
      </c>
      <c r="X46" s="22">
        <v>0</v>
      </c>
      <c r="Y46" s="32">
        <f t="shared" si="16"/>
        <v>0</v>
      </c>
      <c r="Z46" s="22">
        <v>0</v>
      </c>
      <c r="AA46" s="22">
        <v>0</v>
      </c>
      <c r="AB46" s="22">
        <v>0</v>
      </c>
      <c r="AC46" s="32">
        <f t="shared" si="17"/>
        <v>0</v>
      </c>
      <c r="AD46" s="22">
        <v>0</v>
      </c>
      <c r="AE46" s="22">
        <v>0</v>
      </c>
      <c r="AF46" s="22">
        <v>0</v>
      </c>
      <c r="AG46" s="22">
        <v>359</v>
      </c>
      <c r="AH46" s="22">
        <v>0</v>
      </c>
    </row>
    <row r="47" spans="1:34" ht="13.5">
      <c r="A47" s="40" t="s">
        <v>112</v>
      </c>
      <c r="B47" s="40" t="s">
        <v>191</v>
      </c>
      <c r="C47" s="41" t="s">
        <v>192</v>
      </c>
      <c r="D47" s="31">
        <f t="shared" si="9"/>
        <v>4378</v>
      </c>
      <c r="E47" s="22">
        <v>3195</v>
      </c>
      <c r="F47" s="22">
        <v>1183</v>
      </c>
      <c r="G47" s="32">
        <f t="shared" si="10"/>
        <v>4378</v>
      </c>
      <c r="H47" s="31">
        <f t="shared" si="11"/>
        <v>3790</v>
      </c>
      <c r="I47" s="32">
        <f t="shared" si="12"/>
        <v>0</v>
      </c>
      <c r="J47" s="22">
        <v>0</v>
      </c>
      <c r="K47" s="22">
        <v>0</v>
      </c>
      <c r="L47" s="22">
        <v>0</v>
      </c>
      <c r="M47" s="32">
        <f t="shared" si="13"/>
        <v>2842</v>
      </c>
      <c r="N47" s="22">
        <v>0</v>
      </c>
      <c r="O47" s="22">
        <v>2354</v>
      </c>
      <c r="P47" s="22">
        <v>488</v>
      </c>
      <c r="Q47" s="32">
        <f t="shared" si="14"/>
        <v>430</v>
      </c>
      <c r="R47" s="22">
        <v>0</v>
      </c>
      <c r="S47" s="22">
        <v>365</v>
      </c>
      <c r="T47" s="22">
        <v>65</v>
      </c>
      <c r="U47" s="32">
        <f t="shared" si="15"/>
        <v>404</v>
      </c>
      <c r="V47" s="22">
        <v>0</v>
      </c>
      <c r="W47" s="22">
        <v>364</v>
      </c>
      <c r="X47" s="22">
        <v>40</v>
      </c>
      <c r="Y47" s="32">
        <f t="shared" si="16"/>
        <v>0</v>
      </c>
      <c r="Z47" s="22">
        <v>0</v>
      </c>
      <c r="AA47" s="22">
        <v>0</v>
      </c>
      <c r="AB47" s="22">
        <v>0</v>
      </c>
      <c r="AC47" s="32">
        <f t="shared" si="17"/>
        <v>114</v>
      </c>
      <c r="AD47" s="22">
        <v>0</v>
      </c>
      <c r="AE47" s="22">
        <v>112</v>
      </c>
      <c r="AF47" s="22">
        <v>2</v>
      </c>
      <c r="AG47" s="22">
        <v>588</v>
      </c>
      <c r="AH47" s="22">
        <v>57</v>
      </c>
    </row>
    <row r="48" spans="1:34" ht="13.5">
      <c r="A48" s="40" t="s">
        <v>112</v>
      </c>
      <c r="B48" s="40" t="s">
        <v>193</v>
      </c>
      <c r="C48" s="41" t="s">
        <v>194</v>
      </c>
      <c r="D48" s="31">
        <f t="shared" si="9"/>
        <v>1758</v>
      </c>
      <c r="E48" s="22">
        <v>1691</v>
      </c>
      <c r="F48" s="22">
        <v>67</v>
      </c>
      <c r="G48" s="32">
        <f t="shared" si="10"/>
        <v>1758</v>
      </c>
      <c r="H48" s="31">
        <f t="shared" si="11"/>
        <v>1717</v>
      </c>
      <c r="I48" s="32">
        <f t="shared" si="12"/>
        <v>0</v>
      </c>
      <c r="J48" s="22">
        <v>0</v>
      </c>
      <c r="K48" s="22">
        <v>0</v>
      </c>
      <c r="L48" s="22">
        <v>0</v>
      </c>
      <c r="M48" s="32">
        <f t="shared" si="13"/>
        <v>1153</v>
      </c>
      <c r="N48" s="22">
        <v>0</v>
      </c>
      <c r="O48" s="22">
        <v>1153</v>
      </c>
      <c r="P48" s="22">
        <v>0</v>
      </c>
      <c r="Q48" s="32">
        <f t="shared" si="14"/>
        <v>176</v>
      </c>
      <c r="R48" s="22">
        <v>0</v>
      </c>
      <c r="S48" s="22">
        <v>175</v>
      </c>
      <c r="T48" s="22">
        <v>1</v>
      </c>
      <c r="U48" s="32">
        <f t="shared" si="15"/>
        <v>335</v>
      </c>
      <c r="V48" s="22">
        <v>0</v>
      </c>
      <c r="W48" s="22">
        <v>335</v>
      </c>
      <c r="X48" s="22">
        <v>0</v>
      </c>
      <c r="Y48" s="32">
        <f t="shared" si="16"/>
        <v>0</v>
      </c>
      <c r="Z48" s="22">
        <v>0</v>
      </c>
      <c r="AA48" s="22">
        <v>0</v>
      </c>
      <c r="AB48" s="22">
        <v>0</v>
      </c>
      <c r="AC48" s="32">
        <f t="shared" si="17"/>
        <v>53</v>
      </c>
      <c r="AD48" s="22">
        <v>0</v>
      </c>
      <c r="AE48" s="22">
        <v>28</v>
      </c>
      <c r="AF48" s="22">
        <v>25</v>
      </c>
      <c r="AG48" s="22">
        <v>41</v>
      </c>
      <c r="AH48" s="22">
        <v>0</v>
      </c>
    </row>
    <row r="49" spans="1:34" ht="13.5">
      <c r="A49" s="40" t="s">
        <v>112</v>
      </c>
      <c r="B49" s="40" t="s">
        <v>195</v>
      </c>
      <c r="C49" s="41" t="s">
        <v>110</v>
      </c>
      <c r="D49" s="31">
        <f t="shared" si="9"/>
        <v>830</v>
      </c>
      <c r="E49" s="22">
        <v>733</v>
      </c>
      <c r="F49" s="22">
        <v>97</v>
      </c>
      <c r="G49" s="32">
        <f t="shared" si="10"/>
        <v>830</v>
      </c>
      <c r="H49" s="31">
        <f t="shared" si="11"/>
        <v>745</v>
      </c>
      <c r="I49" s="32">
        <f t="shared" si="12"/>
        <v>0</v>
      </c>
      <c r="J49" s="22">
        <v>0</v>
      </c>
      <c r="K49" s="22">
        <v>0</v>
      </c>
      <c r="L49" s="22">
        <v>0</v>
      </c>
      <c r="M49" s="32">
        <f t="shared" si="13"/>
        <v>677</v>
      </c>
      <c r="N49" s="22">
        <v>0</v>
      </c>
      <c r="O49" s="22">
        <v>665</v>
      </c>
      <c r="P49" s="22">
        <v>12</v>
      </c>
      <c r="Q49" s="32">
        <f t="shared" si="14"/>
        <v>0</v>
      </c>
      <c r="R49" s="22">
        <v>0</v>
      </c>
      <c r="S49" s="22">
        <v>0</v>
      </c>
      <c r="T49" s="22">
        <v>0</v>
      </c>
      <c r="U49" s="32">
        <f t="shared" si="15"/>
        <v>55</v>
      </c>
      <c r="V49" s="22">
        <v>0</v>
      </c>
      <c r="W49" s="22">
        <v>55</v>
      </c>
      <c r="X49" s="22">
        <v>0</v>
      </c>
      <c r="Y49" s="32">
        <f t="shared" si="16"/>
        <v>0</v>
      </c>
      <c r="Z49" s="22">
        <v>0</v>
      </c>
      <c r="AA49" s="22">
        <v>0</v>
      </c>
      <c r="AB49" s="22">
        <v>0</v>
      </c>
      <c r="AC49" s="32">
        <f t="shared" si="17"/>
        <v>13</v>
      </c>
      <c r="AD49" s="22">
        <v>0</v>
      </c>
      <c r="AE49" s="22">
        <v>13</v>
      </c>
      <c r="AF49" s="22">
        <v>0</v>
      </c>
      <c r="AG49" s="22">
        <v>85</v>
      </c>
      <c r="AH49" s="22">
        <v>130</v>
      </c>
    </row>
    <row r="50" spans="1:34" ht="13.5">
      <c r="A50" s="40" t="s">
        <v>112</v>
      </c>
      <c r="B50" s="40" t="s">
        <v>196</v>
      </c>
      <c r="C50" s="41" t="s">
        <v>197</v>
      </c>
      <c r="D50" s="31">
        <f t="shared" si="9"/>
        <v>1487</v>
      </c>
      <c r="E50" s="22">
        <v>1301</v>
      </c>
      <c r="F50" s="22">
        <v>186</v>
      </c>
      <c r="G50" s="32">
        <f t="shared" si="10"/>
        <v>1487</v>
      </c>
      <c r="H50" s="31">
        <f t="shared" si="11"/>
        <v>1426</v>
      </c>
      <c r="I50" s="32">
        <f t="shared" si="12"/>
        <v>0</v>
      </c>
      <c r="J50" s="22">
        <v>0</v>
      </c>
      <c r="K50" s="22">
        <v>0</v>
      </c>
      <c r="L50" s="22">
        <v>0</v>
      </c>
      <c r="M50" s="32">
        <f t="shared" si="13"/>
        <v>1098</v>
      </c>
      <c r="N50" s="22">
        <v>0</v>
      </c>
      <c r="O50" s="22">
        <v>994</v>
      </c>
      <c r="P50" s="22">
        <v>104</v>
      </c>
      <c r="Q50" s="32">
        <f t="shared" si="14"/>
        <v>150</v>
      </c>
      <c r="R50" s="22">
        <v>0</v>
      </c>
      <c r="S50" s="22">
        <v>131</v>
      </c>
      <c r="T50" s="22">
        <v>19</v>
      </c>
      <c r="U50" s="32">
        <f t="shared" si="15"/>
        <v>153</v>
      </c>
      <c r="V50" s="22">
        <v>0</v>
      </c>
      <c r="W50" s="22">
        <v>152</v>
      </c>
      <c r="X50" s="22">
        <v>1</v>
      </c>
      <c r="Y50" s="32">
        <f t="shared" si="16"/>
        <v>0</v>
      </c>
      <c r="Z50" s="22">
        <v>0</v>
      </c>
      <c r="AA50" s="22">
        <v>0</v>
      </c>
      <c r="AB50" s="22">
        <v>0</v>
      </c>
      <c r="AC50" s="32">
        <f t="shared" si="17"/>
        <v>25</v>
      </c>
      <c r="AD50" s="22">
        <v>0</v>
      </c>
      <c r="AE50" s="22">
        <v>24</v>
      </c>
      <c r="AF50" s="22">
        <v>1</v>
      </c>
      <c r="AG50" s="22">
        <v>61</v>
      </c>
      <c r="AH50" s="22">
        <v>0</v>
      </c>
    </row>
    <row r="51" spans="1:34" ht="13.5">
      <c r="A51" s="74" t="s">
        <v>12</v>
      </c>
      <c r="B51" s="75"/>
      <c r="C51" s="76"/>
      <c r="D51" s="22">
        <f aca="true" t="shared" si="18" ref="D51:AH51">SUM(D7:D50)</f>
        <v>404011</v>
      </c>
      <c r="E51" s="22">
        <f t="shared" si="18"/>
        <v>265733</v>
      </c>
      <c r="F51" s="22">
        <f t="shared" si="18"/>
        <v>138278</v>
      </c>
      <c r="G51" s="22">
        <f t="shared" si="18"/>
        <v>404011</v>
      </c>
      <c r="H51" s="22">
        <f t="shared" si="18"/>
        <v>361737</v>
      </c>
      <c r="I51" s="22">
        <f t="shared" si="18"/>
        <v>0</v>
      </c>
      <c r="J51" s="22">
        <f t="shared" si="18"/>
        <v>0</v>
      </c>
      <c r="K51" s="22">
        <f t="shared" si="18"/>
        <v>0</v>
      </c>
      <c r="L51" s="22">
        <f t="shared" si="18"/>
        <v>0</v>
      </c>
      <c r="M51" s="22">
        <f t="shared" si="18"/>
        <v>282337</v>
      </c>
      <c r="N51" s="22">
        <f t="shared" si="18"/>
        <v>22790</v>
      </c>
      <c r="O51" s="22">
        <f t="shared" si="18"/>
        <v>179999</v>
      </c>
      <c r="P51" s="22">
        <f t="shared" si="18"/>
        <v>79548</v>
      </c>
      <c r="Q51" s="22">
        <f t="shared" si="18"/>
        <v>31650</v>
      </c>
      <c r="R51" s="22">
        <f t="shared" si="18"/>
        <v>1614</v>
      </c>
      <c r="S51" s="22">
        <f t="shared" si="18"/>
        <v>25005</v>
      </c>
      <c r="T51" s="22">
        <f t="shared" si="18"/>
        <v>5031</v>
      </c>
      <c r="U51" s="22">
        <f t="shared" si="18"/>
        <v>32696</v>
      </c>
      <c r="V51" s="22">
        <f t="shared" si="18"/>
        <v>1634</v>
      </c>
      <c r="W51" s="22">
        <f t="shared" si="18"/>
        <v>27929</v>
      </c>
      <c r="X51" s="22">
        <f t="shared" si="18"/>
        <v>3133</v>
      </c>
      <c r="Y51" s="22">
        <f t="shared" si="18"/>
        <v>11283</v>
      </c>
      <c r="Z51" s="22">
        <f t="shared" si="18"/>
        <v>11</v>
      </c>
      <c r="AA51" s="22">
        <f t="shared" si="18"/>
        <v>11257</v>
      </c>
      <c r="AB51" s="22">
        <f t="shared" si="18"/>
        <v>15</v>
      </c>
      <c r="AC51" s="22">
        <f t="shared" si="18"/>
        <v>3771</v>
      </c>
      <c r="AD51" s="22">
        <f t="shared" si="18"/>
        <v>609</v>
      </c>
      <c r="AE51" s="22">
        <f t="shared" si="18"/>
        <v>2259</v>
      </c>
      <c r="AF51" s="22">
        <f t="shared" si="18"/>
        <v>903</v>
      </c>
      <c r="AG51" s="22">
        <f t="shared" si="18"/>
        <v>42274</v>
      </c>
      <c r="AH51" s="22">
        <f t="shared" si="18"/>
        <v>1950</v>
      </c>
    </row>
  </sheetData>
  <mergeCells count="14">
    <mergeCell ref="A51:C51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2:A6"/>
    <mergeCell ref="B2:B6"/>
    <mergeCell ref="C2:C6"/>
    <mergeCell ref="D2:F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&amp;L&amp;16ごみ搬入量の状況（平成１２年度実績）&amp;R&amp;D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50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35" width="10.625" style="0" customWidth="1"/>
  </cols>
  <sheetData>
    <row r="1" spans="1:35" ht="17.25">
      <c r="A1" s="1" t="s">
        <v>97</v>
      </c>
      <c r="B1" s="1"/>
      <c r="C1" s="1"/>
      <c r="D1" s="5"/>
      <c r="E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5"/>
      <c r="W1" s="2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s="42" customFormat="1" ht="13.5">
      <c r="A2" s="49" t="s">
        <v>13</v>
      </c>
      <c r="B2" s="49" t="s">
        <v>35</v>
      </c>
      <c r="C2" s="54" t="s">
        <v>36</v>
      </c>
      <c r="D2" s="26" t="s">
        <v>37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33"/>
      <c r="T2" s="26" t="s">
        <v>38</v>
      </c>
      <c r="U2" s="28"/>
      <c r="V2" s="28"/>
      <c r="W2" s="28"/>
      <c r="X2" s="28"/>
      <c r="Y2" s="28"/>
      <c r="Z2" s="33"/>
      <c r="AA2" s="26" t="s">
        <v>39</v>
      </c>
      <c r="AB2" s="28"/>
      <c r="AC2" s="28"/>
      <c r="AD2" s="28"/>
      <c r="AE2" s="28"/>
      <c r="AF2" s="28"/>
      <c r="AG2" s="28"/>
      <c r="AH2" s="28"/>
      <c r="AI2" s="33"/>
    </row>
    <row r="3" spans="1:35" s="42" customFormat="1" ht="22.5" customHeight="1">
      <c r="A3" s="88"/>
      <c r="B3" s="90"/>
      <c r="C3" s="55"/>
      <c r="D3" s="39" t="s">
        <v>67</v>
      </c>
      <c r="E3" s="34" t="s">
        <v>40</v>
      </c>
      <c r="F3" s="65" t="s">
        <v>41</v>
      </c>
      <c r="G3" s="66"/>
      <c r="H3" s="66"/>
      <c r="I3" s="66"/>
      <c r="J3" s="66"/>
      <c r="K3" s="67"/>
      <c r="L3" s="54" t="s">
        <v>90</v>
      </c>
      <c r="M3" s="14" t="s">
        <v>70</v>
      </c>
      <c r="N3" s="28"/>
      <c r="O3" s="28"/>
      <c r="P3" s="28"/>
      <c r="Q3" s="28"/>
      <c r="R3" s="28"/>
      <c r="S3" s="33"/>
      <c r="T3" s="39" t="s">
        <v>67</v>
      </c>
      <c r="U3" s="54" t="s">
        <v>40</v>
      </c>
      <c r="V3" s="85" t="s">
        <v>42</v>
      </c>
      <c r="W3" s="86"/>
      <c r="X3" s="86"/>
      <c r="Y3" s="86"/>
      <c r="Z3" s="87"/>
      <c r="AA3" s="39" t="s">
        <v>67</v>
      </c>
      <c r="AB3" s="54" t="s">
        <v>90</v>
      </c>
      <c r="AC3" s="54" t="s">
        <v>43</v>
      </c>
      <c r="AD3" s="14" t="s">
        <v>44</v>
      </c>
      <c r="AE3" s="28"/>
      <c r="AF3" s="28"/>
      <c r="AG3" s="28"/>
      <c r="AH3" s="28"/>
      <c r="AI3" s="33"/>
    </row>
    <row r="4" spans="1:35" s="42" customFormat="1" ht="22.5" customHeight="1">
      <c r="A4" s="88"/>
      <c r="B4" s="90"/>
      <c r="C4" s="55"/>
      <c r="D4" s="16"/>
      <c r="E4" s="43"/>
      <c r="F4" s="39" t="s">
        <v>67</v>
      </c>
      <c r="G4" s="7" t="s">
        <v>98</v>
      </c>
      <c r="H4" s="7" t="s">
        <v>99</v>
      </c>
      <c r="I4" s="7" t="s">
        <v>100</v>
      </c>
      <c r="J4" s="7" t="s">
        <v>101</v>
      </c>
      <c r="K4" s="7" t="s">
        <v>102</v>
      </c>
      <c r="L4" s="84"/>
      <c r="M4" s="39" t="s">
        <v>67</v>
      </c>
      <c r="N4" s="7" t="s">
        <v>75</v>
      </c>
      <c r="O4" s="7" t="s">
        <v>45</v>
      </c>
      <c r="P4" s="7" t="s">
        <v>77</v>
      </c>
      <c r="Q4" s="17" t="s">
        <v>46</v>
      </c>
      <c r="R4" s="7" t="s">
        <v>79</v>
      </c>
      <c r="S4" s="7" t="s">
        <v>47</v>
      </c>
      <c r="T4" s="16"/>
      <c r="U4" s="84"/>
      <c r="V4" s="35" t="s">
        <v>98</v>
      </c>
      <c r="W4" s="7" t="s">
        <v>99</v>
      </c>
      <c r="X4" s="7" t="s">
        <v>100</v>
      </c>
      <c r="Y4" s="7" t="s">
        <v>101</v>
      </c>
      <c r="Z4" s="7" t="s">
        <v>102</v>
      </c>
      <c r="AA4" s="16"/>
      <c r="AB4" s="84"/>
      <c r="AC4" s="84"/>
      <c r="AD4" s="39" t="s">
        <v>67</v>
      </c>
      <c r="AE4" s="7" t="s">
        <v>91</v>
      </c>
      <c r="AF4" s="7" t="s">
        <v>103</v>
      </c>
      <c r="AG4" s="7" t="s">
        <v>104</v>
      </c>
      <c r="AH4" s="7" t="s">
        <v>105</v>
      </c>
      <c r="AI4" s="7" t="s">
        <v>95</v>
      </c>
    </row>
    <row r="5" spans="1:35" s="42" customFormat="1" ht="13.5">
      <c r="A5" s="89"/>
      <c r="B5" s="91"/>
      <c r="C5" s="56"/>
      <c r="D5" s="19" t="s">
        <v>48</v>
      </c>
      <c r="E5" s="19" t="s">
        <v>34</v>
      </c>
      <c r="F5" s="19" t="s">
        <v>34</v>
      </c>
      <c r="G5" s="21" t="s">
        <v>34</v>
      </c>
      <c r="H5" s="21" t="s">
        <v>34</v>
      </c>
      <c r="I5" s="21" t="s">
        <v>34</v>
      </c>
      <c r="J5" s="21" t="s">
        <v>34</v>
      </c>
      <c r="K5" s="21" t="s">
        <v>34</v>
      </c>
      <c r="L5" s="36" t="s">
        <v>34</v>
      </c>
      <c r="M5" s="19" t="s">
        <v>34</v>
      </c>
      <c r="N5" s="21" t="s">
        <v>34</v>
      </c>
      <c r="O5" s="21" t="s">
        <v>34</v>
      </c>
      <c r="P5" s="21" t="s">
        <v>34</v>
      </c>
      <c r="Q5" s="21" t="s">
        <v>34</v>
      </c>
      <c r="R5" s="21" t="s">
        <v>34</v>
      </c>
      <c r="S5" s="21" t="s">
        <v>34</v>
      </c>
      <c r="T5" s="19" t="s">
        <v>34</v>
      </c>
      <c r="U5" s="36" t="s">
        <v>34</v>
      </c>
      <c r="V5" s="37" t="s">
        <v>34</v>
      </c>
      <c r="W5" s="21" t="s">
        <v>34</v>
      </c>
      <c r="X5" s="21" t="s">
        <v>34</v>
      </c>
      <c r="Y5" s="21" t="s">
        <v>34</v>
      </c>
      <c r="Z5" s="21" t="s">
        <v>34</v>
      </c>
      <c r="AA5" s="19" t="s">
        <v>34</v>
      </c>
      <c r="AB5" s="36" t="s">
        <v>34</v>
      </c>
      <c r="AC5" s="36" t="s">
        <v>34</v>
      </c>
      <c r="AD5" s="19" t="s">
        <v>34</v>
      </c>
      <c r="AE5" s="20" t="s">
        <v>34</v>
      </c>
      <c r="AF5" s="20" t="s">
        <v>34</v>
      </c>
      <c r="AG5" s="20" t="s">
        <v>34</v>
      </c>
      <c r="AH5" s="20" t="s">
        <v>34</v>
      </c>
      <c r="AI5" s="20" t="s">
        <v>34</v>
      </c>
    </row>
    <row r="6" spans="1:35" ht="13.5">
      <c r="A6" s="40" t="s">
        <v>112</v>
      </c>
      <c r="B6" s="40" t="s">
        <v>113</v>
      </c>
      <c r="C6" s="41" t="s">
        <v>114</v>
      </c>
      <c r="D6" s="31">
        <f aca="true" t="shared" si="0" ref="D6:D40">E6+F6+L6+M6</f>
        <v>103519</v>
      </c>
      <c r="E6" s="22">
        <v>88664</v>
      </c>
      <c r="F6" s="31">
        <f aca="true" t="shared" si="1" ref="F6:F40">SUM(G6:K6)</f>
        <v>12246</v>
      </c>
      <c r="G6" s="22">
        <v>6196</v>
      </c>
      <c r="H6" s="22">
        <v>6050</v>
      </c>
      <c r="I6" s="22">
        <v>0</v>
      </c>
      <c r="J6" s="22">
        <v>0</v>
      </c>
      <c r="K6" s="22">
        <v>0</v>
      </c>
      <c r="L6" s="22">
        <v>2609</v>
      </c>
      <c r="M6" s="22">
        <f aca="true" t="shared" si="2" ref="M6:M40">SUM(N6:S6)</f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f aca="true" t="shared" si="3" ref="T6:T40">SUM(U6:Z6)</f>
        <v>91694</v>
      </c>
      <c r="U6" s="22">
        <v>88664</v>
      </c>
      <c r="V6" s="22">
        <v>3030</v>
      </c>
      <c r="W6" s="22">
        <v>0</v>
      </c>
      <c r="X6" s="22">
        <v>0</v>
      </c>
      <c r="Y6" s="22">
        <v>0</v>
      </c>
      <c r="Z6" s="22">
        <v>0</v>
      </c>
      <c r="AA6" s="22">
        <f aca="true" t="shared" si="4" ref="AA6:AA40">SUM(AB6:AD6)</f>
        <v>18097</v>
      </c>
      <c r="AB6" s="22">
        <v>2609</v>
      </c>
      <c r="AC6" s="22">
        <v>10606</v>
      </c>
      <c r="AD6" s="22">
        <f aca="true" t="shared" si="5" ref="AD6:AD40">SUM(AE6:AI6)</f>
        <v>4882</v>
      </c>
      <c r="AE6" s="22">
        <v>4882</v>
      </c>
      <c r="AF6" s="22">
        <v>0</v>
      </c>
      <c r="AG6" s="22">
        <v>0</v>
      </c>
      <c r="AH6" s="22">
        <v>0</v>
      </c>
      <c r="AI6" s="22">
        <v>0</v>
      </c>
    </row>
    <row r="7" spans="1:35" ht="13.5">
      <c r="A7" s="40" t="s">
        <v>112</v>
      </c>
      <c r="B7" s="40" t="s">
        <v>115</v>
      </c>
      <c r="C7" s="41" t="s">
        <v>116</v>
      </c>
      <c r="D7" s="31">
        <f t="shared" si="0"/>
        <v>35671</v>
      </c>
      <c r="E7" s="22">
        <v>25158</v>
      </c>
      <c r="F7" s="31">
        <f t="shared" si="1"/>
        <v>5397</v>
      </c>
      <c r="G7" s="22">
        <v>5397</v>
      </c>
      <c r="H7" s="22">
        <v>0</v>
      </c>
      <c r="I7" s="22">
        <v>0</v>
      </c>
      <c r="J7" s="22">
        <v>0</v>
      </c>
      <c r="K7" s="22">
        <v>0</v>
      </c>
      <c r="L7" s="22">
        <v>206</v>
      </c>
      <c r="M7" s="22">
        <f t="shared" si="2"/>
        <v>4910</v>
      </c>
      <c r="N7" s="22">
        <v>3826</v>
      </c>
      <c r="O7" s="22">
        <v>286</v>
      </c>
      <c r="P7" s="22">
        <v>519</v>
      </c>
      <c r="Q7" s="22">
        <v>0</v>
      </c>
      <c r="R7" s="22">
        <v>0</v>
      </c>
      <c r="S7" s="22">
        <v>279</v>
      </c>
      <c r="T7" s="22">
        <f t="shared" si="3"/>
        <v>28775</v>
      </c>
      <c r="U7" s="22">
        <v>25158</v>
      </c>
      <c r="V7" s="22">
        <v>3617</v>
      </c>
      <c r="W7" s="22">
        <v>0</v>
      </c>
      <c r="X7" s="22">
        <v>0</v>
      </c>
      <c r="Y7" s="22">
        <v>0</v>
      </c>
      <c r="Z7" s="22">
        <v>0</v>
      </c>
      <c r="AA7" s="22">
        <f t="shared" si="4"/>
        <v>5100</v>
      </c>
      <c r="AB7" s="22">
        <v>206</v>
      </c>
      <c r="AC7" s="22">
        <v>3885</v>
      </c>
      <c r="AD7" s="22">
        <f t="shared" si="5"/>
        <v>1009</v>
      </c>
      <c r="AE7" s="22">
        <v>1009</v>
      </c>
      <c r="AF7" s="22">
        <v>0</v>
      </c>
      <c r="AG7" s="22">
        <v>0</v>
      </c>
      <c r="AH7" s="22">
        <v>0</v>
      </c>
      <c r="AI7" s="22">
        <v>0</v>
      </c>
    </row>
    <row r="8" spans="1:35" ht="13.5">
      <c r="A8" s="40" t="s">
        <v>112</v>
      </c>
      <c r="B8" s="40" t="s">
        <v>117</v>
      </c>
      <c r="C8" s="41" t="s">
        <v>118</v>
      </c>
      <c r="D8" s="31">
        <f t="shared" si="0"/>
        <v>38925</v>
      </c>
      <c r="E8" s="22">
        <v>34133</v>
      </c>
      <c r="F8" s="31">
        <f t="shared" si="1"/>
        <v>4792</v>
      </c>
      <c r="G8" s="22">
        <v>0</v>
      </c>
      <c r="H8" s="22">
        <v>4792</v>
      </c>
      <c r="I8" s="22">
        <v>0</v>
      </c>
      <c r="J8" s="22">
        <v>0</v>
      </c>
      <c r="K8" s="22">
        <v>0</v>
      </c>
      <c r="L8" s="22">
        <v>0</v>
      </c>
      <c r="M8" s="22">
        <f t="shared" si="2"/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f t="shared" si="3"/>
        <v>34859</v>
      </c>
      <c r="U8" s="22">
        <v>34133</v>
      </c>
      <c r="V8" s="22">
        <v>0</v>
      </c>
      <c r="W8" s="22">
        <v>726</v>
      </c>
      <c r="X8" s="22">
        <v>0</v>
      </c>
      <c r="Y8" s="22">
        <v>0</v>
      </c>
      <c r="Z8" s="22">
        <v>0</v>
      </c>
      <c r="AA8" s="22">
        <f t="shared" si="4"/>
        <v>5730</v>
      </c>
      <c r="AB8" s="22">
        <v>0</v>
      </c>
      <c r="AC8" s="22">
        <v>3305</v>
      </c>
      <c r="AD8" s="22">
        <f t="shared" si="5"/>
        <v>2425</v>
      </c>
      <c r="AE8" s="22">
        <v>0</v>
      </c>
      <c r="AF8" s="22">
        <v>2425</v>
      </c>
      <c r="AG8" s="22">
        <v>0</v>
      </c>
      <c r="AH8" s="22">
        <v>0</v>
      </c>
      <c r="AI8" s="22">
        <v>0</v>
      </c>
    </row>
    <row r="9" spans="1:35" ht="13.5">
      <c r="A9" s="40" t="s">
        <v>112</v>
      </c>
      <c r="B9" s="40" t="s">
        <v>119</v>
      </c>
      <c r="C9" s="41" t="s">
        <v>120</v>
      </c>
      <c r="D9" s="31">
        <f t="shared" si="0"/>
        <v>38500</v>
      </c>
      <c r="E9" s="22">
        <v>28758</v>
      </c>
      <c r="F9" s="31">
        <f t="shared" si="1"/>
        <v>8292</v>
      </c>
      <c r="G9" s="22">
        <v>1260</v>
      </c>
      <c r="H9" s="22">
        <v>2894</v>
      </c>
      <c r="I9" s="22">
        <v>0</v>
      </c>
      <c r="J9" s="22">
        <v>0</v>
      </c>
      <c r="K9" s="22">
        <v>4138</v>
      </c>
      <c r="L9" s="22">
        <v>0</v>
      </c>
      <c r="M9" s="22">
        <f t="shared" si="2"/>
        <v>1450</v>
      </c>
      <c r="N9" s="22">
        <v>1448</v>
      </c>
      <c r="O9" s="22">
        <v>0</v>
      </c>
      <c r="P9" s="22">
        <v>2</v>
      </c>
      <c r="Q9" s="22">
        <v>0</v>
      </c>
      <c r="R9" s="22">
        <v>0</v>
      </c>
      <c r="S9" s="22">
        <v>0</v>
      </c>
      <c r="T9" s="22">
        <f t="shared" si="3"/>
        <v>30521</v>
      </c>
      <c r="U9" s="22">
        <v>28758</v>
      </c>
      <c r="V9" s="22">
        <v>894</v>
      </c>
      <c r="W9" s="22">
        <v>0</v>
      </c>
      <c r="X9" s="22">
        <v>0</v>
      </c>
      <c r="Y9" s="22">
        <v>0</v>
      </c>
      <c r="Z9" s="22">
        <v>869</v>
      </c>
      <c r="AA9" s="22">
        <f t="shared" si="4"/>
        <v>8166</v>
      </c>
      <c r="AB9" s="22">
        <v>0</v>
      </c>
      <c r="AC9" s="22">
        <v>3426</v>
      </c>
      <c r="AD9" s="22">
        <f t="shared" si="5"/>
        <v>4740</v>
      </c>
      <c r="AE9" s="22">
        <v>0</v>
      </c>
      <c r="AF9" s="22">
        <v>602</v>
      </c>
      <c r="AG9" s="22">
        <v>0</v>
      </c>
      <c r="AH9" s="22">
        <v>0</v>
      </c>
      <c r="AI9" s="22">
        <v>4138</v>
      </c>
    </row>
    <row r="10" spans="1:35" ht="13.5">
      <c r="A10" s="40" t="s">
        <v>112</v>
      </c>
      <c r="B10" s="40" t="s">
        <v>121</v>
      </c>
      <c r="C10" s="41" t="s">
        <v>122</v>
      </c>
      <c r="D10" s="31">
        <f t="shared" si="0"/>
        <v>15321</v>
      </c>
      <c r="E10" s="22">
        <v>11855</v>
      </c>
      <c r="F10" s="31">
        <f t="shared" si="1"/>
        <v>3185</v>
      </c>
      <c r="G10" s="22">
        <v>0</v>
      </c>
      <c r="H10" s="22">
        <v>3185</v>
      </c>
      <c r="I10" s="22">
        <v>0</v>
      </c>
      <c r="J10" s="22">
        <v>0</v>
      </c>
      <c r="K10" s="22">
        <v>0</v>
      </c>
      <c r="L10" s="22">
        <v>281</v>
      </c>
      <c r="M10" s="22">
        <f t="shared" si="2"/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f t="shared" si="3"/>
        <v>11861</v>
      </c>
      <c r="U10" s="22">
        <v>11855</v>
      </c>
      <c r="V10" s="22">
        <v>0</v>
      </c>
      <c r="W10" s="22">
        <v>6</v>
      </c>
      <c r="X10" s="22">
        <v>0</v>
      </c>
      <c r="Y10" s="22">
        <v>0</v>
      </c>
      <c r="Z10" s="22">
        <v>0</v>
      </c>
      <c r="AA10" s="22">
        <f t="shared" si="4"/>
        <v>3610</v>
      </c>
      <c r="AB10" s="22">
        <v>281</v>
      </c>
      <c r="AC10" s="22">
        <v>1295</v>
      </c>
      <c r="AD10" s="22">
        <f t="shared" si="5"/>
        <v>2034</v>
      </c>
      <c r="AE10" s="22">
        <v>0</v>
      </c>
      <c r="AF10" s="22">
        <v>2034</v>
      </c>
      <c r="AG10" s="22">
        <v>0</v>
      </c>
      <c r="AH10" s="22">
        <v>0</v>
      </c>
      <c r="AI10" s="22">
        <v>0</v>
      </c>
    </row>
    <row r="11" spans="1:35" ht="13.5">
      <c r="A11" s="40" t="s">
        <v>112</v>
      </c>
      <c r="B11" s="40" t="s">
        <v>123</v>
      </c>
      <c r="C11" s="41" t="s">
        <v>124</v>
      </c>
      <c r="D11" s="31">
        <f t="shared" si="0"/>
        <v>11461</v>
      </c>
      <c r="E11" s="22">
        <v>9131</v>
      </c>
      <c r="F11" s="31">
        <f t="shared" si="1"/>
        <v>1535</v>
      </c>
      <c r="G11" s="22">
        <v>1509</v>
      </c>
      <c r="H11" s="22">
        <v>26</v>
      </c>
      <c r="I11" s="22">
        <v>0</v>
      </c>
      <c r="J11" s="22">
        <v>0</v>
      </c>
      <c r="K11" s="22">
        <v>0</v>
      </c>
      <c r="L11" s="22">
        <v>37</v>
      </c>
      <c r="M11" s="22">
        <f t="shared" si="2"/>
        <v>758</v>
      </c>
      <c r="N11" s="22">
        <v>170</v>
      </c>
      <c r="O11" s="22">
        <v>176</v>
      </c>
      <c r="P11" s="22">
        <v>400</v>
      </c>
      <c r="Q11" s="22">
        <v>0</v>
      </c>
      <c r="R11" s="22">
        <v>0</v>
      </c>
      <c r="S11" s="22">
        <v>12</v>
      </c>
      <c r="T11" s="22">
        <f t="shared" si="3"/>
        <v>9300</v>
      </c>
      <c r="U11" s="22">
        <v>9131</v>
      </c>
      <c r="V11" s="22">
        <v>169</v>
      </c>
      <c r="W11" s="22">
        <v>0</v>
      </c>
      <c r="X11" s="22">
        <v>0</v>
      </c>
      <c r="Y11" s="22">
        <v>0</v>
      </c>
      <c r="Z11" s="22">
        <v>0</v>
      </c>
      <c r="AA11" s="22">
        <f t="shared" si="4"/>
        <v>1748</v>
      </c>
      <c r="AB11" s="22">
        <v>37</v>
      </c>
      <c r="AC11" s="22">
        <v>763</v>
      </c>
      <c r="AD11" s="22">
        <f t="shared" si="5"/>
        <v>948</v>
      </c>
      <c r="AE11" s="22">
        <v>948</v>
      </c>
      <c r="AF11" s="22">
        <v>0</v>
      </c>
      <c r="AG11" s="22">
        <v>0</v>
      </c>
      <c r="AH11" s="22">
        <v>0</v>
      </c>
      <c r="AI11" s="22">
        <v>0</v>
      </c>
    </row>
    <row r="12" spans="1:35" ht="13.5">
      <c r="A12" s="40" t="s">
        <v>112</v>
      </c>
      <c r="B12" s="40" t="s">
        <v>125</v>
      </c>
      <c r="C12" s="41" t="s">
        <v>126</v>
      </c>
      <c r="D12" s="31">
        <f t="shared" si="0"/>
        <v>21387</v>
      </c>
      <c r="E12" s="22">
        <v>8151</v>
      </c>
      <c r="F12" s="31">
        <f t="shared" si="1"/>
        <v>11748</v>
      </c>
      <c r="G12" s="22">
        <v>1087</v>
      </c>
      <c r="H12" s="22">
        <v>285</v>
      </c>
      <c r="I12" s="22">
        <v>10376</v>
      </c>
      <c r="J12" s="22">
        <v>0</v>
      </c>
      <c r="K12" s="22">
        <v>0</v>
      </c>
      <c r="L12" s="22">
        <v>196</v>
      </c>
      <c r="M12" s="22">
        <f t="shared" si="2"/>
        <v>1292</v>
      </c>
      <c r="N12" s="22">
        <v>805</v>
      </c>
      <c r="O12" s="22">
        <v>0</v>
      </c>
      <c r="P12" s="22">
        <v>474</v>
      </c>
      <c r="Q12" s="22">
        <v>0</v>
      </c>
      <c r="R12" s="22">
        <v>0</v>
      </c>
      <c r="S12" s="22">
        <v>13</v>
      </c>
      <c r="T12" s="22">
        <f t="shared" si="3"/>
        <v>8413</v>
      </c>
      <c r="U12" s="22">
        <v>8151</v>
      </c>
      <c r="V12" s="22">
        <v>262</v>
      </c>
      <c r="W12" s="22">
        <v>0</v>
      </c>
      <c r="X12" s="22">
        <v>0</v>
      </c>
      <c r="Y12" s="22">
        <v>0</v>
      </c>
      <c r="Z12" s="22">
        <v>0</v>
      </c>
      <c r="AA12" s="22">
        <f t="shared" si="4"/>
        <v>1559</v>
      </c>
      <c r="AB12" s="22">
        <v>196</v>
      </c>
      <c r="AC12" s="22">
        <v>701</v>
      </c>
      <c r="AD12" s="22">
        <f t="shared" si="5"/>
        <v>662</v>
      </c>
      <c r="AE12" s="22">
        <v>662</v>
      </c>
      <c r="AF12" s="22">
        <v>0</v>
      </c>
      <c r="AG12" s="22">
        <v>0</v>
      </c>
      <c r="AH12" s="22">
        <v>0</v>
      </c>
      <c r="AI12" s="22">
        <v>0</v>
      </c>
    </row>
    <row r="13" spans="1:35" ht="13.5">
      <c r="A13" s="40" t="s">
        <v>112</v>
      </c>
      <c r="B13" s="40" t="s">
        <v>127</v>
      </c>
      <c r="C13" s="41" t="s">
        <v>128</v>
      </c>
      <c r="D13" s="31">
        <f t="shared" si="0"/>
        <v>6863</v>
      </c>
      <c r="E13" s="22">
        <v>5767</v>
      </c>
      <c r="F13" s="31">
        <f t="shared" si="1"/>
        <v>1091</v>
      </c>
      <c r="G13" s="22">
        <v>481</v>
      </c>
      <c r="H13" s="22">
        <v>610</v>
      </c>
      <c r="I13" s="22">
        <v>0</v>
      </c>
      <c r="J13" s="22">
        <v>0</v>
      </c>
      <c r="K13" s="22">
        <v>0</v>
      </c>
      <c r="L13" s="22">
        <v>5</v>
      </c>
      <c r="M13" s="22">
        <f t="shared" si="2"/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f t="shared" si="3"/>
        <v>5990</v>
      </c>
      <c r="U13" s="22">
        <v>5767</v>
      </c>
      <c r="V13" s="22">
        <v>191</v>
      </c>
      <c r="W13" s="22">
        <v>32</v>
      </c>
      <c r="X13" s="22">
        <v>0</v>
      </c>
      <c r="Y13" s="22">
        <v>0</v>
      </c>
      <c r="Z13" s="22">
        <v>0</v>
      </c>
      <c r="AA13" s="22">
        <f t="shared" si="4"/>
        <v>955</v>
      </c>
      <c r="AB13" s="22">
        <v>5</v>
      </c>
      <c r="AC13" s="22">
        <v>603</v>
      </c>
      <c r="AD13" s="22">
        <f t="shared" si="5"/>
        <v>347</v>
      </c>
      <c r="AE13" s="22">
        <v>127</v>
      </c>
      <c r="AF13" s="22">
        <v>220</v>
      </c>
      <c r="AG13" s="22">
        <v>0</v>
      </c>
      <c r="AH13" s="22">
        <v>0</v>
      </c>
      <c r="AI13" s="22">
        <v>0</v>
      </c>
    </row>
    <row r="14" spans="1:35" ht="13.5">
      <c r="A14" s="40" t="s">
        <v>112</v>
      </c>
      <c r="B14" s="40" t="s">
        <v>129</v>
      </c>
      <c r="C14" s="41" t="s">
        <v>130</v>
      </c>
      <c r="D14" s="31">
        <f t="shared" si="0"/>
        <v>10638</v>
      </c>
      <c r="E14" s="22">
        <v>5299</v>
      </c>
      <c r="F14" s="31">
        <f t="shared" si="1"/>
        <v>4073</v>
      </c>
      <c r="G14" s="22">
        <v>1509</v>
      </c>
      <c r="H14" s="22">
        <v>1079</v>
      </c>
      <c r="I14" s="22">
        <v>1485</v>
      </c>
      <c r="J14" s="22">
        <v>0</v>
      </c>
      <c r="K14" s="22">
        <v>0</v>
      </c>
      <c r="L14" s="22">
        <v>1266</v>
      </c>
      <c r="M14" s="22">
        <f t="shared" si="2"/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f t="shared" si="3"/>
        <v>6354</v>
      </c>
      <c r="U14" s="22">
        <v>5299</v>
      </c>
      <c r="V14" s="22">
        <v>1055</v>
      </c>
      <c r="W14" s="22">
        <v>0</v>
      </c>
      <c r="X14" s="22">
        <v>0</v>
      </c>
      <c r="Y14" s="22">
        <v>0</v>
      </c>
      <c r="Z14" s="22">
        <v>0</v>
      </c>
      <c r="AA14" s="22">
        <f t="shared" si="4"/>
        <v>2391</v>
      </c>
      <c r="AB14" s="22">
        <v>1266</v>
      </c>
      <c r="AC14" s="22">
        <v>867</v>
      </c>
      <c r="AD14" s="22">
        <f t="shared" si="5"/>
        <v>258</v>
      </c>
      <c r="AE14" s="22">
        <v>258</v>
      </c>
      <c r="AF14" s="22">
        <v>0</v>
      </c>
      <c r="AG14" s="22">
        <v>0</v>
      </c>
      <c r="AH14" s="22">
        <v>0</v>
      </c>
      <c r="AI14" s="22">
        <v>0</v>
      </c>
    </row>
    <row r="15" spans="1:35" ht="13.5">
      <c r="A15" s="40" t="s">
        <v>112</v>
      </c>
      <c r="B15" s="40" t="s">
        <v>131</v>
      </c>
      <c r="C15" s="41" t="s">
        <v>132</v>
      </c>
      <c r="D15" s="31">
        <f t="shared" si="0"/>
        <v>21505</v>
      </c>
      <c r="E15" s="22">
        <v>18183</v>
      </c>
      <c r="F15" s="31">
        <f t="shared" si="1"/>
        <v>2606</v>
      </c>
      <c r="G15" s="22">
        <v>1130</v>
      </c>
      <c r="H15" s="22">
        <v>1476</v>
      </c>
      <c r="I15" s="22">
        <v>0</v>
      </c>
      <c r="J15" s="22">
        <v>0</v>
      </c>
      <c r="K15" s="22">
        <v>0</v>
      </c>
      <c r="L15" s="22">
        <v>9</v>
      </c>
      <c r="M15" s="22">
        <f t="shared" si="2"/>
        <v>707</v>
      </c>
      <c r="N15" s="22">
        <v>441</v>
      </c>
      <c r="O15" s="22">
        <v>0</v>
      </c>
      <c r="P15" s="22">
        <v>0</v>
      </c>
      <c r="Q15" s="22">
        <v>0</v>
      </c>
      <c r="R15" s="22">
        <v>0</v>
      </c>
      <c r="S15" s="22">
        <v>266</v>
      </c>
      <c r="T15" s="22">
        <f t="shared" si="3"/>
        <v>18716</v>
      </c>
      <c r="U15" s="22">
        <v>18183</v>
      </c>
      <c r="V15" s="22">
        <v>450</v>
      </c>
      <c r="W15" s="22">
        <v>83</v>
      </c>
      <c r="X15" s="22">
        <v>0</v>
      </c>
      <c r="Y15" s="22">
        <v>0</v>
      </c>
      <c r="Z15" s="22">
        <v>0</v>
      </c>
      <c r="AA15" s="22">
        <f t="shared" si="4"/>
        <v>2665</v>
      </c>
      <c r="AB15" s="22">
        <v>9</v>
      </c>
      <c r="AC15" s="22">
        <v>1834</v>
      </c>
      <c r="AD15" s="22">
        <f t="shared" si="5"/>
        <v>822</v>
      </c>
      <c r="AE15" s="22">
        <v>297</v>
      </c>
      <c r="AF15" s="22">
        <v>525</v>
      </c>
      <c r="AG15" s="22">
        <v>0</v>
      </c>
      <c r="AH15" s="22">
        <v>0</v>
      </c>
      <c r="AI15" s="22">
        <v>0</v>
      </c>
    </row>
    <row r="16" spans="1:35" ht="13.5">
      <c r="A16" s="40" t="s">
        <v>112</v>
      </c>
      <c r="B16" s="40" t="s">
        <v>133</v>
      </c>
      <c r="C16" s="41" t="s">
        <v>134</v>
      </c>
      <c r="D16" s="31">
        <f t="shared" si="0"/>
        <v>13036</v>
      </c>
      <c r="E16" s="22">
        <v>11130</v>
      </c>
      <c r="F16" s="31">
        <f t="shared" si="1"/>
        <v>1895</v>
      </c>
      <c r="G16" s="22">
        <v>853</v>
      </c>
      <c r="H16" s="22">
        <v>1042</v>
      </c>
      <c r="I16" s="22">
        <v>0</v>
      </c>
      <c r="J16" s="22">
        <v>0</v>
      </c>
      <c r="K16" s="22">
        <v>0</v>
      </c>
      <c r="L16" s="22">
        <v>11</v>
      </c>
      <c r="M16" s="22">
        <f t="shared" si="2"/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f t="shared" si="3"/>
        <v>11527</v>
      </c>
      <c r="U16" s="22">
        <v>11130</v>
      </c>
      <c r="V16" s="22">
        <v>340</v>
      </c>
      <c r="W16" s="22">
        <v>57</v>
      </c>
      <c r="X16" s="22">
        <v>0</v>
      </c>
      <c r="Y16" s="22">
        <v>0</v>
      </c>
      <c r="Z16" s="22">
        <v>0</v>
      </c>
      <c r="AA16" s="22">
        <f t="shared" si="4"/>
        <v>1763</v>
      </c>
      <c r="AB16" s="22">
        <v>11</v>
      </c>
      <c r="AC16" s="22">
        <v>1155</v>
      </c>
      <c r="AD16" s="22">
        <f t="shared" si="5"/>
        <v>597</v>
      </c>
      <c r="AE16" s="22">
        <v>224</v>
      </c>
      <c r="AF16" s="22">
        <v>373</v>
      </c>
      <c r="AG16" s="22">
        <v>0</v>
      </c>
      <c r="AH16" s="22">
        <v>0</v>
      </c>
      <c r="AI16" s="22">
        <v>0</v>
      </c>
    </row>
    <row r="17" spans="1:35" ht="13.5">
      <c r="A17" s="40" t="s">
        <v>112</v>
      </c>
      <c r="B17" s="40" t="s">
        <v>135</v>
      </c>
      <c r="C17" s="41" t="s">
        <v>136</v>
      </c>
      <c r="D17" s="31">
        <f t="shared" si="0"/>
        <v>5454</v>
      </c>
      <c r="E17" s="22">
        <v>4191</v>
      </c>
      <c r="F17" s="31">
        <f t="shared" si="1"/>
        <v>1101</v>
      </c>
      <c r="G17" s="22">
        <v>384</v>
      </c>
      <c r="H17" s="22">
        <v>578</v>
      </c>
      <c r="I17" s="22">
        <v>0</v>
      </c>
      <c r="J17" s="22">
        <v>0</v>
      </c>
      <c r="K17" s="22">
        <v>139</v>
      </c>
      <c r="L17" s="22">
        <v>162</v>
      </c>
      <c r="M17" s="22">
        <f t="shared" si="2"/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f t="shared" si="3"/>
        <v>4191</v>
      </c>
      <c r="U17" s="22">
        <v>4191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f t="shared" si="4"/>
        <v>1131</v>
      </c>
      <c r="AB17" s="22">
        <v>162</v>
      </c>
      <c r="AC17" s="22">
        <v>416</v>
      </c>
      <c r="AD17" s="22">
        <f t="shared" si="5"/>
        <v>553</v>
      </c>
      <c r="AE17" s="22">
        <v>137</v>
      </c>
      <c r="AF17" s="22">
        <v>259</v>
      </c>
      <c r="AG17" s="22">
        <v>0</v>
      </c>
      <c r="AH17" s="22">
        <v>0</v>
      </c>
      <c r="AI17" s="22">
        <v>157</v>
      </c>
    </row>
    <row r="18" spans="1:35" ht="13.5">
      <c r="A18" s="40" t="s">
        <v>112</v>
      </c>
      <c r="B18" s="40" t="s">
        <v>137</v>
      </c>
      <c r="C18" s="41" t="s">
        <v>138</v>
      </c>
      <c r="D18" s="31">
        <f t="shared" si="0"/>
        <v>11119</v>
      </c>
      <c r="E18" s="22">
        <v>7767</v>
      </c>
      <c r="F18" s="31">
        <f t="shared" si="1"/>
        <v>3157</v>
      </c>
      <c r="G18" s="22">
        <v>1798</v>
      </c>
      <c r="H18" s="22">
        <v>1359</v>
      </c>
      <c r="I18" s="22">
        <v>0</v>
      </c>
      <c r="J18" s="22">
        <v>0</v>
      </c>
      <c r="K18" s="22">
        <v>0</v>
      </c>
      <c r="L18" s="22">
        <v>195</v>
      </c>
      <c r="M18" s="22">
        <f t="shared" si="2"/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f t="shared" si="3"/>
        <v>8972</v>
      </c>
      <c r="U18" s="22">
        <v>7767</v>
      </c>
      <c r="V18" s="22">
        <v>1205</v>
      </c>
      <c r="W18" s="22">
        <v>0</v>
      </c>
      <c r="X18" s="22">
        <v>0</v>
      </c>
      <c r="Y18" s="22">
        <v>0</v>
      </c>
      <c r="Z18" s="22">
        <v>0</v>
      </c>
      <c r="AA18" s="22">
        <f t="shared" si="4"/>
        <v>1748</v>
      </c>
      <c r="AB18" s="22">
        <v>195</v>
      </c>
      <c r="AC18" s="22">
        <v>1217</v>
      </c>
      <c r="AD18" s="22">
        <f t="shared" si="5"/>
        <v>336</v>
      </c>
      <c r="AE18" s="22">
        <v>336</v>
      </c>
      <c r="AF18" s="22">
        <v>0</v>
      </c>
      <c r="AG18" s="22">
        <v>0</v>
      </c>
      <c r="AH18" s="22">
        <v>0</v>
      </c>
      <c r="AI18" s="22">
        <v>0</v>
      </c>
    </row>
    <row r="19" spans="1:35" ht="13.5">
      <c r="A19" s="40" t="s">
        <v>112</v>
      </c>
      <c r="B19" s="40" t="s">
        <v>139</v>
      </c>
      <c r="C19" s="41" t="s">
        <v>140</v>
      </c>
      <c r="D19" s="31">
        <f t="shared" si="0"/>
        <v>3781</v>
      </c>
      <c r="E19" s="22">
        <v>3164</v>
      </c>
      <c r="F19" s="31">
        <f t="shared" si="1"/>
        <v>574</v>
      </c>
      <c r="G19" s="22">
        <v>292</v>
      </c>
      <c r="H19" s="22">
        <v>282</v>
      </c>
      <c r="I19" s="22">
        <v>0</v>
      </c>
      <c r="J19" s="22">
        <v>0</v>
      </c>
      <c r="K19" s="22">
        <v>0</v>
      </c>
      <c r="L19" s="22">
        <v>43</v>
      </c>
      <c r="M19" s="22">
        <f t="shared" si="2"/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f t="shared" si="3"/>
        <v>3258</v>
      </c>
      <c r="U19" s="22">
        <v>3164</v>
      </c>
      <c r="V19" s="22">
        <v>94</v>
      </c>
      <c r="W19" s="22">
        <v>0</v>
      </c>
      <c r="X19" s="22">
        <v>0</v>
      </c>
      <c r="Y19" s="22">
        <v>0</v>
      </c>
      <c r="Z19" s="22">
        <v>0</v>
      </c>
      <c r="AA19" s="22">
        <f t="shared" si="4"/>
        <v>654</v>
      </c>
      <c r="AB19" s="22">
        <v>43</v>
      </c>
      <c r="AC19" s="22">
        <v>365</v>
      </c>
      <c r="AD19" s="22">
        <f t="shared" si="5"/>
        <v>246</v>
      </c>
      <c r="AE19" s="22">
        <v>246</v>
      </c>
      <c r="AF19" s="22">
        <v>0</v>
      </c>
      <c r="AG19" s="22">
        <v>0</v>
      </c>
      <c r="AH19" s="22">
        <v>0</v>
      </c>
      <c r="AI19" s="22">
        <v>0</v>
      </c>
    </row>
    <row r="20" spans="1:35" ht="13.5">
      <c r="A20" s="40" t="s">
        <v>112</v>
      </c>
      <c r="B20" s="40" t="s">
        <v>141</v>
      </c>
      <c r="C20" s="41" t="s">
        <v>142</v>
      </c>
      <c r="D20" s="31">
        <f t="shared" si="0"/>
        <v>3227</v>
      </c>
      <c r="E20" s="22">
        <v>2678</v>
      </c>
      <c r="F20" s="31">
        <f t="shared" si="1"/>
        <v>489</v>
      </c>
      <c r="G20" s="22">
        <v>226</v>
      </c>
      <c r="H20" s="22">
        <v>263</v>
      </c>
      <c r="I20" s="22">
        <v>0</v>
      </c>
      <c r="J20" s="22">
        <v>0</v>
      </c>
      <c r="K20" s="22">
        <v>0</v>
      </c>
      <c r="L20" s="22">
        <v>60</v>
      </c>
      <c r="M20" s="22">
        <f t="shared" si="2"/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f t="shared" si="3"/>
        <v>2755</v>
      </c>
      <c r="U20" s="22">
        <v>2678</v>
      </c>
      <c r="V20" s="22">
        <v>77</v>
      </c>
      <c r="W20" s="22">
        <v>0</v>
      </c>
      <c r="X20" s="22">
        <v>0</v>
      </c>
      <c r="Y20" s="22">
        <v>0</v>
      </c>
      <c r="Z20" s="22">
        <v>0</v>
      </c>
      <c r="AA20" s="22">
        <f t="shared" si="4"/>
        <v>568</v>
      </c>
      <c r="AB20" s="22">
        <v>60</v>
      </c>
      <c r="AC20" s="22">
        <v>308</v>
      </c>
      <c r="AD20" s="22">
        <f t="shared" si="5"/>
        <v>200</v>
      </c>
      <c r="AE20" s="22">
        <v>200</v>
      </c>
      <c r="AF20" s="22">
        <v>0</v>
      </c>
      <c r="AG20" s="22">
        <v>0</v>
      </c>
      <c r="AH20" s="22">
        <v>0</v>
      </c>
      <c r="AI20" s="22">
        <v>0</v>
      </c>
    </row>
    <row r="21" spans="1:35" ht="13.5">
      <c r="A21" s="40" t="s">
        <v>112</v>
      </c>
      <c r="B21" s="40" t="s">
        <v>143</v>
      </c>
      <c r="C21" s="41" t="s">
        <v>111</v>
      </c>
      <c r="D21" s="31">
        <f t="shared" si="0"/>
        <v>6153</v>
      </c>
      <c r="E21" s="22">
        <v>5263</v>
      </c>
      <c r="F21" s="31">
        <f t="shared" si="1"/>
        <v>881</v>
      </c>
      <c r="G21" s="22">
        <v>433</v>
      </c>
      <c r="H21" s="22">
        <v>448</v>
      </c>
      <c r="I21" s="22">
        <v>0</v>
      </c>
      <c r="J21" s="22">
        <v>0</v>
      </c>
      <c r="K21" s="22">
        <v>0</v>
      </c>
      <c r="L21" s="22">
        <v>9</v>
      </c>
      <c r="M21" s="22">
        <f t="shared" si="2"/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f t="shared" si="3"/>
        <v>5460</v>
      </c>
      <c r="U21" s="22">
        <v>5263</v>
      </c>
      <c r="V21" s="22">
        <v>172</v>
      </c>
      <c r="W21" s="22">
        <v>25</v>
      </c>
      <c r="X21" s="22">
        <v>0</v>
      </c>
      <c r="Y21" s="22">
        <v>0</v>
      </c>
      <c r="Z21" s="22">
        <v>0</v>
      </c>
      <c r="AA21" s="22">
        <f t="shared" si="4"/>
        <v>830</v>
      </c>
      <c r="AB21" s="22">
        <v>9</v>
      </c>
      <c r="AC21" s="22">
        <v>547</v>
      </c>
      <c r="AD21" s="22">
        <f t="shared" si="5"/>
        <v>274</v>
      </c>
      <c r="AE21" s="22">
        <v>114</v>
      </c>
      <c r="AF21" s="22">
        <v>160</v>
      </c>
      <c r="AG21" s="22">
        <v>0</v>
      </c>
      <c r="AH21" s="22">
        <v>0</v>
      </c>
      <c r="AI21" s="22">
        <v>0</v>
      </c>
    </row>
    <row r="22" spans="1:35" ht="13.5">
      <c r="A22" s="40" t="s">
        <v>112</v>
      </c>
      <c r="B22" s="40" t="s">
        <v>144</v>
      </c>
      <c r="C22" s="41" t="s">
        <v>145</v>
      </c>
      <c r="D22" s="31">
        <f t="shared" si="0"/>
        <v>1501</v>
      </c>
      <c r="E22" s="22">
        <v>1101</v>
      </c>
      <c r="F22" s="31">
        <f t="shared" si="1"/>
        <v>243</v>
      </c>
      <c r="G22" s="22">
        <v>238</v>
      </c>
      <c r="H22" s="22">
        <v>5</v>
      </c>
      <c r="I22" s="22">
        <v>0</v>
      </c>
      <c r="J22" s="22">
        <v>0</v>
      </c>
      <c r="K22" s="22">
        <v>0</v>
      </c>
      <c r="L22" s="22">
        <v>20</v>
      </c>
      <c r="M22" s="22">
        <f t="shared" si="2"/>
        <v>137</v>
      </c>
      <c r="N22" s="22">
        <v>18</v>
      </c>
      <c r="O22" s="22">
        <v>29</v>
      </c>
      <c r="P22" s="22">
        <v>88</v>
      </c>
      <c r="Q22" s="22">
        <v>0</v>
      </c>
      <c r="R22" s="22">
        <v>0</v>
      </c>
      <c r="S22" s="22">
        <v>2</v>
      </c>
      <c r="T22" s="22">
        <f t="shared" si="3"/>
        <v>1131</v>
      </c>
      <c r="U22" s="22">
        <v>1101</v>
      </c>
      <c r="V22" s="22">
        <v>30</v>
      </c>
      <c r="W22" s="22">
        <v>0</v>
      </c>
      <c r="X22" s="22">
        <v>0</v>
      </c>
      <c r="Y22" s="22">
        <v>0</v>
      </c>
      <c r="Z22" s="22">
        <v>0</v>
      </c>
      <c r="AA22" s="22">
        <f t="shared" si="4"/>
        <v>258</v>
      </c>
      <c r="AB22" s="22">
        <v>20</v>
      </c>
      <c r="AC22" s="22">
        <v>100</v>
      </c>
      <c r="AD22" s="22">
        <f t="shared" si="5"/>
        <v>138</v>
      </c>
      <c r="AE22" s="22">
        <v>138</v>
      </c>
      <c r="AF22" s="22">
        <v>0</v>
      </c>
      <c r="AG22" s="22">
        <v>0</v>
      </c>
      <c r="AH22" s="22">
        <v>0</v>
      </c>
      <c r="AI22" s="22">
        <v>0</v>
      </c>
    </row>
    <row r="23" spans="1:35" ht="13.5">
      <c r="A23" s="40" t="s">
        <v>112</v>
      </c>
      <c r="B23" s="40" t="s">
        <v>146</v>
      </c>
      <c r="C23" s="41" t="s">
        <v>87</v>
      </c>
      <c r="D23" s="31">
        <f t="shared" si="0"/>
        <v>1388</v>
      </c>
      <c r="E23" s="22">
        <v>1014</v>
      </c>
      <c r="F23" s="31">
        <f t="shared" si="1"/>
        <v>216</v>
      </c>
      <c r="G23" s="22">
        <v>211</v>
      </c>
      <c r="H23" s="22">
        <v>5</v>
      </c>
      <c r="I23" s="22">
        <v>0</v>
      </c>
      <c r="J23" s="22">
        <v>0</v>
      </c>
      <c r="K23" s="22">
        <v>0</v>
      </c>
      <c r="L23" s="22">
        <v>12</v>
      </c>
      <c r="M23" s="22">
        <f t="shared" si="2"/>
        <v>146</v>
      </c>
      <c r="N23" s="22">
        <v>18</v>
      </c>
      <c r="O23" s="22">
        <v>33</v>
      </c>
      <c r="P23" s="22">
        <v>92</v>
      </c>
      <c r="Q23" s="22">
        <v>0</v>
      </c>
      <c r="R23" s="22">
        <v>0</v>
      </c>
      <c r="S23" s="22">
        <v>3</v>
      </c>
      <c r="T23" s="22">
        <f t="shared" si="3"/>
        <v>1041</v>
      </c>
      <c r="U23" s="22">
        <v>1014</v>
      </c>
      <c r="V23" s="22">
        <v>27</v>
      </c>
      <c r="W23" s="22">
        <v>0</v>
      </c>
      <c r="X23" s="22">
        <v>0</v>
      </c>
      <c r="Y23" s="22">
        <v>0</v>
      </c>
      <c r="Z23" s="22">
        <v>0</v>
      </c>
      <c r="AA23" s="22">
        <f t="shared" si="4"/>
        <v>229</v>
      </c>
      <c r="AB23" s="22">
        <v>12</v>
      </c>
      <c r="AC23" s="22">
        <v>94</v>
      </c>
      <c r="AD23" s="22">
        <f t="shared" si="5"/>
        <v>123</v>
      </c>
      <c r="AE23" s="22">
        <v>123</v>
      </c>
      <c r="AF23" s="22">
        <v>0</v>
      </c>
      <c r="AG23" s="22">
        <v>0</v>
      </c>
      <c r="AH23" s="22">
        <v>0</v>
      </c>
      <c r="AI23" s="22">
        <v>0</v>
      </c>
    </row>
    <row r="24" spans="1:35" ht="13.5">
      <c r="A24" s="40" t="s">
        <v>112</v>
      </c>
      <c r="B24" s="40" t="s">
        <v>147</v>
      </c>
      <c r="C24" s="41" t="s">
        <v>148</v>
      </c>
      <c r="D24" s="31">
        <f t="shared" si="0"/>
        <v>1901</v>
      </c>
      <c r="E24" s="22">
        <v>1501</v>
      </c>
      <c r="F24" s="31">
        <f t="shared" si="1"/>
        <v>246</v>
      </c>
      <c r="G24" s="22">
        <v>240</v>
      </c>
      <c r="H24" s="22">
        <v>6</v>
      </c>
      <c r="I24" s="22">
        <v>0</v>
      </c>
      <c r="J24" s="22">
        <v>0</v>
      </c>
      <c r="K24" s="22">
        <v>0</v>
      </c>
      <c r="L24" s="22">
        <v>7</v>
      </c>
      <c r="M24" s="22">
        <f t="shared" si="2"/>
        <v>147</v>
      </c>
      <c r="N24" s="22">
        <v>23</v>
      </c>
      <c r="O24" s="22">
        <v>36</v>
      </c>
      <c r="P24" s="22">
        <v>86</v>
      </c>
      <c r="Q24" s="22">
        <v>0</v>
      </c>
      <c r="R24" s="22">
        <v>0</v>
      </c>
      <c r="S24" s="22">
        <v>2</v>
      </c>
      <c r="T24" s="22">
        <f t="shared" si="3"/>
        <v>1525</v>
      </c>
      <c r="U24" s="22">
        <v>1501</v>
      </c>
      <c r="V24" s="22">
        <v>24</v>
      </c>
      <c r="W24" s="22">
        <v>0</v>
      </c>
      <c r="X24" s="22">
        <v>0</v>
      </c>
      <c r="Y24" s="22">
        <v>0</v>
      </c>
      <c r="Z24" s="22">
        <v>0</v>
      </c>
      <c r="AA24" s="22">
        <f t="shared" si="4"/>
        <v>300</v>
      </c>
      <c r="AB24" s="22">
        <v>7</v>
      </c>
      <c r="AC24" s="22">
        <v>133</v>
      </c>
      <c r="AD24" s="22">
        <f t="shared" si="5"/>
        <v>160</v>
      </c>
      <c r="AE24" s="22">
        <v>160</v>
      </c>
      <c r="AF24" s="22">
        <v>0</v>
      </c>
      <c r="AG24" s="22">
        <v>0</v>
      </c>
      <c r="AH24" s="22">
        <v>0</v>
      </c>
      <c r="AI24" s="22">
        <v>0</v>
      </c>
    </row>
    <row r="25" spans="1:35" ht="13.5">
      <c r="A25" s="40" t="s">
        <v>112</v>
      </c>
      <c r="B25" s="40" t="s">
        <v>149</v>
      </c>
      <c r="C25" s="41" t="s">
        <v>150</v>
      </c>
      <c r="D25" s="31">
        <f t="shared" si="0"/>
        <v>2109</v>
      </c>
      <c r="E25" s="22">
        <v>1579</v>
      </c>
      <c r="F25" s="31">
        <f t="shared" si="1"/>
        <v>462</v>
      </c>
      <c r="G25" s="22">
        <v>172</v>
      </c>
      <c r="H25" s="22">
        <v>208</v>
      </c>
      <c r="I25" s="22">
        <v>0</v>
      </c>
      <c r="J25" s="22">
        <v>0</v>
      </c>
      <c r="K25" s="22">
        <v>82</v>
      </c>
      <c r="L25" s="22">
        <v>68</v>
      </c>
      <c r="M25" s="22">
        <f t="shared" si="2"/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f t="shared" si="3"/>
        <v>1579</v>
      </c>
      <c r="U25" s="22">
        <v>1579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f t="shared" si="4"/>
        <v>472</v>
      </c>
      <c r="AB25" s="22">
        <v>68</v>
      </c>
      <c r="AC25" s="22">
        <v>157</v>
      </c>
      <c r="AD25" s="22">
        <f t="shared" si="5"/>
        <v>247</v>
      </c>
      <c r="AE25" s="22">
        <v>61</v>
      </c>
      <c r="AF25" s="22">
        <v>93</v>
      </c>
      <c r="AG25" s="22">
        <v>0</v>
      </c>
      <c r="AH25" s="22">
        <v>0</v>
      </c>
      <c r="AI25" s="22">
        <v>93</v>
      </c>
    </row>
    <row r="26" spans="1:35" ht="13.5">
      <c r="A26" s="40" t="s">
        <v>112</v>
      </c>
      <c r="B26" s="40" t="s">
        <v>151</v>
      </c>
      <c r="C26" s="41" t="s">
        <v>152</v>
      </c>
      <c r="D26" s="31">
        <f t="shared" si="0"/>
        <v>1257</v>
      </c>
      <c r="E26" s="22">
        <v>611</v>
      </c>
      <c r="F26" s="31">
        <f t="shared" si="1"/>
        <v>441</v>
      </c>
      <c r="G26" s="22">
        <v>0</v>
      </c>
      <c r="H26" s="22">
        <v>441</v>
      </c>
      <c r="I26" s="22">
        <v>0</v>
      </c>
      <c r="J26" s="22">
        <v>0</v>
      </c>
      <c r="K26" s="22">
        <v>0</v>
      </c>
      <c r="L26" s="22">
        <v>205</v>
      </c>
      <c r="M26" s="22">
        <f t="shared" si="2"/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f t="shared" si="3"/>
        <v>612</v>
      </c>
      <c r="U26" s="22">
        <v>611</v>
      </c>
      <c r="V26" s="22">
        <v>0</v>
      </c>
      <c r="W26" s="22">
        <v>1</v>
      </c>
      <c r="X26" s="22">
        <v>0</v>
      </c>
      <c r="Y26" s="22">
        <v>0</v>
      </c>
      <c r="Z26" s="22">
        <v>0</v>
      </c>
      <c r="AA26" s="22">
        <f t="shared" si="4"/>
        <v>531</v>
      </c>
      <c r="AB26" s="22">
        <v>205</v>
      </c>
      <c r="AC26" s="22">
        <v>67</v>
      </c>
      <c r="AD26" s="22">
        <f t="shared" si="5"/>
        <v>259</v>
      </c>
      <c r="AE26" s="22">
        <v>0</v>
      </c>
      <c r="AF26" s="22">
        <v>259</v>
      </c>
      <c r="AG26" s="22">
        <v>0</v>
      </c>
      <c r="AH26" s="22">
        <v>0</v>
      </c>
      <c r="AI26" s="22">
        <v>0</v>
      </c>
    </row>
    <row r="27" spans="1:35" ht="13.5">
      <c r="A27" s="40" t="s">
        <v>112</v>
      </c>
      <c r="B27" s="40" t="s">
        <v>153</v>
      </c>
      <c r="C27" s="41" t="s">
        <v>154</v>
      </c>
      <c r="D27" s="31">
        <f t="shared" si="0"/>
        <v>2440</v>
      </c>
      <c r="E27" s="22">
        <v>1499</v>
      </c>
      <c r="F27" s="31">
        <f t="shared" si="1"/>
        <v>635</v>
      </c>
      <c r="G27" s="22">
        <v>0</v>
      </c>
      <c r="H27" s="22">
        <v>635</v>
      </c>
      <c r="I27" s="22">
        <v>0</v>
      </c>
      <c r="J27" s="22">
        <v>0</v>
      </c>
      <c r="K27" s="22">
        <v>0</v>
      </c>
      <c r="L27" s="22">
        <v>10</v>
      </c>
      <c r="M27" s="22">
        <f t="shared" si="2"/>
        <v>296</v>
      </c>
      <c r="N27" s="22">
        <v>244</v>
      </c>
      <c r="O27" s="22">
        <v>52</v>
      </c>
      <c r="P27" s="22">
        <v>0</v>
      </c>
      <c r="Q27" s="22">
        <v>0</v>
      </c>
      <c r="R27" s="22">
        <v>0</v>
      </c>
      <c r="S27" s="22">
        <v>0</v>
      </c>
      <c r="T27" s="22">
        <f t="shared" si="3"/>
        <v>1500</v>
      </c>
      <c r="U27" s="22">
        <v>1499</v>
      </c>
      <c r="V27" s="22">
        <v>0</v>
      </c>
      <c r="W27" s="22">
        <v>1</v>
      </c>
      <c r="X27" s="22">
        <v>0</v>
      </c>
      <c r="Y27" s="22">
        <v>0</v>
      </c>
      <c r="Z27" s="22">
        <v>0</v>
      </c>
      <c r="AA27" s="22">
        <f t="shared" si="4"/>
        <v>581</v>
      </c>
      <c r="AB27" s="22">
        <v>10</v>
      </c>
      <c r="AC27" s="22">
        <v>164</v>
      </c>
      <c r="AD27" s="22">
        <f t="shared" si="5"/>
        <v>407</v>
      </c>
      <c r="AE27" s="22">
        <v>0</v>
      </c>
      <c r="AF27" s="22">
        <v>407</v>
      </c>
      <c r="AG27" s="22">
        <v>0</v>
      </c>
      <c r="AH27" s="22">
        <v>0</v>
      </c>
      <c r="AI27" s="22">
        <v>0</v>
      </c>
    </row>
    <row r="28" spans="1:35" ht="13.5">
      <c r="A28" s="40" t="s">
        <v>112</v>
      </c>
      <c r="B28" s="40" t="s">
        <v>155</v>
      </c>
      <c r="C28" s="41" t="s">
        <v>156</v>
      </c>
      <c r="D28" s="31">
        <f t="shared" si="0"/>
        <v>1161</v>
      </c>
      <c r="E28" s="22">
        <v>740</v>
      </c>
      <c r="F28" s="31">
        <f t="shared" si="1"/>
        <v>395</v>
      </c>
      <c r="G28" s="22">
        <v>0</v>
      </c>
      <c r="H28" s="22">
        <v>395</v>
      </c>
      <c r="I28" s="22">
        <v>0</v>
      </c>
      <c r="J28" s="22">
        <v>0</v>
      </c>
      <c r="K28" s="22">
        <v>0</v>
      </c>
      <c r="L28" s="22">
        <v>26</v>
      </c>
      <c r="M28" s="22">
        <f t="shared" si="2"/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f t="shared" si="3"/>
        <v>741</v>
      </c>
      <c r="U28" s="22">
        <v>740</v>
      </c>
      <c r="V28" s="22">
        <v>0</v>
      </c>
      <c r="W28" s="22">
        <v>1</v>
      </c>
      <c r="X28" s="22">
        <v>0</v>
      </c>
      <c r="Y28" s="22">
        <v>0</v>
      </c>
      <c r="Z28" s="22">
        <v>0</v>
      </c>
      <c r="AA28" s="22">
        <f t="shared" si="4"/>
        <v>317</v>
      </c>
      <c r="AB28" s="22">
        <v>26</v>
      </c>
      <c r="AC28" s="22">
        <v>81</v>
      </c>
      <c r="AD28" s="22">
        <f t="shared" si="5"/>
        <v>210</v>
      </c>
      <c r="AE28" s="22">
        <v>0</v>
      </c>
      <c r="AF28" s="22">
        <v>210</v>
      </c>
      <c r="AG28" s="22">
        <v>0</v>
      </c>
      <c r="AH28" s="22">
        <v>0</v>
      </c>
      <c r="AI28" s="22">
        <v>0</v>
      </c>
    </row>
    <row r="29" spans="1:35" ht="13.5">
      <c r="A29" s="40" t="s">
        <v>112</v>
      </c>
      <c r="B29" s="40" t="s">
        <v>157</v>
      </c>
      <c r="C29" s="41" t="s">
        <v>158</v>
      </c>
      <c r="D29" s="31">
        <f t="shared" si="0"/>
        <v>1948</v>
      </c>
      <c r="E29" s="22">
        <v>1249</v>
      </c>
      <c r="F29" s="31">
        <f t="shared" si="1"/>
        <v>515</v>
      </c>
      <c r="G29" s="22">
        <v>0</v>
      </c>
      <c r="H29" s="22">
        <v>515</v>
      </c>
      <c r="I29" s="22">
        <v>0</v>
      </c>
      <c r="J29" s="22">
        <v>0</v>
      </c>
      <c r="K29" s="22">
        <v>0</v>
      </c>
      <c r="L29" s="22">
        <v>184</v>
      </c>
      <c r="M29" s="22">
        <f t="shared" si="2"/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f t="shared" si="3"/>
        <v>1250</v>
      </c>
      <c r="U29" s="22">
        <v>1249</v>
      </c>
      <c r="V29" s="22">
        <v>0</v>
      </c>
      <c r="W29" s="22">
        <v>1</v>
      </c>
      <c r="X29" s="22">
        <v>0</v>
      </c>
      <c r="Y29" s="22">
        <v>0</v>
      </c>
      <c r="Z29" s="22">
        <v>0</v>
      </c>
      <c r="AA29" s="22">
        <f t="shared" si="4"/>
        <v>620</v>
      </c>
      <c r="AB29" s="22">
        <v>184</v>
      </c>
      <c r="AC29" s="22">
        <v>136</v>
      </c>
      <c r="AD29" s="22">
        <f t="shared" si="5"/>
        <v>300</v>
      </c>
      <c r="AE29" s="22">
        <v>0</v>
      </c>
      <c r="AF29" s="22">
        <v>300</v>
      </c>
      <c r="AG29" s="22">
        <v>0</v>
      </c>
      <c r="AH29" s="22">
        <v>0</v>
      </c>
      <c r="AI29" s="22">
        <v>0</v>
      </c>
    </row>
    <row r="30" spans="1:35" ht="13.5">
      <c r="A30" s="40" t="s">
        <v>112</v>
      </c>
      <c r="B30" s="40" t="s">
        <v>159</v>
      </c>
      <c r="C30" s="41" t="s">
        <v>160</v>
      </c>
      <c r="D30" s="31">
        <f t="shared" si="0"/>
        <v>964</v>
      </c>
      <c r="E30" s="22">
        <v>700</v>
      </c>
      <c r="F30" s="31">
        <f t="shared" si="1"/>
        <v>264</v>
      </c>
      <c r="G30" s="22">
        <v>0</v>
      </c>
      <c r="H30" s="22">
        <v>264</v>
      </c>
      <c r="I30" s="22">
        <v>0</v>
      </c>
      <c r="J30" s="22">
        <v>0</v>
      </c>
      <c r="K30" s="22">
        <v>0</v>
      </c>
      <c r="L30" s="22">
        <v>0</v>
      </c>
      <c r="M30" s="22">
        <f t="shared" si="2"/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f t="shared" si="3"/>
        <v>700</v>
      </c>
      <c r="U30" s="22">
        <v>700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f t="shared" si="4"/>
        <v>245</v>
      </c>
      <c r="AB30" s="22">
        <v>0</v>
      </c>
      <c r="AC30" s="22">
        <v>76</v>
      </c>
      <c r="AD30" s="22">
        <f t="shared" si="5"/>
        <v>169</v>
      </c>
      <c r="AE30" s="22">
        <v>0</v>
      </c>
      <c r="AF30" s="22">
        <v>169</v>
      </c>
      <c r="AG30" s="22">
        <v>0</v>
      </c>
      <c r="AH30" s="22">
        <v>0</v>
      </c>
      <c r="AI30" s="22">
        <v>0</v>
      </c>
    </row>
    <row r="31" spans="1:35" ht="13.5">
      <c r="A31" s="40" t="s">
        <v>112</v>
      </c>
      <c r="B31" s="40" t="s">
        <v>161</v>
      </c>
      <c r="C31" s="41" t="s">
        <v>162</v>
      </c>
      <c r="D31" s="31">
        <f t="shared" si="0"/>
        <v>872</v>
      </c>
      <c r="E31" s="22">
        <v>606</v>
      </c>
      <c r="F31" s="31">
        <f t="shared" si="1"/>
        <v>266</v>
      </c>
      <c r="G31" s="22">
        <v>0</v>
      </c>
      <c r="H31" s="22">
        <v>266</v>
      </c>
      <c r="I31" s="22">
        <v>0</v>
      </c>
      <c r="J31" s="22">
        <v>0</v>
      </c>
      <c r="K31" s="22">
        <v>0</v>
      </c>
      <c r="L31" s="22">
        <v>0</v>
      </c>
      <c r="M31" s="22">
        <f t="shared" si="2"/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f t="shared" si="3"/>
        <v>606</v>
      </c>
      <c r="U31" s="22">
        <v>606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f t="shared" si="4"/>
        <v>235</v>
      </c>
      <c r="AB31" s="22">
        <v>0</v>
      </c>
      <c r="AC31" s="22">
        <v>66</v>
      </c>
      <c r="AD31" s="22">
        <f t="shared" si="5"/>
        <v>169</v>
      </c>
      <c r="AE31" s="22">
        <v>0</v>
      </c>
      <c r="AF31" s="22">
        <v>169</v>
      </c>
      <c r="AG31" s="22">
        <v>0</v>
      </c>
      <c r="AH31" s="22">
        <v>0</v>
      </c>
      <c r="AI31" s="22">
        <v>0</v>
      </c>
    </row>
    <row r="32" spans="1:35" ht="13.5">
      <c r="A32" s="40" t="s">
        <v>112</v>
      </c>
      <c r="B32" s="40" t="s">
        <v>163</v>
      </c>
      <c r="C32" s="41" t="s">
        <v>164</v>
      </c>
      <c r="D32" s="31">
        <f t="shared" si="0"/>
        <v>1182</v>
      </c>
      <c r="E32" s="22">
        <v>835</v>
      </c>
      <c r="F32" s="31">
        <f t="shared" si="1"/>
        <v>347</v>
      </c>
      <c r="G32" s="22">
        <v>0</v>
      </c>
      <c r="H32" s="22">
        <v>347</v>
      </c>
      <c r="I32" s="22">
        <v>0</v>
      </c>
      <c r="J32" s="22">
        <v>0</v>
      </c>
      <c r="K32" s="22">
        <v>0</v>
      </c>
      <c r="L32" s="22">
        <v>0</v>
      </c>
      <c r="M32" s="22">
        <f t="shared" si="2"/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f t="shared" si="3"/>
        <v>836</v>
      </c>
      <c r="U32" s="22">
        <v>835</v>
      </c>
      <c r="V32" s="22">
        <v>0</v>
      </c>
      <c r="W32" s="22">
        <v>1</v>
      </c>
      <c r="X32" s="22">
        <v>0</v>
      </c>
      <c r="Y32" s="22">
        <v>0</v>
      </c>
      <c r="Z32" s="22">
        <v>0</v>
      </c>
      <c r="AA32" s="22">
        <f t="shared" si="4"/>
        <v>313</v>
      </c>
      <c r="AB32" s="22">
        <v>0</v>
      </c>
      <c r="AC32" s="22">
        <v>91</v>
      </c>
      <c r="AD32" s="22">
        <f t="shared" si="5"/>
        <v>222</v>
      </c>
      <c r="AE32" s="22">
        <v>0</v>
      </c>
      <c r="AF32" s="22">
        <v>222</v>
      </c>
      <c r="AG32" s="22">
        <v>0</v>
      </c>
      <c r="AH32" s="22">
        <v>0</v>
      </c>
      <c r="AI32" s="22">
        <v>0</v>
      </c>
    </row>
    <row r="33" spans="1:35" ht="13.5">
      <c r="A33" s="40" t="s">
        <v>112</v>
      </c>
      <c r="B33" s="40" t="s">
        <v>165</v>
      </c>
      <c r="C33" s="41" t="s">
        <v>166</v>
      </c>
      <c r="D33" s="31">
        <f t="shared" si="0"/>
        <v>6466</v>
      </c>
      <c r="E33" s="22">
        <v>4415</v>
      </c>
      <c r="F33" s="31">
        <f t="shared" si="1"/>
        <v>1156</v>
      </c>
      <c r="G33" s="22">
        <v>1156</v>
      </c>
      <c r="H33" s="22">
        <v>0</v>
      </c>
      <c r="I33" s="22">
        <v>0</v>
      </c>
      <c r="J33" s="22">
        <v>0</v>
      </c>
      <c r="K33" s="22">
        <v>0</v>
      </c>
      <c r="L33" s="22">
        <v>121</v>
      </c>
      <c r="M33" s="22">
        <f t="shared" si="2"/>
        <v>774</v>
      </c>
      <c r="N33" s="22">
        <v>405</v>
      </c>
      <c r="O33" s="22">
        <v>87</v>
      </c>
      <c r="P33" s="22">
        <v>218</v>
      </c>
      <c r="Q33" s="22">
        <v>24</v>
      </c>
      <c r="R33" s="22">
        <v>0</v>
      </c>
      <c r="S33" s="22">
        <v>40</v>
      </c>
      <c r="T33" s="22">
        <f t="shared" si="3"/>
        <v>5190</v>
      </c>
      <c r="U33" s="22">
        <v>4415</v>
      </c>
      <c r="V33" s="22">
        <v>775</v>
      </c>
      <c r="W33" s="22">
        <v>0</v>
      </c>
      <c r="X33" s="22">
        <v>0</v>
      </c>
      <c r="Y33" s="22">
        <v>0</v>
      </c>
      <c r="Z33" s="22">
        <v>0</v>
      </c>
      <c r="AA33" s="22">
        <f t="shared" si="4"/>
        <v>1040</v>
      </c>
      <c r="AB33" s="22">
        <v>121</v>
      </c>
      <c r="AC33" s="22">
        <v>703</v>
      </c>
      <c r="AD33" s="22">
        <f t="shared" si="5"/>
        <v>216</v>
      </c>
      <c r="AE33" s="22">
        <v>216</v>
      </c>
      <c r="AF33" s="22">
        <v>0</v>
      </c>
      <c r="AG33" s="22">
        <v>0</v>
      </c>
      <c r="AH33" s="22">
        <v>0</v>
      </c>
      <c r="AI33" s="22">
        <v>0</v>
      </c>
    </row>
    <row r="34" spans="1:35" ht="13.5">
      <c r="A34" s="40" t="s">
        <v>112</v>
      </c>
      <c r="B34" s="40" t="s">
        <v>167</v>
      </c>
      <c r="C34" s="41" t="s">
        <v>168</v>
      </c>
      <c r="D34" s="31">
        <f t="shared" si="0"/>
        <v>3291</v>
      </c>
      <c r="E34" s="22">
        <v>2240</v>
      </c>
      <c r="F34" s="31">
        <f t="shared" si="1"/>
        <v>900</v>
      </c>
      <c r="G34" s="22">
        <v>900</v>
      </c>
      <c r="H34" s="22">
        <v>0</v>
      </c>
      <c r="I34" s="22">
        <v>0</v>
      </c>
      <c r="J34" s="22">
        <v>0</v>
      </c>
      <c r="K34" s="22">
        <v>0</v>
      </c>
      <c r="L34" s="22">
        <v>30</v>
      </c>
      <c r="M34" s="22">
        <f t="shared" si="2"/>
        <v>121</v>
      </c>
      <c r="N34" s="22">
        <v>2</v>
      </c>
      <c r="O34" s="22">
        <v>36</v>
      </c>
      <c r="P34" s="22">
        <v>83</v>
      </c>
      <c r="Q34" s="22">
        <v>0</v>
      </c>
      <c r="R34" s="22">
        <v>0</v>
      </c>
      <c r="S34" s="22">
        <v>0</v>
      </c>
      <c r="T34" s="22">
        <f t="shared" si="3"/>
        <v>2843</v>
      </c>
      <c r="U34" s="22">
        <v>2240</v>
      </c>
      <c r="V34" s="22">
        <v>603</v>
      </c>
      <c r="W34" s="22">
        <v>0</v>
      </c>
      <c r="X34" s="22">
        <v>0</v>
      </c>
      <c r="Y34" s="22">
        <v>0</v>
      </c>
      <c r="Z34" s="22">
        <v>0</v>
      </c>
      <c r="AA34" s="22">
        <f t="shared" si="4"/>
        <v>584</v>
      </c>
      <c r="AB34" s="22">
        <v>30</v>
      </c>
      <c r="AC34" s="22">
        <v>386</v>
      </c>
      <c r="AD34" s="22">
        <f t="shared" si="5"/>
        <v>168</v>
      </c>
      <c r="AE34" s="22">
        <v>168</v>
      </c>
      <c r="AF34" s="22">
        <v>0</v>
      </c>
      <c r="AG34" s="22">
        <v>0</v>
      </c>
      <c r="AH34" s="22">
        <v>0</v>
      </c>
      <c r="AI34" s="22">
        <v>0</v>
      </c>
    </row>
    <row r="35" spans="1:35" ht="13.5">
      <c r="A35" s="40" t="s">
        <v>112</v>
      </c>
      <c r="B35" s="40" t="s">
        <v>169</v>
      </c>
      <c r="C35" s="41" t="s">
        <v>170</v>
      </c>
      <c r="D35" s="31">
        <f t="shared" si="0"/>
        <v>2760</v>
      </c>
      <c r="E35" s="22">
        <v>2127</v>
      </c>
      <c r="F35" s="31">
        <f t="shared" si="1"/>
        <v>444</v>
      </c>
      <c r="G35" s="22">
        <v>366</v>
      </c>
      <c r="H35" s="22">
        <v>0</v>
      </c>
      <c r="I35" s="22">
        <v>0</v>
      </c>
      <c r="J35" s="22">
        <v>0</v>
      </c>
      <c r="K35" s="22">
        <v>78</v>
      </c>
      <c r="L35" s="22">
        <v>0</v>
      </c>
      <c r="M35" s="22">
        <f t="shared" si="2"/>
        <v>189</v>
      </c>
      <c r="N35" s="22">
        <v>0</v>
      </c>
      <c r="O35" s="22">
        <v>59</v>
      </c>
      <c r="P35" s="22">
        <v>115</v>
      </c>
      <c r="Q35" s="22">
        <v>12</v>
      </c>
      <c r="R35" s="22">
        <v>3</v>
      </c>
      <c r="S35" s="22">
        <v>0</v>
      </c>
      <c r="T35" s="22">
        <f t="shared" si="3"/>
        <v>2382</v>
      </c>
      <c r="U35" s="22">
        <v>2127</v>
      </c>
      <c r="V35" s="22">
        <v>255</v>
      </c>
      <c r="W35" s="22">
        <v>0</v>
      </c>
      <c r="X35" s="22">
        <v>0</v>
      </c>
      <c r="Y35" s="22">
        <v>0</v>
      </c>
      <c r="Z35" s="22">
        <v>0</v>
      </c>
      <c r="AA35" s="22">
        <f t="shared" si="4"/>
        <v>463</v>
      </c>
      <c r="AB35" s="22">
        <v>0</v>
      </c>
      <c r="AC35" s="22">
        <v>322</v>
      </c>
      <c r="AD35" s="22">
        <f t="shared" si="5"/>
        <v>141</v>
      </c>
      <c r="AE35" s="22">
        <v>63</v>
      </c>
      <c r="AF35" s="22">
        <v>0</v>
      </c>
      <c r="AG35" s="22">
        <v>0</v>
      </c>
      <c r="AH35" s="22">
        <v>0</v>
      </c>
      <c r="AI35" s="22">
        <v>78</v>
      </c>
    </row>
    <row r="36" spans="1:35" ht="13.5">
      <c r="A36" s="40" t="s">
        <v>112</v>
      </c>
      <c r="B36" s="40" t="s">
        <v>171</v>
      </c>
      <c r="C36" s="41" t="s">
        <v>172</v>
      </c>
      <c r="D36" s="31">
        <f t="shared" si="0"/>
        <v>3077</v>
      </c>
      <c r="E36" s="22">
        <v>1760</v>
      </c>
      <c r="F36" s="31">
        <f t="shared" si="1"/>
        <v>734</v>
      </c>
      <c r="G36" s="22">
        <v>734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f t="shared" si="2"/>
        <v>583</v>
      </c>
      <c r="N36" s="22">
        <v>312</v>
      </c>
      <c r="O36" s="22">
        <v>76</v>
      </c>
      <c r="P36" s="22">
        <v>179</v>
      </c>
      <c r="Q36" s="22">
        <v>0</v>
      </c>
      <c r="R36" s="22">
        <v>0</v>
      </c>
      <c r="S36" s="22">
        <v>16</v>
      </c>
      <c r="T36" s="22">
        <f t="shared" si="3"/>
        <v>2273</v>
      </c>
      <c r="U36" s="22">
        <v>1760</v>
      </c>
      <c r="V36" s="22">
        <v>513</v>
      </c>
      <c r="W36" s="22">
        <v>0</v>
      </c>
      <c r="X36" s="22">
        <v>0</v>
      </c>
      <c r="Y36" s="22">
        <v>0</v>
      </c>
      <c r="Z36" s="22">
        <v>0</v>
      </c>
      <c r="AA36" s="22">
        <f t="shared" si="4"/>
        <v>437</v>
      </c>
      <c r="AB36" s="22">
        <v>0</v>
      </c>
      <c r="AC36" s="22">
        <v>312</v>
      </c>
      <c r="AD36" s="22">
        <f t="shared" si="5"/>
        <v>125</v>
      </c>
      <c r="AE36" s="22">
        <v>125</v>
      </c>
      <c r="AF36" s="22">
        <v>0</v>
      </c>
      <c r="AG36" s="22">
        <v>0</v>
      </c>
      <c r="AH36" s="22">
        <v>0</v>
      </c>
      <c r="AI36" s="22">
        <v>0</v>
      </c>
    </row>
    <row r="37" spans="1:35" ht="13.5">
      <c r="A37" s="40" t="s">
        <v>112</v>
      </c>
      <c r="B37" s="40" t="s">
        <v>173</v>
      </c>
      <c r="C37" s="41" t="s">
        <v>174</v>
      </c>
      <c r="D37" s="31">
        <f t="shared" si="0"/>
        <v>1768</v>
      </c>
      <c r="E37" s="22">
        <v>1271</v>
      </c>
      <c r="F37" s="31">
        <f t="shared" si="1"/>
        <v>192</v>
      </c>
      <c r="G37" s="22">
        <v>192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f t="shared" si="2"/>
        <v>305</v>
      </c>
      <c r="N37" s="22">
        <v>167</v>
      </c>
      <c r="O37" s="22">
        <v>35</v>
      </c>
      <c r="P37" s="22">
        <v>103</v>
      </c>
      <c r="Q37" s="22">
        <v>0</v>
      </c>
      <c r="R37" s="22">
        <v>0</v>
      </c>
      <c r="S37" s="22">
        <v>0</v>
      </c>
      <c r="T37" s="22">
        <f t="shared" si="3"/>
        <v>1405</v>
      </c>
      <c r="U37" s="22">
        <v>1271</v>
      </c>
      <c r="V37" s="22">
        <v>134</v>
      </c>
      <c r="W37" s="22">
        <v>0</v>
      </c>
      <c r="X37" s="22">
        <v>0</v>
      </c>
      <c r="Y37" s="22">
        <v>0</v>
      </c>
      <c r="Z37" s="22">
        <v>0</v>
      </c>
      <c r="AA37" s="22">
        <f t="shared" si="4"/>
        <v>226</v>
      </c>
      <c r="AB37" s="22">
        <v>0</v>
      </c>
      <c r="AC37" s="22">
        <v>193</v>
      </c>
      <c r="AD37" s="22">
        <f t="shared" si="5"/>
        <v>33</v>
      </c>
      <c r="AE37" s="22">
        <v>33</v>
      </c>
      <c r="AF37" s="22">
        <v>0</v>
      </c>
      <c r="AG37" s="22">
        <v>0</v>
      </c>
      <c r="AH37" s="22">
        <v>0</v>
      </c>
      <c r="AI37" s="22">
        <v>0</v>
      </c>
    </row>
    <row r="38" spans="1:35" ht="13.5">
      <c r="A38" s="40" t="s">
        <v>112</v>
      </c>
      <c r="B38" s="40" t="s">
        <v>175</v>
      </c>
      <c r="C38" s="41" t="s">
        <v>176</v>
      </c>
      <c r="D38" s="31">
        <f t="shared" si="0"/>
        <v>1581</v>
      </c>
      <c r="E38" s="22">
        <v>474</v>
      </c>
      <c r="F38" s="31">
        <f t="shared" si="1"/>
        <v>1107</v>
      </c>
      <c r="G38" s="22">
        <v>55</v>
      </c>
      <c r="H38" s="22">
        <v>146</v>
      </c>
      <c r="I38" s="22">
        <v>683</v>
      </c>
      <c r="J38" s="22">
        <v>0</v>
      </c>
      <c r="K38" s="22">
        <v>223</v>
      </c>
      <c r="L38" s="22">
        <v>0</v>
      </c>
      <c r="M38" s="22">
        <f t="shared" si="2"/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f t="shared" si="3"/>
        <v>572</v>
      </c>
      <c r="U38" s="22">
        <v>474</v>
      </c>
      <c r="V38" s="22">
        <v>33</v>
      </c>
      <c r="W38" s="22">
        <v>0</v>
      </c>
      <c r="X38" s="22">
        <v>0</v>
      </c>
      <c r="Y38" s="22">
        <v>0</v>
      </c>
      <c r="Z38" s="22">
        <v>65</v>
      </c>
      <c r="AA38" s="22">
        <f t="shared" si="4"/>
        <v>312</v>
      </c>
      <c r="AB38" s="22">
        <v>0</v>
      </c>
      <c r="AC38" s="22">
        <v>56</v>
      </c>
      <c r="AD38" s="22">
        <f t="shared" si="5"/>
        <v>256</v>
      </c>
      <c r="AE38" s="22">
        <v>9</v>
      </c>
      <c r="AF38" s="22">
        <v>30</v>
      </c>
      <c r="AG38" s="22">
        <v>59</v>
      </c>
      <c r="AH38" s="22">
        <v>0</v>
      </c>
      <c r="AI38" s="22">
        <v>158</v>
      </c>
    </row>
    <row r="39" spans="1:35" ht="13.5">
      <c r="A39" s="40" t="s">
        <v>112</v>
      </c>
      <c r="B39" s="40" t="s">
        <v>177</v>
      </c>
      <c r="C39" s="41" t="s">
        <v>178</v>
      </c>
      <c r="D39" s="31">
        <f t="shared" si="0"/>
        <v>5262</v>
      </c>
      <c r="E39" s="22">
        <v>4144</v>
      </c>
      <c r="F39" s="31">
        <f t="shared" si="1"/>
        <v>1054</v>
      </c>
      <c r="G39" s="22">
        <v>214</v>
      </c>
      <c r="H39" s="22">
        <v>427</v>
      </c>
      <c r="I39" s="22">
        <v>0</v>
      </c>
      <c r="J39" s="22">
        <v>0</v>
      </c>
      <c r="K39" s="22">
        <v>413</v>
      </c>
      <c r="L39" s="22">
        <v>0</v>
      </c>
      <c r="M39" s="22">
        <f t="shared" si="2"/>
        <v>64</v>
      </c>
      <c r="N39" s="22">
        <v>64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f t="shared" si="3"/>
        <v>4470</v>
      </c>
      <c r="U39" s="22">
        <v>4144</v>
      </c>
      <c r="V39" s="22">
        <v>152</v>
      </c>
      <c r="W39" s="22">
        <v>0</v>
      </c>
      <c r="X39" s="22">
        <v>0</v>
      </c>
      <c r="Y39" s="22">
        <v>0</v>
      </c>
      <c r="Z39" s="22">
        <v>174</v>
      </c>
      <c r="AA39" s="22">
        <f t="shared" si="4"/>
        <v>821</v>
      </c>
      <c r="AB39" s="22">
        <v>0</v>
      </c>
      <c r="AC39" s="22">
        <v>493</v>
      </c>
      <c r="AD39" s="22">
        <f t="shared" si="5"/>
        <v>328</v>
      </c>
      <c r="AE39" s="22">
        <v>0</v>
      </c>
      <c r="AF39" s="22">
        <v>89</v>
      </c>
      <c r="AG39" s="22">
        <v>0</v>
      </c>
      <c r="AH39" s="22">
        <v>0</v>
      </c>
      <c r="AI39" s="22">
        <v>239</v>
      </c>
    </row>
    <row r="40" spans="1:35" ht="13.5">
      <c r="A40" s="40" t="s">
        <v>112</v>
      </c>
      <c r="B40" s="40" t="s">
        <v>179</v>
      </c>
      <c r="C40" s="41" t="s">
        <v>180</v>
      </c>
      <c r="D40" s="31">
        <f t="shared" si="0"/>
        <v>2055</v>
      </c>
      <c r="E40" s="22">
        <v>1586</v>
      </c>
      <c r="F40" s="31">
        <f t="shared" si="1"/>
        <v>374</v>
      </c>
      <c r="G40" s="22">
        <v>0</v>
      </c>
      <c r="H40" s="22">
        <v>374</v>
      </c>
      <c r="I40" s="22">
        <v>0</v>
      </c>
      <c r="J40" s="22">
        <v>0</v>
      </c>
      <c r="K40" s="22">
        <v>0</v>
      </c>
      <c r="L40" s="22">
        <v>0</v>
      </c>
      <c r="M40" s="22">
        <f t="shared" si="2"/>
        <v>95</v>
      </c>
      <c r="N40" s="22">
        <v>95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f t="shared" si="3"/>
        <v>1626</v>
      </c>
      <c r="U40" s="22">
        <v>1586</v>
      </c>
      <c r="V40" s="22">
        <v>0</v>
      </c>
      <c r="W40" s="22">
        <v>40</v>
      </c>
      <c r="X40" s="22">
        <v>0</v>
      </c>
      <c r="Y40" s="22">
        <v>0</v>
      </c>
      <c r="Z40" s="22">
        <v>0</v>
      </c>
      <c r="AA40" s="22">
        <f t="shared" si="4"/>
        <v>391</v>
      </c>
      <c r="AB40" s="22">
        <v>0</v>
      </c>
      <c r="AC40" s="22">
        <v>258</v>
      </c>
      <c r="AD40" s="22">
        <f t="shared" si="5"/>
        <v>133</v>
      </c>
      <c r="AE40" s="22">
        <v>0</v>
      </c>
      <c r="AF40" s="22">
        <v>133</v>
      </c>
      <c r="AG40" s="22">
        <v>0</v>
      </c>
      <c r="AH40" s="22">
        <v>0</v>
      </c>
      <c r="AI40" s="22">
        <v>0</v>
      </c>
    </row>
    <row r="41" spans="1:35" ht="13.5">
      <c r="A41" s="40" t="s">
        <v>112</v>
      </c>
      <c r="B41" s="40" t="s">
        <v>181</v>
      </c>
      <c r="C41" s="41" t="s">
        <v>182</v>
      </c>
      <c r="D41" s="31">
        <f aca="true" t="shared" si="6" ref="D41:D49">E41+F41+L41+M41</f>
        <v>1370</v>
      </c>
      <c r="E41" s="22">
        <v>1110</v>
      </c>
      <c r="F41" s="31">
        <f aca="true" t="shared" si="7" ref="F41:F49">SUM(G41:K41)</f>
        <v>260</v>
      </c>
      <c r="G41" s="22">
        <v>0</v>
      </c>
      <c r="H41" s="22">
        <v>260</v>
      </c>
      <c r="I41" s="22">
        <v>0</v>
      </c>
      <c r="J41" s="22">
        <v>0</v>
      </c>
      <c r="K41" s="22">
        <v>0</v>
      </c>
      <c r="L41" s="22">
        <v>0</v>
      </c>
      <c r="M41" s="22">
        <f aca="true" t="shared" si="8" ref="M41:M49">SUM(N41:S41)</f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f aca="true" t="shared" si="9" ref="T41:T49">SUM(U41:Z41)</f>
        <v>1134</v>
      </c>
      <c r="U41" s="22">
        <v>1110</v>
      </c>
      <c r="V41" s="22">
        <v>0</v>
      </c>
      <c r="W41" s="22">
        <v>24</v>
      </c>
      <c r="X41" s="22">
        <v>0</v>
      </c>
      <c r="Y41" s="22">
        <v>0</v>
      </c>
      <c r="Z41" s="22">
        <v>0</v>
      </c>
      <c r="AA41" s="22">
        <f aca="true" t="shared" si="10" ref="AA41:AA49">SUM(AB41:AD41)</f>
        <v>259</v>
      </c>
      <c r="AB41" s="22">
        <v>0</v>
      </c>
      <c r="AC41" s="22">
        <v>179</v>
      </c>
      <c r="AD41" s="22">
        <f aca="true" t="shared" si="11" ref="AD41:AD49">SUM(AE41:AI41)</f>
        <v>80</v>
      </c>
      <c r="AE41" s="22">
        <v>0</v>
      </c>
      <c r="AF41" s="22">
        <v>80</v>
      </c>
      <c r="AG41" s="22">
        <v>0</v>
      </c>
      <c r="AH41" s="22">
        <v>0</v>
      </c>
      <c r="AI41" s="22">
        <v>0</v>
      </c>
    </row>
    <row r="42" spans="1:35" ht="13.5">
      <c r="A42" s="40" t="s">
        <v>112</v>
      </c>
      <c r="B42" s="40" t="s">
        <v>183</v>
      </c>
      <c r="C42" s="41" t="s">
        <v>184</v>
      </c>
      <c r="D42" s="31">
        <f t="shared" si="6"/>
        <v>1915</v>
      </c>
      <c r="E42" s="22">
        <v>1562</v>
      </c>
      <c r="F42" s="31">
        <f t="shared" si="7"/>
        <v>353</v>
      </c>
      <c r="G42" s="22">
        <v>0</v>
      </c>
      <c r="H42" s="22">
        <v>353</v>
      </c>
      <c r="I42" s="22">
        <v>0</v>
      </c>
      <c r="J42" s="22">
        <v>0</v>
      </c>
      <c r="K42" s="22">
        <v>0</v>
      </c>
      <c r="L42" s="22">
        <v>0</v>
      </c>
      <c r="M42" s="22">
        <f t="shared" si="8"/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f t="shared" si="9"/>
        <v>1610</v>
      </c>
      <c r="U42" s="22">
        <v>1562</v>
      </c>
      <c r="V42" s="22">
        <v>0</v>
      </c>
      <c r="W42" s="22">
        <v>48</v>
      </c>
      <c r="X42" s="22">
        <v>0</v>
      </c>
      <c r="Y42" s="22">
        <v>0</v>
      </c>
      <c r="Z42" s="22">
        <v>0</v>
      </c>
      <c r="AA42" s="22">
        <f t="shared" si="10"/>
        <v>403</v>
      </c>
      <c r="AB42" s="22">
        <v>0</v>
      </c>
      <c r="AC42" s="22">
        <v>243</v>
      </c>
      <c r="AD42" s="22">
        <f t="shared" si="11"/>
        <v>160</v>
      </c>
      <c r="AE42" s="22">
        <v>0</v>
      </c>
      <c r="AF42" s="22">
        <v>160</v>
      </c>
      <c r="AG42" s="22">
        <v>0</v>
      </c>
      <c r="AH42" s="22">
        <v>0</v>
      </c>
      <c r="AI42" s="22">
        <v>0</v>
      </c>
    </row>
    <row r="43" spans="1:35" ht="13.5">
      <c r="A43" s="40" t="s">
        <v>112</v>
      </c>
      <c r="B43" s="40" t="s">
        <v>185</v>
      </c>
      <c r="C43" s="41" t="s">
        <v>186</v>
      </c>
      <c r="D43" s="31">
        <f t="shared" si="6"/>
        <v>2055</v>
      </c>
      <c r="E43" s="22">
        <v>1837</v>
      </c>
      <c r="F43" s="31">
        <f t="shared" si="7"/>
        <v>218</v>
      </c>
      <c r="G43" s="22">
        <v>0</v>
      </c>
      <c r="H43" s="22">
        <v>218</v>
      </c>
      <c r="I43" s="22">
        <v>0</v>
      </c>
      <c r="J43" s="22">
        <v>0</v>
      </c>
      <c r="K43" s="22">
        <v>0</v>
      </c>
      <c r="L43" s="22">
        <v>0</v>
      </c>
      <c r="M43" s="22">
        <f t="shared" si="8"/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f t="shared" si="9"/>
        <v>1857</v>
      </c>
      <c r="U43" s="22">
        <v>1837</v>
      </c>
      <c r="V43" s="22">
        <v>0</v>
      </c>
      <c r="W43" s="22">
        <v>20</v>
      </c>
      <c r="X43" s="22">
        <v>0</v>
      </c>
      <c r="Y43" s="22">
        <v>0</v>
      </c>
      <c r="Z43" s="22">
        <v>0</v>
      </c>
      <c r="AA43" s="22">
        <f t="shared" si="10"/>
        <v>216</v>
      </c>
      <c r="AB43" s="22">
        <v>0</v>
      </c>
      <c r="AC43" s="22">
        <v>150</v>
      </c>
      <c r="AD43" s="22">
        <f t="shared" si="11"/>
        <v>66</v>
      </c>
      <c r="AE43" s="22">
        <v>0</v>
      </c>
      <c r="AF43" s="22">
        <v>66</v>
      </c>
      <c r="AG43" s="22">
        <v>0</v>
      </c>
      <c r="AH43" s="22">
        <v>0</v>
      </c>
      <c r="AI43" s="22">
        <v>0</v>
      </c>
    </row>
    <row r="44" spans="1:35" ht="13.5">
      <c r="A44" s="40" t="s">
        <v>112</v>
      </c>
      <c r="B44" s="40" t="s">
        <v>187</v>
      </c>
      <c r="C44" s="41" t="s">
        <v>188</v>
      </c>
      <c r="D44" s="31">
        <f t="shared" si="6"/>
        <v>989</v>
      </c>
      <c r="E44" s="22">
        <v>805</v>
      </c>
      <c r="F44" s="31">
        <f t="shared" si="7"/>
        <v>184</v>
      </c>
      <c r="G44" s="22">
        <v>0</v>
      </c>
      <c r="H44" s="22">
        <v>184</v>
      </c>
      <c r="I44" s="22">
        <v>0</v>
      </c>
      <c r="J44" s="22">
        <v>0</v>
      </c>
      <c r="K44" s="22">
        <v>0</v>
      </c>
      <c r="L44" s="22">
        <v>0</v>
      </c>
      <c r="M44" s="22">
        <f t="shared" si="8"/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f t="shared" si="9"/>
        <v>826</v>
      </c>
      <c r="U44" s="22">
        <v>805</v>
      </c>
      <c r="V44" s="22">
        <v>0</v>
      </c>
      <c r="W44" s="22">
        <v>21</v>
      </c>
      <c r="X44" s="22">
        <v>0</v>
      </c>
      <c r="Y44" s="22">
        <v>0</v>
      </c>
      <c r="Z44" s="22">
        <v>0</v>
      </c>
      <c r="AA44" s="22">
        <f t="shared" si="10"/>
        <v>195</v>
      </c>
      <c r="AB44" s="22">
        <v>0</v>
      </c>
      <c r="AC44" s="22">
        <v>127</v>
      </c>
      <c r="AD44" s="22">
        <f t="shared" si="11"/>
        <v>68</v>
      </c>
      <c r="AE44" s="22">
        <v>0</v>
      </c>
      <c r="AF44" s="22">
        <v>68</v>
      </c>
      <c r="AG44" s="22">
        <v>0</v>
      </c>
      <c r="AH44" s="22">
        <v>0</v>
      </c>
      <c r="AI44" s="22">
        <v>0</v>
      </c>
    </row>
    <row r="45" spans="1:35" ht="13.5">
      <c r="A45" s="40" t="s">
        <v>112</v>
      </c>
      <c r="B45" s="40" t="s">
        <v>189</v>
      </c>
      <c r="C45" s="41" t="s">
        <v>190</v>
      </c>
      <c r="D45" s="31">
        <f t="shared" si="6"/>
        <v>3290</v>
      </c>
      <c r="E45" s="22">
        <v>2860</v>
      </c>
      <c r="F45" s="31">
        <f t="shared" si="7"/>
        <v>430</v>
      </c>
      <c r="G45" s="22">
        <v>0</v>
      </c>
      <c r="H45" s="22">
        <v>430</v>
      </c>
      <c r="I45" s="22">
        <v>0</v>
      </c>
      <c r="J45" s="22">
        <v>0</v>
      </c>
      <c r="K45" s="22">
        <v>0</v>
      </c>
      <c r="L45" s="22">
        <v>0</v>
      </c>
      <c r="M45" s="22">
        <f t="shared" si="8"/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f t="shared" si="9"/>
        <v>2920</v>
      </c>
      <c r="U45" s="22">
        <v>2860</v>
      </c>
      <c r="V45" s="22">
        <v>0</v>
      </c>
      <c r="W45" s="22">
        <v>60</v>
      </c>
      <c r="X45" s="22">
        <v>0</v>
      </c>
      <c r="Y45" s="22">
        <v>0</v>
      </c>
      <c r="Z45" s="22">
        <v>0</v>
      </c>
      <c r="AA45" s="22">
        <f t="shared" si="10"/>
        <v>496</v>
      </c>
      <c r="AB45" s="22">
        <v>0</v>
      </c>
      <c r="AC45" s="22">
        <v>297</v>
      </c>
      <c r="AD45" s="22">
        <f t="shared" si="11"/>
        <v>199</v>
      </c>
      <c r="AE45" s="22">
        <v>0</v>
      </c>
      <c r="AF45" s="22">
        <v>199</v>
      </c>
      <c r="AG45" s="22">
        <v>0</v>
      </c>
      <c r="AH45" s="22">
        <v>0</v>
      </c>
      <c r="AI45" s="22">
        <v>0</v>
      </c>
    </row>
    <row r="46" spans="1:35" ht="13.5">
      <c r="A46" s="40" t="s">
        <v>112</v>
      </c>
      <c r="B46" s="40" t="s">
        <v>191</v>
      </c>
      <c r="C46" s="41" t="s">
        <v>192</v>
      </c>
      <c r="D46" s="31">
        <f t="shared" si="6"/>
        <v>4379</v>
      </c>
      <c r="E46" s="22">
        <v>2859</v>
      </c>
      <c r="F46" s="31">
        <f t="shared" si="7"/>
        <v>1031</v>
      </c>
      <c r="G46" s="22">
        <v>173</v>
      </c>
      <c r="H46" s="22">
        <v>424</v>
      </c>
      <c r="I46" s="22">
        <v>0</v>
      </c>
      <c r="J46" s="22">
        <v>0</v>
      </c>
      <c r="K46" s="22">
        <v>434</v>
      </c>
      <c r="L46" s="22">
        <v>0</v>
      </c>
      <c r="M46" s="22">
        <f t="shared" si="8"/>
        <v>489</v>
      </c>
      <c r="N46" s="22">
        <v>463</v>
      </c>
      <c r="O46" s="22">
        <v>3</v>
      </c>
      <c r="P46" s="22">
        <v>7</v>
      </c>
      <c r="Q46" s="22">
        <v>0</v>
      </c>
      <c r="R46" s="22">
        <v>0</v>
      </c>
      <c r="S46" s="22">
        <v>16</v>
      </c>
      <c r="T46" s="22">
        <f t="shared" si="9"/>
        <v>3161</v>
      </c>
      <c r="U46" s="22">
        <v>2859</v>
      </c>
      <c r="V46" s="22">
        <v>122</v>
      </c>
      <c r="W46" s="22">
        <v>0</v>
      </c>
      <c r="X46" s="22">
        <v>0</v>
      </c>
      <c r="Y46" s="22">
        <v>0</v>
      </c>
      <c r="Z46" s="22">
        <v>180</v>
      </c>
      <c r="AA46" s="22">
        <f t="shared" si="10"/>
        <v>682</v>
      </c>
      <c r="AB46" s="22">
        <v>0</v>
      </c>
      <c r="AC46" s="22">
        <v>340</v>
      </c>
      <c r="AD46" s="22">
        <f t="shared" si="11"/>
        <v>342</v>
      </c>
      <c r="AE46" s="22">
        <v>0</v>
      </c>
      <c r="AF46" s="22">
        <v>88</v>
      </c>
      <c r="AG46" s="22">
        <v>0</v>
      </c>
      <c r="AH46" s="22">
        <v>0</v>
      </c>
      <c r="AI46" s="22">
        <v>254</v>
      </c>
    </row>
    <row r="47" spans="1:35" ht="13.5">
      <c r="A47" s="40" t="s">
        <v>112</v>
      </c>
      <c r="B47" s="40" t="s">
        <v>193</v>
      </c>
      <c r="C47" s="41" t="s">
        <v>194</v>
      </c>
      <c r="D47" s="31">
        <f t="shared" si="6"/>
        <v>1604</v>
      </c>
      <c r="E47" s="22">
        <v>1153</v>
      </c>
      <c r="F47" s="31">
        <f t="shared" si="7"/>
        <v>451</v>
      </c>
      <c r="G47" s="22">
        <v>53</v>
      </c>
      <c r="H47" s="22">
        <v>168</v>
      </c>
      <c r="I47" s="22">
        <v>0</v>
      </c>
      <c r="J47" s="22">
        <v>0</v>
      </c>
      <c r="K47" s="22">
        <v>230</v>
      </c>
      <c r="L47" s="22">
        <v>0</v>
      </c>
      <c r="M47" s="22">
        <f t="shared" si="8"/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f t="shared" si="9"/>
        <v>1243</v>
      </c>
      <c r="U47" s="22">
        <v>1153</v>
      </c>
      <c r="V47" s="22">
        <v>38</v>
      </c>
      <c r="W47" s="22">
        <v>0</v>
      </c>
      <c r="X47" s="22">
        <v>0</v>
      </c>
      <c r="Y47" s="22">
        <v>0</v>
      </c>
      <c r="Z47" s="22">
        <v>52</v>
      </c>
      <c r="AA47" s="22">
        <f t="shared" si="10"/>
        <v>350</v>
      </c>
      <c r="AB47" s="22">
        <v>0</v>
      </c>
      <c r="AC47" s="22">
        <v>137</v>
      </c>
      <c r="AD47" s="22">
        <f t="shared" si="11"/>
        <v>213</v>
      </c>
      <c r="AE47" s="22">
        <v>0</v>
      </c>
      <c r="AF47" s="22">
        <v>35</v>
      </c>
      <c r="AG47" s="22">
        <v>0</v>
      </c>
      <c r="AH47" s="22">
        <v>0</v>
      </c>
      <c r="AI47" s="22">
        <v>178</v>
      </c>
    </row>
    <row r="48" spans="1:35" ht="13.5">
      <c r="A48" s="40" t="s">
        <v>112</v>
      </c>
      <c r="B48" s="40" t="s">
        <v>195</v>
      </c>
      <c r="C48" s="41" t="s">
        <v>110</v>
      </c>
      <c r="D48" s="31">
        <f t="shared" si="6"/>
        <v>884</v>
      </c>
      <c r="E48" s="22">
        <v>713</v>
      </c>
      <c r="F48" s="31">
        <f t="shared" si="7"/>
        <v>171</v>
      </c>
      <c r="G48" s="22">
        <v>48</v>
      </c>
      <c r="H48" s="22">
        <v>68</v>
      </c>
      <c r="I48" s="22">
        <v>0</v>
      </c>
      <c r="J48" s="22">
        <v>0</v>
      </c>
      <c r="K48" s="22">
        <v>55</v>
      </c>
      <c r="L48" s="22">
        <v>0</v>
      </c>
      <c r="M48" s="22">
        <f t="shared" si="8"/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f t="shared" si="9"/>
        <v>802</v>
      </c>
      <c r="U48" s="22">
        <v>713</v>
      </c>
      <c r="V48" s="22">
        <v>34</v>
      </c>
      <c r="W48" s="22">
        <v>0</v>
      </c>
      <c r="X48" s="22">
        <v>0</v>
      </c>
      <c r="Y48" s="22">
        <v>0</v>
      </c>
      <c r="Z48" s="22">
        <v>55</v>
      </c>
      <c r="AA48" s="22">
        <f t="shared" si="10"/>
        <v>99</v>
      </c>
      <c r="AB48" s="22">
        <v>0</v>
      </c>
      <c r="AC48" s="22">
        <v>85</v>
      </c>
      <c r="AD48" s="22">
        <f t="shared" si="11"/>
        <v>14</v>
      </c>
      <c r="AE48" s="22">
        <v>0</v>
      </c>
      <c r="AF48" s="22">
        <v>14</v>
      </c>
      <c r="AG48" s="22">
        <v>0</v>
      </c>
      <c r="AH48" s="22">
        <v>0</v>
      </c>
      <c r="AI48" s="22">
        <v>0</v>
      </c>
    </row>
    <row r="49" spans="1:35" ht="13.5">
      <c r="A49" s="40" t="s">
        <v>112</v>
      </c>
      <c r="B49" s="40" t="s">
        <v>196</v>
      </c>
      <c r="C49" s="41" t="s">
        <v>197</v>
      </c>
      <c r="D49" s="31">
        <f t="shared" si="6"/>
        <v>1487</v>
      </c>
      <c r="E49" s="22">
        <v>1122</v>
      </c>
      <c r="F49" s="31">
        <f t="shared" si="7"/>
        <v>365</v>
      </c>
      <c r="G49" s="22">
        <v>41</v>
      </c>
      <c r="H49" s="22">
        <v>171</v>
      </c>
      <c r="I49" s="22">
        <v>0</v>
      </c>
      <c r="J49" s="22">
        <v>0</v>
      </c>
      <c r="K49" s="22">
        <v>153</v>
      </c>
      <c r="L49" s="22">
        <v>0</v>
      </c>
      <c r="M49" s="22">
        <f t="shared" si="8"/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f t="shared" si="9"/>
        <v>1192</v>
      </c>
      <c r="U49" s="22">
        <v>1122</v>
      </c>
      <c r="V49" s="22">
        <v>29</v>
      </c>
      <c r="W49" s="22">
        <v>0</v>
      </c>
      <c r="X49" s="22">
        <v>0</v>
      </c>
      <c r="Y49" s="22">
        <v>0</v>
      </c>
      <c r="Z49" s="22">
        <v>41</v>
      </c>
      <c r="AA49" s="22">
        <f t="shared" si="10"/>
        <v>282</v>
      </c>
      <c r="AB49" s="22">
        <v>0</v>
      </c>
      <c r="AC49" s="22">
        <v>134</v>
      </c>
      <c r="AD49" s="22">
        <f t="shared" si="11"/>
        <v>148</v>
      </c>
      <c r="AE49" s="22">
        <v>0</v>
      </c>
      <c r="AF49" s="22">
        <v>36</v>
      </c>
      <c r="AG49" s="22">
        <v>0</v>
      </c>
      <c r="AH49" s="22">
        <v>0</v>
      </c>
      <c r="AI49" s="22">
        <v>112</v>
      </c>
    </row>
    <row r="50" spans="1:35" ht="13.5">
      <c r="A50" s="74" t="s">
        <v>12</v>
      </c>
      <c r="B50" s="75"/>
      <c r="C50" s="76"/>
      <c r="D50" s="22">
        <f aca="true" t="shared" si="12" ref="D50:AI50">SUM(D6:D49)</f>
        <v>407516</v>
      </c>
      <c r="E50" s="22">
        <f t="shared" si="12"/>
        <v>312765</v>
      </c>
      <c r="F50" s="22">
        <f t="shared" si="12"/>
        <v>76516</v>
      </c>
      <c r="G50" s="22">
        <f t="shared" si="12"/>
        <v>27348</v>
      </c>
      <c r="H50" s="22">
        <f t="shared" si="12"/>
        <v>30679</v>
      </c>
      <c r="I50" s="22">
        <f t="shared" si="12"/>
        <v>12544</v>
      </c>
      <c r="J50" s="22">
        <f t="shared" si="12"/>
        <v>0</v>
      </c>
      <c r="K50" s="22">
        <f t="shared" si="12"/>
        <v>5945</v>
      </c>
      <c r="L50" s="22">
        <f t="shared" si="12"/>
        <v>5772</v>
      </c>
      <c r="M50" s="22">
        <f t="shared" si="12"/>
        <v>12463</v>
      </c>
      <c r="N50" s="22">
        <f t="shared" si="12"/>
        <v>8501</v>
      </c>
      <c r="O50" s="22">
        <f t="shared" si="12"/>
        <v>908</v>
      </c>
      <c r="P50" s="22">
        <f t="shared" si="12"/>
        <v>2366</v>
      </c>
      <c r="Q50" s="22">
        <f t="shared" si="12"/>
        <v>36</v>
      </c>
      <c r="R50" s="22">
        <f t="shared" si="12"/>
        <v>3</v>
      </c>
      <c r="S50" s="22">
        <f t="shared" si="12"/>
        <v>649</v>
      </c>
      <c r="T50" s="22">
        <f t="shared" si="12"/>
        <v>329673</v>
      </c>
      <c r="U50" s="22">
        <f t="shared" si="12"/>
        <v>312765</v>
      </c>
      <c r="V50" s="22">
        <f t="shared" si="12"/>
        <v>14325</v>
      </c>
      <c r="W50" s="22">
        <f t="shared" si="12"/>
        <v>1147</v>
      </c>
      <c r="X50" s="22">
        <f t="shared" si="12"/>
        <v>0</v>
      </c>
      <c r="Y50" s="22">
        <f t="shared" si="12"/>
        <v>0</v>
      </c>
      <c r="Z50" s="22">
        <f t="shared" si="12"/>
        <v>1436</v>
      </c>
      <c r="AA50" s="22">
        <f t="shared" si="12"/>
        <v>68072</v>
      </c>
      <c r="AB50" s="22">
        <f t="shared" si="12"/>
        <v>5772</v>
      </c>
      <c r="AC50" s="22">
        <f t="shared" si="12"/>
        <v>36873</v>
      </c>
      <c r="AD50" s="22">
        <f t="shared" si="12"/>
        <v>25427</v>
      </c>
      <c r="AE50" s="22">
        <f t="shared" si="12"/>
        <v>10536</v>
      </c>
      <c r="AF50" s="22">
        <f t="shared" si="12"/>
        <v>9425</v>
      </c>
      <c r="AG50" s="22">
        <f t="shared" si="12"/>
        <v>59</v>
      </c>
      <c r="AH50" s="22">
        <f t="shared" si="12"/>
        <v>0</v>
      </c>
      <c r="AI50" s="22">
        <f t="shared" si="12"/>
        <v>5407</v>
      </c>
    </row>
  </sheetData>
  <mergeCells count="10">
    <mergeCell ref="AC3:AC4"/>
    <mergeCell ref="A50:C50"/>
    <mergeCell ref="L3:L4"/>
    <mergeCell ref="U3:U4"/>
    <mergeCell ref="V3:Z3"/>
    <mergeCell ref="AB3:AB4"/>
    <mergeCell ref="A2:A5"/>
    <mergeCell ref="B2:B5"/>
    <mergeCell ref="C2:C5"/>
    <mergeCell ref="F3:K3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&amp;L&amp;16ごみ処理の状況（平成１２年度実績）&amp;R&amp;D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N49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66" ht="17.25">
      <c r="A1" s="1" t="s">
        <v>106</v>
      </c>
      <c r="B1" s="1"/>
      <c r="C1" s="1"/>
      <c r="D1" s="24"/>
      <c r="E1" s="24"/>
      <c r="F1" s="25"/>
      <c r="G1" s="25"/>
      <c r="H1" s="25"/>
      <c r="I1" s="25"/>
      <c r="J1" s="25"/>
      <c r="K1" s="24"/>
      <c r="L1" s="24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</row>
    <row r="2" spans="1:66" s="42" customFormat="1" ht="22.5" customHeight="1">
      <c r="A2" s="49" t="s">
        <v>13</v>
      </c>
      <c r="B2" s="49" t="s">
        <v>49</v>
      </c>
      <c r="C2" s="49" t="s">
        <v>50</v>
      </c>
      <c r="D2" s="95" t="s">
        <v>51</v>
      </c>
      <c r="E2" s="93"/>
      <c r="F2" s="93"/>
      <c r="G2" s="93"/>
      <c r="H2" s="93"/>
      <c r="I2" s="93"/>
      <c r="J2" s="94"/>
      <c r="K2" s="95" t="s">
        <v>52</v>
      </c>
      <c r="L2" s="93"/>
      <c r="M2" s="93"/>
      <c r="N2" s="93"/>
      <c r="O2" s="93"/>
      <c r="P2" s="93"/>
      <c r="Q2" s="94"/>
      <c r="R2" s="96" t="s">
        <v>0</v>
      </c>
      <c r="S2" s="47"/>
      <c r="T2" s="47"/>
      <c r="U2" s="47"/>
      <c r="V2" s="47"/>
      <c r="W2" s="47"/>
      <c r="X2" s="48"/>
      <c r="Y2" s="57" t="s">
        <v>1</v>
      </c>
      <c r="Z2" s="97"/>
      <c r="AA2" s="97"/>
      <c r="AB2" s="97"/>
      <c r="AC2" s="97"/>
      <c r="AD2" s="97"/>
      <c r="AE2" s="98"/>
      <c r="AF2" s="57" t="s">
        <v>2</v>
      </c>
      <c r="AG2" s="66"/>
      <c r="AH2" s="66"/>
      <c r="AI2" s="66"/>
      <c r="AJ2" s="66"/>
      <c r="AK2" s="66"/>
      <c r="AL2" s="67"/>
      <c r="AM2" s="57" t="s">
        <v>3</v>
      </c>
      <c r="AN2" s="99"/>
      <c r="AO2" s="99"/>
      <c r="AP2" s="99"/>
      <c r="AQ2" s="99"/>
      <c r="AR2" s="99"/>
      <c r="AS2" s="100"/>
      <c r="AT2" s="57" t="s">
        <v>4</v>
      </c>
      <c r="AU2" s="97"/>
      <c r="AV2" s="97"/>
      <c r="AW2" s="97"/>
      <c r="AX2" s="97"/>
      <c r="AY2" s="97"/>
      <c r="AZ2" s="98"/>
      <c r="BA2" s="57" t="s">
        <v>5</v>
      </c>
      <c r="BB2" s="97"/>
      <c r="BC2" s="97"/>
      <c r="BD2" s="97"/>
      <c r="BE2" s="97"/>
      <c r="BF2" s="97"/>
      <c r="BG2" s="98"/>
      <c r="BH2" s="92" t="s">
        <v>6</v>
      </c>
      <c r="BI2" s="93"/>
      <c r="BJ2" s="93"/>
      <c r="BK2" s="93"/>
      <c r="BL2" s="93"/>
      <c r="BM2" s="93"/>
      <c r="BN2" s="94"/>
    </row>
    <row r="3" spans="1:66" s="42" customFormat="1" ht="13.5">
      <c r="A3" s="101"/>
      <c r="B3" s="50"/>
      <c r="C3" s="50"/>
      <c r="D3" s="39" t="s">
        <v>67</v>
      </c>
      <c r="E3" s="7" t="s">
        <v>75</v>
      </c>
      <c r="F3" s="7" t="s">
        <v>45</v>
      </c>
      <c r="G3" s="7" t="s">
        <v>77</v>
      </c>
      <c r="H3" s="7" t="s">
        <v>7</v>
      </c>
      <c r="I3" s="7" t="s">
        <v>8</v>
      </c>
      <c r="J3" s="7" t="s">
        <v>47</v>
      </c>
      <c r="K3" s="39" t="s">
        <v>67</v>
      </c>
      <c r="L3" s="7" t="s">
        <v>75</v>
      </c>
      <c r="M3" s="7" t="s">
        <v>45</v>
      </c>
      <c r="N3" s="7" t="s">
        <v>77</v>
      </c>
      <c r="O3" s="7" t="s">
        <v>7</v>
      </c>
      <c r="P3" s="7" t="s">
        <v>8</v>
      </c>
      <c r="Q3" s="7" t="s">
        <v>47</v>
      </c>
      <c r="R3" s="39" t="s">
        <v>67</v>
      </c>
      <c r="S3" s="7" t="s">
        <v>75</v>
      </c>
      <c r="T3" s="7" t="s">
        <v>45</v>
      </c>
      <c r="U3" s="7" t="s">
        <v>77</v>
      </c>
      <c r="V3" s="7" t="s">
        <v>7</v>
      </c>
      <c r="W3" s="7" t="s">
        <v>8</v>
      </c>
      <c r="X3" s="7" t="s">
        <v>47</v>
      </c>
      <c r="Y3" s="39" t="s">
        <v>67</v>
      </c>
      <c r="Z3" s="7" t="s">
        <v>75</v>
      </c>
      <c r="AA3" s="7" t="s">
        <v>45</v>
      </c>
      <c r="AB3" s="7" t="s">
        <v>77</v>
      </c>
      <c r="AC3" s="7" t="s">
        <v>7</v>
      </c>
      <c r="AD3" s="7" t="s">
        <v>8</v>
      </c>
      <c r="AE3" s="7" t="s">
        <v>47</v>
      </c>
      <c r="AF3" s="39" t="s">
        <v>67</v>
      </c>
      <c r="AG3" s="7" t="s">
        <v>75</v>
      </c>
      <c r="AH3" s="7" t="s">
        <v>45</v>
      </c>
      <c r="AI3" s="7" t="s">
        <v>77</v>
      </c>
      <c r="AJ3" s="7" t="s">
        <v>7</v>
      </c>
      <c r="AK3" s="7" t="s">
        <v>8</v>
      </c>
      <c r="AL3" s="7" t="s">
        <v>47</v>
      </c>
      <c r="AM3" s="39" t="s">
        <v>67</v>
      </c>
      <c r="AN3" s="7" t="s">
        <v>75</v>
      </c>
      <c r="AO3" s="7" t="s">
        <v>45</v>
      </c>
      <c r="AP3" s="7" t="s">
        <v>77</v>
      </c>
      <c r="AQ3" s="7" t="s">
        <v>7</v>
      </c>
      <c r="AR3" s="7" t="s">
        <v>8</v>
      </c>
      <c r="AS3" s="7" t="s">
        <v>47</v>
      </c>
      <c r="AT3" s="39" t="s">
        <v>67</v>
      </c>
      <c r="AU3" s="7" t="s">
        <v>75</v>
      </c>
      <c r="AV3" s="7" t="s">
        <v>45</v>
      </c>
      <c r="AW3" s="7" t="s">
        <v>77</v>
      </c>
      <c r="AX3" s="7" t="s">
        <v>7</v>
      </c>
      <c r="AY3" s="7" t="s">
        <v>8</v>
      </c>
      <c r="AZ3" s="7" t="s">
        <v>47</v>
      </c>
      <c r="BA3" s="39" t="s">
        <v>67</v>
      </c>
      <c r="BB3" s="7" t="s">
        <v>75</v>
      </c>
      <c r="BC3" s="7" t="s">
        <v>45</v>
      </c>
      <c r="BD3" s="7" t="s">
        <v>77</v>
      </c>
      <c r="BE3" s="7" t="s">
        <v>7</v>
      </c>
      <c r="BF3" s="7" t="s">
        <v>8</v>
      </c>
      <c r="BG3" s="7" t="s">
        <v>47</v>
      </c>
      <c r="BH3" s="39" t="s">
        <v>67</v>
      </c>
      <c r="BI3" s="7" t="s">
        <v>75</v>
      </c>
      <c r="BJ3" s="7" t="s">
        <v>45</v>
      </c>
      <c r="BK3" s="7" t="s">
        <v>77</v>
      </c>
      <c r="BL3" s="7" t="s">
        <v>7</v>
      </c>
      <c r="BM3" s="7" t="s">
        <v>8</v>
      </c>
      <c r="BN3" s="7" t="s">
        <v>47</v>
      </c>
    </row>
    <row r="4" spans="1:66" s="42" customFormat="1" ht="13.5">
      <c r="A4" s="51"/>
      <c r="B4" s="77"/>
      <c r="C4" s="77"/>
      <c r="D4" s="19" t="s">
        <v>48</v>
      </c>
      <c r="E4" s="38" t="s">
        <v>34</v>
      </c>
      <c r="F4" s="38" t="s">
        <v>34</v>
      </c>
      <c r="G4" s="38" t="s">
        <v>34</v>
      </c>
      <c r="H4" s="38" t="s">
        <v>34</v>
      </c>
      <c r="I4" s="38" t="s">
        <v>34</v>
      </c>
      <c r="J4" s="38" t="s">
        <v>34</v>
      </c>
      <c r="K4" s="19" t="s">
        <v>34</v>
      </c>
      <c r="L4" s="38" t="s">
        <v>34</v>
      </c>
      <c r="M4" s="38" t="s">
        <v>34</v>
      </c>
      <c r="N4" s="38" t="s">
        <v>34</v>
      </c>
      <c r="O4" s="38" t="s">
        <v>34</v>
      </c>
      <c r="P4" s="38" t="s">
        <v>34</v>
      </c>
      <c r="Q4" s="38" t="s">
        <v>34</v>
      </c>
      <c r="R4" s="19" t="s">
        <v>34</v>
      </c>
      <c r="S4" s="38" t="s">
        <v>34</v>
      </c>
      <c r="T4" s="38" t="s">
        <v>34</v>
      </c>
      <c r="U4" s="38" t="s">
        <v>34</v>
      </c>
      <c r="V4" s="38" t="s">
        <v>34</v>
      </c>
      <c r="W4" s="38" t="s">
        <v>34</v>
      </c>
      <c r="X4" s="38" t="s">
        <v>34</v>
      </c>
      <c r="Y4" s="19" t="s">
        <v>34</v>
      </c>
      <c r="Z4" s="38" t="s">
        <v>34</v>
      </c>
      <c r="AA4" s="38" t="s">
        <v>34</v>
      </c>
      <c r="AB4" s="38" t="s">
        <v>34</v>
      </c>
      <c r="AC4" s="38" t="s">
        <v>34</v>
      </c>
      <c r="AD4" s="38" t="s">
        <v>34</v>
      </c>
      <c r="AE4" s="38" t="s">
        <v>34</v>
      </c>
      <c r="AF4" s="19" t="s">
        <v>34</v>
      </c>
      <c r="AG4" s="38" t="s">
        <v>34</v>
      </c>
      <c r="AH4" s="38" t="s">
        <v>34</v>
      </c>
      <c r="AI4" s="38" t="s">
        <v>34</v>
      </c>
      <c r="AJ4" s="38" t="s">
        <v>34</v>
      </c>
      <c r="AK4" s="38" t="s">
        <v>34</v>
      </c>
      <c r="AL4" s="38" t="s">
        <v>34</v>
      </c>
      <c r="AM4" s="19" t="s">
        <v>34</v>
      </c>
      <c r="AN4" s="38" t="s">
        <v>34</v>
      </c>
      <c r="AO4" s="38" t="s">
        <v>34</v>
      </c>
      <c r="AP4" s="38" t="s">
        <v>34</v>
      </c>
      <c r="AQ4" s="38" t="s">
        <v>34</v>
      </c>
      <c r="AR4" s="38" t="s">
        <v>34</v>
      </c>
      <c r="AS4" s="38" t="s">
        <v>34</v>
      </c>
      <c r="AT4" s="19" t="s">
        <v>34</v>
      </c>
      <c r="AU4" s="38" t="s">
        <v>34</v>
      </c>
      <c r="AV4" s="38" t="s">
        <v>34</v>
      </c>
      <c r="AW4" s="38" t="s">
        <v>34</v>
      </c>
      <c r="AX4" s="38" t="s">
        <v>34</v>
      </c>
      <c r="AY4" s="38" t="s">
        <v>34</v>
      </c>
      <c r="AZ4" s="38" t="s">
        <v>34</v>
      </c>
      <c r="BA4" s="19" t="s">
        <v>34</v>
      </c>
      <c r="BB4" s="38" t="s">
        <v>34</v>
      </c>
      <c r="BC4" s="38" t="s">
        <v>34</v>
      </c>
      <c r="BD4" s="38" t="s">
        <v>34</v>
      </c>
      <c r="BE4" s="38" t="s">
        <v>34</v>
      </c>
      <c r="BF4" s="38" t="s">
        <v>34</v>
      </c>
      <c r="BG4" s="38" t="s">
        <v>34</v>
      </c>
      <c r="BH4" s="19" t="s">
        <v>34</v>
      </c>
      <c r="BI4" s="38" t="s">
        <v>34</v>
      </c>
      <c r="BJ4" s="38" t="s">
        <v>34</v>
      </c>
      <c r="BK4" s="38" t="s">
        <v>34</v>
      </c>
      <c r="BL4" s="38" t="s">
        <v>34</v>
      </c>
      <c r="BM4" s="38" t="s">
        <v>34</v>
      </c>
      <c r="BN4" s="38" t="s">
        <v>34</v>
      </c>
    </row>
    <row r="5" spans="1:66" ht="13.5">
      <c r="A5" s="40" t="s">
        <v>112</v>
      </c>
      <c r="B5" s="40" t="s">
        <v>113</v>
      </c>
      <c r="C5" s="41" t="s">
        <v>114</v>
      </c>
      <c r="D5" s="22">
        <f aca="true" t="shared" si="0" ref="D5:D39">SUM(E5:J5)</f>
        <v>5122</v>
      </c>
      <c r="E5" s="22">
        <f aca="true" t="shared" si="1" ref="E5:J13">L5+S5</f>
        <v>0</v>
      </c>
      <c r="F5" s="22">
        <f t="shared" si="1"/>
        <v>2921</v>
      </c>
      <c r="G5" s="22">
        <f t="shared" si="1"/>
        <v>1778</v>
      </c>
      <c r="H5" s="22">
        <f t="shared" si="1"/>
        <v>423</v>
      </c>
      <c r="I5" s="22">
        <f t="shared" si="1"/>
        <v>0</v>
      </c>
      <c r="J5" s="22">
        <f t="shared" si="1"/>
        <v>0</v>
      </c>
      <c r="K5" s="22">
        <f aca="true" t="shared" si="2" ref="K5:K39">SUM(L5:Q5)</f>
        <v>0</v>
      </c>
      <c r="L5" s="22">
        <v>0</v>
      </c>
      <c r="M5" s="22">
        <v>0</v>
      </c>
      <c r="N5" s="22">
        <v>0</v>
      </c>
      <c r="O5" s="22">
        <v>0</v>
      </c>
      <c r="P5" s="22">
        <v>0</v>
      </c>
      <c r="Q5" s="22">
        <v>0</v>
      </c>
      <c r="R5" s="22">
        <f aca="true" t="shared" si="3" ref="R5:R39">SUM(S5:X5)</f>
        <v>5122</v>
      </c>
      <c r="S5" s="22">
        <f aca="true" t="shared" si="4" ref="S5:S39">AG5+AN5</f>
        <v>0</v>
      </c>
      <c r="T5" s="22">
        <f aca="true" t="shared" si="5" ref="T5:T39">AA5+AH5+AO5+AV5+BC5</f>
        <v>2921</v>
      </c>
      <c r="U5" s="22">
        <f aca="true" t="shared" si="6" ref="U5:W39">AI5+AP5</f>
        <v>1778</v>
      </c>
      <c r="V5" s="22">
        <f t="shared" si="6"/>
        <v>423</v>
      </c>
      <c r="W5" s="22">
        <f t="shared" si="6"/>
        <v>0</v>
      </c>
      <c r="X5" s="22">
        <f aca="true" t="shared" si="7" ref="X5:X39">AE5+AL5+AS5+AZ5+BG5</f>
        <v>0</v>
      </c>
      <c r="Y5" s="22">
        <f aca="true" t="shared" si="8" ref="Y5:Y39">SUM(Z5:AE5)</f>
        <v>0</v>
      </c>
      <c r="Z5" s="22" t="s">
        <v>9</v>
      </c>
      <c r="AA5" s="22">
        <v>0</v>
      </c>
      <c r="AB5" s="22" t="s">
        <v>9</v>
      </c>
      <c r="AC5" s="22" t="s">
        <v>9</v>
      </c>
      <c r="AD5" s="22" t="s">
        <v>9</v>
      </c>
      <c r="AE5" s="22">
        <v>0</v>
      </c>
      <c r="AF5" s="22">
        <f aca="true" t="shared" si="9" ref="AF5:AF39">SUM(AG5:AL5)</f>
        <v>1484</v>
      </c>
      <c r="AG5" s="22">
        <v>0</v>
      </c>
      <c r="AH5" s="22">
        <v>1484</v>
      </c>
      <c r="AI5" s="22">
        <v>0</v>
      </c>
      <c r="AJ5" s="22">
        <v>0</v>
      </c>
      <c r="AK5" s="22">
        <v>0</v>
      </c>
      <c r="AL5" s="22">
        <v>0</v>
      </c>
      <c r="AM5" s="22">
        <f aca="true" t="shared" si="10" ref="AM5:AM39">SUM(AN5:AS5)</f>
        <v>3638</v>
      </c>
      <c r="AN5" s="22">
        <v>0</v>
      </c>
      <c r="AO5" s="22">
        <v>1437</v>
      </c>
      <c r="AP5" s="22">
        <v>1778</v>
      </c>
      <c r="AQ5" s="22">
        <v>423</v>
      </c>
      <c r="AR5" s="22">
        <v>0</v>
      </c>
      <c r="AS5" s="22">
        <v>0</v>
      </c>
      <c r="AT5" s="22">
        <f aca="true" t="shared" si="11" ref="AT5:AT39">SUM(AU5:AZ5)</f>
        <v>0</v>
      </c>
      <c r="AU5" s="22" t="s">
        <v>9</v>
      </c>
      <c r="AV5" s="22">
        <v>0</v>
      </c>
      <c r="AW5" s="22" t="s">
        <v>9</v>
      </c>
      <c r="AX5" s="22" t="s">
        <v>9</v>
      </c>
      <c r="AY5" s="22" t="s">
        <v>9</v>
      </c>
      <c r="AZ5" s="22">
        <v>0</v>
      </c>
      <c r="BA5" s="22">
        <f aca="true" t="shared" si="12" ref="BA5:BA39">SUM(BB5:BG5)</f>
        <v>0</v>
      </c>
      <c r="BB5" s="22" t="s">
        <v>9</v>
      </c>
      <c r="BC5" s="22">
        <v>0</v>
      </c>
      <c r="BD5" s="22" t="s">
        <v>9</v>
      </c>
      <c r="BE5" s="22" t="s">
        <v>9</v>
      </c>
      <c r="BF5" s="22" t="s">
        <v>9</v>
      </c>
      <c r="BG5" s="22">
        <v>0</v>
      </c>
      <c r="BH5" s="22">
        <f aca="true" t="shared" si="13" ref="BH5:BH39">SUM(BI5:BN5)</f>
        <v>7394</v>
      </c>
      <c r="BI5" s="22">
        <v>6581</v>
      </c>
      <c r="BJ5" s="22">
        <v>21</v>
      </c>
      <c r="BK5" s="22">
        <v>539</v>
      </c>
      <c r="BL5" s="22">
        <v>0</v>
      </c>
      <c r="BM5" s="22">
        <v>0</v>
      </c>
      <c r="BN5" s="22">
        <v>253</v>
      </c>
    </row>
    <row r="6" spans="1:66" ht="13.5">
      <c r="A6" s="40" t="s">
        <v>112</v>
      </c>
      <c r="B6" s="40" t="s">
        <v>115</v>
      </c>
      <c r="C6" s="41" t="s">
        <v>116</v>
      </c>
      <c r="D6" s="22">
        <f t="shared" si="0"/>
        <v>5681</v>
      </c>
      <c r="E6" s="22">
        <f t="shared" si="1"/>
        <v>3826</v>
      </c>
      <c r="F6" s="22">
        <f t="shared" si="1"/>
        <v>1057</v>
      </c>
      <c r="G6" s="22">
        <f t="shared" si="1"/>
        <v>519</v>
      </c>
      <c r="H6" s="22">
        <f t="shared" si="1"/>
        <v>0</v>
      </c>
      <c r="I6" s="22">
        <f t="shared" si="1"/>
        <v>0</v>
      </c>
      <c r="J6" s="22">
        <f t="shared" si="1"/>
        <v>279</v>
      </c>
      <c r="K6" s="22">
        <f t="shared" si="2"/>
        <v>4910</v>
      </c>
      <c r="L6" s="22">
        <v>3826</v>
      </c>
      <c r="M6" s="22">
        <v>286</v>
      </c>
      <c r="N6" s="22">
        <v>519</v>
      </c>
      <c r="O6" s="22">
        <v>0</v>
      </c>
      <c r="P6" s="22">
        <v>0</v>
      </c>
      <c r="Q6" s="22">
        <v>279</v>
      </c>
      <c r="R6" s="22">
        <f t="shared" si="3"/>
        <v>771</v>
      </c>
      <c r="S6" s="22">
        <f t="shared" si="4"/>
        <v>0</v>
      </c>
      <c r="T6" s="22">
        <f t="shared" si="5"/>
        <v>771</v>
      </c>
      <c r="U6" s="22">
        <f t="shared" si="6"/>
        <v>0</v>
      </c>
      <c r="V6" s="22">
        <f t="shared" si="6"/>
        <v>0</v>
      </c>
      <c r="W6" s="22">
        <f t="shared" si="6"/>
        <v>0</v>
      </c>
      <c r="X6" s="22">
        <f t="shared" si="7"/>
        <v>0</v>
      </c>
      <c r="Y6" s="22">
        <f t="shared" si="8"/>
        <v>0</v>
      </c>
      <c r="Z6" s="22" t="s">
        <v>9</v>
      </c>
      <c r="AA6" s="22">
        <v>0</v>
      </c>
      <c r="AB6" s="22" t="s">
        <v>9</v>
      </c>
      <c r="AC6" s="22" t="s">
        <v>9</v>
      </c>
      <c r="AD6" s="22" t="s">
        <v>9</v>
      </c>
      <c r="AE6" s="22">
        <v>0</v>
      </c>
      <c r="AF6" s="22">
        <f t="shared" si="9"/>
        <v>771</v>
      </c>
      <c r="AG6" s="22">
        <v>0</v>
      </c>
      <c r="AH6" s="22">
        <v>771</v>
      </c>
      <c r="AI6" s="22">
        <v>0</v>
      </c>
      <c r="AJ6" s="22">
        <v>0</v>
      </c>
      <c r="AK6" s="22">
        <v>0</v>
      </c>
      <c r="AL6" s="22">
        <v>0</v>
      </c>
      <c r="AM6" s="22">
        <f t="shared" si="10"/>
        <v>0</v>
      </c>
      <c r="AN6" s="22">
        <v>0</v>
      </c>
      <c r="AO6" s="22">
        <v>0</v>
      </c>
      <c r="AP6" s="22">
        <v>0</v>
      </c>
      <c r="AQ6" s="22">
        <v>0</v>
      </c>
      <c r="AR6" s="22">
        <v>0</v>
      </c>
      <c r="AS6" s="22">
        <v>0</v>
      </c>
      <c r="AT6" s="22">
        <f t="shared" si="11"/>
        <v>0</v>
      </c>
      <c r="AU6" s="22" t="s">
        <v>9</v>
      </c>
      <c r="AV6" s="22">
        <v>0</v>
      </c>
      <c r="AW6" s="22" t="s">
        <v>9</v>
      </c>
      <c r="AX6" s="22" t="s">
        <v>9</v>
      </c>
      <c r="AY6" s="22" t="s">
        <v>9</v>
      </c>
      <c r="AZ6" s="22">
        <v>0</v>
      </c>
      <c r="BA6" s="22">
        <f t="shared" si="12"/>
        <v>0</v>
      </c>
      <c r="BB6" s="22" t="s">
        <v>9</v>
      </c>
      <c r="BC6" s="22">
        <v>0</v>
      </c>
      <c r="BD6" s="22" t="s">
        <v>9</v>
      </c>
      <c r="BE6" s="22" t="s">
        <v>9</v>
      </c>
      <c r="BF6" s="22" t="s">
        <v>9</v>
      </c>
      <c r="BG6" s="22">
        <v>0</v>
      </c>
      <c r="BH6" s="22">
        <f t="shared" si="13"/>
        <v>0</v>
      </c>
      <c r="BI6" s="22">
        <v>0</v>
      </c>
      <c r="BJ6" s="22">
        <v>0</v>
      </c>
      <c r="BK6" s="22">
        <v>0</v>
      </c>
      <c r="BL6" s="22">
        <v>0</v>
      </c>
      <c r="BM6" s="22">
        <v>0</v>
      </c>
      <c r="BN6" s="22">
        <v>0</v>
      </c>
    </row>
    <row r="7" spans="1:66" ht="13.5">
      <c r="A7" s="40" t="s">
        <v>112</v>
      </c>
      <c r="B7" s="40" t="s">
        <v>117</v>
      </c>
      <c r="C7" s="41" t="s">
        <v>118</v>
      </c>
      <c r="D7" s="22">
        <f t="shared" si="0"/>
        <v>1607</v>
      </c>
      <c r="E7" s="22">
        <f t="shared" si="1"/>
        <v>0</v>
      </c>
      <c r="F7" s="22">
        <f t="shared" si="1"/>
        <v>770</v>
      </c>
      <c r="G7" s="22">
        <f t="shared" si="1"/>
        <v>790</v>
      </c>
      <c r="H7" s="22">
        <f t="shared" si="1"/>
        <v>47</v>
      </c>
      <c r="I7" s="22">
        <f t="shared" si="1"/>
        <v>0</v>
      </c>
      <c r="J7" s="22">
        <f t="shared" si="1"/>
        <v>0</v>
      </c>
      <c r="K7" s="22">
        <f t="shared" si="2"/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f t="shared" si="3"/>
        <v>1607</v>
      </c>
      <c r="S7" s="22">
        <f t="shared" si="4"/>
        <v>0</v>
      </c>
      <c r="T7" s="22">
        <f t="shared" si="5"/>
        <v>770</v>
      </c>
      <c r="U7" s="22">
        <f t="shared" si="6"/>
        <v>790</v>
      </c>
      <c r="V7" s="22">
        <f t="shared" si="6"/>
        <v>47</v>
      </c>
      <c r="W7" s="22">
        <f t="shared" si="6"/>
        <v>0</v>
      </c>
      <c r="X7" s="22">
        <f t="shared" si="7"/>
        <v>0</v>
      </c>
      <c r="Y7" s="22">
        <f t="shared" si="8"/>
        <v>0</v>
      </c>
      <c r="Z7" s="22" t="s">
        <v>9</v>
      </c>
      <c r="AA7" s="22">
        <v>0</v>
      </c>
      <c r="AB7" s="22" t="s">
        <v>9</v>
      </c>
      <c r="AC7" s="22" t="s">
        <v>9</v>
      </c>
      <c r="AD7" s="22" t="s">
        <v>9</v>
      </c>
      <c r="AE7" s="22">
        <v>0</v>
      </c>
      <c r="AF7" s="22">
        <f t="shared" si="9"/>
        <v>0</v>
      </c>
      <c r="AG7" s="22">
        <v>0</v>
      </c>
      <c r="AH7" s="22">
        <v>0</v>
      </c>
      <c r="AI7" s="22">
        <v>0</v>
      </c>
      <c r="AJ7" s="22">
        <v>0</v>
      </c>
      <c r="AK7" s="22">
        <v>0</v>
      </c>
      <c r="AL7" s="22">
        <v>0</v>
      </c>
      <c r="AM7" s="22">
        <f t="shared" si="10"/>
        <v>1607</v>
      </c>
      <c r="AN7" s="22">
        <v>0</v>
      </c>
      <c r="AO7" s="22">
        <v>770</v>
      </c>
      <c r="AP7" s="22">
        <v>790</v>
      </c>
      <c r="AQ7" s="22">
        <v>47</v>
      </c>
      <c r="AR7" s="22">
        <v>0</v>
      </c>
      <c r="AS7" s="22">
        <v>0</v>
      </c>
      <c r="AT7" s="22">
        <f t="shared" si="11"/>
        <v>0</v>
      </c>
      <c r="AU7" s="22" t="s">
        <v>9</v>
      </c>
      <c r="AV7" s="22">
        <v>0</v>
      </c>
      <c r="AW7" s="22" t="s">
        <v>9</v>
      </c>
      <c r="AX7" s="22" t="s">
        <v>9</v>
      </c>
      <c r="AY7" s="22" t="s">
        <v>9</v>
      </c>
      <c r="AZ7" s="22">
        <v>0</v>
      </c>
      <c r="BA7" s="22">
        <f t="shared" si="12"/>
        <v>0</v>
      </c>
      <c r="BB7" s="22" t="s">
        <v>9</v>
      </c>
      <c r="BC7" s="22">
        <v>0</v>
      </c>
      <c r="BD7" s="22" t="s">
        <v>9</v>
      </c>
      <c r="BE7" s="22" t="s">
        <v>9</v>
      </c>
      <c r="BF7" s="22" t="s">
        <v>9</v>
      </c>
      <c r="BG7" s="22">
        <v>0</v>
      </c>
      <c r="BH7" s="22">
        <f t="shared" si="13"/>
        <v>3994</v>
      </c>
      <c r="BI7" s="22">
        <v>3837</v>
      </c>
      <c r="BJ7" s="22">
        <v>32</v>
      </c>
      <c r="BK7" s="22">
        <v>125</v>
      </c>
      <c r="BL7" s="22">
        <v>0</v>
      </c>
      <c r="BM7" s="22">
        <v>0</v>
      </c>
      <c r="BN7" s="22">
        <v>0</v>
      </c>
    </row>
    <row r="8" spans="1:66" ht="13.5">
      <c r="A8" s="40" t="s">
        <v>112</v>
      </c>
      <c r="B8" s="40" t="s">
        <v>119</v>
      </c>
      <c r="C8" s="41" t="s">
        <v>120</v>
      </c>
      <c r="D8" s="22">
        <f t="shared" si="0"/>
        <v>3678</v>
      </c>
      <c r="E8" s="22">
        <f t="shared" si="1"/>
        <v>1448</v>
      </c>
      <c r="F8" s="22">
        <f t="shared" si="1"/>
        <v>1201</v>
      </c>
      <c r="G8" s="22">
        <f t="shared" si="1"/>
        <v>979</v>
      </c>
      <c r="H8" s="22">
        <f t="shared" si="1"/>
        <v>50</v>
      </c>
      <c r="I8" s="22">
        <f t="shared" si="1"/>
        <v>0</v>
      </c>
      <c r="J8" s="22">
        <f t="shared" si="1"/>
        <v>0</v>
      </c>
      <c r="K8" s="22">
        <f t="shared" si="2"/>
        <v>1450</v>
      </c>
      <c r="L8" s="22">
        <v>1448</v>
      </c>
      <c r="M8" s="22">
        <v>0</v>
      </c>
      <c r="N8" s="22">
        <v>2</v>
      </c>
      <c r="O8" s="22">
        <v>0</v>
      </c>
      <c r="P8" s="22">
        <v>0</v>
      </c>
      <c r="Q8" s="22">
        <v>0</v>
      </c>
      <c r="R8" s="22">
        <f t="shared" si="3"/>
        <v>2228</v>
      </c>
      <c r="S8" s="22">
        <f t="shared" si="4"/>
        <v>0</v>
      </c>
      <c r="T8" s="22">
        <f t="shared" si="5"/>
        <v>1201</v>
      </c>
      <c r="U8" s="22">
        <f t="shared" si="6"/>
        <v>977</v>
      </c>
      <c r="V8" s="22">
        <f t="shared" si="6"/>
        <v>50</v>
      </c>
      <c r="W8" s="22">
        <f t="shared" si="6"/>
        <v>0</v>
      </c>
      <c r="X8" s="22">
        <f t="shared" si="7"/>
        <v>0</v>
      </c>
      <c r="Y8" s="22">
        <f t="shared" si="8"/>
        <v>0</v>
      </c>
      <c r="Z8" s="22" t="s">
        <v>9</v>
      </c>
      <c r="AA8" s="22">
        <v>0</v>
      </c>
      <c r="AB8" s="22" t="s">
        <v>9</v>
      </c>
      <c r="AC8" s="22" t="s">
        <v>9</v>
      </c>
      <c r="AD8" s="22" t="s">
        <v>9</v>
      </c>
      <c r="AE8" s="22">
        <v>0</v>
      </c>
      <c r="AF8" s="22">
        <f t="shared" si="9"/>
        <v>266</v>
      </c>
      <c r="AG8" s="22">
        <v>0</v>
      </c>
      <c r="AH8" s="22">
        <v>266</v>
      </c>
      <c r="AI8" s="22">
        <v>0</v>
      </c>
      <c r="AJ8" s="22">
        <v>0</v>
      </c>
      <c r="AK8" s="22">
        <v>0</v>
      </c>
      <c r="AL8" s="22">
        <v>0</v>
      </c>
      <c r="AM8" s="22">
        <f t="shared" si="10"/>
        <v>1962</v>
      </c>
      <c r="AN8" s="22">
        <v>0</v>
      </c>
      <c r="AO8" s="22">
        <v>935</v>
      </c>
      <c r="AP8" s="22">
        <v>977</v>
      </c>
      <c r="AQ8" s="22">
        <v>50</v>
      </c>
      <c r="AR8" s="22">
        <v>0</v>
      </c>
      <c r="AS8" s="22">
        <v>0</v>
      </c>
      <c r="AT8" s="22">
        <f t="shared" si="11"/>
        <v>0</v>
      </c>
      <c r="AU8" s="22" t="s">
        <v>9</v>
      </c>
      <c r="AV8" s="22">
        <v>0</v>
      </c>
      <c r="AW8" s="22" t="s">
        <v>9</v>
      </c>
      <c r="AX8" s="22" t="s">
        <v>9</v>
      </c>
      <c r="AY8" s="22" t="s">
        <v>9</v>
      </c>
      <c r="AZ8" s="22">
        <v>0</v>
      </c>
      <c r="BA8" s="22">
        <f t="shared" si="12"/>
        <v>0</v>
      </c>
      <c r="BB8" s="22" t="s">
        <v>9</v>
      </c>
      <c r="BC8" s="22">
        <v>0</v>
      </c>
      <c r="BD8" s="22" t="s">
        <v>9</v>
      </c>
      <c r="BE8" s="22" t="s">
        <v>9</v>
      </c>
      <c r="BF8" s="22" t="s">
        <v>9</v>
      </c>
      <c r="BG8" s="22">
        <v>0</v>
      </c>
      <c r="BH8" s="22">
        <f t="shared" si="13"/>
        <v>3057</v>
      </c>
      <c r="BI8" s="22">
        <v>2926</v>
      </c>
      <c r="BJ8" s="22">
        <v>91</v>
      </c>
      <c r="BK8" s="22">
        <v>37</v>
      </c>
      <c r="BL8" s="22">
        <v>0</v>
      </c>
      <c r="BM8" s="22">
        <v>0</v>
      </c>
      <c r="BN8" s="22">
        <v>3</v>
      </c>
    </row>
    <row r="9" spans="1:66" ht="13.5">
      <c r="A9" s="40" t="s">
        <v>112</v>
      </c>
      <c r="B9" s="40" t="s">
        <v>121</v>
      </c>
      <c r="C9" s="41" t="s">
        <v>122</v>
      </c>
      <c r="D9" s="22">
        <f t="shared" si="0"/>
        <v>766</v>
      </c>
      <c r="E9" s="22">
        <f t="shared" si="1"/>
        <v>6</v>
      </c>
      <c r="F9" s="22">
        <f t="shared" si="1"/>
        <v>528</v>
      </c>
      <c r="G9" s="22">
        <f t="shared" si="1"/>
        <v>186</v>
      </c>
      <c r="H9" s="22">
        <f t="shared" si="1"/>
        <v>46</v>
      </c>
      <c r="I9" s="22">
        <f t="shared" si="1"/>
        <v>0</v>
      </c>
      <c r="J9" s="22">
        <f t="shared" si="1"/>
        <v>0</v>
      </c>
      <c r="K9" s="22">
        <f t="shared" si="2"/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f t="shared" si="3"/>
        <v>766</v>
      </c>
      <c r="S9" s="22">
        <f t="shared" si="4"/>
        <v>6</v>
      </c>
      <c r="T9" s="22">
        <f t="shared" si="5"/>
        <v>528</v>
      </c>
      <c r="U9" s="22">
        <f t="shared" si="6"/>
        <v>186</v>
      </c>
      <c r="V9" s="22">
        <f t="shared" si="6"/>
        <v>46</v>
      </c>
      <c r="W9" s="22">
        <f t="shared" si="6"/>
        <v>0</v>
      </c>
      <c r="X9" s="22">
        <f t="shared" si="7"/>
        <v>0</v>
      </c>
      <c r="Y9" s="22">
        <f t="shared" si="8"/>
        <v>0</v>
      </c>
      <c r="Z9" s="22" t="s">
        <v>9</v>
      </c>
      <c r="AA9" s="22">
        <v>0</v>
      </c>
      <c r="AB9" s="22" t="s">
        <v>9</v>
      </c>
      <c r="AC9" s="22" t="s">
        <v>9</v>
      </c>
      <c r="AD9" s="22" t="s">
        <v>9</v>
      </c>
      <c r="AE9" s="22">
        <v>0</v>
      </c>
      <c r="AF9" s="22">
        <f t="shared" si="9"/>
        <v>0</v>
      </c>
      <c r="AG9" s="22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22">
        <f t="shared" si="10"/>
        <v>766</v>
      </c>
      <c r="AN9" s="22">
        <v>6</v>
      </c>
      <c r="AO9" s="22">
        <v>528</v>
      </c>
      <c r="AP9" s="22">
        <v>186</v>
      </c>
      <c r="AQ9" s="22">
        <v>46</v>
      </c>
      <c r="AR9" s="22">
        <v>0</v>
      </c>
      <c r="AS9" s="22">
        <v>0</v>
      </c>
      <c r="AT9" s="22">
        <f t="shared" si="11"/>
        <v>0</v>
      </c>
      <c r="AU9" s="22" t="s">
        <v>9</v>
      </c>
      <c r="AV9" s="22">
        <v>0</v>
      </c>
      <c r="AW9" s="22" t="s">
        <v>9</v>
      </c>
      <c r="AX9" s="22" t="s">
        <v>9</v>
      </c>
      <c r="AY9" s="22" t="s">
        <v>9</v>
      </c>
      <c r="AZ9" s="22">
        <v>0</v>
      </c>
      <c r="BA9" s="22">
        <f t="shared" si="12"/>
        <v>0</v>
      </c>
      <c r="BB9" s="22" t="s">
        <v>9</v>
      </c>
      <c r="BC9" s="22">
        <v>0</v>
      </c>
      <c r="BD9" s="22" t="s">
        <v>9</v>
      </c>
      <c r="BE9" s="22" t="s">
        <v>9</v>
      </c>
      <c r="BF9" s="22" t="s">
        <v>9</v>
      </c>
      <c r="BG9" s="22">
        <v>0</v>
      </c>
      <c r="BH9" s="22">
        <f t="shared" si="13"/>
        <v>1456</v>
      </c>
      <c r="BI9" s="22">
        <v>1294</v>
      </c>
      <c r="BJ9" s="22">
        <v>15</v>
      </c>
      <c r="BK9" s="22">
        <v>144</v>
      </c>
      <c r="BL9" s="22">
        <v>0</v>
      </c>
      <c r="BM9" s="22">
        <v>0</v>
      </c>
      <c r="BN9" s="22">
        <v>3</v>
      </c>
    </row>
    <row r="10" spans="1:66" ht="13.5">
      <c r="A10" s="40" t="s">
        <v>112</v>
      </c>
      <c r="B10" s="40" t="s">
        <v>123</v>
      </c>
      <c r="C10" s="41" t="s">
        <v>124</v>
      </c>
      <c r="D10" s="22">
        <f t="shared" si="0"/>
        <v>1180</v>
      </c>
      <c r="E10" s="22">
        <f t="shared" si="1"/>
        <v>170</v>
      </c>
      <c r="F10" s="22">
        <f t="shared" si="1"/>
        <v>568</v>
      </c>
      <c r="G10" s="22">
        <f t="shared" si="1"/>
        <v>400</v>
      </c>
      <c r="H10" s="22">
        <f t="shared" si="1"/>
        <v>26</v>
      </c>
      <c r="I10" s="22">
        <f t="shared" si="1"/>
        <v>0</v>
      </c>
      <c r="J10" s="22">
        <f t="shared" si="1"/>
        <v>16</v>
      </c>
      <c r="K10" s="22">
        <f t="shared" si="2"/>
        <v>758</v>
      </c>
      <c r="L10" s="22">
        <v>170</v>
      </c>
      <c r="M10" s="22">
        <v>176</v>
      </c>
      <c r="N10" s="22">
        <v>400</v>
      </c>
      <c r="O10" s="22">
        <v>0</v>
      </c>
      <c r="P10" s="22">
        <v>0</v>
      </c>
      <c r="Q10" s="22">
        <v>12</v>
      </c>
      <c r="R10" s="22">
        <f t="shared" si="3"/>
        <v>422</v>
      </c>
      <c r="S10" s="22">
        <f t="shared" si="4"/>
        <v>0</v>
      </c>
      <c r="T10" s="22">
        <f t="shared" si="5"/>
        <v>392</v>
      </c>
      <c r="U10" s="22">
        <f t="shared" si="6"/>
        <v>0</v>
      </c>
      <c r="V10" s="22">
        <f t="shared" si="6"/>
        <v>26</v>
      </c>
      <c r="W10" s="22">
        <f t="shared" si="6"/>
        <v>0</v>
      </c>
      <c r="X10" s="22">
        <f t="shared" si="7"/>
        <v>4</v>
      </c>
      <c r="Y10" s="22">
        <f t="shared" si="8"/>
        <v>4</v>
      </c>
      <c r="Z10" s="22" t="s">
        <v>9</v>
      </c>
      <c r="AA10" s="22">
        <v>0</v>
      </c>
      <c r="AB10" s="22" t="s">
        <v>9</v>
      </c>
      <c r="AC10" s="22" t="s">
        <v>9</v>
      </c>
      <c r="AD10" s="22" t="s">
        <v>9</v>
      </c>
      <c r="AE10" s="22">
        <v>4</v>
      </c>
      <c r="AF10" s="22">
        <f t="shared" si="9"/>
        <v>392</v>
      </c>
      <c r="AG10" s="22">
        <v>0</v>
      </c>
      <c r="AH10" s="22">
        <v>392</v>
      </c>
      <c r="AI10" s="22">
        <v>0</v>
      </c>
      <c r="AJ10" s="22">
        <v>0</v>
      </c>
      <c r="AK10" s="22">
        <v>0</v>
      </c>
      <c r="AL10" s="22">
        <v>0</v>
      </c>
      <c r="AM10" s="22">
        <f t="shared" si="10"/>
        <v>26</v>
      </c>
      <c r="AN10" s="22">
        <v>0</v>
      </c>
      <c r="AO10" s="22">
        <v>0</v>
      </c>
      <c r="AP10" s="22">
        <v>0</v>
      </c>
      <c r="AQ10" s="22">
        <v>26</v>
      </c>
      <c r="AR10" s="22">
        <v>0</v>
      </c>
      <c r="AS10" s="22">
        <v>0</v>
      </c>
      <c r="AT10" s="22">
        <f t="shared" si="11"/>
        <v>0</v>
      </c>
      <c r="AU10" s="22" t="s">
        <v>9</v>
      </c>
      <c r="AV10" s="22">
        <v>0</v>
      </c>
      <c r="AW10" s="22" t="s">
        <v>9</v>
      </c>
      <c r="AX10" s="22" t="s">
        <v>9</v>
      </c>
      <c r="AY10" s="22" t="s">
        <v>9</v>
      </c>
      <c r="AZ10" s="22">
        <v>0</v>
      </c>
      <c r="BA10" s="22">
        <f t="shared" si="12"/>
        <v>0</v>
      </c>
      <c r="BB10" s="22" t="s">
        <v>9</v>
      </c>
      <c r="BC10" s="22">
        <v>0</v>
      </c>
      <c r="BD10" s="22" t="s">
        <v>9</v>
      </c>
      <c r="BE10" s="22" t="s">
        <v>9</v>
      </c>
      <c r="BF10" s="22" t="s">
        <v>9</v>
      </c>
      <c r="BG10" s="22">
        <v>0</v>
      </c>
      <c r="BH10" s="22">
        <f t="shared" si="13"/>
        <v>1189</v>
      </c>
      <c r="BI10" s="22">
        <v>1019</v>
      </c>
      <c r="BJ10" s="22">
        <v>0</v>
      </c>
      <c r="BK10" s="22">
        <v>111</v>
      </c>
      <c r="BL10" s="22">
        <v>0</v>
      </c>
      <c r="BM10" s="22">
        <v>0</v>
      </c>
      <c r="BN10" s="22">
        <v>59</v>
      </c>
    </row>
    <row r="11" spans="1:66" ht="13.5">
      <c r="A11" s="40" t="s">
        <v>112</v>
      </c>
      <c r="B11" s="40" t="s">
        <v>125</v>
      </c>
      <c r="C11" s="41" t="s">
        <v>126</v>
      </c>
      <c r="D11" s="22">
        <f t="shared" si="0"/>
        <v>6558</v>
      </c>
      <c r="E11" s="22">
        <f t="shared" si="1"/>
        <v>805</v>
      </c>
      <c r="F11" s="22">
        <f t="shared" si="1"/>
        <v>430</v>
      </c>
      <c r="G11" s="22">
        <f t="shared" si="1"/>
        <v>474</v>
      </c>
      <c r="H11" s="22">
        <f t="shared" si="1"/>
        <v>0</v>
      </c>
      <c r="I11" s="22">
        <f t="shared" si="1"/>
        <v>40</v>
      </c>
      <c r="J11" s="22">
        <f t="shared" si="1"/>
        <v>4809</v>
      </c>
      <c r="K11" s="22">
        <f t="shared" si="2"/>
        <v>1292</v>
      </c>
      <c r="L11" s="22">
        <v>805</v>
      </c>
      <c r="M11" s="22">
        <v>0</v>
      </c>
      <c r="N11" s="22">
        <v>474</v>
      </c>
      <c r="O11" s="22">
        <v>0</v>
      </c>
      <c r="P11" s="22">
        <v>0</v>
      </c>
      <c r="Q11" s="22">
        <v>13</v>
      </c>
      <c r="R11" s="22">
        <f t="shared" si="3"/>
        <v>5266</v>
      </c>
      <c r="S11" s="22">
        <f t="shared" si="4"/>
        <v>0</v>
      </c>
      <c r="T11" s="22">
        <f t="shared" si="5"/>
        <v>430</v>
      </c>
      <c r="U11" s="22">
        <f t="shared" si="6"/>
        <v>0</v>
      </c>
      <c r="V11" s="22">
        <f t="shared" si="6"/>
        <v>0</v>
      </c>
      <c r="W11" s="22">
        <f t="shared" si="6"/>
        <v>40</v>
      </c>
      <c r="X11" s="22">
        <f t="shared" si="7"/>
        <v>4796</v>
      </c>
      <c r="Y11" s="22">
        <f t="shared" si="8"/>
        <v>0</v>
      </c>
      <c r="Z11" s="22" t="s">
        <v>9</v>
      </c>
      <c r="AA11" s="22">
        <v>0</v>
      </c>
      <c r="AB11" s="22" t="s">
        <v>9</v>
      </c>
      <c r="AC11" s="22" t="s">
        <v>9</v>
      </c>
      <c r="AD11" s="22" t="s">
        <v>9</v>
      </c>
      <c r="AE11" s="22">
        <v>0</v>
      </c>
      <c r="AF11" s="22">
        <f t="shared" si="9"/>
        <v>201</v>
      </c>
      <c r="AG11" s="22">
        <v>0</v>
      </c>
      <c r="AH11" s="22">
        <v>201</v>
      </c>
      <c r="AI11" s="22">
        <v>0</v>
      </c>
      <c r="AJ11" s="22">
        <v>0</v>
      </c>
      <c r="AK11" s="22">
        <v>0</v>
      </c>
      <c r="AL11" s="22">
        <v>0</v>
      </c>
      <c r="AM11" s="22">
        <f t="shared" si="10"/>
        <v>269</v>
      </c>
      <c r="AN11" s="22">
        <v>0</v>
      </c>
      <c r="AO11" s="22">
        <v>229</v>
      </c>
      <c r="AP11" s="22">
        <v>0</v>
      </c>
      <c r="AQ11" s="22">
        <v>0</v>
      </c>
      <c r="AR11" s="22">
        <v>40</v>
      </c>
      <c r="AS11" s="22">
        <v>0</v>
      </c>
      <c r="AT11" s="22">
        <f t="shared" si="11"/>
        <v>4796</v>
      </c>
      <c r="AU11" s="22" t="s">
        <v>9</v>
      </c>
      <c r="AV11" s="22">
        <v>0</v>
      </c>
      <c r="AW11" s="22" t="s">
        <v>9</v>
      </c>
      <c r="AX11" s="22" t="s">
        <v>9</v>
      </c>
      <c r="AY11" s="22" t="s">
        <v>9</v>
      </c>
      <c r="AZ11" s="22">
        <v>4796</v>
      </c>
      <c r="BA11" s="22">
        <f t="shared" si="12"/>
        <v>0</v>
      </c>
      <c r="BB11" s="22" t="s">
        <v>9</v>
      </c>
      <c r="BC11" s="22">
        <v>0</v>
      </c>
      <c r="BD11" s="22" t="s">
        <v>9</v>
      </c>
      <c r="BE11" s="22" t="s">
        <v>9</v>
      </c>
      <c r="BF11" s="22" t="s">
        <v>9</v>
      </c>
      <c r="BG11" s="22">
        <v>0</v>
      </c>
      <c r="BH11" s="22">
        <f t="shared" si="13"/>
        <v>1409</v>
      </c>
      <c r="BI11" s="22">
        <v>1292</v>
      </c>
      <c r="BJ11" s="22">
        <v>4</v>
      </c>
      <c r="BK11" s="22">
        <v>71</v>
      </c>
      <c r="BL11" s="22">
        <v>0</v>
      </c>
      <c r="BM11" s="22">
        <v>0</v>
      </c>
      <c r="BN11" s="22">
        <v>42</v>
      </c>
    </row>
    <row r="12" spans="1:66" ht="13.5">
      <c r="A12" s="40" t="s">
        <v>112</v>
      </c>
      <c r="B12" s="40" t="s">
        <v>127</v>
      </c>
      <c r="C12" s="41" t="s">
        <v>128</v>
      </c>
      <c r="D12" s="22">
        <f t="shared" si="0"/>
        <v>521</v>
      </c>
      <c r="E12" s="22">
        <f t="shared" si="1"/>
        <v>0</v>
      </c>
      <c r="F12" s="22">
        <f t="shared" si="1"/>
        <v>366</v>
      </c>
      <c r="G12" s="22">
        <f t="shared" si="1"/>
        <v>134</v>
      </c>
      <c r="H12" s="22">
        <f t="shared" si="1"/>
        <v>21</v>
      </c>
      <c r="I12" s="22">
        <f t="shared" si="1"/>
        <v>0</v>
      </c>
      <c r="J12" s="22">
        <f t="shared" si="1"/>
        <v>0</v>
      </c>
      <c r="K12" s="22">
        <f t="shared" si="2"/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f t="shared" si="3"/>
        <v>521</v>
      </c>
      <c r="S12" s="22">
        <f t="shared" si="4"/>
        <v>0</v>
      </c>
      <c r="T12" s="22">
        <f t="shared" si="5"/>
        <v>366</v>
      </c>
      <c r="U12" s="22">
        <f t="shared" si="6"/>
        <v>134</v>
      </c>
      <c r="V12" s="22">
        <f t="shared" si="6"/>
        <v>21</v>
      </c>
      <c r="W12" s="22">
        <f t="shared" si="6"/>
        <v>0</v>
      </c>
      <c r="X12" s="22">
        <f t="shared" si="7"/>
        <v>0</v>
      </c>
      <c r="Y12" s="22">
        <f t="shared" si="8"/>
        <v>0</v>
      </c>
      <c r="Z12" s="22" t="s">
        <v>9</v>
      </c>
      <c r="AA12" s="22">
        <v>0</v>
      </c>
      <c r="AB12" s="22" t="s">
        <v>9</v>
      </c>
      <c r="AC12" s="22" t="s">
        <v>9</v>
      </c>
      <c r="AD12" s="22" t="s">
        <v>9</v>
      </c>
      <c r="AE12" s="22">
        <v>0</v>
      </c>
      <c r="AF12" s="22">
        <f t="shared" si="9"/>
        <v>163</v>
      </c>
      <c r="AG12" s="22">
        <v>0</v>
      </c>
      <c r="AH12" s="22">
        <v>163</v>
      </c>
      <c r="AI12" s="22">
        <v>0</v>
      </c>
      <c r="AJ12" s="22">
        <v>0</v>
      </c>
      <c r="AK12" s="22">
        <v>0</v>
      </c>
      <c r="AL12" s="22">
        <v>0</v>
      </c>
      <c r="AM12" s="22">
        <f t="shared" si="10"/>
        <v>358</v>
      </c>
      <c r="AN12" s="22">
        <v>0</v>
      </c>
      <c r="AO12" s="22">
        <v>203</v>
      </c>
      <c r="AP12" s="22">
        <v>134</v>
      </c>
      <c r="AQ12" s="22">
        <v>21</v>
      </c>
      <c r="AR12" s="22">
        <v>0</v>
      </c>
      <c r="AS12" s="22">
        <v>0</v>
      </c>
      <c r="AT12" s="22">
        <f t="shared" si="11"/>
        <v>0</v>
      </c>
      <c r="AU12" s="22" t="s">
        <v>9</v>
      </c>
      <c r="AV12" s="22">
        <v>0</v>
      </c>
      <c r="AW12" s="22" t="s">
        <v>9</v>
      </c>
      <c r="AX12" s="22" t="s">
        <v>9</v>
      </c>
      <c r="AY12" s="22" t="s">
        <v>9</v>
      </c>
      <c r="AZ12" s="22">
        <v>0</v>
      </c>
      <c r="BA12" s="22">
        <f t="shared" si="12"/>
        <v>0</v>
      </c>
      <c r="BB12" s="22" t="s">
        <v>9</v>
      </c>
      <c r="BC12" s="22">
        <v>0</v>
      </c>
      <c r="BD12" s="22" t="s">
        <v>9</v>
      </c>
      <c r="BE12" s="22" t="s">
        <v>9</v>
      </c>
      <c r="BF12" s="22" t="s">
        <v>9</v>
      </c>
      <c r="BG12" s="22">
        <v>0</v>
      </c>
      <c r="BH12" s="22">
        <f t="shared" si="13"/>
        <v>969</v>
      </c>
      <c r="BI12" s="22">
        <v>787</v>
      </c>
      <c r="BJ12" s="22">
        <v>0</v>
      </c>
      <c r="BK12" s="22">
        <v>142</v>
      </c>
      <c r="BL12" s="22">
        <v>0</v>
      </c>
      <c r="BM12" s="22">
        <v>0</v>
      </c>
      <c r="BN12" s="22">
        <v>40</v>
      </c>
    </row>
    <row r="13" spans="1:66" ht="13.5">
      <c r="A13" s="40" t="s">
        <v>112</v>
      </c>
      <c r="B13" s="40" t="s">
        <v>129</v>
      </c>
      <c r="C13" s="41" t="s">
        <v>130</v>
      </c>
      <c r="D13" s="22">
        <f t="shared" si="0"/>
        <v>1741</v>
      </c>
      <c r="E13" s="22">
        <f t="shared" si="1"/>
        <v>527</v>
      </c>
      <c r="F13" s="22">
        <f t="shared" si="1"/>
        <v>337</v>
      </c>
      <c r="G13" s="22">
        <f t="shared" si="1"/>
        <v>332</v>
      </c>
      <c r="H13" s="22">
        <f aca="true" t="shared" si="14" ref="H13:J48">O13+V13</f>
        <v>0</v>
      </c>
      <c r="I13" s="22">
        <f t="shared" si="14"/>
        <v>0</v>
      </c>
      <c r="J13" s="22">
        <f t="shared" si="14"/>
        <v>545</v>
      </c>
      <c r="K13" s="22">
        <f t="shared" si="2"/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f t="shared" si="3"/>
        <v>1741</v>
      </c>
      <c r="S13" s="22">
        <f t="shared" si="4"/>
        <v>527</v>
      </c>
      <c r="T13" s="22">
        <f t="shared" si="5"/>
        <v>337</v>
      </c>
      <c r="U13" s="22">
        <f t="shared" si="6"/>
        <v>332</v>
      </c>
      <c r="V13" s="22">
        <f t="shared" si="6"/>
        <v>0</v>
      </c>
      <c r="W13" s="22">
        <f t="shared" si="6"/>
        <v>0</v>
      </c>
      <c r="X13" s="22">
        <f t="shared" si="7"/>
        <v>545</v>
      </c>
      <c r="Y13" s="22">
        <f t="shared" si="8"/>
        <v>0</v>
      </c>
      <c r="Z13" s="22" t="s">
        <v>9</v>
      </c>
      <c r="AA13" s="22">
        <v>0</v>
      </c>
      <c r="AB13" s="22" t="s">
        <v>9</v>
      </c>
      <c r="AC13" s="22" t="s">
        <v>9</v>
      </c>
      <c r="AD13" s="22" t="s">
        <v>9</v>
      </c>
      <c r="AE13" s="22">
        <v>0</v>
      </c>
      <c r="AF13" s="22">
        <f t="shared" si="9"/>
        <v>196</v>
      </c>
      <c r="AG13" s="22">
        <v>0</v>
      </c>
      <c r="AH13" s="22">
        <v>196</v>
      </c>
      <c r="AI13" s="22">
        <v>0</v>
      </c>
      <c r="AJ13" s="22">
        <v>0</v>
      </c>
      <c r="AK13" s="22">
        <v>0</v>
      </c>
      <c r="AL13" s="22">
        <v>0</v>
      </c>
      <c r="AM13" s="22">
        <f t="shared" si="10"/>
        <v>1079</v>
      </c>
      <c r="AN13" s="22">
        <v>527</v>
      </c>
      <c r="AO13" s="22">
        <v>141</v>
      </c>
      <c r="AP13" s="22">
        <v>332</v>
      </c>
      <c r="AQ13" s="22">
        <v>0</v>
      </c>
      <c r="AR13" s="22">
        <v>0</v>
      </c>
      <c r="AS13" s="22">
        <v>79</v>
      </c>
      <c r="AT13" s="22">
        <f t="shared" si="11"/>
        <v>466</v>
      </c>
      <c r="AU13" s="22" t="s">
        <v>9</v>
      </c>
      <c r="AV13" s="22">
        <v>0</v>
      </c>
      <c r="AW13" s="22" t="s">
        <v>9</v>
      </c>
      <c r="AX13" s="22" t="s">
        <v>9</v>
      </c>
      <c r="AY13" s="22" t="s">
        <v>9</v>
      </c>
      <c r="AZ13" s="22">
        <v>466</v>
      </c>
      <c r="BA13" s="22">
        <f t="shared" si="12"/>
        <v>0</v>
      </c>
      <c r="BB13" s="22" t="s">
        <v>9</v>
      </c>
      <c r="BC13" s="22">
        <v>0</v>
      </c>
      <c r="BD13" s="22" t="s">
        <v>9</v>
      </c>
      <c r="BE13" s="22" t="s">
        <v>9</v>
      </c>
      <c r="BF13" s="22" t="s">
        <v>9</v>
      </c>
      <c r="BG13" s="22">
        <v>0</v>
      </c>
      <c r="BH13" s="22">
        <f t="shared" si="13"/>
        <v>1491</v>
      </c>
      <c r="BI13" s="22">
        <v>994</v>
      </c>
      <c r="BJ13" s="22">
        <v>409</v>
      </c>
      <c r="BK13" s="22">
        <v>52</v>
      </c>
      <c r="BL13" s="22">
        <v>0</v>
      </c>
      <c r="BM13" s="22">
        <v>0</v>
      </c>
      <c r="BN13" s="22">
        <v>36</v>
      </c>
    </row>
    <row r="14" spans="1:66" ht="13.5">
      <c r="A14" s="40" t="s">
        <v>112</v>
      </c>
      <c r="B14" s="40" t="s">
        <v>131</v>
      </c>
      <c r="C14" s="41" t="s">
        <v>132</v>
      </c>
      <c r="D14" s="22">
        <f t="shared" si="0"/>
        <v>1958</v>
      </c>
      <c r="E14" s="22">
        <f aca="true" t="shared" si="15" ref="E14:G48">L14+S14</f>
        <v>441</v>
      </c>
      <c r="F14" s="22">
        <f t="shared" si="15"/>
        <v>867</v>
      </c>
      <c r="G14" s="22">
        <f t="shared" si="15"/>
        <v>318</v>
      </c>
      <c r="H14" s="22">
        <f t="shared" si="14"/>
        <v>66</v>
      </c>
      <c r="I14" s="22">
        <f t="shared" si="14"/>
        <v>0</v>
      </c>
      <c r="J14" s="22">
        <f t="shared" si="14"/>
        <v>266</v>
      </c>
      <c r="K14" s="22">
        <f t="shared" si="2"/>
        <v>707</v>
      </c>
      <c r="L14" s="22">
        <v>441</v>
      </c>
      <c r="M14" s="22">
        <v>0</v>
      </c>
      <c r="N14" s="22">
        <v>0</v>
      </c>
      <c r="O14" s="22">
        <v>0</v>
      </c>
      <c r="P14" s="22">
        <v>0</v>
      </c>
      <c r="Q14" s="22">
        <v>266</v>
      </c>
      <c r="R14" s="22">
        <f t="shared" si="3"/>
        <v>1251</v>
      </c>
      <c r="S14" s="22">
        <f t="shared" si="4"/>
        <v>0</v>
      </c>
      <c r="T14" s="22">
        <f t="shared" si="5"/>
        <v>867</v>
      </c>
      <c r="U14" s="22">
        <f t="shared" si="6"/>
        <v>318</v>
      </c>
      <c r="V14" s="22">
        <f t="shared" si="6"/>
        <v>66</v>
      </c>
      <c r="W14" s="22">
        <f t="shared" si="6"/>
        <v>0</v>
      </c>
      <c r="X14" s="22">
        <f t="shared" si="7"/>
        <v>0</v>
      </c>
      <c r="Y14" s="22">
        <f t="shared" si="8"/>
        <v>0</v>
      </c>
      <c r="Z14" s="22" t="s">
        <v>9</v>
      </c>
      <c r="AA14" s="22">
        <v>0</v>
      </c>
      <c r="AB14" s="22" t="s">
        <v>9</v>
      </c>
      <c r="AC14" s="22" t="s">
        <v>9</v>
      </c>
      <c r="AD14" s="22" t="s">
        <v>9</v>
      </c>
      <c r="AE14" s="22">
        <v>0</v>
      </c>
      <c r="AF14" s="22">
        <f t="shared" si="9"/>
        <v>383</v>
      </c>
      <c r="AG14" s="22">
        <v>0</v>
      </c>
      <c r="AH14" s="22">
        <v>383</v>
      </c>
      <c r="AI14" s="22">
        <v>0</v>
      </c>
      <c r="AJ14" s="22">
        <v>0</v>
      </c>
      <c r="AK14" s="22">
        <v>0</v>
      </c>
      <c r="AL14" s="22">
        <v>0</v>
      </c>
      <c r="AM14" s="22">
        <f t="shared" si="10"/>
        <v>868</v>
      </c>
      <c r="AN14" s="22">
        <v>0</v>
      </c>
      <c r="AO14" s="22">
        <v>484</v>
      </c>
      <c r="AP14" s="22">
        <v>318</v>
      </c>
      <c r="AQ14" s="22">
        <v>66</v>
      </c>
      <c r="AR14" s="22">
        <v>0</v>
      </c>
      <c r="AS14" s="22">
        <v>0</v>
      </c>
      <c r="AT14" s="22">
        <f t="shared" si="11"/>
        <v>0</v>
      </c>
      <c r="AU14" s="22" t="s">
        <v>9</v>
      </c>
      <c r="AV14" s="22">
        <v>0</v>
      </c>
      <c r="AW14" s="22" t="s">
        <v>9</v>
      </c>
      <c r="AX14" s="22" t="s">
        <v>9</v>
      </c>
      <c r="AY14" s="22" t="s">
        <v>9</v>
      </c>
      <c r="AZ14" s="22">
        <v>0</v>
      </c>
      <c r="BA14" s="22">
        <f t="shared" si="12"/>
        <v>0</v>
      </c>
      <c r="BB14" s="22" t="s">
        <v>9</v>
      </c>
      <c r="BC14" s="22">
        <v>0</v>
      </c>
      <c r="BD14" s="22" t="s">
        <v>9</v>
      </c>
      <c r="BE14" s="22" t="s">
        <v>9</v>
      </c>
      <c r="BF14" s="22" t="s">
        <v>9</v>
      </c>
      <c r="BG14" s="22">
        <v>0</v>
      </c>
      <c r="BH14" s="22">
        <f t="shared" si="13"/>
        <v>1972</v>
      </c>
      <c r="BI14" s="22">
        <v>1640</v>
      </c>
      <c r="BJ14" s="22">
        <v>2</v>
      </c>
      <c r="BK14" s="22">
        <v>246</v>
      </c>
      <c r="BL14" s="22">
        <v>0</v>
      </c>
      <c r="BM14" s="22">
        <v>0</v>
      </c>
      <c r="BN14" s="22">
        <v>84</v>
      </c>
    </row>
    <row r="15" spans="1:66" ht="13.5">
      <c r="A15" s="40" t="s">
        <v>112</v>
      </c>
      <c r="B15" s="40" t="s">
        <v>133</v>
      </c>
      <c r="C15" s="41" t="s">
        <v>134</v>
      </c>
      <c r="D15" s="22">
        <f t="shared" si="0"/>
        <v>901</v>
      </c>
      <c r="E15" s="22">
        <f t="shared" si="15"/>
        <v>0</v>
      </c>
      <c r="F15" s="22">
        <f t="shared" si="15"/>
        <v>632</v>
      </c>
      <c r="G15" s="22">
        <f t="shared" si="15"/>
        <v>226</v>
      </c>
      <c r="H15" s="22">
        <f t="shared" si="14"/>
        <v>43</v>
      </c>
      <c r="I15" s="22">
        <f t="shared" si="14"/>
        <v>0</v>
      </c>
      <c r="J15" s="22">
        <f t="shared" si="14"/>
        <v>0</v>
      </c>
      <c r="K15" s="22">
        <f t="shared" si="2"/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f t="shared" si="3"/>
        <v>901</v>
      </c>
      <c r="S15" s="22">
        <f t="shared" si="4"/>
        <v>0</v>
      </c>
      <c r="T15" s="22">
        <f t="shared" si="5"/>
        <v>632</v>
      </c>
      <c r="U15" s="22">
        <f t="shared" si="6"/>
        <v>226</v>
      </c>
      <c r="V15" s="22">
        <f t="shared" si="6"/>
        <v>43</v>
      </c>
      <c r="W15" s="22">
        <f t="shared" si="6"/>
        <v>0</v>
      </c>
      <c r="X15" s="22">
        <f t="shared" si="7"/>
        <v>0</v>
      </c>
      <c r="Y15" s="22">
        <f t="shared" si="8"/>
        <v>0</v>
      </c>
      <c r="Z15" s="22" t="s">
        <v>9</v>
      </c>
      <c r="AA15" s="22">
        <v>0</v>
      </c>
      <c r="AB15" s="22" t="s">
        <v>9</v>
      </c>
      <c r="AC15" s="22" t="s">
        <v>9</v>
      </c>
      <c r="AD15" s="22" t="s">
        <v>9</v>
      </c>
      <c r="AE15" s="22">
        <v>0</v>
      </c>
      <c r="AF15" s="22">
        <f t="shared" si="9"/>
        <v>289</v>
      </c>
      <c r="AG15" s="22">
        <v>0</v>
      </c>
      <c r="AH15" s="22">
        <v>289</v>
      </c>
      <c r="AI15" s="22">
        <v>0</v>
      </c>
      <c r="AJ15" s="22">
        <v>0</v>
      </c>
      <c r="AK15" s="22">
        <v>0</v>
      </c>
      <c r="AL15" s="22">
        <v>0</v>
      </c>
      <c r="AM15" s="22">
        <f t="shared" si="10"/>
        <v>612</v>
      </c>
      <c r="AN15" s="22">
        <v>0</v>
      </c>
      <c r="AO15" s="22">
        <v>343</v>
      </c>
      <c r="AP15" s="22">
        <v>226</v>
      </c>
      <c r="AQ15" s="22">
        <v>43</v>
      </c>
      <c r="AR15" s="22">
        <v>0</v>
      </c>
      <c r="AS15" s="22">
        <v>0</v>
      </c>
      <c r="AT15" s="22">
        <f t="shared" si="11"/>
        <v>0</v>
      </c>
      <c r="AU15" s="22" t="s">
        <v>9</v>
      </c>
      <c r="AV15" s="22">
        <v>0</v>
      </c>
      <c r="AW15" s="22" t="s">
        <v>9</v>
      </c>
      <c r="AX15" s="22" t="s">
        <v>9</v>
      </c>
      <c r="AY15" s="22" t="s">
        <v>9</v>
      </c>
      <c r="AZ15" s="22">
        <v>0</v>
      </c>
      <c r="BA15" s="22">
        <f t="shared" si="12"/>
        <v>0</v>
      </c>
      <c r="BB15" s="22" t="s">
        <v>9</v>
      </c>
      <c r="BC15" s="22">
        <v>0</v>
      </c>
      <c r="BD15" s="22" t="s">
        <v>9</v>
      </c>
      <c r="BE15" s="22" t="s">
        <v>9</v>
      </c>
      <c r="BF15" s="22" t="s">
        <v>9</v>
      </c>
      <c r="BG15" s="22">
        <v>0</v>
      </c>
      <c r="BH15" s="22">
        <f t="shared" si="13"/>
        <v>1339</v>
      </c>
      <c r="BI15" s="22">
        <v>1140</v>
      </c>
      <c r="BJ15" s="22">
        <v>2</v>
      </c>
      <c r="BK15" s="22">
        <v>154</v>
      </c>
      <c r="BL15" s="22">
        <v>0</v>
      </c>
      <c r="BM15" s="22">
        <v>0</v>
      </c>
      <c r="BN15" s="22">
        <v>43</v>
      </c>
    </row>
    <row r="16" spans="1:66" ht="13.5">
      <c r="A16" s="40" t="s">
        <v>112</v>
      </c>
      <c r="B16" s="40" t="s">
        <v>135</v>
      </c>
      <c r="C16" s="41" t="s">
        <v>136</v>
      </c>
      <c r="D16" s="22">
        <f t="shared" si="0"/>
        <v>535</v>
      </c>
      <c r="E16" s="22">
        <f t="shared" si="15"/>
        <v>0</v>
      </c>
      <c r="F16" s="22">
        <f t="shared" si="15"/>
        <v>390</v>
      </c>
      <c r="G16" s="22">
        <f t="shared" si="15"/>
        <v>125</v>
      </c>
      <c r="H16" s="22">
        <f t="shared" si="14"/>
        <v>20</v>
      </c>
      <c r="I16" s="22">
        <f t="shared" si="14"/>
        <v>0</v>
      </c>
      <c r="J16" s="22">
        <f t="shared" si="14"/>
        <v>0</v>
      </c>
      <c r="K16" s="22">
        <f t="shared" si="2"/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f t="shared" si="3"/>
        <v>535</v>
      </c>
      <c r="S16" s="22">
        <f t="shared" si="4"/>
        <v>0</v>
      </c>
      <c r="T16" s="22">
        <f t="shared" si="5"/>
        <v>390</v>
      </c>
      <c r="U16" s="22">
        <f t="shared" si="6"/>
        <v>125</v>
      </c>
      <c r="V16" s="22">
        <f t="shared" si="6"/>
        <v>20</v>
      </c>
      <c r="W16" s="22">
        <f t="shared" si="6"/>
        <v>0</v>
      </c>
      <c r="X16" s="22">
        <f t="shared" si="7"/>
        <v>0</v>
      </c>
      <c r="Y16" s="22">
        <f t="shared" si="8"/>
        <v>0</v>
      </c>
      <c r="Z16" s="22" t="s">
        <v>9</v>
      </c>
      <c r="AA16" s="22">
        <v>0</v>
      </c>
      <c r="AB16" s="22" t="s">
        <v>9</v>
      </c>
      <c r="AC16" s="22" t="s">
        <v>9</v>
      </c>
      <c r="AD16" s="22" t="s">
        <v>9</v>
      </c>
      <c r="AE16" s="22">
        <v>0</v>
      </c>
      <c r="AF16" s="22">
        <f t="shared" si="9"/>
        <v>205</v>
      </c>
      <c r="AG16" s="22">
        <v>0</v>
      </c>
      <c r="AH16" s="22">
        <v>205</v>
      </c>
      <c r="AI16" s="22">
        <v>0</v>
      </c>
      <c r="AJ16" s="22">
        <v>0</v>
      </c>
      <c r="AK16" s="22">
        <v>0</v>
      </c>
      <c r="AL16" s="22">
        <v>0</v>
      </c>
      <c r="AM16" s="22">
        <f t="shared" si="10"/>
        <v>330</v>
      </c>
      <c r="AN16" s="22">
        <v>0</v>
      </c>
      <c r="AO16" s="22">
        <v>185</v>
      </c>
      <c r="AP16" s="22">
        <v>125</v>
      </c>
      <c r="AQ16" s="22">
        <v>20</v>
      </c>
      <c r="AR16" s="22">
        <v>0</v>
      </c>
      <c r="AS16" s="22">
        <v>0</v>
      </c>
      <c r="AT16" s="22">
        <f t="shared" si="11"/>
        <v>0</v>
      </c>
      <c r="AU16" s="22" t="s">
        <v>9</v>
      </c>
      <c r="AV16" s="22">
        <v>0</v>
      </c>
      <c r="AW16" s="22" t="s">
        <v>9</v>
      </c>
      <c r="AX16" s="22" t="s">
        <v>9</v>
      </c>
      <c r="AY16" s="22" t="s">
        <v>9</v>
      </c>
      <c r="AZ16" s="22">
        <v>0</v>
      </c>
      <c r="BA16" s="22">
        <f t="shared" si="12"/>
        <v>0</v>
      </c>
      <c r="BB16" s="22" t="s">
        <v>9</v>
      </c>
      <c r="BC16" s="22">
        <v>0</v>
      </c>
      <c r="BD16" s="22" t="s">
        <v>9</v>
      </c>
      <c r="BE16" s="22" t="s">
        <v>9</v>
      </c>
      <c r="BF16" s="22" t="s">
        <v>9</v>
      </c>
      <c r="BG16" s="22">
        <v>0</v>
      </c>
      <c r="BH16" s="22">
        <f t="shared" si="13"/>
        <v>678</v>
      </c>
      <c r="BI16" s="22">
        <v>531</v>
      </c>
      <c r="BJ16" s="22">
        <v>1</v>
      </c>
      <c r="BK16" s="22">
        <v>118</v>
      </c>
      <c r="BL16" s="22">
        <v>0</v>
      </c>
      <c r="BM16" s="22">
        <v>0</v>
      </c>
      <c r="BN16" s="22">
        <v>28</v>
      </c>
    </row>
    <row r="17" spans="1:66" ht="13.5">
      <c r="A17" s="40" t="s">
        <v>112</v>
      </c>
      <c r="B17" s="40" t="s">
        <v>137</v>
      </c>
      <c r="C17" s="41" t="s">
        <v>138</v>
      </c>
      <c r="D17" s="22">
        <f t="shared" si="0"/>
        <v>1616</v>
      </c>
      <c r="E17" s="22">
        <f t="shared" si="15"/>
        <v>843</v>
      </c>
      <c r="F17" s="22">
        <f t="shared" si="15"/>
        <v>381</v>
      </c>
      <c r="G17" s="22">
        <f t="shared" si="15"/>
        <v>330</v>
      </c>
      <c r="H17" s="22">
        <f t="shared" si="14"/>
        <v>0</v>
      </c>
      <c r="I17" s="22">
        <f t="shared" si="14"/>
        <v>0</v>
      </c>
      <c r="J17" s="22">
        <f t="shared" si="14"/>
        <v>62</v>
      </c>
      <c r="K17" s="22">
        <f t="shared" si="2"/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f t="shared" si="3"/>
        <v>1616</v>
      </c>
      <c r="S17" s="22">
        <f t="shared" si="4"/>
        <v>843</v>
      </c>
      <c r="T17" s="22">
        <f t="shared" si="5"/>
        <v>381</v>
      </c>
      <c r="U17" s="22">
        <f t="shared" si="6"/>
        <v>330</v>
      </c>
      <c r="V17" s="22">
        <f t="shared" si="6"/>
        <v>0</v>
      </c>
      <c r="W17" s="22">
        <f t="shared" si="6"/>
        <v>0</v>
      </c>
      <c r="X17" s="22">
        <f t="shared" si="7"/>
        <v>62</v>
      </c>
      <c r="Y17" s="22">
        <f t="shared" si="8"/>
        <v>0</v>
      </c>
      <c r="Z17" s="22" t="s">
        <v>9</v>
      </c>
      <c r="AA17" s="22">
        <v>0</v>
      </c>
      <c r="AB17" s="22" t="s">
        <v>9</v>
      </c>
      <c r="AC17" s="22" t="s">
        <v>9</v>
      </c>
      <c r="AD17" s="22" t="s">
        <v>9</v>
      </c>
      <c r="AE17" s="22">
        <v>0</v>
      </c>
      <c r="AF17" s="22">
        <f t="shared" si="9"/>
        <v>257</v>
      </c>
      <c r="AG17" s="22">
        <v>0</v>
      </c>
      <c r="AH17" s="22">
        <v>257</v>
      </c>
      <c r="AI17" s="22">
        <v>0</v>
      </c>
      <c r="AJ17" s="22">
        <v>0</v>
      </c>
      <c r="AK17" s="22">
        <v>0</v>
      </c>
      <c r="AL17" s="22">
        <v>0</v>
      </c>
      <c r="AM17" s="22">
        <f t="shared" si="10"/>
        <v>1359</v>
      </c>
      <c r="AN17" s="22">
        <v>843</v>
      </c>
      <c r="AO17" s="22">
        <v>124</v>
      </c>
      <c r="AP17" s="22">
        <v>330</v>
      </c>
      <c r="AQ17" s="22">
        <v>0</v>
      </c>
      <c r="AR17" s="22">
        <v>0</v>
      </c>
      <c r="AS17" s="22">
        <v>62</v>
      </c>
      <c r="AT17" s="22">
        <f t="shared" si="11"/>
        <v>0</v>
      </c>
      <c r="AU17" s="22" t="s">
        <v>9</v>
      </c>
      <c r="AV17" s="22">
        <v>0</v>
      </c>
      <c r="AW17" s="22" t="s">
        <v>9</v>
      </c>
      <c r="AX17" s="22" t="s">
        <v>9</v>
      </c>
      <c r="AY17" s="22" t="s">
        <v>9</v>
      </c>
      <c r="AZ17" s="22">
        <v>0</v>
      </c>
      <c r="BA17" s="22">
        <f t="shared" si="12"/>
        <v>0</v>
      </c>
      <c r="BB17" s="22" t="s">
        <v>9</v>
      </c>
      <c r="BC17" s="22">
        <v>0</v>
      </c>
      <c r="BD17" s="22" t="s">
        <v>9</v>
      </c>
      <c r="BE17" s="22" t="s">
        <v>9</v>
      </c>
      <c r="BF17" s="22" t="s">
        <v>9</v>
      </c>
      <c r="BG17" s="22">
        <v>0</v>
      </c>
      <c r="BH17" s="22">
        <f t="shared" si="13"/>
        <v>1036</v>
      </c>
      <c r="BI17" s="22">
        <v>624</v>
      </c>
      <c r="BJ17" s="22">
        <v>253</v>
      </c>
      <c r="BK17" s="22">
        <v>113</v>
      </c>
      <c r="BL17" s="22">
        <v>0</v>
      </c>
      <c r="BM17" s="22">
        <v>0</v>
      </c>
      <c r="BN17" s="22">
        <v>46</v>
      </c>
    </row>
    <row r="18" spans="1:66" ht="13.5">
      <c r="A18" s="40" t="s">
        <v>112</v>
      </c>
      <c r="B18" s="40" t="s">
        <v>139</v>
      </c>
      <c r="C18" s="41" t="s">
        <v>140</v>
      </c>
      <c r="D18" s="22">
        <f t="shared" si="0"/>
        <v>242</v>
      </c>
      <c r="E18" s="22">
        <f t="shared" si="15"/>
        <v>0</v>
      </c>
      <c r="F18" s="22">
        <f t="shared" si="15"/>
        <v>143</v>
      </c>
      <c r="G18" s="22">
        <f t="shared" si="15"/>
        <v>83</v>
      </c>
      <c r="H18" s="22">
        <f t="shared" si="14"/>
        <v>16</v>
      </c>
      <c r="I18" s="22">
        <f t="shared" si="14"/>
        <v>0</v>
      </c>
      <c r="J18" s="22">
        <f t="shared" si="14"/>
        <v>0</v>
      </c>
      <c r="K18" s="22">
        <f t="shared" si="2"/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f t="shared" si="3"/>
        <v>242</v>
      </c>
      <c r="S18" s="22">
        <f t="shared" si="4"/>
        <v>0</v>
      </c>
      <c r="T18" s="22">
        <f t="shared" si="5"/>
        <v>143</v>
      </c>
      <c r="U18" s="22">
        <f t="shared" si="6"/>
        <v>83</v>
      </c>
      <c r="V18" s="22">
        <f t="shared" si="6"/>
        <v>16</v>
      </c>
      <c r="W18" s="22">
        <f t="shared" si="6"/>
        <v>0</v>
      </c>
      <c r="X18" s="22">
        <f t="shared" si="7"/>
        <v>0</v>
      </c>
      <c r="Y18" s="22">
        <f t="shared" si="8"/>
        <v>0</v>
      </c>
      <c r="Z18" s="22" t="s">
        <v>9</v>
      </c>
      <c r="AA18" s="22">
        <v>0</v>
      </c>
      <c r="AB18" s="22" t="s">
        <v>9</v>
      </c>
      <c r="AC18" s="22" t="s">
        <v>9</v>
      </c>
      <c r="AD18" s="22" t="s">
        <v>9</v>
      </c>
      <c r="AE18" s="22">
        <v>0</v>
      </c>
      <c r="AF18" s="22">
        <f t="shared" si="9"/>
        <v>75</v>
      </c>
      <c r="AG18" s="22">
        <v>0</v>
      </c>
      <c r="AH18" s="22">
        <v>75</v>
      </c>
      <c r="AI18" s="22">
        <v>0</v>
      </c>
      <c r="AJ18" s="22">
        <v>0</v>
      </c>
      <c r="AK18" s="22">
        <v>0</v>
      </c>
      <c r="AL18" s="22">
        <v>0</v>
      </c>
      <c r="AM18" s="22">
        <f t="shared" si="10"/>
        <v>167</v>
      </c>
      <c r="AN18" s="22">
        <v>0</v>
      </c>
      <c r="AO18" s="22">
        <v>68</v>
      </c>
      <c r="AP18" s="22">
        <v>83</v>
      </c>
      <c r="AQ18" s="22">
        <v>16</v>
      </c>
      <c r="AR18" s="22">
        <v>0</v>
      </c>
      <c r="AS18" s="22">
        <v>0</v>
      </c>
      <c r="AT18" s="22">
        <f t="shared" si="11"/>
        <v>0</v>
      </c>
      <c r="AU18" s="22" t="s">
        <v>9</v>
      </c>
      <c r="AV18" s="22">
        <v>0</v>
      </c>
      <c r="AW18" s="22" t="s">
        <v>9</v>
      </c>
      <c r="AX18" s="22" t="s">
        <v>9</v>
      </c>
      <c r="AY18" s="22" t="s">
        <v>9</v>
      </c>
      <c r="AZ18" s="22">
        <v>0</v>
      </c>
      <c r="BA18" s="22">
        <f t="shared" si="12"/>
        <v>0</v>
      </c>
      <c r="BB18" s="22" t="s">
        <v>9</v>
      </c>
      <c r="BC18" s="22">
        <v>0</v>
      </c>
      <c r="BD18" s="22" t="s">
        <v>9</v>
      </c>
      <c r="BE18" s="22" t="s">
        <v>9</v>
      </c>
      <c r="BF18" s="22" t="s">
        <v>9</v>
      </c>
      <c r="BG18" s="22">
        <v>0</v>
      </c>
      <c r="BH18" s="22">
        <f t="shared" si="13"/>
        <v>442</v>
      </c>
      <c r="BI18" s="22">
        <v>354</v>
      </c>
      <c r="BJ18" s="22">
        <v>2</v>
      </c>
      <c r="BK18" s="22">
        <v>59</v>
      </c>
      <c r="BL18" s="22">
        <v>0</v>
      </c>
      <c r="BM18" s="22">
        <v>0</v>
      </c>
      <c r="BN18" s="22">
        <v>27</v>
      </c>
    </row>
    <row r="19" spans="1:66" ht="13.5">
      <c r="A19" s="40" t="s">
        <v>112</v>
      </c>
      <c r="B19" s="40" t="s">
        <v>141</v>
      </c>
      <c r="C19" s="41" t="s">
        <v>142</v>
      </c>
      <c r="D19" s="22">
        <f t="shared" si="0"/>
        <v>216</v>
      </c>
      <c r="E19" s="22">
        <f t="shared" si="15"/>
        <v>0</v>
      </c>
      <c r="F19" s="22">
        <f t="shared" si="15"/>
        <v>125</v>
      </c>
      <c r="G19" s="22">
        <f t="shared" si="15"/>
        <v>78</v>
      </c>
      <c r="H19" s="22">
        <f t="shared" si="14"/>
        <v>13</v>
      </c>
      <c r="I19" s="22">
        <f t="shared" si="14"/>
        <v>0</v>
      </c>
      <c r="J19" s="22">
        <f t="shared" si="14"/>
        <v>0</v>
      </c>
      <c r="K19" s="22">
        <f t="shared" si="2"/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f t="shared" si="3"/>
        <v>216</v>
      </c>
      <c r="S19" s="22">
        <f t="shared" si="4"/>
        <v>0</v>
      </c>
      <c r="T19" s="22">
        <f t="shared" si="5"/>
        <v>125</v>
      </c>
      <c r="U19" s="22">
        <f t="shared" si="6"/>
        <v>78</v>
      </c>
      <c r="V19" s="22">
        <f t="shared" si="6"/>
        <v>13</v>
      </c>
      <c r="W19" s="22">
        <f t="shared" si="6"/>
        <v>0</v>
      </c>
      <c r="X19" s="22">
        <f t="shared" si="7"/>
        <v>0</v>
      </c>
      <c r="Y19" s="22">
        <f t="shared" si="8"/>
        <v>0</v>
      </c>
      <c r="Z19" s="22" t="s">
        <v>9</v>
      </c>
      <c r="AA19" s="22">
        <v>0</v>
      </c>
      <c r="AB19" s="22" t="s">
        <v>9</v>
      </c>
      <c r="AC19" s="22" t="s">
        <v>9</v>
      </c>
      <c r="AD19" s="22" t="s">
        <v>9</v>
      </c>
      <c r="AE19" s="22">
        <v>0</v>
      </c>
      <c r="AF19" s="22">
        <f t="shared" si="9"/>
        <v>61</v>
      </c>
      <c r="AG19" s="22">
        <v>0</v>
      </c>
      <c r="AH19" s="22">
        <v>61</v>
      </c>
      <c r="AI19" s="22">
        <v>0</v>
      </c>
      <c r="AJ19" s="22">
        <v>0</v>
      </c>
      <c r="AK19" s="22">
        <v>0</v>
      </c>
      <c r="AL19" s="22">
        <v>0</v>
      </c>
      <c r="AM19" s="22">
        <f t="shared" si="10"/>
        <v>155</v>
      </c>
      <c r="AN19" s="22">
        <v>0</v>
      </c>
      <c r="AO19" s="22">
        <v>64</v>
      </c>
      <c r="AP19" s="22">
        <v>78</v>
      </c>
      <c r="AQ19" s="22">
        <v>13</v>
      </c>
      <c r="AR19" s="22">
        <v>0</v>
      </c>
      <c r="AS19" s="22">
        <v>0</v>
      </c>
      <c r="AT19" s="22">
        <f t="shared" si="11"/>
        <v>0</v>
      </c>
      <c r="AU19" s="22" t="s">
        <v>9</v>
      </c>
      <c r="AV19" s="22">
        <v>0</v>
      </c>
      <c r="AW19" s="22" t="s">
        <v>9</v>
      </c>
      <c r="AX19" s="22" t="s">
        <v>9</v>
      </c>
      <c r="AY19" s="22" t="s">
        <v>9</v>
      </c>
      <c r="AZ19" s="22">
        <v>0</v>
      </c>
      <c r="BA19" s="22">
        <f t="shared" si="12"/>
        <v>0</v>
      </c>
      <c r="BB19" s="22" t="s">
        <v>9</v>
      </c>
      <c r="BC19" s="22">
        <v>0</v>
      </c>
      <c r="BD19" s="22" t="s">
        <v>9</v>
      </c>
      <c r="BE19" s="22" t="s">
        <v>9</v>
      </c>
      <c r="BF19" s="22" t="s">
        <v>9</v>
      </c>
      <c r="BG19" s="22">
        <v>0</v>
      </c>
      <c r="BH19" s="22">
        <f t="shared" si="13"/>
        <v>404</v>
      </c>
      <c r="BI19" s="22">
        <v>352</v>
      </c>
      <c r="BJ19" s="22">
        <v>0</v>
      </c>
      <c r="BK19" s="22">
        <v>40</v>
      </c>
      <c r="BL19" s="22">
        <v>0</v>
      </c>
      <c r="BM19" s="22">
        <v>0</v>
      </c>
      <c r="BN19" s="22">
        <v>12</v>
      </c>
    </row>
    <row r="20" spans="1:66" ht="13.5">
      <c r="A20" s="40" t="s">
        <v>112</v>
      </c>
      <c r="B20" s="40" t="s">
        <v>143</v>
      </c>
      <c r="C20" s="41" t="s">
        <v>111</v>
      </c>
      <c r="D20" s="22">
        <f t="shared" si="0"/>
        <v>410</v>
      </c>
      <c r="E20" s="22">
        <f t="shared" si="15"/>
        <v>0</v>
      </c>
      <c r="F20" s="22">
        <f t="shared" si="15"/>
        <v>294</v>
      </c>
      <c r="G20" s="22">
        <f t="shared" si="15"/>
        <v>97</v>
      </c>
      <c r="H20" s="22">
        <f t="shared" si="14"/>
        <v>19</v>
      </c>
      <c r="I20" s="22">
        <f t="shared" si="14"/>
        <v>0</v>
      </c>
      <c r="J20" s="22">
        <f t="shared" si="14"/>
        <v>0</v>
      </c>
      <c r="K20" s="22">
        <f t="shared" si="2"/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f t="shared" si="3"/>
        <v>410</v>
      </c>
      <c r="S20" s="22">
        <f t="shared" si="4"/>
        <v>0</v>
      </c>
      <c r="T20" s="22">
        <f t="shared" si="5"/>
        <v>294</v>
      </c>
      <c r="U20" s="22">
        <f t="shared" si="6"/>
        <v>97</v>
      </c>
      <c r="V20" s="22">
        <f t="shared" si="6"/>
        <v>19</v>
      </c>
      <c r="W20" s="22">
        <f t="shared" si="6"/>
        <v>0</v>
      </c>
      <c r="X20" s="22">
        <f t="shared" si="7"/>
        <v>0</v>
      </c>
      <c r="Y20" s="22">
        <f t="shared" si="8"/>
        <v>0</v>
      </c>
      <c r="Z20" s="22" t="s">
        <v>9</v>
      </c>
      <c r="AA20" s="22">
        <v>0</v>
      </c>
      <c r="AB20" s="22" t="s">
        <v>9</v>
      </c>
      <c r="AC20" s="22" t="s">
        <v>9</v>
      </c>
      <c r="AD20" s="22" t="s">
        <v>9</v>
      </c>
      <c r="AE20" s="22">
        <v>0</v>
      </c>
      <c r="AF20" s="22">
        <f t="shared" si="9"/>
        <v>147</v>
      </c>
      <c r="AG20" s="22">
        <v>0</v>
      </c>
      <c r="AH20" s="22">
        <v>147</v>
      </c>
      <c r="AI20" s="22">
        <v>0</v>
      </c>
      <c r="AJ20" s="22">
        <v>0</v>
      </c>
      <c r="AK20" s="22">
        <v>0</v>
      </c>
      <c r="AL20" s="22">
        <v>0</v>
      </c>
      <c r="AM20" s="22">
        <f t="shared" si="10"/>
        <v>263</v>
      </c>
      <c r="AN20" s="22">
        <v>0</v>
      </c>
      <c r="AO20" s="22">
        <v>147</v>
      </c>
      <c r="AP20" s="22">
        <v>97</v>
      </c>
      <c r="AQ20" s="22">
        <v>19</v>
      </c>
      <c r="AR20" s="22">
        <v>0</v>
      </c>
      <c r="AS20" s="22">
        <v>0</v>
      </c>
      <c r="AT20" s="22">
        <f t="shared" si="11"/>
        <v>0</v>
      </c>
      <c r="AU20" s="22" t="s">
        <v>9</v>
      </c>
      <c r="AV20" s="22">
        <v>0</v>
      </c>
      <c r="AW20" s="22" t="s">
        <v>9</v>
      </c>
      <c r="AX20" s="22" t="s">
        <v>9</v>
      </c>
      <c r="AY20" s="22" t="s">
        <v>9</v>
      </c>
      <c r="AZ20" s="22">
        <v>0</v>
      </c>
      <c r="BA20" s="22">
        <f t="shared" si="12"/>
        <v>0</v>
      </c>
      <c r="BB20" s="22" t="s">
        <v>9</v>
      </c>
      <c r="BC20" s="22">
        <v>0</v>
      </c>
      <c r="BD20" s="22" t="s">
        <v>9</v>
      </c>
      <c r="BE20" s="22" t="s">
        <v>9</v>
      </c>
      <c r="BF20" s="22" t="s">
        <v>9</v>
      </c>
      <c r="BG20" s="22">
        <v>0</v>
      </c>
      <c r="BH20" s="22">
        <f t="shared" si="13"/>
        <v>518</v>
      </c>
      <c r="BI20" s="22">
        <v>415</v>
      </c>
      <c r="BJ20" s="22">
        <v>1</v>
      </c>
      <c r="BK20" s="22">
        <v>74</v>
      </c>
      <c r="BL20" s="22">
        <v>0</v>
      </c>
      <c r="BM20" s="22">
        <v>1</v>
      </c>
      <c r="BN20" s="22">
        <v>27</v>
      </c>
    </row>
    <row r="21" spans="1:66" ht="13.5">
      <c r="A21" s="40" t="s">
        <v>112</v>
      </c>
      <c r="B21" s="40" t="s">
        <v>144</v>
      </c>
      <c r="C21" s="41" t="s">
        <v>145</v>
      </c>
      <c r="D21" s="22">
        <f t="shared" si="0"/>
        <v>212</v>
      </c>
      <c r="E21" s="22">
        <f t="shared" si="15"/>
        <v>18</v>
      </c>
      <c r="F21" s="22">
        <f t="shared" si="15"/>
        <v>99</v>
      </c>
      <c r="G21" s="22">
        <f t="shared" si="15"/>
        <v>88</v>
      </c>
      <c r="H21" s="22">
        <f t="shared" si="14"/>
        <v>5</v>
      </c>
      <c r="I21" s="22">
        <f t="shared" si="14"/>
        <v>0</v>
      </c>
      <c r="J21" s="22">
        <f t="shared" si="14"/>
        <v>2</v>
      </c>
      <c r="K21" s="22">
        <f t="shared" si="2"/>
        <v>137</v>
      </c>
      <c r="L21" s="22">
        <v>18</v>
      </c>
      <c r="M21" s="22">
        <v>29</v>
      </c>
      <c r="N21" s="22">
        <v>88</v>
      </c>
      <c r="O21" s="22">
        <v>0</v>
      </c>
      <c r="P21" s="22">
        <v>0</v>
      </c>
      <c r="Q21" s="22">
        <v>2</v>
      </c>
      <c r="R21" s="22">
        <f t="shared" si="3"/>
        <v>75</v>
      </c>
      <c r="S21" s="22">
        <f t="shared" si="4"/>
        <v>0</v>
      </c>
      <c r="T21" s="22">
        <f t="shared" si="5"/>
        <v>70</v>
      </c>
      <c r="U21" s="22">
        <f t="shared" si="6"/>
        <v>0</v>
      </c>
      <c r="V21" s="22">
        <f t="shared" si="6"/>
        <v>5</v>
      </c>
      <c r="W21" s="22">
        <f t="shared" si="6"/>
        <v>0</v>
      </c>
      <c r="X21" s="22">
        <f t="shared" si="7"/>
        <v>0</v>
      </c>
      <c r="Y21" s="22">
        <f t="shared" si="8"/>
        <v>0</v>
      </c>
      <c r="Z21" s="22" t="s">
        <v>9</v>
      </c>
      <c r="AA21" s="22">
        <v>0</v>
      </c>
      <c r="AB21" s="22" t="s">
        <v>9</v>
      </c>
      <c r="AC21" s="22" t="s">
        <v>9</v>
      </c>
      <c r="AD21" s="22" t="s">
        <v>9</v>
      </c>
      <c r="AE21" s="22">
        <v>0</v>
      </c>
      <c r="AF21" s="22">
        <f t="shared" si="9"/>
        <v>70</v>
      </c>
      <c r="AG21" s="22">
        <v>0</v>
      </c>
      <c r="AH21" s="22">
        <v>70</v>
      </c>
      <c r="AI21" s="22">
        <v>0</v>
      </c>
      <c r="AJ21" s="22">
        <v>0</v>
      </c>
      <c r="AK21" s="22">
        <v>0</v>
      </c>
      <c r="AL21" s="22">
        <v>0</v>
      </c>
      <c r="AM21" s="22">
        <f t="shared" si="10"/>
        <v>5</v>
      </c>
      <c r="AN21" s="22">
        <v>0</v>
      </c>
      <c r="AO21" s="22">
        <v>0</v>
      </c>
      <c r="AP21" s="22">
        <v>0</v>
      </c>
      <c r="AQ21" s="22">
        <v>5</v>
      </c>
      <c r="AR21" s="22">
        <v>0</v>
      </c>
      <c r="AS21" s="22">
        <v>0</v>
      </c>
      <c r="AT21" s="22">
        <f t="shared" si="11"/>
        <v>0</v>
      </c>
      <c r="AU21" s="22" t="s">
        <v>9</v>
      </c>
      <c r="AV21" s="22">
        <v>0</v>
      </c>
      <c r="AW21" s="22" t="s">
        <v>9</v>
      </c>
      <c r="AX21" s="22" t="s">
        <v>9</v>
      </c>
      <c r="AY21" s="22" t="s">
        <v>9</v>
      </c>
      <c r="AZ21" s="22">
        <v>0</v>
      </c>
      <c r="BA21" s="22">
        <f t="shared" si="12"/>
        <v>0</v>
      </c>
      <c r="BB21" s="22" t="s">
        <v>9</v>
      </c>
      <c r="BC21" s="22">
        <v>0</v>
      </c>
      <c r="BD21" s="22" t="s">
        <v>9</v>
      </c>
      <c r="BE21" s="22" t="s">
        <v>9</v>
      </c>
      <c r="BF21" s="22" t="s">
        <v>9</v>
      </c>
      <c r="BG21" s="22">
        <v>0</v>
      </c>
      <c r="BH21" s="22">
        <f t="shared" si="13"/>
        <v>239</v>
      </c>
      <c r="BI21" s="22">
        <v>182</v>
      </c>
      <c r="BJ21" s="22">
        <v>0</v>
      </c>
      <c r="BK21" s="22">
        <v>44</v>
      </c>
      <c r="BL21" s="22">
        <v>0</v>
      </c>
      <c r="BM21" s="22">
        <v>0</v>
      </c>
      <c r="BN21" s="22">
        <v>13</v>
      </c>
    </row>
    <row r="22" spans="1:66" ht="13.5">
      <c r="A22" s="40" t="s">
        <v>112</v>
      </c>
      <c r="B22" s="40" t="s">
        <v>146</v>
      </c>
      <c r="C22" s="41" t="s">
        <v>87</v>
      </c>
      <c r="D22" s="22">
        <f t="shared" si="0"/>
        <v>212</v>
      </c>
      <c r="E22" s="22">
        <f t="shared" si="15"/>
        <v>18</v>
      </c>
      <c r="F22" s="22">
        <f t="shared" si="15"/>
        <v>94</v>
      </c>
      <c r="G22" s="22">
        <f t="shared" si="15"/>
        <v>92</v>
      </c>
      <c r="H22" s="22">
        <f t="shared" si="14"/>
        <v>5</v>
      </c>
      <c r="I22" s="22">
        <f t="shared" si="14"/>
        <v>0</v>
      </c>
      <c r="J22" s="22">
        <f t="shared" si="14"/>
        <v>3</v>
      </c>
      <c r="K22" s="22">
        <f t="shared" si="2"/>
        <v>146</v>
      </c>
      <c r="L22" s="22">
        <v>18</v>
      </c>
      <c r="M22" s="22">
        <v>33</v>
      </c>
      <c r="N22" s="22">
        <v>92</v>
      </c>
      <c r="O22" s="22">
        <v>0</v>
      </c>
      <c r="P22" s="22">
        <v>0</v>
      </c>
      <c r="Q22" s="22">
        <v>3</v>
      </c>
      <c r="R22" s="22">
        <f t="shared" si="3"/>
        <v>66</v>
      </c>
      <c r="S22" s="22">
        <f t="shared" si="4"/>
        <v>0</v>
      </c>
      <c r="T22" s="22">
        <f t="shared" si="5"/>
        <v>61</v>
      </c>
      <c r="U22" s="22">
        <f t="shared" si="6"/>
        <v>0</v>
      </c>
      <c r="V22" s="22">
        <f t="shared" si="6"/>
        <v>5</v>
      </c>
      <c r="W22" s="22">
        <f t="shared" si="6"/>
        <v>0</v>
      </c>
      <c r="X22" s="22">
        <f t="shared" si="7"/>
        <v>0</v>
      </c>
      <c r="Y22" s="22">
        <f t="shared" si="8"/>
        <v>0</v>
      </c>
      <c r="Z22" s="22" t="s">
        <v>9</v>
      </c>
      <c r="AA22" s="22">
        <v>0</v>
      </c>
      <c r="AB22" s="22" t="s">
        <v>9</v>
      </c>
      <c r="AC22" s="22" t="s">
        <v>9</v>
      </c>
      <c r="AD22" s="22" t="s">
        <v>9</v>
      </c>
      <c r="AE22" s="22">
        <v>0</v>
      </c>
      <c r="AF22" s="22">
        <f t="shared" si="9"/>
        <v>61</v>
      </c>
      <c r="AG22" s="22">
        <v>0</v>
      </c>
      <c r="AH22" s="22">
        <v>61</v>
      </c>
      <c r="AI22" s="22">
        <v>0</v>
      </c>
      <c r="AJ22" s="22">
        <v>0</v>
      </c>
      <c r="AK22" s="22">
        <v>0</v>
      </c>
      <c r="AL22" s="22">
        <v>0</v>
      </c>
      <c r="AM22" s="22">
        <f t="shared" si="10"/>
        <v>5</v>
      </c>
      <c r="AN22" s="22">
        <v>0</v>
      </c>
      <c r="AO22" s="22">
        <v>0</v>
      </c>
      <c r="AP22" s="22">
        <v>0</v>
      </c>
      <c r="AQ22" s="22">
        <v>5</v>
      </c>
      <c r="AR22" s="22">
        <v>0</v>
      </c>
      <c r="AS22" s="22">
        <v>0</v>
      </c>
      <c r="AT22" s="22">
        <f t="shared" si="11"/>
        <v>0</v>
      </c>
      <c r="AU22" s="22" t="s">
        <v>9</v>
      </c>
      <c r="AV22" s="22">
        <v>0</v>
      </c>
      <c r="AW22" s="22" t="s">
        <v>9</v>
      </c>
      <c r="AX22" s="22" t="s">
        <v>9</v>
      </c>
      <c r="AY22" s="22" t="s">
        <v>9</v>
      </c>
      <c r="AZ22" s="22">
        <v>0</v>
      </c>
      <c r="BA22" s="22">
        <f t="shared" si="12"/>
        <v>0</v>
      </c>
      <c r="BB22" s="22" t="s">
        <v>9</v>
      </c>
      <c r="BC22" s="22">
        <v>0</v>
      </c>
      <c r="BD22" s="22" t="s">
        <v>9</v>
      </c>
      <c r="BE22" s="22" t="s">
        <v>9</v>
      </c>
      <c r="BF22" s="22" t="s">
        <v>9</v>
      </c>
      <c r="BG22" s="22">
        <v>0</v>
      </c>
      <c r="BH22" s="22">
        <f t="shared" si="13"/>
        <v>347</v>
      </c>
      <c r="BI22" s="22">
        <v>271</v>
      </c>
      <c r="BJ22" s="22">
        <v>0</v>
      </c>
      <c r="BK22" s="22">
        <v>50</v>
      </c>
      <c r="BL22" s="22">
        <v>0</v>
      </c>
      <c r="BM22" s="22">
        <v>0</v>
      </c>
      <c r="BN22" s="22">
        <v>26</v>
      </c>
    </row>
    <row r="23" spans="1:66" ht="13.5">
      <c r="A23" s="40" t="s">
        <v>112</v>
      </c>
      <c r="B23" s="40" t="s">
        <v>147</v>
      </c>
      <c r="C23" s="41" t="s">
        <v>148</v>
      </c>
      <c r="D23" s="22">
        <f t="shared" si="0"/>
        <v>210</v>
      </c>
      <c r="E23" s="22">
        <f t="shared" si="15"/>
        <v>23</v>
      </c>
      <c r="F23" s="22">
        <f t="shared" si="15"/>
        <v>92</v>
      </c>
      <c r="G23" s="22">
        <f t="shared" si="15"/>
        <v>86</v>
      </c>
      <c r="H23" s="22">
        <f t="shared" si="14"/>
        <v>6</v>
      </c>
      <c r="I23" s="22">
        <f t="shared" si="14"/>
        <v>0</v>
      </c>
      <c r="J23" s="22">
        <f t="shared" si="14"/>
        <v>3</v>
      </c>
      <c r="K23" s="22">
        <f t="shared" si="2"/>
        <v>147</v>
      </c>
      <c r="L23" s="22">
        <v>23</v>
      </c>
      <c r="M23" s="22">
        <v>36</v>
      </c>
      <c r="N23" s="22">
        <v>86</v>
      </c>
      <c r="O23" s="22">
        <v>0</v>
      </c>
      <c r="P23" s="22">
        <v>0</v>
      </c>
      <c r="Q23" s="22">
        <v>2</v>
      </c>
      <c r="R23" s="22">
        <f t="shared" si="3"/>
        <v>63</v>
      </c>
      <c r="S23" s="22">
        <f t="shared" si="4"/>
        <v>0</v>
      </c>
      <c r="T23" s="22">
        <f t="shared" si="5"/>
        <v>56</v>
      </c>
      <c r="U23" s="22">
        <f t="shared" si="6"/>
        <v>0</v>
      </c>
      <c r="V23" s="22">
        <f t="shared" si="6"/>
        <v>6</v>
      </c>
      <c r="W23" s="22">
        <f t="shared" si="6"/>
        <v>0</v>
      </c>
      <c r="X23" s="22">
        <f t="shared" si="7"/>
        <v>1</v>
      </c>
      <c r="Y23" s="22">
        <f t="shared" si="8"/>
        <v>1</v>
      </c>
      <c r="Z23" s="22" t="s">
        <v>9</v>
      </c>
      <c r="AA23" s="22">
        <v>0</v>
      </c>
      <c r="AB23" s="22" t="s">
        <v>9</v>
      </c>
      <c r="AC23" s="22" t="s">
        <v>9</v>
      </c>
      <c r="AD23" s="22" t="s">
        <v>9</v>
      </c>
      <c r="AE23" s="22">
        <v>1</v>
      </c>
      <c r="AF23" s="22">
        <f t="shared" si="9"/>
        <v>56</v>
      </c>
      <c r="AG23" s="22">
        <v>0</v>
      </c>
      <c r="AH23" s="22">
        <v>56</v>
      </c>
      <c r="AI23" s="22">
        <v>0</v>
      </c>
      <c r="AJ23" s="22">
        <v>0</v>
      </c>
      <c r="AK23" s="22">
        <v>0</v>
      </c>
      <c r="AL23" s="22">
        <v>0</v>
      </c>
      <c r="AM23" s="22">
        <f t="shared" si="10"/>
        <v>6</v>
      </c>
      <c r="AN23" s="22">
        <v>0</v>
      </c>
      <c r="AO23" s="22">
        <v>0</v>
      </c>
      <c r="AP23" s="22">
        <v>0</v>
      </c>
      <c r="AQ23" s="22">
        <v>6</v>
      </c>
      <c r="AR23" s="22">
        <v>0</v>
      </c>
      <c r="AS23" s="22">
        <v>0</v>
      </c>
      <c r="AT23" s="22">
        <f t="shared" si="11"/>
        <v>0</v>
      </c>
      <c r="AU23" s="22" t="s">
        <v>9</v>
      </c>
      <c r="AV23" s="22">
        <v>0</v>
      </c>
      <c r="AW23" s="22" t="s">
        <v>9</v>
      </c>
      <c r="AX23" s="22" t="s">
        <v>9</v>
      </c>
      <c r="AY23" s="22" t="s">
        <v>9</v>
      </c>
      <c r="AZ23" s="22">
        <v>0</v>
      </c>
      <c r="BA23" s="22">
        <f t="shared" si="12"/>
        <v>0</v>
      </c>
      <c r="BB23" s="22" t="s">
        <v>9</v>
      </c>
      <c r="BC23" s="22">
        <v>0</v>
      </c>
      <c r="BD23" s="22" t="s">
        <v>9</v>
      </c>
      <c r="BE23" s="22" t="s">
        <v>9</v>
      </c>
      <c r="BF23" s="22" t="s">
        <v>9</v>
      </c>
      <c r="BG23" s="22">
        <v>0</v>
      </c>
      <c r="BH23" s="22">
        <f t="shared" si="13"/>
        <v>311</v>
      </c>
      <c r="BI23" s="22">
        <v>277</v>
      </c>
      <c r="BJ23" s="22">
        <v>0</v>
      </c>
      <c r="BK23" s="22">
        <v>34</v>
      </c>
      <c r="BL23" s="22">
        <v>0</v>
      </c>
      <c r="BM23" s="22">
        <v>0</v>
      </c>
      <c r="BN23" s="22">
        <v>0</v>
      </c>
    </row>
    <row r="24" spans="1:66" ht="13.5">
      <c r="A24" s="40" t="s">
        <v>112</v>
      </c>
      <c r="B24" s="40" t="s">
        <v>149</v>
      </c>
      <c r="C24" s="41" t="s">
        <v>150</v>
      </c>
      <c r="D24" s="22">
        <f t="shared" si="0"/>
        <v>224</v>
      </c>
      <c r="E24" s="22">
        <f t="shared" si="15"/>
        <v>0</v>
      </c>
      <c r="F24" s="22">
        <f t="shared" si="15"/>
        <v>164</v>
      </c>
      <c r="G24" s="22">
        <f t="shared" si="15"/>
        <v>52</v>
      </c>
      <c r="H24" s="22">
        <f t="shared" si="14"/>
        <v>8</v>
      </c>
      <c r="I24" s="22">
        <f t="shared" si="14"/>
        <v>0</v>
      </c>
      <c r="J24" s="22">
        <f t="shared" si="14"/>
        <v>0</v>
      </c>
      <c r="K24" s="22">
        <f t="shared" si="2"/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f t="shared" si="3"/>
        <v>224</v>
      </c>
      <c r="S24" s="22">
        <f t="shared" si="4"/>
        <v>0</v>
      </c>
      <c r="T24" s="22">
        <f t="shared" si="5"/>
        <v>164</v>
      </c>
      <c r="U24" s="22">
        <f t="shared" si="6"/>
        <v>52</v>
      </c>
      <c r="V24" s="22">
        <f t="shared" si="6"/>
        <v>8</v>
      </c>
      <c r="W24" s="22">
        <f t="shared" si="6"/>
        <v>0</v>
      </c>
      <c r="X24" s="22">
        <f t="shared" si="7"/>
        <v>0</v>
      </c>
      <c r="Y24" s="22">
        <f t="shared" si="8"/>
        <v>0</v>
      </c>
      <c r="Z24" s="22" t="s">
        <v>9</v>
      </c>
      <c r="AA24" s="22">
        <v>0</v>
      </c>
      <c r="AB24" s="22" t="s">
        <v>9</v>
      </c>
      <c r="AC24" s="22" t="s">
        <v>9</v>
      </c>
      <c r="AD24" s="22" t="s">
        <v>9</v>
      </c>
      <c r="AE24" s="22">
        <v>0</v>
      </c>
      <c r="AF24" s="22">
        <f t="shared" si="9"/>
        <v>86</v>
      </c>
      <c r="AG24" s="22">
        <v>0</v>
      </c>
      <c r="AH24" s="22">
        <v>86</v>
      </c>
      <c r="AI24" s="22">
        <v>0</v>
      </c>
      <c r="AJ24" s="22">
        <v>0</v>
      </c>
      <c r="AK24" s="22">
        <v>0</v>
      </c>
      <c r="AL24" s="22">
        <v>0</v>
      </c>
      <c r="AM24" s="22">
        <f t="shared" si="10"/>
        <v>138</v>
      </c>
      <c r="AN24" s="22">
        <v>0</v>
      </c>
      <c r="AO24" s="22">
        <v>78</v>
      </c>
      <c r="AP24" s="22">
        <v>52</v>
      </c>
      <c r="AQ24" s="22">
        <v>8</v>
      </c>
      <c r="AR24" s="22">
        <v>0</v>
      </c>
      <c r="AS24" s="22">
        <v>0</v>
      </c>
      <c r="AT24" s="22">
        <f t="shared" si="11"/>
        <v>0</v>
      </c>
      <c r="AU24" s="22" t="s">
        <v>9</v>
      </c>
      <c r="AV24" s="22">
        <v>0</v>
      </c>
      <c r="AW24" s="22" t="s">
        <v>9</v>
      </c>
      <c r="AX24" s="22" t="s">
        <v>9</v>
      </c>
      <c r="AY24" s="22" t="s">
        <v>9</v>
      </c>
      <c r="AZ24" s="22">
        <v>0</v>
      </c>
      <c r="BA24" s="22">
        <f t="shared" si="12"/>
        <v>0</v>
      </c>
      <c r="BB24" s="22" t="s">
        <v>9</v>
      </c>
      <c r="BC24" s="22">
        <v>0</v>
      </c>
      <c r="BD24" s="22" t="s">
        <v>9</v>
      </c>
      <c r="BE24" s="22" t="s">
        <v>9</v>
      </c>
      <c r="BF24" s="22" t="s">
        <v>9</v>
      </c>
      <c r="BG24" s="22">
        <v>0</v>
      </c>
      <c r="BH24" s="22">
        <f t="shared" si="13"/>
        <v>173</v>
      </c>
      <c r="BI24" s="22">
        <v>139</v>
      </c>
      <c r="BJ24" s="22">
        <v>0</v>
      </c>
      <c r="BK24" s="22">
        <v>27</v>
      </c>
      <c r="BL24" s="22">
        <v>0</v>
      </c>
      <c r="BM24" s="22">
        <v>0</v>
      </c>
      <c r="BN24" s="22">
        <v>7</v>
      </c>
    </row>
    <row r="25" spans="1:66" ht="13.5">
      <c r="A25" s="40" t="s">
        <v>112</v>
      </c>
      <c r="B25" s="40" t="s">
        <v>151</v>
      </c>
      <c r="C25" s="41" t="s">
        <v>152</v>
      </c>
      <c r="D25" s="22">
        <f t="shared" si="0"/>
        <v>134</v>
      </c>
      <c r="E25" s="22">
        <f t="shared" si="15"/>
        <v>0</v>
      </c>
      <c r="F25" s="22">
        <f t="shared" si="15"/>
        <v>74</v>
      </c>
      <c r="G25" s="22">
        <f t="shared" si="15"/>
        <v>55</v>
      </c>
      <c r="H25" s="22">
        <f t="shared" si="14"/>
        <v>5</v>
      </c>
      <c r="I25" s="22">
        <f t="shared" si="14"/>
        <v>0</v>
      </c>
      <c r="J25" s="22">
        <f t="shared" si="14"/>
        <v>0</v>
      </c>
      <c r="K25" s="22">
        <f t="shared" si="2"/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f t="shared" si="3"/>
        <v>134</v>
      </c>
      <c r="S25" s="22">
        <f t="shared" si="4"/>
        <v>0</v>
      </c>
      <c r="T25" s="22">
        <f t="shared" si="5"/>
        <v>74</v>
      </c>
      <c r="U25" s="22">
        <f t="shared" si="6"/>
        <v>55</v>
      </c>
      <c r="V25" s="22">
        <f t="shared" si="6"/>
        <v>5</v>
      </c>
      <c r="W25" s="22">
        <f t="shared" si="6"/>
        <v>0</v>
      </c>
      <c r="X25" s="22">
        <f t="shared" si="7"/>
        <v>0</v>
      </c>
      <c r="Y25" s="22">
        <f t="shared" si="8"/>
        <v>0</v>
      </c>
      <c r="Z25" s="22" t="s">
        <v>9</v>
      </c>
      <c r="AA25" s="22">
        <v>0</v>
      </c>
      <c r="AB25" s="22" t="s">
        <v>9</v>
      </c>
      <c r="AC25" s="22" t="s">
        <v>9</v>
      </c>
      <c r="AD25" s="22" t="s">
        <v>9</v>
      </c>
      <c r="AE25" s="22">
        <v>0</v>
      </c>
      <c r="AF25" s="22">
        <f t="shared" si="9"/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f t="shared" si="10"/>
        <v>134</v>
      </c>
      <c r="AN25" s="22">
        <v>0</v>
      </c>
      <c r="AO25" s="22">
        <v>74</v>
      </c>
      <c r="AP25" s="22">
        <v>55</v>
      </c>
      <c r="AQ25" s="22">
        <v>5</v>
      </c>
      <c r="AR25" s="22">
        <v>0</v>
      </c>
      <c r="AS25" s="22">
        <v>0</v>
      </c>
      <c r="AT25" s="22">
        <f t="shared" si="11"/>
        <v>0</v>
      </c>
      <c r="AU25" s="22" t="s">
        <v>9</v>
      </c>
      <c r="AV25" s="22">
        <v>0</v>
      </c>
      <c r="AW25" s="22" t="s">
        <v>9</v>
      </c>
      <c r="AX25" s="22" t="s">
        <v>9</v>
      </c>
      <c r="AY25" s="22" t="s">
        <v>9</v>
      </c>
      <c r="AZ25" s="22">
        <v>0</v>
      </c>
      <c r="BA25" s="22">
        <f t="shared" si="12"/>
        <v>0</v>
      </c>
      <c r="BB25" s="22" t="s">
        <v>9</v>
      </c>
      <c r="BC25" s="22">
        <v>0</v>
      </c>
      <c r="BD25" s="22" t="s">
        <v>9</v>
      </c>
      <c r="BE25" s="22" t="s">
        <v>9</v>
      </c>
      <c r="BF25" s="22" t="s">
        <v>9</v>
      </c>
      <c r="BG25" s="22">
        <v>0</v>
      </c>
      <c r="BH25" s="22">
        <f t="shared" si="13"/>
        <v>151</v>
      </c>
      <c r="BI25" s="22">
        <v>127</v>
      </c>
      <c r="BJ25" s="22">
        <v>0</v>
      </c>
      <c r="BK25" s="22">
        <v>19</v>
      </c>
      <c r="BL25" s="22">
        <v>0</v>
      </c>
      <c r="BM25" s="22">
        <v>0</v>
      </c>
      <c r="BN25" s="22">
        <v>5</v>
      </c>
    </row>
    <row r="26" spans="1:66" ht="13.5">
      <c r="A26" s="40" t="s">
        <v>112</v>
      </c>
      <c r="B26" s="40" t="s">
        <v>153</v>
      </c>
      <c r="C26" s="41" t="s">
        <v>154</v>
      </c>
      <c r="D26" s="22">
        <f t="shared" si="0"/>
        <v>513</v>
      </c>
      <c r="E26" s="22">
        <f t="shared" si="15"/>
        <v>244</v>
      </c>
      <c r="F26" s="22">
        <f t="shared" si="15"/>
        <v>141</v>
      </c>
      <c r="G26" s="22">
        <f t="shared" si="15"/>
        <v>112</v>
      </c>
      <c r="H26" s="22">
        <f t="shared" si="14"/>
        <v>16</v>
      </c>
      <c r="I26" s="22">
        <f t="shared" si="14"/>
        <v>0</v>
      </c>
      <c r="J26" s="22">
        <f t="shared" si="14"/>
        <v>0</v>
      </c>
      <c r="K26" s="22">
        <f t="shared" si="2"/>
        <v>296</v>
      </c>
      <c r="L26" s="22">
        <v>244</v>
      </c>
      <c r="M26" s="22">
        <v>52</v>
      </c>
      <c r="N26" s="22">
        <v>0</v>
      </c>
      <c r="O26" s="22">
        <v>0</v>
      </c>
      <c r="P26" s="22">
        <v>0</v>
      </c>
      <c r="Q26" s="22">
        <v>0</v>
      </c>
      <c r="R26" s="22">
        <f t="shared" si="3"/>
        <v>217</v>
      </c>
      <c r="S26" s="22">
        <f t="shared" si="4"/>
        <v>0</v>
      </c>
      <c r="T26" s="22">
        <f t="shared" si="5"/>
        <v>89</v>
      </c>
      <c r="U26" s="22">
        <f t="shared" si="6"/>
        <v>112</v>
      </c>
      <c r="V26" s="22">
        <f t="shared" si="6"/>
        <v>16</v>
      </c>
      <c r="W26" s="22">
        <f t="shared" si="6"/>
        <v>0</v>
      </c>
      <c r="X26" s="22">
        <f t="shared" si="7"/>
        <v>0</v>
      </c>
      <c r="Y26" s="22">
        <f t="shared" si="8"/>
        <v>0</v>
      </c>
      <c r="Z26" s="22" t="s">
        <v>9</v>
      </c>
      <c r="AA26" s="22">
        <v>0</v>
      </c>
      <c r="AB26" s="22" t="s">
        <v>9</v>
      </c>
      <c r="AC26" s="22" t="s">
        <v>9</v>
      </c>
      <c r="AD26" s="22" t="s">
        <v>9</v>
      </c>
      <c r="AE26" s="22">
        <v>0</v>
      </c>
      <c r="AF26" s="22">
        <f t="shared" si="9"/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f t="shared" si="10"/>
        <v>217</v>
      </c>
      <c r="AN26" s="22">
        <v>0</v>
      </c>
      <c r="AO26" s="22">
        <v>89</v>
      </c>
      <c r="AP26" s="22">
        <v>112</v>
      </c>
      <c r="AQ26" s="22">
        <v>16</v>
      </c>
      <c r="AR26" s="22">
        <v>0</v>
      </c>
      <c r="AS26" s="22">
        <v>0</v>
      </c>
      <c r="AT26" s="22">
        <f t="shared" si="11"/>
        <v>0</v>
      </c>
      <c r="AU26" s="22" t="s">
        <v>9</v>
      </c>
      <c r="AV26" s="22">
        <v>0</v>
      </c>
      <c r="AW26" s="22" t="s">
        <v>9</v>
      </c>
      <c r="AX26" s="22" t="s">
        <v>9</v>
      </c>
      <c r="AY26" s="22" t="s">
        <v>9</v>
      </c>
      <c r="AZ26" s="22">
        <v>0</v>
      </c>
      <c r="BA26" s="22">
        <f t="shared" si="12"/>
        <v>0</v>
      </c>
      <c r="BB26" s="22" t="s">
        <v>9</v>
      </c>
      <c r="BC26" s="22">
        <v>0</v>
      </c>
      <c r="BD26" s="22" t="s">
        <v>9</v>
      </c>
      <c r="BE26" s="22" t="s">
        <v>9</v>
      </c>
      <c r="BF26" s="22" t="s">
        <v>9</v>
      </c>
      <c r="BG26" s="22">
        <v>0</v>
      </c>
      <c r="BH26" s="22">
        <f t="shared" si="13"/>
        <v>115</v>
      </c>
      <c r="BI26" s="22">
        <v>109</v>
      </c>
      <c r="BJ26" s="22">
        <v>0</v>
      </c>
      <c r="BK26" s="22">
        <v>4</v>
      </c>
      <c r="BL26" s="22">
        <v>0</v>
      </c>
      <c r="BM26" s="22">
        <v>0</v>
      </c>
      <c r="BN26" s="22">
        <v>2</v>
      </c>
    </row>
    <row r="27" spans="1:66" ht="13.5">
      <c r="A27" s="40" t="s">
        <v>112</v>
      </c>
      <c r="B27" s="40" t="s">
        <v>155</v>
      </c>
      <c r="C27" s="41" t="s">
        <v>156</v>
      </c>
      <c r="D27" s="22">
        <f t="shared" si="0"/>
        <v>181</v>
      </c>
      <c r="E27" s="22">
        <f t="shared" si="15"/>
        <v>0</v>
      </c>
      <c r="F27" s="22">
        <f t="shared" si="15"/>
        <v>122</v>
      </c>
      <c r="G27" s="22">
        <f t="shared" si="15"/>
        <v>47</v>
      </c>
      <c r="H27" s="22">
        <f t="shared" si="14"/>
        <v>12</v>
      </c>
      <c r="I27" s="22">
        <f t="shared" si="14"/>
        <v>0</v>
      </c>
      <c r="J27" s="22">
        <f t="shared" si="14"/>
        <v>0</v>
      </c>
      <c r="K27" s="22">
        <f t="shared" si="2"/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f t="shared" si="3"/>
        <v>181</v>
      </c>
      <c r="S27" s="22">
        <f t="shared" si="4"/>
        <v>0</v>
      </c>
      <c r="T27" s="22">
        <f t="shared" si="5"/>
        <v>122</v>
      </c>
      <c r="U27" s="22">
        <f t="shared" si="6"/>
        <v>47</v>
      </c>
      <c r="V27" s="22">
        <f t="shared" si="6"/>
        <v>12</v>
      </c>
      <c r="W27" s="22">
        <f t="shared" si="6"/>
        <v>0</v>
      </c>
      <c r="X27" s="22">
        <f t="shared" si="7"/>
        <v>0</v>
      </c>
      <c r="Y27" s="22">
        <f t="shared" si="8"/>
        <v>0</v>
      </c>
      <c r="Z27" s="22" t="s">
        <v>9</v>
      </c>
      <c r="AA27" s="22">
        <v>0</v>
      </c>
      <c r="AB27" s="22" t="s">
        <v>9</v>
      </c>
      <c r="AC27" s="22" t="s">
        <v>9</v>
      </c>
      <c r="AD27" s="22" t="s">
        <v>9</v>
      </c>
      <c r="AE27" s="22">
        <v>0</v>
      </c>
      <c r="AF27" s="22">
        <f t="shared" si="9"/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f t="shared" si="10"/>
        <v>181</v>
      </c>
      <c r="AN27" s="22">
        <v>0</v>
      </c>
      <c r="AO27" s="22">
        <v>122</v>
      </c>
      <c r="AP27" s="22">
        <v>47</v>
      </c>
      <c r="AQ27" s="22">
        <v>12</v>
      </c>
      <c r="AR27" s="22">
        <v>0</v>
      </c>
      <c r="AS27" s="22">
        <v>0</v>
      </c>
      <c r="AT27" s="22">
        <f t="shared" si="11"/>
        <v>0</v>
      </c>
      <c r="AU27" s="22" t="s">
        <v>9</v>
      </c>
      <c r="AV27" s="22">
        <v>0</v>
      </c>
      <c r="AW27" s="22" t="s">
        <v>9</v>
      </c>
      <c r="AX27" s="22" t="s">
        <v>9</v>
      </c>
      <c r="AY27" s="22" t="s">
        <v>9</v>
      </c>
      <c r="AZ27" s="22">
        <v>0</v>
      </c>
      <c r="BA27" s="22">
        <f t="shared" si="12"/>
        <v>0</v>
      </c>
      <c r="BB27" s="22" t="s">
        <v>9</v>
      </c>
      <c r="BC27" s="22">
        <v>0</v>
      </c>
      <c r="BD27" s="22" t="s">
        <v>9</v>
      </c>
      <c r="BE27" s="22" t="s">
        <v>9</v>
      </c>
      <c r="BF27" s="22" t="s">
        <v>9</v>
      </c>
      <c r="BG27" s="22">
        <v>0</v>
      </c>
      <c r="BH27" s="22">
        <f t="shared" si="13"/>
        <v>162</v>
      </c>
      <c r="BI27" s="22">
        <v>129</v>
      </c>
      <c r="BJ27" s="22">
        <v>0</v>
      </c>
      <c r="BK27" s="22">
        <v>27</v>
      </c>
      <c r="BL27" s="22">
        <v>0</v>
      </c>
      <c r="BM27" s="22">
        <v>0</v>
      </c>
      <c r="BN27" s="22">
        <v>6</v>
      </c>
    </row>
    <row r="28" spans="1:66" ht="13.5">
      <c r="A28" s="40" t="s">
        <v>112</v>
      </c>
      <c r="B28" s="40" t="s">
        <v>157</v>
      </c>
      <c r="C28" s="41" t="s">
        <v>158</v>
      </c>
      <c r="D28" s="22">
        <f t="shared" si="0"/>
        <v>212</v>
      </c>
      <c r="E28" s="22">
        <f t="shared" si="15"/>
        <v>0</v>
      </c>
      <c r="F28" s="22">
        <f t="shared" si="15"/>
        <v>111</v>
      </c>
      <c r="G28" s="22">
        <f t="shared" si="15"/>
        <v>96</v>
      </c>
      <c r="H28" s="22">
        <f t="shared" si="14"/>
        <v>5</v>
      </c>
      <c r="I28" s="22">
        <f t="shared" si="14"/>
        <v>0</v>
      </c>
      <c r="J28" s="22">
        <f t="shared" si="14"/>
        <v>0</v>
      </c>
      <c r="K28" s="22">
        <f t="shared" si="2"/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f t="shared" si="3"/>
        <v>212</v>
      </c>
      <c r="S28" s="22">
        <f t="shared" si="4"/>
        <v>0</v>
      </c>
      <c r="T28" s="22">
        <f t="shared" si="5"/>
        <v>111</v>
      </c>
      <c r="U28" s="22">
        <f t="shared" si="6"/>
        <v>96</v>
      </c>
      <c r="V28" s="22">
        <f t="shared" si="6"/>
        <v>5</v>
      </c>
      <c r="W28" s="22">
        <f t="shared" si="6"/>
        <v>0</v>
      </c>
      <c r="X28" s="22">
        <f t="shared" si="7"/>
        <v>0</v>
      </c>
      <c r="Y28" s="22">
        <f t="shared" si="8"/>
        <v>0</v>
      </c>
      <c r="Z28" s="22" t="s">
        <v>9</v>
      </c>
      <c r="AA28" s="22">
        <v>0</v>
      </c>
      <c r="AB28" s="22" t="s">
        <v>9</v>
      </c>
      <c r="AC28" s="22" t="s">
        <v>9</v>
      </c>
      <c r="AD28" s="22" t="s">
        <v>9</v>
      </c>
      <c r="AE28" s="22">
        <v>0</v>
      </c>
      <c r="AF28" s="22">
        <f t="shared" si="9"/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f t="shared" si="10"/>
        <v>212</v>
      </c>
      <c r="AN28" s="22">
        <v>0</v>
      </c>
      <c r="AO28" s="22">
        <v>111</v>
      </c>
      <c r="AP28" s="22">
        <v>96</v>
      </c>
      <c r="AQ28" s="22">
        <v>5</v>
      </c>
      <c r="AR28" s="22">
        <v>0</v>
      </c>
      <c r="AS28" s="22">
        <v>0</v>
      </c>
      <c r="AT28" s="22">
        <f t="shared" si="11"/>
        <v>0</v>
      </c>
      <c r="AU28" s="22" t="s">
        <v>9</v>
      </c>
      <c r="AV28" s="22">
        <v>0</v>
      </c>
      <c r="AW28" s="22" t="s">
        <v>9</v>
      </c>
      <c r="AX28" s="22" t="s">
        <v>9</v>
      </c>
      <c r="AY28" s="22" t="s">
        <v>9</v>
      </c>
      <c r="AZ28" s="22">
        <v>0</v>
      </c>
      <c r="BA28" s="22">
        <f t="shared" si="12"/>
        <v>0</v>
      </c>
      <c r="BB28" s="22" t="s">
        <v>9</v>
      </c>
      <c r="BC28" s="22">
        <v>0</v>
      </c>
      <c r="BD28" s="22" t="s">
        <v>9</v>
      </c>
      <c r="BE28" s="22" t="s">
        <v>9</v>
      </c>
      <c r="BF28" s="22" t="s">
        <v>9</v>
      </c>
      <c r="BG28" s="22">
        <v>0</v>
      </c>
      <c r="BH28" s="22">
        <f t="shared" si="13"/>
        <v>243</v>
      </c>
      <c r="BI28" s="22">
        <v>189</v>
      </c>
      <c r="BJ28" s="22">
        <v>1</v>
      </c>
      <c r="BK28" s="22">
        <v>44</v>
      </c>
      <c r="BL28" s="22">
        <v>0</v>
      </c>
      <c r="BM28" s="22">
        <v>0</v>
      </c>
      <c r="BN28" s="22">
        <v>9</v>
      </c>
    </row>
    <row r="29" spans="1:66" ht="13.5">
      <c r="A29" s="40" t="s">
        <v>112</v>
      </c>
      <c r="B29" s="40" t="s">
        <v>159</v>
      </c>
      <c r="C29" s="41" t="s">
        <v>160</v>
      </c>
      <c r="D29" s="22">
        <f t="shared" si="0"/>
        <v>55</v>
      </c>
      <c r="E29" s="22">
        <f t="shared" si="15"/>
        <v>0</v>
      </c>
      <c r="F29" s="22">
        <f t="shared" si="15"/>
        <v>39</v>
      </c>
      <c r="G29" s="22">
        <f t="shared" si="15"/>
        <v>15</v>
      </c>
      <c r="H29" s="22">
        <f t="shared" si="14"/>
        <v>1</v>
      </c>
      <c r="I29" s="22">
        <f t="shared" si="14"/>
        <v>0</v>
      </c>
      <c r="J29" s="22">
        <f t="shared" si="14"/>
        <v>0</v>
      </c>
      <c r="K29" s="22">
        <f t="shared" si="2"/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f t="shared" si="3"/>
        <v>55</v>
      </c>
      <c r="S29" s="22">
        <f t="shared" si="4"/>
        <v>0</v>
      </c>
      <c r="T29" s="22">
        <f t="shared" si="5"/>
        <v>39</v>
      </c>
      <c r="U29" s="22">
        <f t="shared" si="6"/>
        <v>15</v>
      </c>
      <c r="V29" s="22">
        <f t="shared" si="6"/>
        <v>1</v>
      </c>
      <c r="W29" s="22">
        <f t="shared" si="6"/>
        <v>0</v>
      </c>
      <c r="X29" s="22">
        <f t="shared" si="7"/>
        <v>0</v>
      </c>
      <c r="Y29" s="22">
        <f t="shared" si="8"/>
        <v>0</v>
      </c>
      <c r="Z29" s="22" t="s">
        <v>9</v>
      </c>
      <c r="AA29" s="22">
        <v>0</v>
      </c>
      <c r="AB29" s="22" t="s">
        <v>9</v>
      </c>
      <c r="AC29" s="22" t="s">
        <v>9</v>
      </c>
      <c r="AD29" s="22" t="s">
        <v>9</v>
      </c>
      <c r="AE29" s="22">
        <v>0</v>
      </c>
      <c r="AF29" s="22">
        <f t="shared" si="9"/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f t="shared" si="10"/>
        <v>55</v>
      </c>
      <c r="AN29" s="22">
        <v>0</v>
      </c>
      <c r="AO29" s="22">
        <v>39</v>
      </c>
      <c r="AP29" s="22">
        <v>15</v>
      </c>
      <c r="AQ29" s="22">
        <v>1</v>
      </c>
      <c r="AR29" s="22">
        <v>0</v>
      </c>
      <c r="AS29" s="22">
        <v>0</v>
      </c>
      <c r="AT29" s="22">
        <f t="shared" si="11"/>
        <v>0</v>
      </c>
      <c r="AU29" s="22" t="s">
        <v>9</v>
      </c>
      <c r="AV29" s="22">
        <v>0</v>
      </c>
      <c r="AW29" s="22" t="s">
        <v>9</v>
      </c>
      <c r="AX29" s="22" t="s">
        <v>9</v>
      </c>
      <c r="AY29" s="22" t="s">
        <v>9</v>
      </c>
      <c r="AZ29" s="22">
        <v>0</v>
      </c>
      <c r="BA29" s="22">
        <f t="shared" si="12"/>
        <v>0</v>
      </c>
      <c r="BB29" s="22" t="s">
        <v>9</v>
      </c>
      <c r="BC29" s="22">
        <v>0</v>
      </c>
      <c r="BD29" s="22" t="s">
        <v>9</v>
      </c>
      <c r="BE29" s="22" t="s">
        <v>9</v>
      </c>
      <c r="BF29" s="22" t="s">
        <v>9</v>
      </c>
      <c r="BG29" s="22">
        <v>0</v>
      </c>
      <c r="BH29" s="22">
        <f t="shared" si="13"/>
        <v>33</v>
      </c>
      <c r="BI29" s="22">
        <v>33</v>
      </c>
      <c r="BJ29" s="22">
        <v>0</v>
      </c>
      <c r="BK29" s="22">
        <v>0</v>
      </c>
      <c r="BL29" s="22">
        <v>0</v>
      </c>
      <c r="BM29" s="22">
        <v>0</v>
      </c>
      <c r="BN29" s="22">
        <v>0</v>
      </c>
    </row>
    <row r="30" spans="1:66" ht="13.5">
      <c r="A30" s="40" t="s">
        <v>112</v>
      </c>
      <c r="B30" s="40" t="s">
        <v>161</v>
      </c>
      <c r="C30" s="41" t="s">
        <v>162</v>
      </c>
      <c r="D30" s="22">
        <f t="shared" si="0"/>
        <v>86</v>
      </c>
      <c r="E30" s="22">
        <f t="shared" si="15"/>
        <v>0</v>
      </c>
      <c r="F30" s="22">
        <f t="shared" si="15"/>
        <v>51</v>
      </c>
      <c r="G30" s="22">
        <f t="shared" si="15"/>
        <v>33</v>
      </c>
      <c r="H30" s="22">
        <f t="shared" si="14"/>
        <v>2</v>
      </c>
      <c r="I30" s="22">
        <f t="shared" si="14"/>
        <v>0</v>
      </c>
      <c r="J30" s="22">
        <f t="shared" si="14"/>
        <v>0</v>
      </c>
      <c r="K30" s="22">
        <f t="shared" si="2"/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f t="shared" si="3"/>
        <v>86</v>
      </c>
      <c r="S30" s="22">
        <f t="shared" si="4"/>
        <v>0</v>
      </c>
      <c r="T30" s="22">
        <f t="shared" si="5"/>
        <v>51</v>
      </c>
      <c r="U30" s="22">
        <f t="shared" si="6"/>
        <v>33</v>
      </c>
      <c r="V30" s="22">
        <f t="shared" si="6"/>
        <v>2</v>
      </c>
      <c r="W30" s="22">
        <f t="shared" si="6"/>
        <v>0</v>
      </c>
      <c r="X30" s="22">
        <f t="shared" si="7"/>
        <v>0</v>
      </c>
      <c r="Y30" s="22">
        <f t="shared" si="8"/>
        <v>0</v>
      </c>
      <c r="Z30" s="22" t="s">
        <v>9</v>
      </c>
      <c r="AA30" s="22">
        <v>0</v>
      </c>
      <c r="AB30" s="22" t="s">
        <v>9</v>
      </c>
      <c r="AC30" s="22" t="s">
        <v>9</v>
      </c>
      <c r="AD30" s="22" t="s">
        <v>9</v>
      </c>
      <c r="AE30" s="22">
        <v>0</v>
      </c>
      <c r="AF30" s="22">
        <f t="shared" si="9"/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f t="shared" si="10"/>
        <v>86</v>
      </c>
      <c r="AN30" s="22">
        <v>0</v>
      </c>
      <c r="AO30" s="22">
        <v>51</v>
      </c>
      <c r="AP30" s="22">
        <v>33</v>
      </c>
      <c r="AQ30" s="22">
        <v>2</v>
      </c>
      <c r="AR30" s="22">
        <v>0</v>
      </c>
      <c r="AS30" s="22">
        <v>0</v>
      </c>
      <c r="AT30" s="22">
        <f t="shared" si="11"/>
        <v>0</v>
      </c>
      <c r="AU30" s="22" t="s">
        <v>9</v>
      </c>
      <c r="AV30" s="22">
        <v>0</v>
      </c>
      <c r="AW30" s="22" t="s">
        <v>9</v>
      </c>
      <c r="AX30" s="22" t="s">
        <v>9</v>
      </c>
      <c r="AY30" s="22" t="s">
        <v>9</v>
      </c>
      <c r="AZ30" s="22">
        <v>0</v>
      </c>
      <c r="BA30" s="22">
        <f t="shared" si="12"/>
        <v>0</v>
      </c>
      <c r="BB30" s="22" t="s">
        <v>9</v>
      </c>
      <c r="BC30" s="22">
        <v>0</v>
      </c>
      <c r="BD30" s="22" t="s">
        <v>9</v>
      </c>
      <c r="BE30" s="22" t="s">
        <v>9</v>
      </c>
      <c r="BF30" s="22" t="s">
        <v>9</v>
      </c>
      <c r="BG30" s="22">
        <v>0</v>
      </c>
      <c r="BH30" s="22">
        <f t="shared" si="13"/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</row>
    <row r="31" spans="1:66" ht="13.5">
      <c r="A31" s="40" t="s">
        <v>112</v>
      </c>
      <c r="B31" s="40" t="s">
        <v>163</v>
      </c>
      <c r="C31" s="41" t="s">
        <v>164</v>
      </c>
      <c r="D31" s="22">
        <f t="shared" si="0"/>
        <v>124</v>
      </c>
      <c r="E31" s="22">
        <f t="shared" si="15"/>
        <v>0</v>
      </c>
      <c r="F31" s="22">
        <f t="shared" si="15"/>
        <v>70</v>
      </c>
      <c r="G31" s="22">
        <f t="shared" si="15"/>
        <v>45</v>
      </c>
      <c r="H31" s="22">
        <f t="shared" si="14"/>
        <v>9</v>
      </c>
      <c r="I31" s="22">
        <f t="shared" si="14"/>
        <v>0</v>
      </c>
      <c r="J31" s="22">
        <f t="shared" si="14"/>
        <v>0</v>
      </c>
      <c r="K31" s="22">
        <f t="shared" si="2"/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f t="shared" si="3"/>
        <v>124</v>
      </c>
      <c r="S31" s="22">
        <f t="shared" si="4"/>
        <v>0</v>
      </c>
      <c r="T31" s="22">
        <f t="shared" si="5"/>
        <v>70</v>
      </c>
      <c r="U31" s="22">
        <f t="shared" si="6"/>
        <v>45</v>
      </c>
      <c r="V31" s="22">
        <f t="shared" si="6"/>
        <v>9</v>
      </c>
      <c r="W31" s="22">
        <f t="shared" si="6"/>
        <v>0</v>
      </c>
      <c r="X31" s="22">
        <f t="shared" si="7"/>
        <v>0</v>
      </c>
      <c r="Y31" s="22">
        <f t="shared" si="8"/>
        <v>0</v>
      </c>
      <c r="Z31" s="22" t="s">
        <v>9</v>
      </c>
      <c r="AA31" s="22">
        <v>0</v>
      </c>
      <c r="AB31" s="22" t="s">
        <v>9</v>
      </c>
      <c r="AC31" s="22" t="s">
        <v>9</v>
      </c>
      <c r="AD31" s="22" t="s">
        <v>9</v>
      </c>
      <c r="AE31" s="22">
        <v>0</v>
      </c>
      <c r="AF31" s="22">
        <f t="shared" si="9"/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f t="shared" si="10"/>
        <v>124</v>
      </c>
      <c r="AN31" s="22">
        <v>0</v>
      </c>
      <c r="AO31" s="22">
        <v>70</v>
      </c>
      <c r="AP31" s="22">
        <v>45</v>
      </c>
      <c r="AQ31" s="22">
        <v>9</v>
      </c>
      <c r="AR31" s="22">
        <v>0</v>
      </c>
      <c r="AS31" s="22">
        <v>0</v>
      </c>
      <c r="AT31" s="22">
        <f t="shared" si="11"/>
        <v>0</v>
      </c>
      <c r="AU31" s="22" t="s">
        <v>9</v>
      </c>
      <c r="AV31" s="22">
        <v>0</v>
      </c>
      <c r="AW31" s="22" t="s">
        <v>9</v>
      </c>
      <c r="AX31" s="22" t="s">
        <v>9</v>
      </c>
      <c r="AY31" s="22" t="s">
        <v>9</v>
      </c>
      <c r="AZ31" s="22">
        <v>0</v>
      </c>
      <c r="BA31" s="22">
        <f t="shared" si="12"/>
        <v>0</v>
      </c>
      <c r="BB31" s="22" t="s">
        <v>9</v>
      </c>
      <c r="BC31" s="22">
        <v>0</v>
      </c>
      <c r="BD31" s="22" t="s">
        <v>9</v>
      </c>
      <c r="BE31" s="22" t="s">
        <v>9</v>
      </c>
      <c r="BF31" s="22" t="s">
        <v>9</v>
      </c>
      <c r="BG31" s="22">
        <v>0</v>
      </c>
      <c r="BH31" s="22">
        <f t="shared" si="13"/>
        <v>155</v>
      </c>
      <c r="BI31" s="22">
        <v>108</v>
      </c>
      <c r="BJ31" s="22">
        <v>1</v>
      </c>
      <c r="BK31" s="22">
        <v>43</v>
      </c>
      <c r="BL31" s="22">
        <v>0</v>
      </c>
      <c r="BM31" s="22">
        <v>0</v>
      </c>
      <c r="BN31" s="22">
        <v>3</v>
      </c>
    </row>
    <row r="32" spans="1:66" ht="13.5">
      <c r="A32" s="40" t="s">
        <v>112</v>
      </c>
      <c r="B32" s="40" t="s">
        <v>165</v>
      </c>
      <c r="C32" s="41" t="s">
        <v>166</v>
      </c>
      <c r="D32" s="22">
        <f t="shared" si="0"/>
        <v>939</v>
      </c>
      <c r="E32" s="22">
        <f t="shared" si="15"/>
        <v>405</v>
      </c>
      <c r="F32" s="22">
        <f t="shared" si="15"/>
        <v>252</v>
      </c>
      <c r="G32" s="22">
        <f t="shared" si="15"/>
        <v>218</v>
      </c>
      <c r="H32" s="22">
        <f t="shared" si="14"/>
        <v>24</v>
      </c>
      <c r="I32" s="22">
        <f t="shared" si="14"/>
        <v>0</v>
      </c>
      <c r="J32" s="22">
        <f t="shared" si="14"/>
        <v>40</v>
      </c>
      <c r="K32" s="22">
        <f t="shared" si="2"/>
        <v>774</v>
      </c>
      <c r="L32" s="22">
        <v>405</v>
      </c>
      <c r="M32" s="22">
        <v>87</v>
      </c>
      <c r="N32" s="22">
        <v>218</v>
      </c>
      <c r="O32" s="22">
        <v>24</v>
      </c>
      <c r="P32" s="22">
        <v>0</v>
      </c>
      <c r="Q32" s="22">
        <v>40</v>
      </c>
      <c r="R32" s="22">
        <f t="shared" si="3"/>
        <v>165</v>
      </c>
      <c r="S32" s="22">
        <f t="shared" si="4"/>
        <v>0</v>
      </c>
      <c r="T32" s="22">
        <f t="shared" si="5"/>
        <v>165</v>
      </c>
      <c r="U32" s="22">
        <f t="shared" si="6"/>
        <v>0</v>
      </c>
      <c r="V32" s="22">
        <f t="shared" si="6"/>
        <v>0</v>
      </c>
      <c r="W32" s="22">
        <f t="shared" si="6"/>
        <v>0</v>
      </c>
      <c r="X32" s="22">
        <f t="shared" si="7"/>
        <v>0</v>
      </c>
      <c r="Y32" s="22">
        <f t="shared" si="8"/>
        <v>0</v>
      </c>
      <c r="Z32" s="22" t="s">
        <v>9</v>
      </c>
      <c r="AA32" s="22">
        <v>0</v>
      </c>
      <c r="AB32" s="22" t="s">
        <v>9</v>
      </c>
      <c r="AC32" s="22" t="s">
        <v>9</v>
      </c>
      <c r="AD32" s="22" t="s">
        <v>9</v>
      </c>
      <c r="AE32" s="22">
        <v>0</v>
      </c>
      <c r="AF32" s="22">
        <f t="shared" si="9"/>
        <v>165</v>
      </c>
      <c r="AG32" s="22">
        <v>0</v>
      </c>
      <c r="AH32" s="22">
        <v>165</v>
      </c>
      <c r="AI32" s="22">
        <v>0</v>
      </c>
      <c r="AJ32" s="22">
        <v>0</v>
      </c>
      <c r="AK32" s="22">
        <v>0</v>
      </c>
      <c r="AL32" s="22">
        <v>0</v>
      </c>
      <c r="AM32" s="22">
        <f t="shared" si="10"/>
        <v>0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22">
        <f t="shared" si="11"/>
        <v>0</v>
      </c>
      <c r="AU32" s="22" t="s">
        <v>9</v>
      </c>
      <c r="AV32" s="22">
        <v>0</v>
      </c>
      <c r="AW32" s="22" t="s">
        <v>9</v>
      </c>
      <c r="AX32" s="22" t="s">
        <v>9</v>
      </c>
      <c r="AY32" s="22" t="s">
        <v>9</v>
      </c>
      <c r="AZ32" s="22">
        <v>0</v>
      </c>
      <c r="BA32" s="22">
        <f t="shared" si="12"/>
        <v>0</v>
      </c>
      <c r="BB32" s="22" t="s">
        <v>9</v>
      </c>
      <c r="BC32" s="22">
        <v>0</v>
      </c>
      <c r="BD32" s="22" t="s">
        <v>9</v>
      </c>
      <c r="BE32" s="22" t="s">
        <v>9</v>
      </c>
      <c r="BF32" s="22" t="s">
        <v>9</v>
      </c>
      <c r="BG32" s="22">
        <v>0</v>
      </c>
      <c r="BH32" s="22">
        <f t="shared" si="13"/>
        <v>733</v>
      </c>
      <c r="BI32" s="22">
        <v>587</v>
      </c>
      <c r="BJ32" s="22">
        <v>0</v>
      </c>
      <c r="BK32" s="22">
        <v>113</v>
      </c>
      <c r="BL32" s="22">
        <v>0</v>
      </c>
      <c r="BM32" s="22">
        <v>0</v>
      </c>
      <c r="BN32" s="22">
        <v>33</v>
      </c>
    </row>
    <row r="33" spans="1:66" ht="13.5">
      <c r="A33" s="40" t="s">
        <v>112</v>
      </c>
      <c r="B33" s="40" t="s">
        <v>167</v>
      </c>
      <c r="C33" s="41" t="s">
        <v>168</v>
      </c>
      <c r="D33" s="22">
        <f t="shared" si="0"/>
        <v>250</v>
      </c>
      <c r="E33" s="22">
        <f t="shared" si="15"/>
        <v>2</v>
      </c>
      <c r="F33" s="22">
        <f t="shared" si="15"/>
        <v>165</v>
      </c>
      <c r="G33" s="22">
        <f t="shared" si="15"/>
        <v>83</v>
      </c>
      <c r="H33" s="22">
        <f t="shared" si="14"/>
        <v>0</v>
      </c>
      <c r="I33" s="22">
        <f t="shared" si="14"/>
        <v>0</v>
      </c>
      <c r="J33" s="22">
        <f t="shared" si="14"/>
        <v>0</v>
      </c>
      <c r="K33" s="22">
        <f t="shared" si="2"/>
        <v>121</v>
      </c>
      <c r="L33" s="22">
        <v>2</v>
      </c>
      <c r="M33" s="22">
        <v>36</v>
      </c>
      <c r="N33" s="22">
        <v>83</v>
      </c>
      <c r="O33" s="22">
        <v>0</v>
      </c>
      <c r="P33" s="22">
        <v>0</v>
      </c>
      <c r="Q33" s="22">
        <v>0</v>
      </c>
      <c r="R33" s="22">
        <f t="shared" si="3"/>
        <v>129</v>
      </c>
      <c r="S33" s="22">
        <f t="shared" si="4"/>
        <v>0</v>
      </c>
      <c r="T33" s="22">
        <f t="shared" si="5"/>
        <v>129</v>
      </c>
      <c r="U33" s="22">
        <f t="shared" si="6"/>
        <v>0</v>
      </c>
      <c r="V33" s="22">
        <f t="shared" si="6"/>
        <v>0</v>
      </c>
      <c r="W33" s="22">
        <f t="shared" si="6"/>
        <v>0</v>
      </c>
      <c r="X33" s="22">
        <f t="shared" si="7"/>
        <v>0</v>
      </c>
      <c r="Y33" s="22">
        <f t="shared" si="8"/>
        <v>0</v>
      </c>
      <c r="Z33" s="22" t="s">
        <v>9</v>
      </c>
      <c r="AA33" s="22">
        <v>0</v>
      </c>
      <c r="AB33" s="22" t="s">
        <v>9</v>
      </c>
      <c r="AC33" s="22" t="s">
        <v>9</v>
      </c>
      <c r="AD33" s="22" t="s">
        <v>9</v>
      </c>
      <c r="AE33" s="22">
        <v>0</v>
      </c>
      <c r="AF33" s="22">
        <f t="shared" si="9"/>
        <v>129</v>
      </c>
      <c r="AG33" s="22">
        <v>0</v>
      </c>
      <c r="AH33" s="22">
        <v>129</v>
      </c>
      <c r="AI33" s="22">
        <v>0</v>
      </c>
      <c r="AJ33" s="22">
        <v>0</v>
      </c>
      <c r="AK33" s="22">
        <v>0</v>
      </c>
      <c r="AL33" s="22">
        <v>0</v>
      </c>
      <c r="AM33" s="22">
        <f t="shared" si="10"/>
        <v>0</v>
      </c>
      <c r="AN33" s="22">
        <v>0</v>
      </c>
      <c r="AO33" s="22">
        <v>0</v>
      </c>
      <c r="AP33" s="22">
        <v>0</v>
      </c>
      <c r="AQ33" s="22">
        <v>0</v>
      </c>
      <c r="AR33" s="22">
        <v>0</v>
      </c>
      <c r="AS33" s="22">
        <v>0</v>
      </c>
      <c r="AT33" s="22">
        <f t="shared" si="11"/>
        <v>0</v>
      </c>
      <c r="AU33" s="22" t="s">
        <v>9</v>
      </c>
      <c r="AV33" s="22">
        <v>0</v>
      </c>
      <c r="AW33" s="22" t="s">
        <v>9</v>
      </c>
      <c r="AX33" s="22" t="s">
        <v>9</v>
      </c>
      <c r="AY33" s="22" t="s">
        <v>9</v>
      </c>
      <c r="AZ33" s="22">
        <v>0</v>
      </c>
      <c r="BA33" s="22">
        <f t="shared" si="12"/>
        <v>0</v>
      </c>
      <c r="BB33" s="22" t="s">
        <v>9</v>
      </c>
      <c r="BC33" s="22">
        <v>0</v>
      </c>
      <c r="BD33" s="22" t="s">
        <v>9</v>
      </c>
      <c r="BE33" s="22" t="s">
        <v>9</v>
      </c>
      <c r="BF33" s="22" t="s">
        <v>9</v>
      </c>
      <c r="BG33" s="22">
        <v>0</v>
      </c>
      <c r="BH33" s="22">
        <f t="shared" si="13"/>
        <v>784</v>
      </c>
      <c r="BI33" s="22">
        <v>558</v>
      </c>
      <c r="BJ33" s="22">
        <v>204</v>
      </c>
      <c r="BK33" s="22">
        <v>0</v>
      </c>
      <c r="BL33" s="22">
        <v>0</v>
      </c>
      <c r="BM33" s="22">
        <v>0</v>
      </c>
      <c r="BN33" s="22">
        <v>22</v>
      </c>
    </row>
    <row r="34" spans="1:66" ht="13.5">
      <c r="A34" s="40" t="s">
        <v>112</v>
      </c>
      <c r="B34" s="40" t="s">
        <v>169</v>
      </c>
      <c r="C34" s="41" t="s">
        <v>170</v>
      </c>
      <c r="D34" s="22">
        <f t="shared" si="0"/>
        <v>237</v>
      </c>
      <c r="E34" s="22">
        <f t="shared" si="15"/>
        <v>0</v>
      </c>
      <c r="F34" s="22">
        <f t="shared" si="15"/>
        <v>107</v>
      </c>
      <c r="G34" s="22">
        <f t="shared" si="15"/>
        <v>115</v>
      </c>
      <c r="H34" s="22">
        <f t="shared" si="14"/>
        <v>12</v>
      </c>
      <c r="I34" s="22">
        <f t="shared" si="14"/>
        <v>3</v>
      </c>
      <c r="J34" s="22">
        <f t="shared" si="14"/>
        <v>0</v>
      </c>
      <c r="K34" s="22">
        <f t="shared" si="2"/>
        <v>189</v>
      </c>
      <c r="L34" s="22">
        <v>0</v>
      </c>
      <c r="M34" s="22">
        <v>59</v>
      </c>
      <c r="N34" s="22">
        <v>115</v>
      </c>
      <c r="O34" s="22">
        <v>12</v>
      </c>
      <c r="P34" s="22">
        <v>3</v>
      </c>
      <c r="Q34" s="22">
        <v>0</v>
      </c>
      <c r="R34" s="22">
        <f t="shared" si="3"/>
        <v>48</v>
      </c>
      <c r="S34" s="22">
        <f t="shared" si="4"/>
        <v>0</v>
      </c>
      <c r="T34" s="22">
        <f t="shared" si="5"/>
        <v>48</v>
      </c>
      <c r="U34" s="22">
        <f t="shared" si="6"/>
        <v>0</v>
      </c>
      <c r="V34" s="22">
        <f t="shared" si="6"/>
        <v>0</v>
      </c>
      <c r="W34" s="22">
        <f t="shared" si="6"/>
        <v>0</v>
      </c>
      <c r="X34" s="22">
        <f t="shared" si="7"/>
        <v>0</v>
      </c>
      <c r="Y34" s="22">
        <f t="shared" si="8"/>
        <v>0</v>
      </c>
      <c r="Z34" s="22" t="s">
        <v>9</v>
      </c>
      <c r="AA34" s="22">
        <v>0</v>
      </c>
      <c r="AB34" s="22" t="s">
        <v>9</v>
      </c>
      <c r="AC34" s="22" t="s">
        <v>9</v>
      </c>
      <c r="AD34" s="22" t="s">
        <v>9</v>
      </c>
      <c r="AE34" s="22">
        <v>0</v>
      </c>
      <c r="AF34" s="22">
        <f t="shared" si="9"/>
        <v>48</v>
      </c>
      <c r="AG34" s="22">
        <v>0</v>
      </c>
      <c r="AH34" s="22">
        <v>48</v>
      </c>
      <c r="AI34" s="22">
        <v>0</v>
      </c>
      <c r="AJ34" s="22">
        <v>0</v>
      </c>
      <c r="AK34" s="22">
        <v>0</v>
      </c>
      <c r="AL34" s="22">
        <v>0</v>
      </c>
      <c r="AM34" s="22">
        <f t="shared" si="10"/>
        <v>0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22">
        <f t="shared" si="11"/>
        <v>0</v>
      </c>
      <c r="AU34" s="22" t="s">
        <v>9</v>
      </c>
      <c r="AV34" s="22">
        <v>0</v>
      </c>
      <c r="AW34" s="22" t="s">
        <v>9</v>
      </c>
      <c r="AX34" s="22" t="s">
        <v>9</v>
      </c>
      <c r="AY34" s="22" t="s">
        <v>9</v>
      </c>
      <c r="AZ34" s="22">
        <v>0</v>
      </c>
      <c r="BA34" s="22">
        <f t="shared" si="12"/>
        <v>0</v>
      </c>
      <c r="BB34" s="22" t="s">
        <v>9</v>
      </c>
      <c r="BC34" s="22">
        <v>0</v>
      </c>
      <c r="BD34" s="22" t="s">
        <v>9</v>
      </c>
      <c r="BE34" s="22" t="s">
        <v>9</v>
      </c>
      <c r="BF34" s="22" t="s">
        <v>9</v>
      </c>
      <c r="BG34" s="22">
        <v>0</v>
      </c>
      <c r="BH34" s="22">
        <f t="shared" si="13"/>
        <v>346</v>
      </c>
      <c r="BI34" s="22">
        <v>346</v>
      </c>
      <c r="BJ34" s="22">
        <v>0</v>
      </c>
      <c r="BK34" s="22">
        <v>0</v>
      </c>
      <c r="BL34" s="22">
        <v>0</v>
      </c>
      <c r="BM34" s="22">
        <v>0</v>
      </c>
      <c r="BN34" s="22">
        <v>0</v>
      </c>
    </row>
    <row r="35" spans="1:66" ht="13.5">
      <c r="A35" s="40" t="s">
        <v>112</v>
      </c>
      <c r="B35" s="40" t="s">
        <v>171</v>
      </c>
      <c r="C35" s="41" t="s">
        <v>172</v>
      </c>
      <c r="D35" s="22">
        <f t="shared" si="0"/>
        <v>678</v>
      </c>
      <c r="E35" s="22">
        <f t="shared" si="15"/>
        <v>312</v>
      </c>
      <c r="F35" s="22">
        <f t="shared" si="15"/>
        <v>171</v>
      </c>
      <c r="G35" s="22">
        <f t="shared" si="15"/>
        <v>179</v>
      </c>
      <c r="H35" s="22">
        <f t="shared" si="14"/>
        <v>0</v>
      </c>
      <c r="I35" s="22">
        <f t="shared" si="14"/>
        <v>0</v>
      </c>
      <c r="J35" s="22">
        <f t="shared" si="14"/>
        <v>16</v>
      </c>
      <c r="K35" s="22">
        <f t="shared" si="2"/>
        <v>583</v>
      </c>
      <c r="L35" s="22">
        <v>312</v>
      </c>
      <c r="M35" s="22">
        <v>76</v>
      </c>
      <c r="N35" s="22">
        <v>179</v>
      </c>
      <c r="O35" s="22">
        <v>0</v>
      </c>
      <c r="P35" s="22">
        <v>0</v>
      </c>
      <c r="Q35" s="22">
        <v>16</v>
      </c>
      <c r="R35" s="22">
        <f t="shared" si="3"/>
        <v>95</v>
      </c>
      <c r="S35" s="22">
        <f t="shared" si="4"/>
        <v>0</v>
      </c>
      <c r="T35" s="22">
        <f t="shared" si="5"/>
        <v>95</v>
      </c>
      <c r="U35" s="22">
        <f t="shared" si="6"/>
        <v>0</v>
      </c>
      <c r="V35" s="22">
        <f t="shared" si="6"/>
        <v>0</v>
      </c>
      <c r="W35" s="22">
        <f t="shared" si="6"/>
        <v>0</v>
      </c>
      <c r="X35" s="22">
        <f t="shared" si="7"/>
        <v>0</v>
      </c>
      <c r="Y35" s="22">
        <f t="shared" si="8"/>
        <v>0</v>
      </c>
      <c r="Z35" s="22" t="s">
        <v>9</v>
      </c>
      <c r="AA35" s="22">
        <v>0</v>
      </c>
      <c r="AB35" s="22" t="s">
        <v>9</v>
      </c>
      <c r="AC35" s="22" t="s">
        <v>9</v>
      </c>
      <c r="AD35" s="22" t="s">
        <v>9</v>
      </c>
      <c r="AE35" s="22">
        <v>0</v>
      </c>
      <c r="AF35" s="22">
        <f t="shared" si="9"/>
        <v>95</v>
      </c>
      <c r="AG35" s="22">
        <v>0</v>
      </c>
      <c r="AH35" s="22">
        <v>95</v>
      </c>
      <c r="AI35" s="22">
        <v>0</v>
      </c>
      <c r="AJ35" s="22">
        <v>0</v>
      </c>
      <c r="AK35" s="22">
        <v>0</v>
      </c>
      <c r="AL35" s="22">
        <v>0</v>
      </c>
      <c r="AM35" s="22">
        <f t="shared" si="10"/>
        <v>0</v>
      </c>
      <c r="AN35" s="22">
        <v>0</v>
      </c>
      <c r="AO35" s="22">
        <v>0</v>
      </c>
      <c r="AP35" s="22">
        <v>0</v>
      </c>
      <c r="AQ35" s="22">
        <v>0</v>
      </c>
      <c r="AR35" s="22">
        <v>0</v>
      </c>
      <c r="AS35" s="22">
        <v>0</v>
      </c>
      <c r="AT35" s="22">
        <f t="shared" si="11"/>
        <v>0</v>
      </c>
      <c r="AU35" s="22" t="s">
        <v>9</v>
      </c>
      <c r="AV35" s="22">
        <v>0</v>
      </c>
      <c r="AW35" s="22" t="s">
        <v>9</v>
      </c>
      <c r="AX35" s="22" t="s">
        <v>9</v>
      </c>
      <c r="AY35" s="22" t="s">
        <v>9</v>
      </c>
      <c r="AZ35" s="22">
        <v>0</v>
      </c>
      <c r="BA35" s="22">
        <f t="shared" si="12"/>
        <v>0</v>
      </c>
      <c r="BB35" s="22" t="s">
        <v>9</v>
      </c>
      <c r="BC35" s="22">
        <v>0</v>
      </c>
      <c r="BD35" s="22" t="s">
        <v>9</v>
      </c>
      <c r="BE35" s="22" t="s">
        <v>9</v>
      </c>
      <c r="BF35" s="22" t="s">
        <v>9</v>
      </c>
      <c r="BG35" s="22">
        <v>0</v>
      </c>
      <c r="BH35" s="22">
        <f t="shared" si="13"/>
        <v>321</v>
      </c>
      <c r="BI35" s="22">
        <v>186</v>
      </c>
      <c r="BJ35" s="22">
        <v>126</v>
      </c>
      <c r="BK35" s="22">
        <v>0</v>
      </c>
      <c r="BL35" s="22">
        <v>0</v>
      </c>
      <c r="BM35" s="22">
        <v>0</v>
      </c>
      <c r="BN35" s="22">
        <v>9</v>
      </c>
    </row>
    <row r="36" spans="1:66" ht="13.5">
      <c r="A36" s="40" t="s">
        <v>112</v>
      </c>
      <c r="B36" s="40" t="s">
        <v>173</v>
      </c>
      <c r="C36" s="41" t="s">
        <v>174</v>
      </c>
      <c r="D36" s="22">
        <f t="shared" si="0"/>
        <v>329</v>
      </c>
      <c r="E36" s="22">
        <f t="shared" si="15"/>
        <v>167</v>
      </c>
      <c r="F36" s="22">
        <f t="shared" si="15"/>
        <v>59</v>
      </c>
      <c r="G36" s="22">
        <f t="shared" si="15"/>
        <v>103</v>
      </c>
      <c r="H36" s="22">
        <f t="shared" si="14"/>
        <v>0</v>
      </c>
      <c r="I36" s="22">
        <f t="shared" si="14"/>
        <v>0</v>
      </c>
      <c r="J36" s="22">
        <f t="shared" si="14"/>
        <v>0</v>
      </c>
      <c r="K36" s="22">
        <f t="shared" si="2"/>
        <v>305</v>
      </c>
      <c r="L36" s="22">
        <v>167</v>
      </c>
      <c r="M36" s="22">
        <v>35</v>
      </c>
      <c r="N36" s="22">
        <v>103</v>
      </c>
      <c r="O36" s="22">
        <v>0</v>
      </c>
      <c r="P36" s="22">
        <v>0</v>
      </c>
      <c r="Q36" s="22">
        <v>0</v>
      </c>
      <c r="R36" s="22">
        <f t="shared" si="3"/>
        <v>24</v>
      </c>
      <c r="S36" s="22">
        <f t="shared" si="4"/>
        <v>0</v>
      </c>
      <c r="T36" s="22">
        <f t="shared" si="5"/>
        <v>24</v>
      </c>
      <c r="U36" s="22">
        <f t="shared" si="6"/>
        <v>0</v>
      </c>
      <c r="V36" s="22">
        <f t="shared" si="6"/>
        <v>0</v>
      </c>
      <c r="W36" s="22">
        <f t="shared" si="6"/>
        <v>0</v>
      </c>
      <c r="X36" s="22">
        <f t="shared" si="7"/>
        <v>0</v>
      </c>
      <c r="Y36" s="22">
        <f t="shared" si="8"/>
        <v>0</v>
      </c>
      <c r="Z36" s="22" t="s">
        <v>9</v>
      </c>
      <c r="AA36" s="22">
        <v>0</v>
      </c>
      <c r="AB36" s="22" t="s">
        <v>9</v>
      </c>
      <c r="AC36" s="22" t="s">
        <v>9</v>
      </c>
      <c r="AD36" s="22" t="s">
        <v>9</v>
      </c>
      <c r="AE36" s="22">
        <v>0</v>
      </c>
      <c r="AF36" s="22">
        <f t="shared" si="9"/>
        <v>24</v>
      </c>
      <c r="AG36" s="22">
        <v>0</v>
      </c>
      <c r="AH36" s="22">
        <v>24</v>
      </c>
      <c r="AI36" s="22">
        <v>0</v>
      </c>
      <c r="AJ36" s="22">
        <v>0</v>
      </c>
      <c r="AK36" s="22">
        <v>0</v>
      </c>
      <c r="AL36" s="22">
        <v>0</v>
      </c>
      <c r="AM36" s="22">
        <f t="shared" si="10"/>
        <v>0</v>
      </c>
      <c r="AN36" s="22">
        <v>0</v>
      </c>
      <c r="AO36" s="22">
        <v>0</v>
      </c>
      <c r="AP36" s="22">
        <v>0</v>
      </c>
      <c r="AQ36" s="22">
        <v>0</v>
      </c>
      <c r="AR36" s="22">
        <v>0</v>
      </c>
      <c r="AS36" s="22">
        <v>0</v>
      </c>
      <c r="AT36" s="22">
        <f t="shared" si="11"/>
        <v>0</v>
      </c>
      <c r="AU36" s="22" t="s">
        <v>9</v>
      </c>
      <c r="AV36" s="22">
        <v>0</v>
      </c>
      <c r="AW36" s="22" t="s">
        <v>9</v>
      </c>
      <c r="AX36" s="22" t="s">
        <v>9</v>
      </c>
      <c r="AY36" s="22" t="s">
        <v>9</v>
      </c>
      <c r="AZ36" s="22">
        <v>0</v>
      </c>
      <c r="BA36" s="22">
        <f t="shared" si="12"/>
        <v>0</v>
      </c>
      <c r="BB36" s="22" t="s">
        <v>9</v>
      </c>
      <c r="BC36" s="22">
        <v>0</v>
      </c>
      <c r="BD36" s="22" t="s">
        <v>9</v>
      </c>
      <c r="BE36" s="22" t="s">
        <v>9</v>
      </c>
      <c r="BF36" s="22" t="s">
        <v>9</v>
      </c>
      <c r="BG36" s="22">
        <v>0</v>
      </c>
      <c r="BH36" s="22">
        <f t="shared" si="13"/>
        <v>186</v>
      </c>
      <c r="BI36" s="22">
        <v>176</v>
      </c>
      <c r="BJ36" s="22">
        <v>10</v>
      </c>
      <c r="BK36" s="22">
        <v>0</v>
      </c>
      <c r="BL36" s="22">
        <v>0</v>
      </c>
      <c r="BM36" s="22">
        <v>0</v>
      </c>
      <c r="BN36" s="22">
        <v>0</v>
      </c>
    </row>
    <row r="37" spans="1:66" ht="13.5">
      <c r="A37" s="40" t="s">
        <v>112</v>
      </c>
      <c r="B37" s="40" t="s">
        <v>175</v>
      </c>
      <c r="C37" s="41" t="s">
        <v>176</v>
      </c>
      <c r="D37" s="22">
        <f t="shared" si="0"/>
        <v>735</v>
      </c>
      <c r="E37" s="22">
        <f t="shared" si="15"/>
        <v>0</v>
      </c>
      <c r="F37" s="22">
        <f t="shared" si="15"/>
        <v>60</v>
      </c>
      <c r="G37" s="22">
        <f t="shared" si="15"/>
        <v>49</v>
      </c>
      <c r="H37" s="22">
        <f t="shared" si="14"/>
        <v>2</v>
      </c>
      <c r="I37" s="22">
        <f t="shared" si="14"/>
        <v>0</v>
      </c>
      <c r="J37" s="22">
        <f t="shared" si="14"/>
        <v>624</v>
      </c>
      <c r="K37" s="22">
        <f t="shared" si="2"/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f t="shared" si="3"/>
        <v>735</v>
      </c>
      <c r="S37" s="22">
        <f t="shared" si="4"/>
        <v>0</v>
      </c>
      <c r="T37" s="22">
        <f t="shared" si="5"/>
        <v>60</v>
      </c>
      <c r="U37" s="22">
        <f t="shared" si="6"/>
        <v>49</v>
      </c>
      <c r="V37" s="22">
        <f t="shared" si="6"/>
        <v>2</v>
      </c>
      <c r="W37" s="22">
        <f t="shared" si="6"/>
        <v>0</v>
      </c>
      <c r="X37" s="22">
        <f t="shared" si="7"/>
        <v>624</v>
      </c>
      <c r="Y37" s="22">
        <f t="shared" si="8"/>
        <v>0</v>
      </c>
      <c r="Z37" s="22" t="s">
        <v>9</v>
      </c>
      <c r="AA37" s="22">
        <v>0</v>
      </c>
      <c r="AB37" s="22" t="s">
        <v>9</v>
      </c>
      <c r="AC37" s="22" t="s">
        <v>9</v>
      </c>
      <c r="AD37" s="22" t="s">
        <v>9</v>
      </c>
      <c r="AE37" s="22">
        <v>0</v>
      </c>
      <c r="AF37" s="22">
        <f t="shared" si="9"/>
        <v>13</v>
      </c>
      <c r="AG37" s="22">
        <v>0</v>
      </c>
      <c r="AH37" s="22">
        <v>13</v>
      </c>
      <c r="AI37" s="22">
        <v>0</v>
      </c>
      <c r="AJ37" s="22">
        <v>0</v>
      </c>
      <c r="AK37" s="22">
        <v>0</v>
      </c>
      <c r="AL37" s="22">
        <v>0</v>
      </c>
      <c r="AM37" s="22">
        <f t="shared" si="10"/>
        <v>98</v>
      </c>
      <c r="AN37" s="22">
        <v>0</v>
      </c>
      <c r="AO37" s="22">
        <v>47</v>
      </c>
      <c r="AP37" s="22">
        <v>49</v>
      </c>
      <c r="AQ37" s="22">
        <v>2</v>
      </c>
      <c r="AR37" s="22">
        <v>0</v>
      </c>
      <c r="AS37" s="22">
        <v>0</v>
      </c>
      <c r="AT37" s="22">
        <f t="shared" si="11"/>
        <v>624</v>
      </c>
      <c r="AU37" s="22" t="s">
        <v>9</v>
      </c>
      <c r="AV37" s="22">
        <v>0</v>
      </c>
      <c r="AW37" s="22" t="s">
        <v>9</v>
      </c>
      <c r="AX37" s="22" t="s">
        <v>9</v>
      </c>
      <c r="AY37" s="22" t="s">
        <v>9</v>
      </c>
      <c r="AZ37" s="22">
        <v>624</v>
      </c>
      <c r="BA37" s="22">
        <f t="shared" si="12"/>
        <v>0</v>
      </c>
      <c r="BB37" s="22" t="s">
        <v>9</v>
      </c>
      <c r="BC37" s="22">
        <v>0</v>
      </c>
      <c r="BD37" s="22" t="s">
        <v>9</v>
      </c>
      <c r="BE37" s="22" t="s">
        <v>9</v>
      </c>
      <c r="BF37" s="22" t="s">
        <v>9</v>
      </c>
      <c r="BG37" s="22">
        <v>0</v>
      </c>
      <c r="BH37" s="22">
        <f t="shared" si="13"/>
        <v>292</v>
      </c>
      <c r="BI37" s="22">
        <v>292</v>
      </c>
      <c r="BJ37" s="22">
        <v>0</v>
      </c>
      <c r="BK37" s="22">
        <v>0</v>
      </c>
      <c r="BL37" s="22">
        <v>0</v>
      </c>
      <c r="BM37" s="22">
        <v>0</v>
      </c>
      <c r="BN37" s="22">
        <v>0</v>
      </c>
    </row>
    <row r="38" spans="1:66" ht="13.5">
      <c r="A38" s="40" t="s">
        <v>112</v>
      </c>
      <c r="B38" s="40" t="s">
        <v>177</v>
      </c>
      <c r="C38" s="41" t="s">
        <v>178</v>
      </c>
      <c r="D38" s="22">
        <f t="shared" si="0"/>
        <v>415</v>
      </c>
      <c r="E38" s="22">
        <f t="shared" si="15"/>
        <v>64</v>
      </c>
      <c r="F38" s="22">
        <f t="shared" si="15"/>
        <v>200</v>
      </c>
      <c r="G38" s="22">
        <f t="shared" si="15"/>
        <v>144</v>
      </c>
      <c r="H38" s="22">
        <f t="shared" si="14"/>
        <v>7</v>
      </c>
      <c r="I38" s="22">
        <f t="shared" si="14"/>
        <v>0</v>
      </c>
      <c r="J38" s="22">
        <f t="shared" si="14"/>
        <v>0</v>
      </c>
      <c r="K38" s="22">
        <f t="shared" si="2"/>
        <v>64</v>
      </c>
      <c r="L38" s="22">
        <v>64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f t="shared" si="3"/>
        <v>351</v>
      </c>
      <c r="S38" s="22">
        <f t="shared" si="4"/>
        <v>0</v>
      </c>
      <c r="T38" s="22">
        <f t="shared" si="5"/>
        <v>200</v>
      </c>
      <c r="U38" s="22">
        <f t="shared" si="6"/>
        <v>144</v>
      </c>
      <c r="V38" s="22">
        <f t="shared" si="6"/>
        <v>7</v>
      </c>
      <c r="W38" s="22">
        <f t="shared" si="6"/>
        <v>0</v>
      </c>
      <c r="X38" s="22">
        <f t="shared" si="7"/>
        <v>0</v>
      </c>
      <c r="Y38" s="22">
        <f t="shared" si="8"/>
        <v>0</v>
      </c>
      <c r="Z38" s="22" t="s">
        <v>9</v>
      </c>
      <c r="AA38" s="22">
        <v>0</v>
      </c>
      <c r="AB38" s="22" t="s">
        <v>9</v>
      </c>
      <c r="AC38" s="22" t="s">
        <v>9</v>
      </c>
      <c r="AD38" s="22" t="s">
        <v>9</v>
      </c>
      <c r="AE38" s="22">
        <v>0</v>
      </c>
      <c r="AF38" s="22">
        <f t="shared" si="9"/>
        <v>62</v>
      </c>
      <c r="AG38" s="22">
        <v>0</v>
      </c>
      <c r="AH38" s="22">
        <v>62</v>
      </c>
      <c r="AI38" s="22">
        <v>0</v>
      </c>
      <c r="AJ38" s="22">
        <v>0</v>
      </c>
      <c r="AK38" s="22">
        <v>0</v>
      </c>
      <c r="AL38" s="22">
        <v>0</v>
      </c>
      <c r="AM38" s="22">
        <f t="shared" si="10"/>
        <v>289</v>
      </c>
      <c r="AN38" s="22">
        <v>0</v>
      </c>
      <c r="AO38" s="22">
        <v>138</v>
      </c>
      <c r="AP38" s="22">
        <v>144</v>
      </c>
      <c r="AQ38" s="22">
        <v>7</v>
      </c>
      <c r="AR38" s="22">
        <v>0</v>
      </c>
      <c r="AS38" s="22">
        <v>0</v>
      </c>
      <c r="AT38" s="22">
        <f t="shared" si="11"/>
        <v>0</v>
      </c>
      <c r="AU38" s="22" t="s">
        <v>9</v>
      </c>
      <c r="AV38" s="22">
        <v>0</v>
      </c>
      <c r="AW38" s="22" t="s">
        <v>9</v>
      </c>
      <c r="AX38" s="22" t="s">
        <v>9</v>
      </c>
      <c r="AY38" s="22" t="s">
        <v>9</v>
      </c>
      <c r="AZ38" s="22">
        <v>0</v>
      </c>
      <c r="BA38" s="22">
        <f t="shared" si="12"/>
        <v>0</v>
      </c>
      <c r="BB38" s="22" t="s">
        <v>9</v>
      </c>
      <c r="BC38" s="22">
        <v>0</v>
      </c>
      <c r="BD38" s="22" t="s">
        <v>9</v>
      </c>
      <c r="BE38" s="22" t="s">
        <v>9</v>
      </c>
      <c r="BF38" s="22" t="s">
        <v>9</v>
      </c>
      <c r="BG38" s="22">
        <v>0</v>
      </c>
      <c r="BH38" s="22">
        <f t="shared" si="13"/>
        <v>419</v>
      </c>
      <c r="BI38" s="22">
        <v>419</v>
      </c>
      <c r="BJ38" s="22">
        <v>0</v>
      </c>
      <c r="BK38" s="22">
        <v>0</v>
      </c>
      <c r="BL38" s="22">
        <v>0</v>
      </c>
      <c r="BM38" s="22">
        <v>0</v>
      </c>
      <c r="BN38" s="22">
        <v>0</v>
      </c>
    </row>
    <row r="39" spans="1:66" ht="13.5">
      <c r="A39" s="40" t="s">
        <v>112</v>
      </c>
      <c r="B39" s="40" t="s">
        <v>179</v>
      </c>
      <c r="C39" s="41" t="s">
        <v>180</v>
      </c>
      <c r="D39" s="22">
        <f t="shared" si="0"/>
        <v>294</v>
      </c>
      <c r="E39" s="22">
        <f t="shared" si="15"/>
        <v>95</v>
      </c>
      <c r="F39" s="22">
        <f t="shared" si="15"/>
        <v>95</v>
      </c>
      <c r="G39" s="22">
        <f t="shared" si="15"/>
        <v>98</v>
      </c>
      <c r="H39" s="22">
        <f t="shared" si="14"/>
        <v>6</v>
      </c>
      <c r="I39" s="22">
        <f t="shared" si="14"/>
        <v>0</v>
      </c>
      <c r="J39" s="22">
        <f t="shared" si="14"/>
        <v>0</v>
      </c>
      <c r="K39" s="22">
        <f t="shared" si="2"/>
        <v>95</v>
      </c>
      <c r="L39" s="22">
        <v>95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f t="shared" si="3"/>
        <v>199</v>
      </c>
      <c r="S39" s="22">
        <f t="shared" si="4"/>
        <v>0</v>
      </c>
      <c r="T39" s="22">
        <f t="shared" si="5"/>
        <v>95</v>
      </c>
      <c r="U39" s="22">
        <f t="shared" si="6"/>
        <v>98</v>
      </c>
      <c r="V39" s="22">
        <f t="shared" si="6"/>
        <v>6</v>
      </c>
      <c r="W39" s="22">
        <f t="shared" si="6"/>
        <v>0</v>
      </c>
      <c r="X39" s="22">
        <f t="shared" si="7"/>
        <v>0</v>
      </c>
      <c r="Y39" s="22">
        <f t="shared" si="8"/>
        <v>0</v>
      </c>
      <c r="Z39" s="22" t="s">
        <v>9</v>
      </c>
      <c r="AA39" s="22">
        <v>0</v>
      </c>
      <c r="AB39" s="22" t="s">
        <v>9</v>
      </c>
      <c r="AC39" s="22" t="s">
        <v>9</v>
      </c>
      <c r="AD39" s="22" t="s">
        <v>9</v>
      </c>
      <c r="AE39" s="22">
        <v>0</v>
      </c>
      <c r="AF39" s="22">
        <f t="shared" si="9"/>
        <v>0</v>
      </c>
      <c r="AG39" s="22">
        <v>0</v>
      </c>
      <c r="AH39" s="22">
        <v>0</v>
      </c>
      <c r="AI39" s="22">
        <v>0</v>
      </c>
      <c r="AJ39" s="22">
        <v>0</v>
      </c>
      <c r="AK39" s="22">
        <v>0</v>
      </c>
      <c r="AL39" s="22">
        <v>0</v>
      </c>
      <c r="AM39" s="22">
        <f t="shared" si="10"/>
        <v>199</v>
      </c>
      <c r="AN39" s="22">
        <v>0</v>
      </c>
      <c r="AO39" s="22">
        <v>95</v>
      </c>
      <c r="AP39" s="22">
        <v>98</v>
      </c>
      <c r="AQ39" s="22">
        <v>6</v>
      </c>
      <c r="AR39" s="22">
        <v>0</v>
      </c>
      <c r="AS39" s="22">
        <v>0</v>
      </c>
      <c r="AT39" s="22">
        <f t="shared" si="11"/>
        <v>0</v>
      </c>
      <c r="AU39" s="22" t="s">
        <v>9</v>
      </c>
      <c r="AV39" s="22">
        <v>0</v>
      </c>
      <c r="AW39" s="22" t="s">
        <v>9</v>
      </c>
      <c r="AX39" s="22" t="s">
        <v>9</v>
      </c>
      <c r="AY39" s="22" t="s">
        <v>9</v>
      </c>
      <c r="AZ39" s="22">
        <v>0</v>
      </c>
      <c r="BA39" s="22">
        <f t="shared" si="12"/>
        <v>0</v>
      </c>
      <c r="BB39" s="22" t="s">
        <v>9</v>
      </c>
      <c r="BC39" s="22">
        <v>0</v>
      </c>
      <c r="BD39" s="22" t="s">
        <v>9</v>
      </c>
      <c r="BE39" s="22" t="s">
        <v>9</v>
      </c>
      <c r="BF39" s="22" t="s">
        <v>9</v>
      </c>
      <c r="BG39" s="22">
        <v>0</v>
      </c>
      <c r="BH39" s="22">
        <f t="shared" si="13"/>
        <v>357</v>
      </c>
      <c r="BI39" s="22">
        <v>334</v>
      </c>
      <c r="BJ39" s="22">
        <v>1</v>
      </c>
      <c r="BK39" s="22">
        <v>22</v>
      </c>
      <c r="BL39" s="22">
        <v>0</v>
      </c>
      <c r="BM39" s="22">
        <v>0</v>
      </c>
      <c r="BN39" s="22">
        <v>0</v>
      </c>
    </row>
    <row r="40" spans="1:66" ht="13.5">
      <c r="A40" s="40" t="s">
        <v>112</v>
      </c>
      <c r="B40" s="40" t="s">
        <v>181</v>
      </c>
      <c r="C40" s="41" t="s">
        <v>182</v>
      </c>
      <c r="D40" s="22">
        <f aca="true" t="shared" si="16" ref="D40:D48">SUM(E40:J40)</f>
        <v>154</v>
      </c>
      <c r="E40" s="22">
        <f t="shared" si="15"/>
        <v>0</v>
      </c>
      <c r="F40" s="22">
        <f t="shared" si="15"/>
        <v>73</v>
      </c>
      <c r="G40" s="22">
        <f t="shared" si="15"/>
        <v>77</v>
      </c>
      <c r="H40" s="22">
        <f t="shared" si="14"/>
        <v>4</v>
      </c>
      <c r="I40" s="22">
        <f t="shared" si="14"/>
        <v>0</v>
      </c>
      <c r="J40" s="22">
        <f t="shared" si="14"/>
        <v>0</v>
      </c>
      <c r="K40" s="22">
        <f aca="true" t="shared" si="17" ref="K40:K48">SUM(L40:Q40)</f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f aca="true" t="shared" si="18" ref="R40:R48">SUM(S40:X40)</f>
        <v>154</v>
      </c>
      <c r="S40" s="22">
        <f aca="true" t="shared" si="19" ref="S40:S48">AG40+AN40</f>
        <v>0</v>
      </c>
      <c r="T40" s="22">
        <f aca="true" t="shared" si="20" ref="T40:T48">AA40+AH40+AO40+AV40+BC40</f>
        <v>73</v>
      </c>
      <c r="U40" s="22">
        <f aca="true" t="shared" si="21" ref="U40:W48">AI40+AP40</f>
        <v>77</v>
      </c>
      <c r="V40" s="22">
        <f t="shared" si="21"/>
        <v>4</v>
      </c>
      <c r="W40" s="22">
        <f t="shared" si="21"/>
        <v>0</v>
      </c>
      <c r="X40" s="22">
        <f aca="true" t="shared" si="22" ref="X40:X48">AE40+AL40+AS40+AZ40+BG40</f>
        <v>0</v>
      </c>
      <c r="Y40" s="22">
        <f aca="true" t="shared" si="23" ref="Y40:Y48">SUM(Z40:AE40)</f>
        <v>0</v>
      </c>
      <c r="Z40" s="22" t="s">
        <v>9</v>
      </c>
      <c r="AA40" s="22">
        <v>0</v>
      </c>
      <c r="AB40" s="22" t="s">
        <v>9</v>
      </c>
      <c r="AC40" s="22" t="s">
        <v>9</v>
      </c>
      <c r="AD40" s="22" t="s">
        <v>9</v>
      </c>
      <c r="AE40" s="22">
        <v>0</v>
      </c>
      <c r="AF40" s="22">
        <f aca="true" t="shared" si="24" ref="AF40:AF48">SUM(AG40:AL40)</f>
        <v>0</v>
      </c>
      <c r="AG40" s="22">
        <v>0</v>
      </c>
      <c r="AH40" s="22">
        <v>0</v>
      </c>
      <c r="AI40" s="22">
        <v>0</v>
      </c>
      <c r="AJ40" s="22">
        <v>0</v>
      </c>
      <c r="AK40" s="22">
        <v>0</v>
      </c>
      <c r="AL40" s="22">
        <v>0</v>
      </c>
      <c r="AM40" s="22">
        <f aca="true" t="shared" si="25" ref="AM40:AM48">SUM(AN40:AS40)</f>
        <v>154</v>
      </c>
      <c r="AN40" s="22">
        <v>0</v>
      </c>
      <c r="AO40" s="22">
        <v>73</v>
      </c>
      <c r="AP40" s="22">
        <v>77</v>
      </c>
      <c r="AQ40" s="22">
        <v>4</v>
      </c>
      <c r="AR40" s="22">
        <v>0</v>
      </c>
      <c r="AS40" s="22">
        <v>0</v>
      </c>
      <c r="AT40" s="22">
        <f aca="true" t="shared" si="26" ref="AT40:AT48">SUM(AU40:AZ40)</f>
        <v>0</v>
      </c>
      <c r="AU40" s="22" t="s">
        <v>9</v>
      </c>
      <c r="AV40" s="22">
        <v>0</v>
      </c>
      <c r="AW40" s="22" t="s">
        <v>9</v>
      </c>
      <c r="AX40" s="22" t="s">
        <v>9</v>
      </c>
      <c r="AY40" s="22" t="s">
        <v>9</v>
      </c>
      <c r="AZ40" s="22">
        <v>0</v>
      </c>
      <c r="BA40" s="22">
        <f aca="true" t="shared" si="27" ref="BA40:BA48">SUM(BB40:BG40)</f>
        <v>0</v>
      </c>
      <c r="BB40" s="22" t="s">
        <v>9</v>
      </c>
      <c r="BC40" s="22">
        <v>0</v>
      </c>
      <c r="BD40" s="22" t="s">
        <v>9</v>
      </c>
      <c r="BE40" s="22" t="s">
        <v>9</v>
      </c>
      <c r="BF40" s="22" t="s">
        <v>9</v>
      </c>
      <c r="BG40" s="22">
        <v>0</v>
      </c>
      <c r="BH40" s="22">
        <f aca="true" t="shared" si="28" ref="BH40:BH48">SUM(BI40:BN40)</f>
        <v>192</v>
      </c>
      <c r="BI40" s="22">
        <v>177</v>
      </c>
      <c r="BJ40" s="22">
        <v>15</v>
      </c>
      <c r="BK40" s="22">
        <v>0</v>
      </c>
      <c r="BL40" s="22">
        <v>0</v>
      </c>
      <c r="BM40" s="22">
        <v>0</v>
      </c>
      <c r="BN40" s="22">
        <v>0</v>
      </c>
    </row>
    <row r="41" spans="1:66" ht="13.5">
      <c r="A41" s="40" t="s">
        <v>112</v>
      </c>
      <c r="B41" s="40" t="s">
        <v>183</v>
      </c>
      <c r="C41" s="41" t="s">
        <v>184</v>
      </c>
      <c r="D41" s="22">
        <f t="shared" si="16"/>
        <v>142</v>
      </c>
      <c r="E41" s="22">
        <f t="shared" si="15"/>
        <v>0</v>
      </c>
      <c r="F41" s="22">
        <f t="shared" si="15"/>
        <v>68</v>
      </c>
      <c r="G41" s="22">
        <f t="shared" si="15"/>
        <v>69</v>
      </c>
      <c r="H41" s="22">
        <f t="shared" si="14"/>
        <v>5</v>
      </c>
      <c r="I41" s="22">
        <f t="shared" si="14"/>
        <v>0</v>
      </c>
      <c r="J41" s="22">
        <f t="shared" si="14"/>
        <v>0</v>
      </c>
      <c r="K41" s="22">
        <f t="shared" si="17"/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f t="shared" si="18"/>
        <v>142</v>
      </c>
      <c r="S41" s="22">
        <f t="shared" si="19"/>
        <v>0</v>
      </c>
      <c r="T41" s="22">
        <f t="shared" si="20"/>
        <v>68</v>
      </c>
      <c r="U41" s="22">
        <f t="shared" si="21"/>
        <v>69</v>
      </c>
      <c r="V41" s="22">
        <f t="shared" si="21"/>
        <v>5</v>
      </c>
      <c r="W41" s="22">
        <f t="shared" si="21"/>
        <v>0</v>
      </c>
      <c r="X41" s="22">
        <f t="shared" si="22"/>
        <v>0</v>
      </c>
      <c r="Y41" s="22">
        <f t="shared" si="23"/>
        <v>0</v>
      </c>
      <c r="Z41" s="22" t="s">
        <v>9</v>
      </c>
      <c r="AA41" s="22">
        <v>0</v>
      </c>
      <c r="AB41" s="22" t="s">
        <v>9</v>
      </c>
      <c r="AC41" s="22" t="s">
        <v>9</v>
      </c>
      <c r="AD41" s="22" t="s">
        <v>9</v>
      </c>
      <c r="AE41" s="22">
        <v>0</v>
      </c>
      <c r="AF41" s="22">
        <f t="shared" si="24"/>
        <v>0</v>
      </c>
      <c r="AG41" s="22">
        <v>0</v>
      </c>
      <c r="AH41" s="22">
        <v>0</v>
      </c>
      <c r="AI41" s="22">
        <v>0</v>
      </c>
      <c r="AJ41" s="22">
        <v>0</v>
      </c>
      <c r="AK41" s="22">
        <v>0</v>
      </c>
      <c r="AL41" s="22">
        <v>0</v>
      </c>
      <c r="AM41" s="22">
        <f t="shared" si="25"/>
        <v>142</v>
      </c>
      <c r="AN41" s="22">
        <v>0</v>
      </c>
      <c r="AO41" s="22">
        <v>68</v>
      </c>
      <c r="AP41" s="22">
        <v>69</v>
      </c>
      <c r="AQ41" s="22">
        <v>5</v>
      </c>
      <c r="AR41" s="22">
        <v>0</v>
      </c>
      <c r="AS41" s="22">
        <v>0</v>
      </c>
      <c r="AT41" s="22">
        <f t="shared" si="26"/>
        <v>0</v>
      </c>
      <c r="AU41" s="22" t="s">
        <v>9</v>
      </c>
      <c r="AV41" s="22">
        <v>0</v>
      </c>
      <c r="AW41" s="22" t="s">
        <v>9</v>
      </c>
      <c r="AX41" s="22" t="s">
        <v>9</v>
      </c>
      <c r="AY41" s="22" t="s">
        <v>9</v>
      </c>
      <c r="AZ41" s="22">
        <v>0</v>
      </c>
      <c r="BA41" s="22">
        <f t="shared" si="27"/>
        <v>0</v>
      </c>
      <c r="BB41" s="22" t="s">
        <v>9</v>
      </c>
      <c r="BC41" s="22">
        <v>0</v>
      </c>
      <c r="BD41" s="22" t="s">
        <v>9</v>
      </c>
      <c r="BE41" s="22" t="s">
        <v>9</v>
      </c>
      <c r="BF41" s="22" t="s">
        <v>9</v>
      </c>
      <c r="BG41" s="22">
        <v>0</v>
      </c>
      <c r="BH41" s="22">
        <f t="shared" si="28"/>
        <v>217</v>
      </c>
      <c r="BI41" s="22">
        <v>201</v>
      </c>
      <c r="BJ41" s="22">
        <v>1</v>
      </c>
      <c r="BK41" s="22">
        <v>15</v>
      </c>
      <c r="BL41" s="22">
        <v>0</v>
      </c>
      <c r="BM41" s="22">
        <v>0</v>
      </c>
      <c r="BN41" s="22">
        <v>0</v>
      </c>
    </row>
    <row r="42" spans="1:66" ht="13.5">
      <c r="A42" s="40" t="s">
        <v>112</v>
      </c>
      <c r="B42" s="40" t="s">
        <v>185</v>
      </c>
      <c r="C42" s="41" t="s">
        <v>186</v>
      </c>
      <c r="D42" s="22">
        <f t="shared" si="16"/>
        <v>130</v>
      </c>
      <c r="E42" s="22">
        <f t="shared" si="15"/>
        <v>0</v>
      </c>
      <c r="F42" s="22">
        <f t="shared" si="15"/>
        <v>62</v>
      </c>
      <c r="G42" s="22">
        <f t="shared" si="15"/>
        <v>64</v>
      </c>
      <c r="H42" s="22">
        <f t="shared" si="14"/>
        <v>4</v>
      </c>
      <c r="I42" s="22">
        <f t="shared" si="14"/>
        <v>0</v>
      </c>
      <c r="J42" s="22">
        <f t="shared" si="14"/>
        <v>0</v>
      </c>
      <c r="K42" s="22">
        <f t="shared" si="17"/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f t="shared" si="18"/>
        <v>130</v>
      </c>
      <c r="S42" s="22">
        <f t="shared" si="19"/>
        <v>0</v>
      </c>
      <c r="T42" s="22">
        <f t="shared" si="20"/>
        <v>62</v>
      </c>
      <c r="U42" s="22">
        <f t="shared" si="21"/>
        <v>64</v>
      </c>
      <c r="V42" s="22">
        <f t="shared" si="21"/>
        <v>4</v>
      </c>
      <c r="W42" s="22">
        <f t="shared" si="21"/>
        <v>0</v>
      </c>
      <c r="X42" s="22">
        <f t="shared" si="22"/>
        <v>0</v>
      </c>
      <c r="Y42" s="22">
        <f t="shared" si="23"/>
        <v>0</v>
      </c>
      <c r="Z42" s="22" t="s">
        <v>9</v>
      </c>
      <c r="AA42" s="22">
        <v>0</v>
      </c>
      <c r="AB42" s="22" t="s">
        <v>9</v>
      </c>
      <c r="AC42" s="22" t="s">
        <v>9</v>
      </c>
      <c r="AD42" s="22" t="s">
        <v>9</v>
      </c>
      <c r="AE42" s="22">
        <v>0</v>
      </c>
      <c r="AF42" s="22">
        <f t="shared" si="24"/>
        <v>0</v>
      </c>
      <c r="AG42" s="22">
        <v>0</v>
      </c>
      <c r="AH42" s="22">
        <v>0</v>
      </c>
      <c r="AI42" s="22">
        <v>0</v>
      </c>
      <c r="AJ42" s="22">
        <v>0</v>
      </c>
      <c r="AK42" s="22">
        <v>0</v>
      </c>
      <c r="AL42" s="22">
        <v>0</v>
      </c>
      <c r="AM42" s="22">
        <f t="shared" si="25"/>
        <v>130</v>
      </c>
      <c r="AN42" s="22">
        <v>0</v>
      </c>
      <c r="AO42" s="22">
        <v>62</v>
      </c>
      <c r="AP42" s="22">
        <v>64</v>
      </c>
      <c r="AQ42" s="22">
        <v>4</v>
      </c>
      <c r="AR42" s="22">
        <v>0</v>
      </c>
      <c r="AS42" s="22">
        <v>0</v>
      </c>
      <c r="AT42" s="22">
        <f t="shared" si="26"/>
        <v>0</v>
      </c>
      <c r="AU42" s="22" t="s">
        <v>9</v>
      </c>
      <c r="AV42" s="22">
        <v>0</v>
      </c>
      <c r="AW42" s="22" t="s">
        <v>9</v>
      </c>
      <c r="AX42" s="22" t="s">
        <v>9</v>
      </c>
      <c r="AY42" s="22" t="s">
        <v>9</v>
      </c>
      <c r="AZ42" s="22">
        <v>0</v>
      </c>
      <c r="BA42" s="22">
        <f t="shared" si="27"/>
        <v>0</v>
      </c>
      <c r="BB42" s="22" t="s">
        <v>9</v>
      </c>
      <c r="BC42" s="22">
        <v>0</v>
      </c>
      <c r="BD42" s="22" t="s">
        <v>9</v>
      </c>
      <c r="BE42" s="22" t="s">
        <v>9</v>
      </c>
      <c r="BF42" s="22" t="s">
        <v>9</v>
      </c>
      <c r="BG42" s="22">
        <v>0</v>
      </c>
      <c r="BH42" s="22">
        <f t="shared" si="28"/>
        <v>279</v>
      </c>
      <c r="BI42" s="22">
        <v>257</v>
      </c>
      <c r="BJ42" s="22">
        <v>1</v>
      </c>
      <c r="BK42" s="22">
        <v>19</v>
      </c>
      <c r="BL42" s="22">
        <v>0</v>
      </c>
      <c r="BM42" s="22">
        <v>0</v>
      </c>
      <c r="BN42" s="22">
        <v>2</v>
      </c>
    </row>
    <row r="43" spans="1:66" ht="13.5">
      <c r="A43" s="40" t="s">
        <v>112</v>
      </c>
      <c r="B43" s="40" t="s">
        <v>187</v>
      </c>
      <c r="C43" s="41" t="s">
        <v>188</v>
      </c>
      <c r="D43" s="22">
        <f t="shared" si="16"/>
        <v>93</v>
      </c>
      <c r="E43" s="22">
        <f t="shared" si="15"/>
        <v>0</v>
      </c>
      <c r="F43" s="22">
        <f t="shared" si="15"/>
        <v>44</v>
      </c>
      <c r="G43" s="22">
        <f t="shared" si="15"/>
        <v>46</v>
      </c>
      <c r="H43" s="22">
        <f t="shared" si="14"/>
        <v>3</v>
      </c>
      <c r="I43" s="22">
        <f t="shared" si="14"/>
        <v>0</v>
      </c>
      <c r="J43" s="22">
        <f t="shared" si="14"/>
        <v>0</v>
      </c>
      <c r="K43" s="22">
        <f t="shared" si="17"/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f t="shared" si="18"/>
        <v>93</v>
      </c>
      <c r="S43" s="22">
        <f t="shared" si="19"/>
        <v>0</v>
      </c>
      <c r="T43" s="22">
        <f t="shared" si="20"/>
        <v>44</v>
      </c>
      <c r="U43" s="22">
        <f t="shared" si="21"/>
        <v>46</v>
      </c>
      <c r="V43" s="22">
        <f t="shared" si="21"/>
        <v>3</v>
      </c>
      <c r="W43" s="22">
        <f t="shared" si="21"/>
        <v>0</v>
      </c>
      <c r="X43" s="22">
        <f t="shared" si="22"/>
        <v>0</v>
      </c>
      <c r="Y43" s="22">
        <f t="shared" si="23"/>
        <v>0</v>
      </c>
      <c r="Z43" s="22" t="s">
        <v>9</v>
      </c>
      <c r="AA43" s="22">
        <v>0</v>
      </c>
      <c r="AB43" s="22" t="s">
        <v>9</v>
      </c>
      <c r="AC43" s="22" t="s">
        <v>9</v>
      </c>
      <c r="AD43" s="22" t="s">
        <v>9</v>
      </c>
      <c r="AE43" s="22">
        <v>0</v>
      </c>
      <c r="AF43" s="22">
        <f t="shared" si="24"/>
        <v>0</v>
      </c>
      <c r="AG43" s="22">
        <v>0</v>
      </c>
      <c r="AH43" s="22">
        <v>0</v>
      </c>
      <c r="AI43" s="22">
        <v>0</v>
      </c>
      <c r="AJ43" s="22">
        <v>0</v>
      </c>
      <c r="AK43" s="22">
        <v>0</v>
      </c>
      <c r="AL43" s="22">
        <v>0</v>
      </c>
      <c r="AM43" s="22">
        <f t="shared" si="25"/>
        <v>93</v>
      </c>
      <c r="AN43" s="22">
        <v>0</v>
      </c>
      <c r="AO43" s="22">
        <v>44</v>
      </c>
      <c r="AP43" s="22">
        <v>46</v>
      </c>
      <c r="AQ43" s="22">
        <v>3</v>
      </c>
      <c r="AR43" s="22">
        <v>0</v>
      </c>
      <c r="AS43" s="22">
        <v>0</v>
      </c>
      <c r="AT43" s="22">
        <f t="shared" si="26"/>
        <v>0</v>
      </c>
      <c r="AU43" s="22" t="s">
        <v>9</v>
      </c>
      <c r="AV43" s="22">
        <v>0</v>
      </c>
      <c r="AW43" s="22" t="s">
        <v>9</v>
      </c>
      <c r="AX43" s="22" t="s">
        <v>9</v>
      </c>
      <c r="AY43" s="22" t="s">
        <v>9</v>
      </c>
      <c r="AZ43" s="22">
        <v>0</v>
      </c>
      <c r="BA43" s="22">
        <f t="shared" si="27"/>
        <v>0</v>
      </c>
      <c r="BB43" s="22" t="s">
        <v>9</v>
      </c>
      <c r="BC43" s="22">
        <v>0</v>
      </c>
      <c r="BD43" s="22" t="s">
        <v>9</v>
      </c>
      <c r="BE43" s="22" t="s">
        <v>9</v>
      </c>
      <c r="BF43" s="22" t="s">
        <v>9</v>
      </c>
      <c r="BG43" s="22">
        <v>0</v>
      </c>
      <c r="BH43" s="22">
        <f t="shared" si="28"/>
        <v>130</v>
      </c>
      <c r="BI43" s="22">
        <v>125</v>
      </c>
      <c r="BJ43" s="22">
        <v>0</v>
      </c>
      <c r="BK43" s="22">
        <v>2</v>
      </c>
      <c r="BL43" s="22">
        <v>0</v>
      </c>
      <c r="BM43" s="22">
        <v>0</v>
      </c>
      <c r="BN43" s="22">
        <v>3</v>
      </c>
    </row>
    <row r="44" spans="1:66" ht="13.5">
      <c r="A44" s="40" t="s">
        <v>112</v>
      </c>
      <c r="B44" s="40" t="s">
        <v>189</v>
      </c>
      <c r="C44" s="41" t="s">
        <v>190</v>
      </c>
      <c r="D44" s="22">
        <f t="shared" si="16"/>
        <v>168</v>
      </c>
      <c r="E44" s="22">
        <f t="shared" si="15"/>
        <v>0</v>
      </c>
      <c r="F44" s="22">
        <f t="shared" si="15"/>
        <v>81</v>
      </c>
      <c r="G44" s="22">
        <f t="shared" si="15"/>
        <v>82</v>
      </c>
      <c r="H44" s="22">
        <f t="shared" si="14"/>
        <v>5</v>
      </c>
      <c r="I44" s="22">
        <f t="shared" si="14"/>
        <v>0</v>
      </c>
      <c r="J44" s="22">
        <f t="shared" si="14"/>
        <v>0</v>
      </c>
      <c r="K44" s="22">
        <f t="shared" si="17"/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f t="shared" si="18"/>
        <v>168</v>
      </c>
      <c r="S44" s="22">
        <f t="shared" si="19"/>
        <v>0</v>
      </c>
      <c r="T44" s="22">
        <f t="shared" si="20"/>
        <v>81</v>
      </c>
      <c r="U44" s="22">
        <f t="shared" si="21"/>
        <v>82</v>
      </c>
      <c r="V44" s="22">
        <f t="shared" si="21"/>
        <v>5</v>
      </c>
      <c r="W44" s="22">
        <f t="shared" si="21"/>
        <v>0</v>
      </c>
      <c r="X44" s="22">
        <f t="shared" si="22"/>
        <v>0</v>
      </c>
      <c r="Y44" s="22">
        <f t="shared" si="23"/>
        <v>0</v>
      </c>
      <c r="Z44" s="22" t="s">
        <v>9</v>
      </c>
      <c r="AA44" s="22">
        <v>0</v>
      </c>
      <c r="AB44" s="22" t="s">
        <v>9</v>
      </c>
      <c r="AC44" s="22" t="s">
        <v>9</v>
      </c>
      <c r="AD44" s="22" t="s">
        <v>9</v>
      </c>
      <c r="AE44" s="22">
        <v>0</v>
      </c>
      <c r="AF44" s="22">
        <f t="shared" si="24"/>
        <v>0</v>
      </c>
      <c r="AG44" s="22">
        <v>0</v>
      </c>
      <c r="AH44" s="22">
        <v>0</v>
      </c>
      <c r="AI44" s="22">
        <v>0</v>
      </c>
      <c r="AJ44" s="22">
        <v>0</v>
      </c>
      <c r="AK44" s="22">
        <v>0</v>
      </c>
      <c r="AL44" s="22">
        <v>0</v>
      </c>
      <c r="AM44" s="22">
        <f t="shared" si="25"/>
        <v>168</v>
      </c>
      <c r="AN44" s="22">
        <v>0</v>
      </c>
      <c r="AO44" s="22">
        <v>81</v>
      </c>
      <c r="AP44" s="22">
        <v>82</v>
      </c>
      <c r="AQ44" s="22">
        <v>5</v>
      </c>
      <c r="AR44" s="22">
        <v>0</v>
      </c>
      <c r="AS44" s="22">
        <v>0</v>
      </c>
      <c r="AT44" s="22">
        <f t="shared" si="26"/>
        <v>0</v>
      </c>
      <c r="AU44" s="22" t="s">
        <v>9</v>
      </c>
      <c r="AV44" s="22">
        <v>0</v>
      </c>
      <c r="AW44" s="22" t="s">
        <v>9</v>
      </c>
      <c r="AX44" s="22" t="s">
        <v>9</v>
      </c>
      <c r="AY44" s="22" t="s">
        <v>9</v>
      </c>
      <c r="AZ44" s="22">
        <v>0</v>
      </c>
      <c r="BA44" s="22">
        <f t="shared" si="27"/>
        <v>0</v>
      </c>
      <c r="BB44" s="22" t="s">
        <v>9</v>
      </c>
      <c r="BC44" s="22">
        <v>0</v>
      </c>
      <c r="BD44" s="22" t="s">
        <v>9</v>
      </c>
      <c r="BE44" s="22" t="s">
        <v>9</v>
      </c>
      <c r="BF44" s="22" t="s">
        <v>9</v>
      </c>
      <c r="BG44" s="22">
        <v>0</v>
      </c>
      <c r="BH44" s="22">
        <f t="shared" si="28"/>
        <v>404</v>
      </c>
      <c r="BI44" s="22">
        <v>404</v>
      </c>
      <c r="BJ44" s="22">
        <v>0</v>
      </c>
      <c r="BK44" s="22">
        <v>0</v>
      </c>
      <c r="BL44" s="22">
        <v>0</v>
      </c>
      <c r="BM44" s="22">
        <v>0</v>
      </c>
      <c r="BN44" s="22">
        <v>0</v>
      </c>
    </row>
    <row r="45" spans="1:66" ht="13.5">
      <c r="A45" s="40" t="s">
        <v>112</v>
      </c>
      <c r="B45" s="40" t="s">
        <v>191</v>
      </c>
      <c r="C45" s="41" t="s">
        <v>192</v>
      </c>
      <c r="D45" s="22">
        <f t="shared" si="16"/>
        <v>826</v>
      </c>
      <c r="E45" s="22">
        <f t="shared" si="15"/>
        <v>463</v>
      </c>
      <c r="F45" s="22">
        <f t="shared" si="15"/>
        <v>190</v>
      </c>
      <c r="G45" s="22">
        <f t="shared" si="15"/>
        <v>150</v>
      </c>
      <c r="H45" s="22">
        <f t="shared" si="14"/>
        <v>7</v>
      </c>
      <c r="I45" s="22">
        <f t="shared" si="14"/>
        <v>0</v>
      </c>
      <c r="J45" s="22">
        <f t="shared" si="14"/>
        <v>16</v>
      </c>
      <c r="K45" s="22">
        <f t="shared" si="17"/>
        <v>489</v>
      </c>
      <c r="L45" s="22">
        <v>463</v>
      </c>
      <c r="M45" s="22">
        <v>3</v>
      </c>
      <c r="N45" s="22">
        <v>7</v>
      </c>
      <c r="O45" s="22">
        <v>0</v>
      </c>
      <c r="P45" s="22">
        <v>0</v>
      </c>
      <c r="Q45" s="22">
        <v>16</v>
      </c>
      <c r="R45" s="22">
        <f t="shared" si="18"/>
        <v>337</v>
      </c>
      <c r="S45" s="22">
        <f t="shared" si="19"/>
        <v>0</v>
      </c>
      <c r="T45" s="22">
        <f t="shared" si="20"/>
        <v>187</v>
      </c>
      <c r="U45" s="22">
        <f t="shared" si="21"/>
        <v>143</v>
      </c>
      <c r="V45" s="22">
        <f t="shared" si="21"/>
        <v>7</v>
      </c>
      <c r="W45" s="22">
        <f t="shared" si="21"/>
        <v>0</v>
      </c>
      <c r="X45" s="22">
        <f t="shared" si="22"/>
        <v>0</v>
      </c>
      <c r="Y45" s="22">
        <f t="shared" si="23"/>
        <v>0</v>
      </c>
      <c r="Z45" s="22" t="s">
        <v>9</v>
      </c>
      <c r="AA45" s="22">
        <v>0</v>
      </c>
      <c r="AB45" s="22" t="s">
        <v>9</v>
      </c>
      <c r="AC45" s="22" t="s">
        <v>9</v>
      </c>
      <c r="AD45" s="22" t="s">
        <v>9</v>
      </c>
      <c r="AE45" s="22">
        <v>0</v>
      </c>
      <c r="AF45" s="22">
        <f t="shared" si="24"/>
        <v>50</v>
      </c>
      <c r="AG45" s="22">
        <v>0</v>
      </c>
      <c r="AH45" s="22">
        <v>50</v>
      </c>
      <c r="AI45" s="22">
        <v>0</v>
      </c>
      <c r="AJ45" s="22">
        <v>0</v>
      </c>
      <c r="AK45" s="22">
        <v>0</v>
      </c>
      <c r="AL45" s="22">
        <v>0</v>
      </c>
      <c r="AM45" s="22">
        <f t="shared" si="25"/>
        <v>287</v>
      </c>
      <c r="AN45" s="22">
        <v>0</v>
      </c>
      <c r="AO45" s="22">
        <v>137</v>
      </c>
      <c r="AP45" s="22">
        <v>143</v>
      </c>
      <c r="AQ45" s="22">
        <v>7</v>
      </c>
      <c r="AR45" s="22">
        <v>0</v>
      </c>
      <c r="AS45" s="22">
        <v>0</v>
      </c>
      <c r="AT45" s="22">
        <f t="shared" si="26"/>
        <v>0</v>
      </c>
      <c r="AU45" s="22" t="s">
        <v>9</v>
      </c>
      <c r="AV45" s="22">
        <v>0</v>
      </c>
      <c r="AW45" s="22" t="s">
        <v>9</v>
      </c>
      <c r="AX45" s="22" t="s">
        <v>9</v>
      </c>
      <c r="AY45" s="22" t="s">
        <v>9</v>
      </c>
      <c r="AZ45" s="22">
        <v>0</v>
      </c>
      <c r="BA45" s="22">
        <f t="shared" si="27"/>
        <v>0</v>
      </c>
      <c r="BB45" s="22" t="s">
        <v>9</v>
      </c>
      <c r="BC45" s="22">
        <v>0</v>
      </c>
      <c r="BD45" s="22" t="s">
        <v>9</v>
      </c>
      <c r="BE45" s="22" t="s">
        <v>9</v>
      </c>
      <c r="BF45" s="22" t="s">
        <v>9</v>
      </c>
      <c r="BG45" s="22">
        <v>0</v>
      </c>
      <c r="BH45" s="22">
        <f t="shared" si="28"/>
        <v>93</v>
      </c>
      <c r="BI45" s="22">
        <v>79</v>
      </c>
      <c r="BJ45" s="22">
        <v>0</v>
      </c>
      <c r="BK45" s="22">
        <v>14</v>
      </c>
      <c r="BL45" s="22">
        <v>0</v>
      </c>
      <c r="BM45" s="22">
        <v>0</v>
      </c>
      <c r="BN45" s="22">
        <v>0</v>
      </c>
    </row>
    <row r="46" spans="1:66" ht="13.5">
      <c r="A46" s="40" t="s">
        <v>112</v>
      </c>
      <c r="B46" s="40" t="s">
        <v>193</v>
      </c>
      <c r="C46" s="41" t="s">
        <v>194</v>
      </c>
      <c r="D46" s="22">
        <f t="shared" si="16"/>
        <v>129</v>
      </c>
      <c r="E46" s="22">
        <f t="shared" si="15"/>
        <v>0</v>
      </c>
      <c r="F46" s="22">
        <f t="shared" si="15"/>
        <v>69</v>
      </c>
      <c r="G46" s="22">
        <f t="shared" si="15"/>
        <v>57</v>
      </c>
      <c r="H46" s="22">
        <f t="shared" si="14"/>
        <v>3</v>
      </c>
      <c r="I46" s="22">
        <f t="shared" si="14"/>
        <v>0</v>
      </c>
      <c r="J46" s="22">
        <f t="shared" si="14"/>
        <v>0</v>
      </c>
      <c r="K46" s="22">
        <f t="shared" si="17"/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f t="shared" si="18"/>
        <v>129</v>
      </c>
      <c r="S46" s="22">
        <f t="shared" si="19"/>
        <v>0</v>
      </c>
      <c r="T46" s="22">
        <f t="shared" si="20"/>
        <v>69</v>
      </c>
      <c r="U46" s="22">
        <f t="shared" si="21"/>
        <v>57</v>
      </c>
      <c r="V46" s="22">
        <f t="shared" si="21"/>
        <v>3</v>
      </c>
      <c r="W46" s="22">
        <f t="shared" si="21"/>
        <v>0</v>
      </c>
      <c r="X46" s="22">
        <f t="shared" si="22"/>
        <v>0</v>
      </c>
      <c r="Y46" s="22">
        <f t="shared" si="23"/>
        <v>0</v>
      </c>
      <c r="Z46" s="22" t="s">
        <v>9</v>
      </c>
      <c r="AA46" s="22">
        <v>0</v>
      </c>
      <c r="AB46" s="22" t="s">
        <v>9</v>
      </c>
      <c r="AC46" s="22" t="s">
        <v>9</v>
      </c>
      <c r="AD46" s="22" t="s">
        <v>9</v>
      </c>
      <c r="AE46" s="22">
        <v>0</v>
      </c>
      <c r="AF46" s="22">
        <f t="shared" si="24"/>
        <v>15</v>
      </c>
      <c r="AG46" s="22">
        <v>0</v>
      </c>
      <c r="AH46" s="22">
        <v>15</v>
      </c>
      <c r="AI46" s="22">
        <v>0</v>
      </c>
      <c r="AJ46" s="22">
        <v>0</v>
      </c>
      <c r="AK46" s="22">
        <v>0</v>
      </c>
      <c r="AL46" s="22">
        <v>0</v>
      </c>
      <c r="AM46" s="22">
        <f t="shared" si="25"/>
        <v>114</v>
      </c>
      <c r="AN46" s="22">
        <v>0</v>
      </c>
      <c r="AO46" s="22">
        <v>54</v>
      </c>
      <c r="AP46" s="22">
        <v>57</v>
      </c>
      <c r="AQ46" s="22">
        <v>3</v>
      </c>
      <c r="AR46" s="22">
        <v>0</v>
      </c>
      <c r="AS46" s="22">
        <v>0</v>
      </c>
      <c r="AT46" s="22">
        <f t="shared" si="26"/>
        <v>0</v>
      </c>
      <c r="AU46" s="22" t="s">
        <v>9</v>
      </c>
      <c r="AV46" s="22">
        <v>0</v>
      </c>
      <c r="AW46" s="22" t="s">
        <v>9</v>
      </c>
      <c r="AX46" s="22" t="s">
        <v>9</v>
      </c>
      <c r="AY46" s="22" t="s">
        <v>9</v>
      </c>
      <c r="AZ46" s="22">
        <v>0</v>
      </c>
      <c r="BA46" s="22">
        <f t="shared" si="27"/>
        <v>0</v>
      </c>
      <c r="BB46" s="22" t="s">
        <v>9</v>
      </c>
      <c r="BC46" s="22">
        <v>0</v>
      </c>
      <c r="BD46" s="22" t="s">
        <v>9</v>
      </c>
      <c r="BE46" s="22" t="s">
        <v>9</v>
      </c>
      <c r="BF46" s="22" t="s">
        <v>9</v>
      </c>
      <c r="BG46" s="22">
        <v>0</v>
      </c>
      <c r="BH46" s="22">
        <f t="shared" si="28"/>
        <v>206</v>
      </c>
      <c r="BI46" s="22">
        <v>205</v>
      </c>
      <c r="BJ46" s="22">
        <v>1</v>
      </c>
      <c r="BK46" s="22">
        <v>0</v>
      </c>
      <c r="BL46" s="22">
        <v>0</v>
      </c>
      <c r="BM46" s="22">
        <v>0</v>
      </c>
      <c r="BN46" s="22">
        <v>0</v>
      </c>
    </row>
    <row r="47" spans="1:66" ht="13.5">
      <c r="A47" s="40" t="s">
        <v>112</v>
      </c>
      <c r="B47" s="40" t="s">
        <v>195</v>
      </c>
      <c r="C47" s="41" t="s">
        <v>110</v>
      </c>
      <c r="D47" s="22">
        <f t="shared" si="16"/>
        <v>60</v>
      </c>
      <c r="E47" s="22">
        <f t="shared" si="15"/>
        <v>0</v>
      </c>
      <c r="F47" s="22">
        <f t="shared" si="15"/>
        <v>36</v>
      </c>
      <c r="G47" s="22">
        <f t="shared" si="15"/>
        <v>23</v>
      </c>
      <c r="H47" s="22">
        <f t="shared" si="14"/>
        <v>1</v>
      </c>
      <c r="I47" s="22">
        <f t="shared" si="14"/>
        <v>0</v>
      </c>
      <c r="J47" s="22">
        <f t="shared" si="14"/>
        <v>0</v>
      </c>
      <c r="K47" s="22">
        <f t="shared" si="17"/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f t="shared" si="18"/>
        <v>60</v>
      </c>
      <c r="S47" s="22">
        <f t="shared" si="19"/>
        <v>0</v>
      </c>
      <c r="T47" s="22">
        <f t="shared" si="20"/>
        <v>36</v>
      </c>
      <c r="U47" s="22">
        <f t="shared" si="21"/>
        <v>23</v>
      </c>
      <c r="V47" s="22">
        <f t="shared" si="21"/>
        <v>1</v>
      </c>
      <c r="W47" s="22">
        <f t="shared" si="21"/>
        <v>0</v>
      </c>
      <c r="X47" s="22">
        <f t="shared" si="22"/>
        <v>0</v>
      </c>
      <c r="Y47" s="22">
        <f t="shared" si="23"/>
        <v>0</v>
      </c>
      <c r="Z47" s="22" t="s">
        <v>9</v>
      </c>
      <c r="AA47" s="22">
        <v>0</v>
      </c>
      <c r="AB47" s="22" t="s">
        <v>9</v>
      </c>
      <c r="AC47" s="22" t="s">
        <v>9</v>
      </c>
      <c r="AD47" s="22" t="s">
        <v>9</v>
      </c>
      <c r="AE47" s="22">
        <v>0</v>
      </c>
      <c r="AF47" s="22">
        <f t="shared" si="24"/>
        <v>14</v>
      </c>
      <c r="AG47" s="22">
        <v>0</v>
      </c>
      <c r="AH47" s="22">
        <v>14</v>
      </c>
      <c r="AI47" s="22">
        <v>0</v>
      </c>
      <c r="AJ47" s="22">
        <v>0</v>
      </c>
      <c r="AK47" s="22">
        <v>0</v>
      </c>
      <c r="AL47" s="22">
        <v>0</v>
      </c>
      <c r="AM47" s="22">
        <f t="shared" si="25"/>
        <v>46</v>
      </c>
      <c r="AN47" s="22">
        <v>0</v>
      </c>
      <c r="AO47" s="22">
        <v>22</v>
      </c>
      <c r="AP47" s="22">
        <v>23</v>
      </c>
      <c r="AQ47" s="22">
        <v>1</v>
      </c>
      <c r="AR47" s="22">
        <v>0</v>
      </c>
      <c r="AS47" s="22">
        <v>0</v>
      </c>
      <c r="AT47" s="22">
        <f t="shared" si="26"/>
        <v>0</v>
      </c>
      <c r="AU47" s="22" t="s">
        <v>9</v>
      </c>
      <c r="AV47" s="22">
        <v>0</v>
      </c>
      <c r="AW47" s="22" t="s">
        <v>9</v>
      </c>
      <c r="AX47" s="22" t="s">
        <v>9</v>
      </c>
      <c r="AY47" s="22" t="s">
        <v>9</v>
      </c>
      <c r="AZ47" s="22">
        <v>0</v>
      </c>
      <c r="BA47" s="22">
        <f t="shared" si="27"/>
        <v>0</v>
      </c>
      <c r="BB47" s="22" t="s">
        <v>9</v>
      </c>
      <c r="BC47" s="22">
        <v>0</v>
      </c>
      <c r="BD47" s="22" t="s">
        <v>9</v>
      </c>
      <c r="BE47" s="22" t="s">
        <v>9</v>
      </c>
      <c r="BF47" s="22" t="s">
        <v>9</v>
      </c>
      <c r="BG47" s="22">
        <v>0</v>
      </c>
      <c r="BH47" s="22">
        <f t="shared" si="28"/>
        <v>132</v>
      </c>
      <c r="BI47" s="22">
        <v>111</v>
      </c>
      <c r="BJ47" s="22">
        <v>1</v>
      </c>
      <c r="BK47" s="22">
        <v>17</v>
      </c>
      <c r="BL47" s="22">
        <v>0</v>
      </c>
      <c r="BM47" s="22">
        <v>0</v>
      </c>
      <c r="BN47" s="22">
        <v>3</v>
      </c>
    </row>
    <row r="48" spans="1:66" ht="13.5">
      <c r="A48" s="40" t="s">
        <v>112</v>
      </c>
      <c r="B48" s="40" t="s">
        <v>196</v>
      </c>
      <c r="C48" s="41" t="s">
        <v>197</v>
      </c>
      <c r="D48" s="22">
        <f t="shared" si="16"/>
        <v>128</v>
      </c>
      <c r="E48" s="22">
        <f t="shared" si="15"/>
        <v>0</v>
      </c>
      <c r="F48" s="22">
        <f t="shared" si="15"/>
        <v>67</v>
      </c>
      <c r="G48" s="22">
        <f t="shared" si="15"/>
        <v>58</v>
      </c>
      <c r="H48" s="22">
        <f t="shared" si="14"/>
        <v>3</v>
      </c>
      <c r="I48" s="22">
        <f t="shared" si="14"/>
        <v>0</v>
      </c>
      <c r="J48" s="22">
        <f t="shared" si="14"/>
        <v>0</v>
      </c>
      <c r="K48" s="22">
        <f t="shared" si="17"/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f t="shared" si="18"/>
        <v>128</v>
      </c>
      <c r="S48" s="22">
        <f t="shared" si="19"/>
        <v>0</v>
      </c>
      <c r="T48" s="22">
        <f t="shared" si="20"/>
        <v>67</v>
      </c>
      <c r="U48" s="22">
        <f t="shared" si="21"/>
        <v>58</v>
      </c>
      <c r="V48" s="22">
        <f t="shared" si="21"/>
        <v>3</v>
      </c>
      <c r="W48" s="22">
        <f t="shared" si="21"/>
        <v>0</v>
      </c>
      <c r="X48" s="22">
        <f t="shared" si="22"/>
        <v>0</v>
      </c>
      <c r="Y48" s="22">
        <f t="shared" si="23"/>
        <v>0</v>
      </c>
      <c r="Z48" s="22" t="s">
        <v>9</v>
      </c>
      <c r="AA48" s="22">
        <v>0</v>
      </c>
      <c r="AB48" s="22" t="s">
        <v>9</v>
      </c>
      <c r="AC48" s="22" t="s">
        <v>9</v>
      </c>
      <c r="AD48" s="22" t="s">
        <v>9</v>
      </c>
      <c r="AE48" s="22">
        <v>0</v>
      </c>
      <c r="AF48" s="22">
        <f t="shared" si="24"/>
        <v>12</v>
      </c>
      <c r="AG48" s="22">
        <v>0</v>
      </c>
      <c r="AH48" s="22">
        <v>12</v>
      </c>
      <c r="AI48" s="22">
        <v>0</v>
      </c>
      <c r="AJ48" s="22">
        <v>0</v>
      </c>
      <c r="AK48" s="22">
        <v>0</v>
      </c>
      <c r="AL48" s="22">
        <v>0</v>
      </c>
      <c r="AM48" s="22">
        <f t="shared" si="25"/>
        <v>116</v>
      </c>
      <c r="AN48" s="22">
        <v>0</v>
      </c>
      <c r="AO48" s="22">
        <v>55</v>
      </c>
      <c r="AP48" s="22">
        <v>58</v>
      </c>
      <c r="AQ48" s="22">
        <v>3</v>
      </c>
      <c r="AR48" s="22">
        <v>0</v>
      </c>
      <c r="AS48" s="22">
        <v>0</v>
      </c>
      <c r="AT48" s="22">
        <f t="shared" si="26"/>
        <v>0</v>
      </c>
      <c r="AU48" s="22" t="s">
        <v>9</v>
      </c>
      <c r="AV48" s="22">
        <v>0</v>
      </c>
      <c r="AW48" s="22" t="s">
        <v>9</v>
      </c>
      <c r="AX48" s="22" t="s">
        <v>9</v>
      </c>
      <c r="AY48" s="22" t="s">
        <v>9</v>
      </c>
      <c r="AZ48" s="22">
        <v>0</v>
      </c>
      <c r="BA48" s="22">
        <f t="shared" si="27"/>
        <v>0</v>
      </c>
      <c r="BB48" s="22" t="s">
        <v>9</v>
      </c>
      <c r="BC48" s="22">
        <v>0</v>
      </c>
      <c r="BD48" s="22" t="s">
        <v>9</v>
      </c>
      <c r="BE48" s="22" t="s">
        <v>9</v>
      </c>
      <c r="BF48" s="22" t="s">
        <v>9</v>
      </c>
      <c r="BG48" s="22">
        <v>0</v>
      </c>
      <c r="BH48" s="22">
        <f t="shared" si="28"/>
        <v>172</v>
      </c>
      <c r="BI48" s="22">
        <v>150</v>
      </c>
      <c r="BJ48" s="22">
        <v>0</v>
      </c>
      <c r="BK48" s="22">
        <v>22</v>
      </c>
      <c r="BL48" s="22">
        <v>0</v>
      </c>
      <c r="BM48" s="22">
        <v>0</v>
      </c>
      <c r="BN48" s="22">
        <v>0</v>
      </c>
    </row>
    <row r="49" spans="1:66" ht="13.5">
      <c r="A49" s="74" t="s">
        <v>12</v>
      </c>
      <c r="B49" s="75"/>
      <c r="C49" s="76"/>
      <c r="D49" s="22">
        <f aca="true" t="shared" si="29" ref="D49:AI49">SUM(D5:D48)</f>
        <v>40602</v>
      </c>
      <c r="E49" s="22">
        <f t="shared" si="29"/>
        <v>9877</v>
      </c>
      <c r="F49" s="22">
        <f t="shared" si="29"/>
        <v>13866</v>
      </c>
      <c r="G49" s="22">
        <f t="shared" si="29"/>
        <v>9185</v>
      </c>
      <c r="H49" s="22">
        <f t="shared" si="29"/>
        <v>950</v>
      </c>
      <c r="I49" s="22">
        <f t="shared" si="29"/>
        <v>43</v>
      </c>
      <c r="J49" s="22">
        <f t="shared" si="29"/>
        <v>6681</v>
      </c>
      <c r="K49" s="22">
        <f t="shared" si="29"/>
        <v>12463</v>
      </c>
      <c r="L49" s="22">
        <f t="shared" si="29"/>
        <v>8501</v>
      </c>
      <c r="M49" s="22">
        <f t="shared" si="29"/>
        <v>908</v>
      </c>
      <c r="N49" s="22">
        <f t="shared" si="29"/>
        <v>2366</v>
      </c>
      <c r="O49" s="22">
        <f t="shared" si="29"/>
        <v>36</v>
      </c>
      <c r="P49" s="22">
        <f t="shared" si="29"/>
        <v>3</v>
      </c>
      <c r="Q49" s="22">
        <f t="shared" si="29"/>
        <v>649</v>
      </c>
      <c r="R49" s="22">
        <f t="shared" si="29"/>
        <v>28139</v>
      </c>
      <c r="S49" s="22">
        <f t="shared" si="29"/>
        <v>1376</v>
      </c>
      <c r="T49" s="22">
        <f t="shared" si="29"/>
        <v>12958</v>
      </c>
      <c r="U49" s="22">
        <f t="shared" si="29"/>
        <v>6819</v>
      </c>
      <c r="V49" s="22">
        <f t="shared" si="29"/>
        <v>914</v>
      </c>
      <c r="W49" s="22">
        <f t="shared" si="29"/>
        <v>40</v>
      </c>
      <c r="X49" s="22">
        <f t="shared" si="29"/>
        <v>6032</v>
      </c>
      <c r="Y49" s="22">
        <f t="shared" si="29"/>
        <v>5</v>
      </c>
      <c r="Z49" s="22">
        <f t="shared" si="29"/>
        <v>0</v>
      </c>
      <c r="AA49" s="22">
        <f t="shared" si="29"/>
        <v>0</v>
      </c>
      <c r="AB49" s="22">
        <f t="shared" si="29"/>
        <v>0</v>
      </c>
      <c r="AC49" s="22">
        <f t="shared" si="29"/>
        <v>0</v>
      </c>
      <c r="AD49" s="22">
        <f t="shared" si="29"/>
        <v>0</v>
      </c>
      <c r="AE49" s="22">
        <f t="shared" si="29"/>
        <v>5</v>
      </c>
      <c r="AF49" s="22">
        <f t="shared" si="29"/>
        <v>5790</v>
      </c>
      <c r="AG49" s="22">
        <f t="shared" si="29"/>
        <v>0</v>
      </c>
      <c r="AH49" s="22">
        <f t="shared" si="29"/>
        <v>5790</v>
      </c>
      <c r="AI49" s="22">
        <f t="shared" si="29"/>
        <v>0</v>
      </c>
      <c r="AJ49" s="22">
        <f aca="true" t="shared" si="30" ref="AJ49:BO49">SUM(AJ5:AJ48)</f>
        <v>0</v>
      </c>
      <c r="AK49" s="22">
        <f t="shared" si="30"/>
        <v>0</v>
      </c>
      <c r="AL49" s="22">
        <f t="shared" si="30"/>
        <v>0</v>
      </c>
      <c r="AM49" s="22">
        <f t="shared" si="30"/>
        <v>16458</v>
      </c>
      <c r="AN49" s="22">
        <f t="shared" si="30"/>
        <v>1376</v>
      </c>
      <c r="AO49" s="22">
        <f t="shared" si="30"/>
        <v>7168</v>
      </c>
      <c r="AP49" s="22">
        <f t="shared" si="30"/>
        <v>6819</v>
      </c>
      <c r="AQ49" s="22">
        <f t="shared" si="30"/>
        <v>914</v>
      </c>
      <c r="AR49" s="22">
        <f t="shared" si="30"/>
        <v>40</v>
      </c>
      <c r="AS49" s="22">
        <f t="shared" si="30"/>
        <v>141</v>
      </c>
      <c r="AT49" s="22">
        <f t="shared" si="30"/>
        <v>5886</v>
      </c>
      <c r="AU49" s="22">
        <f t="shared" si="30"/>
        <v>0</v>
      </c>
      <c r="AV49" s="22">
        <f t="shared" si="30"/>
        <v>0</v>
      </c>
      <c r="AW49" s="22">
        <f t="shared" si="30"/>
        <v>0</v>
      </c>
      <c r="AX49" s="22">
        <f t="shared" si="30"/>
        <v>0</v>
      </c>
      <c r="AY49" s="22">
        <f t="shared" si="30"/>
        <v>0</v>
      </c>
      <c r="AZ49" s="22">
        <f t="shared" si="30"/>
        <v>5886</v>
      </c>
      <c r="BA49" s="22">
        <f t="shared" si="30"/>
        <v>0</v>
      </c>
      <c r="BB49" s="22">
        <f t="shared" si="30"/>
        <v>0</v>
      </c>
      <c r="BC49" s="22">
        <f t="shared" si="30"/>
        <v>0</v>
      </c>
      <c r="BD49" s="22">
        <f t="shared" si="30"/>
        <v>0</v>
      </c>
      <c r="BE49" s="22">
        <f t="shared" si="30"/>
        <v>0</v>
      </c>
      <c r="BF49" s="22">
        <f t="shared" si="30"/>
        <v>0</v>
      </c>
      <c r="BG49" s="22">
        <f t="shared" si="30"/>
        <v>0</v>
      </c>
      <c r="BH49" s="22">
        <f t="shared" si="30"/>
        <v>34540</v>
      </c>
      <c r="BI49" s="22">
        <f t="shared" si="30"/>
        <v>29957</v>
      </c>
      <c r="BJ49" s="22">
        <f t="shared" si="30"/>
        <v>1195</v>
      </c>
      <c r="BK49" s="22">
        <f t="shared" si="30"/>
        <v>2541</v>
      </c>
      <c r="BL49" s="22">
        <f t="shared" si="30"/>
        <v>0</v>
      </c>
      <c r="BM49" s="22">
        <f t="shared" si="30"/>
        <v>1</v>
      </c>
      <c r="BN49" s="22">
        <f t="shared" si="30"/>
        <v>846</v>
      </c>
    </row>
  </sheetData>
  <mergeCells count="13">
    <mergeCell ref="A49:C49"/>
    <mergeCell ref="AM2:AS2"/>
    <mergeCell ref="AT2:AZ2"/>
    <mergeCell ref="BA2:BG2"/>
    <mergeCell ref="A2:A4"/>
    <mergeCell ref="B2:B4"/>
    <mergeCell ref="C2:C4"/>
    <mergeCell ref="D2:J2"/>
    <mergeCell ref="BH2:BN2"/>
    <mergeCell ref="K2:Q2"/>
    <mergeCell ref="R2:X2"/>
    <mergeCell ref="Y2:AE2"/>
    <mergeCell ref="AF2:AL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&amp;L&amp;16ごみ資源化状況（平成１２年度実績）&amp;R&amp;D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2002-10-24T02:16:53Z</cp:lastPrinted>
  <dcterms:created xsi:type="dcterms:W3CDTF">2002-10-23T09:25:58Z</dcterms:created>
  <dcterms:modified xsi:type="dcterms:W3CDTF">2003-02-07T11:37:48Z</dcterms:modified>
  <cp:category/>
  <cp:version/>
  <cp:contentType/>
  <cp:contentStatus/>
</cp:coreProperties>
</file>