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'ごみ処理概要'!$A$2:$AP$75</definedName>
    <definedName name="_xlnm.Print_Area" localSheetId="2">'ごみ処理量内訳'!$A$2:$AI$75</definedName>
    <definedName name="_xlnm.Print_Area" localSheetId="1">'ごみ搬入量内訳'!$A$2:$AH$76</definedName>
    <definedName name="_xlnm.Print_Area" localSheetId="3">'資源化量内訳'!$A$2:$BN$74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<sst xmlns="http://schemas.openxmlformats.org/spreadsheetml/2006/main" count="2108" uniqueCount="248">
  <si>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</si>
  <si>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</si>
  <si>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</si>
  <si>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</si>
  <si>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</si>
  <si>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</si>
  <si>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</si>
  <si>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</si>
  <si>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</si>
  <si>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</si>
  <si>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</si>
  <si>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</si>
  <si>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</si>
  <si>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</si>
  <si>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</si>
  <si>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</si>
  <si>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</si>
  <si>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</si>
  <si>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</si>
  <si>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</si>
  <si>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</si>
  <si>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</si>
  <si>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</si>
  <si>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</si>
  <si>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</si>
  <si>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</si>
  <si>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</si>
  <si>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</si>
  <si>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</si>
  <si>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</si>
  <si>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</si>
  <si>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</si>
  <si>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</si>
  <si>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</si>
  <si>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</si>
  <si>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</si>
  <si>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</si>
  <si>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</si>
  <si>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</si>
  <si>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</si>
  <si>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</si>
  <si>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</si>
  <si>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</si>
  <si>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</si>
  <si>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</si>
  <si>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</si>
  <si>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</si>
  <si>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</si>
  <si>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</si>
  <si>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</si>
  <si>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</si>
  <si>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</si>
  <si>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</si>
  <si>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</si>
  <si>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</si>
  <si>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</si>
  <si>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</si>
  <si>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</si>
  <si>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</si>
  <si>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</si>
  <si>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</si>
  <si>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</si>
  <si>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</si>
  <si>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</si>
  <si>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</si>
  <si>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</si>
  <si>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</si>
  <si>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</si>
  <si>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</si>
  <si>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</si>
  <si>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</si>
  <si>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</si>
  <si>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</si>
  <si>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</si>
  <si>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</si>
  <si>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</si>
  <si>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</si>
  <si>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</si>
  <si>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</si>
  <si>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</si>
  <si>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</si>
  <si>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</si>
  <si>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</si>
  <si>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</si>
  <si>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</si>
  <si>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</si>
  <si>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</si>
  <si>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</si>
  <si>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</si>
  <si>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</si>
  <si>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</si>
  <si>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</si>
  <si>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</si>
  <si>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</si>
  <si>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</si>
  <si>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</si>
  <si>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</si>
  <si>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</si>
  <si>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</si>
  <si>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</si>
  <si>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</si>
  <si>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</si>
  <si>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</si>
  <si>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</si>
  <si>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</si>
  <si>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</si>
  <si>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</si>
  <si>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</si>
  <si>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</si>
  <si>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雄勝町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</si>
  <si>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</si>
  <si>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</si>
  <si>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</si>
  <si>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</si>
  <si>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</si>
  <si>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</si>
  <si>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</si>
  <si>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</si>
  <si>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</si>
  <si>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05205</t>
  </si>
  <si>
    <t>本荘市</t>
  </si>
  <si>
    <t>05206</t>
  </si>
  <si>
    <t>男鹿市</t>
  </si>
  <si>
    <t>05207</t>
  </si>
  <si>
    <t>湯沢市</t>
  </si>
  <si>
    <t>05208</t>
  </si>
  <si>
    <t>大曲市</t>
  </si>
  <si>
    <t>05209</t>
  </si>
  <si>
    <t>鹿角市</t>
  </si>
  <si>
    <t>05303</t>
  </si>
  <si>
    <t>小坂町</t>
  </si>
  <si>
    <t>05321</t>
  </si>
  <si>
    <t>鷹巣町</t>
  </si>
  <si>
    <t>05322</t>
  </si>
  <si>
    <t>比内町</t>
  </si>
  <si>
    <t>05323</t>
  </si>
  <si>
    <t>森吉町</t>
  </si>
  <si>
    <t>05324</t>
  </si>
  <si>
    <t>阿仁町</t>
  </si>
  <si>
    <t>05325</t>
  </si>
  <si>
    <t>田代町</t>
  </si>
  <si>
    <t>05326</t>
  </si>
  <si>
    <t>合川町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</si>
  <si>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</si>
  <si>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</si>
  <si>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</si>
  <si>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</si>
  <si>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</si>
  <si>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</si>
  <si>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</si>
  <si>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</si>
  <si>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</si>
  <si>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</si>
  <si>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</si>
  <si>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</si>
  <si>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</si>
  <si>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</si>
  <si>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</si>
  <si>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</si>
  <si>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</si>
  <si>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</si>
  <si>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05362</t>
  </si>
  <si>
    <t>昭和町</t>
  </si>
  <si>
    <t>05363</t>
  </si>
  <si>
    <t>八郎潟町</t>
  </si>
  <si>
    <t>05364</t>
  </si>
  <si>
    <t>飯田川町</t>
  </si>
  <si>
    <t>05365</t>
  </si>
  <si>
    <t>天王町</t>
  </si>
  <si>
    <t>05366</t>
  </si>
  <si>
    <t>井川町</t>
  </si>
  <si>
    <t>05367</t>
  </si>
  <si>
    <t>若美町</t>
  </si>
  <si>
    <t>05368</t>
  </si>
  <si>
    <t>大潟村</t>
  </si>
  <si>
    <t>05381</t>
  </si>
  <si>
    <t>河辺町</t>
  </si>
  <si>
    <t>05382</t>
  </si>
  <si>
    <t>雄和町</t>
  </si>
  <si>
    <t>05401</t>
  </si>
  <si>
    <t>仁賀保町</t>
  </si>
  <si>
    <t>05402</t>
  </si>
  <si>
    <t>金浦町</t>
  </si>
  <si>
    <t>05403</t>
  </si>
  <si>
    <t>象潟町</t>
  </si>
  <si>
    <t>05404</t>
  </si>
  <si>
    <t>矢島町</t>
  </si>
  <si>
    <t>05405</t>
  </si>
  <si>
    <t>岩城町</t>
  </si>
  <si>
    <t>05406</t>
  </si>
  <si>
    <t>由利町</t>
  </si>
  <si>
    <t>05407</t>
  </si>
  <si>
    <t>西目町</t>
  </si>
  <si>
    <t>05408</t>
  </si>
  <si>
    <t>鳥海町</t>
  </si>
  <si>
    <t>05409</t>
  </si>
  <si>
    <t>東由利町</t>
  </si>
  <si>
    <t>05410</t>
  </si>
  <si>
    <t>大内町</t>
  </si>
  <si>
    <t>05421</t>
  </si>
  <si>
    <t>神岡町</t>
  </si>
  <si>
    <t>05422</t>
  </si>
  <si>
    <t>西仙北町</t>
  </si>
  <si>
    <t>05423</t>
  </si>
  <si>
    <t>角館町</t>
  </si>
  <si>
    <t>05424</t>
  </si>
  <si>
    <t>六郷町</t>
  </si>
  <si>
    <t>05425</t>
  </si>
  <si>
    <t>中仙町</t>
  </si>
  <si>
    <t>05426</t>
  </si>
  <si>
    <t>田沢湖町</t>
  </si>
  <si>
    <t>05427</t>
  </si>
  <si>
    <t>協和町</t>
  </si>
  <si>
    <t>05428</t>
  </si>
  <si>
    <t>南外村</t>
  </si>
  <si>
    <t>05429</t>
  </si>
  <si>
    <t>仙北町</t>
  </si>
  <si>
    <t>05430</t>
  </si>
  <si>
    <t>西木村</t>
  </si>
  <si>
    <t>05431</t>
  </si>
  <si>
    <t>太田町</t>
  </si>
  <si>
    <t>05432</t>
  </si>
  <si>
    <t>千畑町</t>
  </si>
  <si>
    <t>05433</t>
  </si>
  <si>
    <t>仙南村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</si>
  <si>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</si>
  <si>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</si>
  <si>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</si>
  <si>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</si>
  <si>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</si>
  <si>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</si>
  <si>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</si>
  <si>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</si>
  <si>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</si>
  <si>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</si>
  <si>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</si>
  <si>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</si>
  <si>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</si>
  <si>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</si>
  <si>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05461</t>
  </si>
  <si>
    <t>稲川町</t>
  </si>
  <si>
    <t>05462</t>
  </si>
  <si>
    <t>05463</t>
  </si>
  <si>
    <t>羽後町</t>
  </si>
  <si>
    <t>05464</t>
  </si>
  <si>
    <t>東成瀬村</t>
  </si>
  <si>
    <t>05465</t>
  </si>
  <si>
    <t>皆瀬村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</si>
</sst>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87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53</v>
      </c>
      <c r="B2" s="49" t="s">
        <v>54</v>
      </c>
      <c r="C2" s="54" t="s">
        <v>55</v>
      </c>
      <c r="D2" s="57" t="s">
        <v>56</v>
      </c>
      <c r="E2" s="47"/>
      <c r="F2" s="57" t="s">
        <v>57</v>
      </c>
      <c r="G2" s="47"/>
      <c r="H2" s="47"/>
      <c r="I2" s="48"/>
      <c r="J2" s="58" t="s">
        <v>58</v>
      </c>
      <c r="K2" s="59"/>
      <c r="L2" s="60"/>
      <c r="M2" s="54" t="s">
        <v>59</v>
      </c>
      <c r="N2" s="8" t="s">
        <v>60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10</v>
      </c>
      <c r="AE2" s="57" t="s">
        <v>61</v>
      </c>
      <c r="AF2" s="68"/>
      <c r="AG2" s="68"/>
      <c r="AH2" s="68"/>
      <c r="AI2" s="68"/>
      <c r="AJ2" s="68"/>
      <c r="AK2" s="69"/>
      <c r="AL2" s="62" t="s">
        <v>11</v>
      </c>
      <c r="AM2" s="57" t="s">
        <v>62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63</v>
      </c>
      <c r="F3" s="54" t="s">
        <v>64</v>
      </c>
      <c r="G3" s="54" t="s">
        <v>65</v>
      </c>
      <c r="H3" s="54" t="s">
        <v>66</v>
      </c>
      <c r="I3" s="12" t="s">
        <v>67</v>
      </c>
      <c r="J3" s="62" t="s">
        <v>106</v>
      </c>
      <c r="K3" s="62" t="s">
        <v>107</v>
      </c>
      <c r="L3" s="62" t="s">
        <v>108</v>
      </c>
      <c r="M3" s="61"/>
      <c r="N3" s="54" t="s">
        <v>68</v>
      </c>
      <c r="O3" s="54" t="s">
        <v>89</v>
      </c>
      <c r="P3" s="65" t="s">
        <v>69</v>
      </c>
      <c r="Q3" s="66"/>
      <c r="R3" s="66"/>
      <c r="S3" s="66"/>
      <c r="T3" s="66"/>
      <c r="U3" s="67"/>
      <c r="V3" s="14" t="s">
        <v>70</v>
      </c>
      <c r="W3" s="9"/>
      <c r="X3" s="9"/>
      <c r="Y3" s="9"/>
      <c r="Z3" s="9"/>
      <c r="AA3" s="9"/>
      <c r="AB3" s="15"/>
      <c r="AC3" s="12" t="s">
        <v>67</v>
      </c>
      <c r="AD3" s="63"/>
      <c r="AE3" s="54" t="s">
        <v>71</v>
      </c>
      <c r="AF3" s="54" t="s">
        <v>95</v>
      </c>
      <c r="AG3" s="54" t="s">
        <v>91</v>
      </c>
      <c r="AH3" s="54" t="s">
        <v>92</v>
      </c>
      <c r="AI3" s="54" t="s">
        <v>93</v>
      </c>
      <c r="AJ3" s="54" t="s">
        <v>94</v>
      </c>
      <c r="AK3" s="12" t="s">
        <v>72</v>
      </c>
      <c r="AL3" s="63"/>
      <c r="AM3" s="54" t="s">
        <v>89</v>
      </c>
      <c r="AN3" s="54" t="s">
        <v>73</v>
      </c>
      <c r="AO3" s="54" t="s">
        <v>74</v>
      </c>
      <c r="AP3" s="12" t="s">
        <v>67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67</v>
      </c>
      <c r="Q4" s="7" t="s">
        <v>90</v>
      </c>
      <c r="R4" s="7" t="s">
        <v>91</v>
      </c>
      <c r="S4" s="7" t="s">
        <v>92</v>
      </c>
      <c r="T4" s="7" t="s">
        <v>93</v>
      </c>
      <c r="U4" s="7" t="s">
        <v>94</v>
      </c>
      <c r="V4" s="12" t="s">
        <v>67</v>
      </c>
      <c r="W4" s="7" t="s">
        <v>75</v>
      </c>
      <c r="X4" s="7" t="s">
        <v>76</v>
      </c>
      <c r="Y4" s="7" t="s">
        <v>77</v>
      </c>
      <c r="Z4" s="17" t="s">
        <v>78</v>
      </c>
      <c r="AA4" s="7" t="s">
        <v>79</v>
      </c>
      <c r="AB4" s="7" t="s">
        <v>80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81</v>
      </c>
      <c r="E5" s="19" t="s">
        <v>81</v>
      </c>
      <c r="F5" s="20" t="s">
        <v>82</v>
      </c>
      <c r="G5" s="20" t="s">
        <v>82</v>
      </c>
      <c r="H5" s="20" t="s">
        <v>82</v>
      </c>
      <c r="I5" s="20" t="s">
        <v>82</v>
      </c>
      <c r="J5" s="21" t="s">
        <v>83</v>
      </c>
      <c r="K5" s="21" t="s">
        <v>83</v>
      </c>
      <c r="L5" s="21" t="s">
        <v>83</v>
      </c>
      <c r="M5" s="20" t="s">
        <v>84</v>
      </c>
      <c r="N5" s="20" t="s">
        <v>84</v>
      </c>
      <c r="O5" s="20" t="s">
        <v>84</v>
      </c>
      <c r="P5" s="20" t="s">
        <v>84</v>
      </c>
      <c r="Q5" s="20" t="s">
        <v>84</v>
      </c>
      <c r="R5" s="20" t="s">
        <v>84</v>
      </c>
      <c r="S5" s="20" t="s">
        <v>84</v>
      </c>
      <c r="T5" s="20" t="s">
        <v>84</v>
      </c>
      <c r="U5" s="20" t="s">
        <v>84</v>
      </c>
      <c r="V5" s="20" t="s">
        <v>84</v>
      </c>
      <c r="W5" s="20" t="s">
        <v>84</v>
      </c>
      <c r="X5" s="20" t="s">
        <v>84</v>
      </c>
      <c r="Y5" s="20" t="s">
        <v>84</v>
      </c>
      <c r="Z5" s="20" t="s">
        <v>84</v>
      </c>
      <c r="AA5" s="20" t="s">
        <v>84</v>
      </c>
      <c r="AB5" s="20" t="s">
        <v>84</v>
      </c>
      <c r="AC5" s="20" t="s">
        <v>84</v>
      </c>
      <c r="AD5" s="20" t="s">
        <v>85</v>
      </c>
      <c r="AE5" s="20" t="s">
        <v>84</v>
      </c>
      <c r="AF5" s="20" t="s">
        <v>84</v>
      </c>
      <c r="AG5" s="20" t="s">
        <v>84</v>
      </c>
      <c r="AH5" s="20" t="s">
        <v>84</v>
      </c>
      <c r="AI5" s="20" t="s">
        <v>84</v>
      </c>
      <c r="AJ5" s="20" t="s">
        <v>84</v>
      </c>
      <c r="AK5" s="20" t="s">
        <v>84</v>
      </c>
      <c r="AL5" s="20" t="s">
        <v>85</v>
      </c>
      <c r="AM5" s="20" t="s">
        <v>84</v>
      </c>
      <c r="AN5" s="20" t="s">
        <v>84</v>
      </c>
      <c r="AO5" s="20" t="s">
        <v>84</v>
      </c>
      <c r="AP5" s="20" t="s">
        <v>84</v>
      </c>
    </row>
    <row r="6" spans="1:42" ht="13.5">
      <c r="A6" s="40" t="s">
        <v>110</v>
      </c>
      <c r="B6" s="40" t="s">
        <v>111</v>
      </c>
      <c r="C6" s="41" t="s">
        <v>112</v>
      </c>
      <c r="D6" s="22">
        <v>313868</v>
      </c>
      <c r="E6" s="22">
        <v>313868</v>
      </c>
      <c r="F6" s="22">
        <v>151073</v>
      </c>
      <c r="G6" s="22">
        <v>6100</v>
      </c>
      <c r="H6" s="22">
        <v>0</v>
      </c>
      <c r="I6" s="22">
        <f aca="true" t="shared" si="0" ref="I6:I45">SUM(F6:H6)</f>
        <v>157173</v>
      </c>
      <c r="J6" s="22">
        <v>1371.9492235720418</v>
      </c>
      <c r="K6" s="22">
        <v>774.5337844667621</v>
      </c>
      <c r="L6" s="22">
        <v>597.4154391052796</v>
      </c>
      <c r="M6" s="22">
        <v>4728</v>
      </c>
      <c r="N6" s="22">
        <v>108610</v>
      </c>
      <c r="O6" s="22">
        <v>9399</v>
      </c>
      <c r="P6" s="22">
        <f aca="true" t="shared" si="1" ref="P6:P45">SUM(Q6:U6)</f>
        <v>10641</v>
      </c>
      <c r="Q6" s="22">
        <v>3126</v>
      </c>
      <c r="R6" s="22">
        <v>7515</v>
      </c>
      <c r="S6" s="22">
        <v>0</v>
      </c>
      <c r="T6" s="22">
        <v>0</v>
      </c>
      <c r="U6" s="22">
        <v>0</v>
      </c>
      <c r="V6" s="22">
        <f aca="true" t="shared" si="2" ref="V6:V45">SUM(W6:AB6)</f>
        <v>28523</v>
      </c>
      <c r="W6" s="22">
        <v>27113</v>
      </c>
      <c r="X6" s="22">
        <v>911</v>
      </c>
      <c r="Y6" s="22">
        <v>474</v>
      </c>
      <c r="Z6" s="22">
        <v>0</v>
      </c>
      <c r="AA6" s="22">
        <v>0</v>
      </c>
      <c r="AB6" s="22">
        <v>25</v>
      </c>
      <c r="AC6" s="22">
        <f aca="true" t="shared" si="3" ref="AC6:AC45">N6+O6+P6+V6</f>
        <v>157173</v>
      </c>
      <c r="AD6" s="23">
        <v>94.01996526120898</v>
      </c>
      <c r="AE6" s="22">
        <v>0</v>
      </c>
      <c r="AF6" s="22">
        <v>885</v>
      </c>
      <c r="AG6" s="22">
        <v>6844</v>
      </c>
      <c r="AH6" s="22">
        <v>0</v>
      </c>
      <c r="AI6" s="22">
        <v>0</v>
      </c>
      <c r="AJ6" s="22" t="s">
        <v>86</v>
      </c>
      <c r="AK6" s="22">
        <f aca="true" t="shared" si="4" ref="AK6:AK45">SUM(AE6:AI6)</f>
        <v>7729</v>
      </c>
      <c r="AL6" s="23">
        <v>25.31176459688328</v>
      </c>
      <c r="AM6" s="22">
        <v>9399</v>
      </c>
      <c r="AN6" s="22">
        <v>11515</v>
      </c>
      <c r="AO6" s="22">
        <v>1065</v>
      </c>
      <c r="AP6" s="22">
        <f aca="true" t="shared" si="5" ref="AP6:AP45">SUM(AM6:AO6)</f>
        <v>21979</v>
      </c>
    </row>
    <row r="7" spans="1:42" ht="13.5">
      <c r="A7" s="40" t="s">
        <v>110</v>
      </c>
      <c r="B7" s="40" t="s">
        <v>113</v>
      </c>
      <c r="C7" s="41" t="s">
        <v>114</v>
      </c>
      <c r="D7" s="22">
        <v>54502</v>
      </c>
      <c r="E7" s="22">
        <v>54502</v>
      </c>
      <c r="F7" s="22">
        <v>25127</v>
      </c>
      <c r="G7" s="22">
        <v>395</v>
      </c>
      <c r="H7" s="22">
        <v>0</v>
      </c>
      <c r="I7" s="22">
        <f t="shared" si="0"/>
        <v>25522</v>
      </c>
      <c r="J7" s="22">
        <v>1282.949023361214</v>
      </c>
      <c r="K7" s="22">
        <v>868.4864147250095</v>
      </c>
      <c r="L7" s="22">
        <v>414.4626086362044</v>
      </c>
      <c r="M7" s="22">
        <v>393</v>
      </c>
      <c r="N7" s="22">
        <v>20830</v>
      </c>
      <c r="O7" s="22">
        <v>408</v>
      </c>
      <c r="P7" s="22">
        <f t="shared" si="1"/>
        <v>2765</v>
      </c>
      <c r="Q7" s="22">
        <v>2132</v>
      </c>
      <c r="R7" s="22">
        <v>633</v>
      </c>
      <c r="S7" s="22">
        <v>0</v>
      </c>
      <c r="T7" s="22">
        <v>0</v>
      </c>
      <c r="U7" s="22">
        <v>0</v>
      </c>
      <c r="V7" s="22">
        <f t="shared" si="2"/>
        <v>1519</v>
      </c>
      <c r="W7" s="22">
        <v>1143</v>
      </c>
      <c r="X7" s="22">
        <v>355</v>
      </c>
      <c r="Y7" s="22">
        <v>0</v>
      </c>
      <c r="Z7" s="22">
        <v>0</v>
      </c>
      <c r="AA7" s="22">
        <v>0</v>
      </c>
      <c r="AB7" s="22">
        <v>21</v>
      </c>
      <c r="AC7" s="22">
        <f t="shared" si="3"/>
        <v>25522</v>
      </c>
      <c r="AD7" s="23">
        <v>98.40137920225688</v>
      </c>
      <c r="AE7" s="22">
        <v>0</v>
      </c>
      <c r="AF7" s="22">
        <v>517</v>
      </c>
      <c r="AG7" s="22">
        <v>633</v>
      </c>
      <c r="AH7" s="22">
        <v>0</v>
      </c>
      <c r="AI7" s="22">
        <v>0</v>
      </c>
      <c r="AJ7" s="22" t="s">
        <v>86</v>
      </c>
      <c r="AK7" s="22">
        <f t="shared" si="4"/>
        <v>1150</v>
      </c>
      <c r="AL7" s="23">
        <v>11.815550839282269</v>
      </c>
      <c r="AM7" s="22">
        <v>408</v>
      </c>
      <c r="AN7" s="22">
        <v>2544</v>
      </c>
      <c r="AO7" s="22">
        <v>819</v>
      </c>
      <c r="AP7" s="22">
        <f t="shared" si="5"/>
        <v>3771</v>
      </c>
    </row>
    <row r="8" spans="1:42" ht="13.5">
      <c r="A8" s="40" t="s">
        <v>110</v>
      </c>
      <c r="B8" s="40" t="s">
        <v>115</v>
      </c>
      <c r="C8" s="41" t="s">
        <v>116</v>
      </c>
      <c r="D8" s="22">
        <v>40523</v>
      </c>
      <c r="E8" s="22">
        <v>40523</v>
      </c>
      <c r="F8" s="22">
        <v>17988</v>
      </c>
      <c r="G8" s="22">
        <v>2339</v>
      </c>
      <c r="H8" s="22">
        <v>0</v>
      </c>
      <c r="I8" s="22">
        <f t="shared" si="0"/>
        <v>20327</v>
      </c>
      <c r="J8" s="22">
        <v>1374.2914137379787</v>
      </c>
      <c r="K8" s="22">
        <v>792.3117566584036</v>
      </c>
      <c r="L8" s="22">
        <v>581.979657079575</v>
      </c>
      <c r="M8" s="22">
        <v>427</v>
      </c>
      <c r="N8" s="22">
        <v>17203</v>
      </c>
      <c r="O8" s="22">
        <v>0</v>
      </c>
      <c r="P8" s="22">
        <f t="shared" si="1"/>
        <v>2011</v>
      </c>
      <c r="Q8" s="22">
        <v>0</v>
      </c>
      <c r="R8" s="22">
        <v>2011</v>
      </c>
      <c r="S8" s="22">
        <v>0</v>
      </c>
      <c r="T8" s="22">
        <v>0</v>
      </c>
      <c r="U8" s="22">
        <v>0</v>
      </c>
      <c r="V8" s="22">
        <f t="shared" si="2"/>
        <v>1113</v>
      </c>
      <c r="W8" s="22">
        <v>1092</v>
      </c>
      <c r="X8" s="22">
        <v>0</v>
      </c>
      <c r="Y8" s="22">
        <v>21</v>
      </c>
      <c r="Z8" s="22">
        <v>0</v>
      </c>
      <c r="AA8" s="22">
        <v>0</v>
      </c>
      <c r="AB8" s="22">
        <v>0</v>
      </c>
      <c r="AC8" s="22">
        <f t="shared" si="3"/>
        <v>20327</v>
      </c>
      <c r="AD8" s="23">
        <v>100</v>
      </c>
      <c r="AE8" s="22">
        <v>0</v>
      </c>
      <c r="AF8" s="22">
        <v>0</v>
      </c>
      <c r="AG8" s="22">
        <v>1549</v>
      </c>
      <c r="AH8" s="22">
        <v>0</v>
      </c>
      <c r="AI8" s="22">
        <v>0</v>
      </c>
      <c r="AJ8" s="22" t="s">
        <v>86</v>
      </c>
      <c r="AK8" s="22">
        <f t="shared" si="4"/>
        <v>1549</v>
      </c>
      <c r="AL8" s="23">
        <v>14.883877806687867</v>
      </c>
      <c r="AM8" s="22">
        <v>0</v>
      </c>
      <c r="AN8" s="22">
        <v>1742</v>
      </c>
      <c r="AO8" s="22">
        <v>406</v>
      </c>
      <c r="AP8" s="22">
        <f t="shared" si="5"/>
        <v>2148</v>
      </c>
    </row>
    <row r="9" spans="1:42" ht="13.5">
      <c r="A9" s="40" t="s">
        <v>110</v>
      </c>
      <c r="B9" s="40" t="s">
        <v>117</v>
      </c>
      <c r="C9" s="41" t="s">
        <v>118</v>
      </c>
      <c r="D9" s="22">
        <v>67504</v>
      </c>
      <c r="E9" s="22">
        <v>67504</v>
      </c>
      <c r="F9" s="22">
        <v>24940</v>
      </c>
      <c r="G9" s="22">
        <v>2064</v>
      </c>
      <c r="H9" s="22">
        <v>0</v>
      </c>
      <c r="I9" s="22">
        <f t="shared" si="0"/>
        <v>27004</v>
      </c>
      <c r="J9" s="22">
        <v>1095.9878176676289</v>
      </c>
      <c r="K9" s="22">
        <v>741.3056395237462</v>
      </c>
      <c r="L9" s="22">
        <v>354.68217814388265</v>
      </c>
      <c r="M9" s="22">
        <v>523</v>
      </c>
      <c r="N9" s="22">
        <v>18733</v>
      </c>
      <c r="O9" s="22">
        <v>0</v>
      </c>
      <c r="P9" s="22">
        <f t="shared" si="1"/>
        <v>5964</v>
      </c>
      <c r="Q9" s="22">
        <v>5964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2307</v>
      </c>
      <c r="W9" s="22">
        <v>1560</v>
      </c>
      <c r="X9" s="22">
        <v>693</v>
      </c>
      <c r="Y9" s="22">
        <v>54</v>
      </c>
      <c r="Z9" s="22">
        <v>0</v>
      </c>
      <c r="AA9" s="22">
        <v>0</v>
      </c>
      <c r="AB9" s="22">
        <v>0</v>
      </c>
      <c r="AC9" s="22">
        <f t="shared" si="3"/>
        <v>27004</v>
      </c>
      <c r="AD9" s="23">
        <v>100</v>
      </c>
      <c r="AE9" s="22">
        <v>16</v>
      </c>
      <c r="AF9" s="22">
        <v>1072</v>
      </c>
      <c r="AG9" s="22">
        <v>0</v>
      </c>
      <c r="AH9" s="22">
        <v>0</v>
      </c>
      <c r="AI9" s="22">
        <v>0</v>
      </c>
      <c r="AJ9" s="22" t="s">
        <v>86</v>
      </c>
      <c r="AK9" s="22">
        <f t="shared" si="4"/>
        <v>1088</v>
      </c>
      <c r="AL9" s="23">
        <v>14.233298216296728</v>
      </c>
      <c r="AM9" s="22">
        <v>0</v>
      </c>
      <c r="AN9" s="22">
        <v>1270</v>
      </c>
      <c r="AO9" s="22">
        <v>4892</v>
      </c>
      <c r="AP9" s="22">
        <f t="shared" si="5"/>
        <v>6162</v>
      </c>
    </row>
    <row r="10" spans="1:42" ht="13.5">
      <c r="A10" s="40" t="s">
        <v>110</v>
      </c>
      <c r="B10" s="40" t="s">
        <v>119</v>
      </c>
      <c r="C10" s="41" t="s">
        <v>120</v>
      </c>
      <c r="D10" s="22">
        <v>45468</v>
      </c>
      <c r="E10" s="22">
        <v>45468</v>
      </c>
      <c r="F10" s="22">
        <v>18814</v>
      </c>
      <c r="G10" s="22">
        <v>2103</v>
      </c>
      <c r="H10" s="22">
        <v>0</v>
      </c>
      <c r="I10" s="22">
        <f t="shared" si="0"/>
        <v>20917</v>
      </c>
      <c r="J10" s="22">
        <v>1260.377613158012</v>
      </c>
      <c r="K10" s="22">
        <v>898.2984872094298</v>
      </c>
      <c r="L10" s="22">
        <v>362.07912594858226</v>
      </c>
      <c r="M10" s="22">
        <v>172</v>
      </c>
      <c r="N10" s="22">
        <v>16258</v>
      </c>
      <c r="O10" s="22">
        <v>1487</v>
      </c>
      <c r="P10" s="22">
        <f t="shared" si="1"/>
        <v>1925</v>
      </c>
      <c r="Q10" s="22">
        <v>1925</v>
      </c>
      <c r="R10" s="22">
        <v>0</v>
      </c>
      <c r="S10" s="22">
        <v>0</v>
      </c>
      <c r="T10" s="22">
        <v>0</v>
      </c>
      <c r="U10" s="22">
        <v>0</v>
      </c>
      <c r="V10" s="22">
        <f t="shared" si="2"/>
        <v>1247</v>
      </c>
      <c r="W10" s="22">
        <v>860</v>
      </c>
      <c r="X10" s="22">
        <v>0</v>
      </c>
      <c r="Y10" s="22">
        <v>387</v>
      </c>
      <c r="Z10" s="22">
        <v>0</v>
      </c>
      <c r="AA10" s="22">
        <v>0</v>
      </c>
      <c r="AB10" s="22">
        <v>0</v>
      </c>
      <c r="AC10" s="22">
        <f t="shared" si="3"/>
        <v>20917</v>
      </c>
      <c r="AD10" s="23">
        <v>92.8909499450208</v>
      </c>
      <c r="AE10" s="22">
        <v>0</v>
      </c>
      <c r="AF10" s="22">
        <v>704</v>
      </c>
      <c r="AG10" s="22">
        <v>0</v>
      </c>
      <c r="AH10" s="22">
        <v>0</v>
      </c>
      <c r="AI10" s="22">
        <v>0</v>
      </c>
      <c r="AJ10" s="22" t="s">
        <v>86</v>
      </c>
      <c r="AK10" s="22">
        <f t="shared" si="4"/>
        <v>704</v>
      </c>
      <c r="AL10" s="23">
        <v>10.066859500213383</v>
      </c>
      <c r="AM10" s="22">
        <v>1487</v>
      </c>
      <c r="AN10" s="22">
        <v>2273</v>
      </c>
      <c r="AO10" s="22">
        <v>797</v>
      </c>
      <c r="AP10" s="22">
        <f t="shared" si="5"/>
        <v>4557</v>
      </c>
    </row>
    <row r="11" spans="1:42" ht="13.5">
      <c r="A11" s="40" t="s">
        <v>110</v>
      </c>
      <c r="B11" s="40" t="s">
        <v>121</v>
      </c>
      <c r="C11" s="41" t="s">
        <v>122</v>
      </c>
      <c r="D11" s="22">
        <v>31000</v>
      </c>
      <c r="E11" s="22">
        <v>31000</v>
      </c>
      <c r="F11" s="22">
        <v>12199</v>
      </c>
      <c r="G11" s="22">
        <v>171</v>
      </c>
      <c r="H11" s="22">
        <v>0</v>
      </c>
      <c r="I11" s="22">
        <f t="shared" si="0"/>
        <v>12370</v>
      </c>
      <c r="J11" s="22">
        <v>1093.2390631904552</v>
      </c>
      <c r="K11" s="22">
        <v>957.40167918692</v>
      </c>
      <c r="L11" s="22">
        <v>135.8373840035351</v>
      </c>
      <c r="M11" s="22">
        <v>161</v>
      </c>
      <c r="N11" s="22">
        <v>10173</v>
      </c>
      <c r="O11" s="22">
        <v>1588</v>
      </c>
      <c r="P11" s="22">
        <f t="shared" si="1"/>
        <v>609</v>
      </c>
      <c r="Q11" s="22">
        <v>0</v>
      </c>
      <c r="R11" s="22">
        <v>609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12370</v>
      </c>
      <c r="AD11" s="23">
        <v>87.16248989490704</v>
      </c>
      <c r="AE11" s="22">
        <v>0</v>
      </c>
      <c r="AF11" s="22">
        <v>0</v>
      </c>
      <c r="AG11" s="22">
        <v>197</v>
      </c>
      <c r="AH11" s="22">
        <v>0</v>
      </c>
      <c r="AI11" s="22">
        <v>0</v>
      </c>
      <c r="AJ11" s="22" t="s">
        <v>86</v>
      </c>
      <c r="AK11" s="22">
        <f t="shared" si="4"/>
        <v>197</v>
      </c>
      <c r="AL11" s="23">
        <v>2.8569148511691003</v>
      </c>
      <c r="AM11" s="22">
        <v>1588</v>
      </c>
      <c r="AN11" s="22">
        <v>1200</v>
      </c>
      <c r="AO11" s="22">
        <v>412</v>
      </c>
      <c r="AP11" s="22">
        <f t="shared" si="5"/>
        <v>3200</v>
      </c>
    </row>
    <row r="12" spans="1:42" ht="13.5">
      <c r="A12" s="40" t="s">
        <v>110</v>
      </c>
      <c r="B12" s="40" t="s">
        <v>123</v>
      </c>
      <c r="C12" s="41" t="s">
        <v>124</v>
      </c>
      <c r="D12" s="22">
        <v>35566</v>
      </c>
      <c r="E12" s="22">
        <v>35566</v>
      </c>
      <c r="F12" s="22">
        <v>12620</v>
      </c>
      <c r="G12" s="22">
        <v>875</v>
      </c>
      <c r="H12" s="22">
        <v>0</v>
      </c>
      <c r="I12" s="22">
        <f t="shared" si="0"/>
        <v>13495</v>
      </c>
      <c r="J12" s="22">
        <v>1039.5490845112192</v>
      </c>
      <c r="K12" s="22">
        <v>682.2738971112168</v>
      </c>
      <c r="L12" s="22">
        <v>357.2751874000026</v>
      </c>
      <c r="M12" s="22">
        <v>605</v>
      </c>
      <c r="N12" s="22">
        <v>11442</v>
      </c>
      <c r="O12" s="22">
        <v>0</v>
      </c>
      <c r="P12" s="22">
        <f t="shared" si="1"/>
        <v>1403</v>
      </c>
      <c r="Q12" s="22">
        <v>931</v>
      </c>
      <c r="R12" s="22">
        <v>472</v>
      </c>
      <c r="S12" s="22">
        <v>0</v>
      </c>
      <c r="T12" s="22">
        <v>0</v>
      </c>
      <c r="U12" s="22">
        <v>0</v>
      </c>
      <c r="V12" s="22">
        <f t="shared" si="2"/>
        <v>650</v>
      </c>
      <c r="W12" s="22">
        <v>575</v>
      </c>
      <c r="X12" s="22">
        <v>54</v>
      </c>
      <c r="Y12" s="22">
        <v>21</v>
      </c>
      <c r="Z12" s="22">
        <v>0</v>
      </c>
      <c r="AA12" s="22">
        <v>0</v>
      </c>
      <c r="AB12" s="22">
        <v>0</v>
      </c>
      <c r="AC12" s="22">
        <f t="shared" si="3"/>
        <v>13495</v>
      </c>
      <c r="AD12" s="23">
        <v>100</v>
      </c>
      <c r="AE12" s="22">
        <v>0</v>
      </c>
      <c r="AF12" s="22">
        <v>319</v>
      </c>
      <c r="AG12" s="22">
        <v>472</v>
      </c>
      <c r="AH12" s="22">
        <v>0</v>
      </c>
      <c r="AI12" s="22">
        <v>0</v>
      </c>
      <c r="AJ12" s="22" t="s">
        <v>86</v>
      </c>
      <c r="AK12" s="22">
        <f t="shared" si="4"/>
        <v>791</v>
      </c>
      <c r="AL12" s="23">
        <v>14.510638297872342</v>
      </c>
      <c r="AM12" s="22">
        <v>0</v>
      </c>
      <c r="AN12" s="22">
        <v>1569</v>
      </c>
      <c r="AO12" s="22">
        <v>428</v>
      </c>
      <c r="AP12" s="22">
        <f t="shared" si="5"/>
        <v>1997</v>
      </c>
    </row>
    <row r="13" spans="1:42" ht="13.5">
      <c r="A13" s="40" t="s">
        <v>110</v>
      </c>
      <c r="B13" s="40" t="s">
        <v>125</v>
      </c>
      <c r="C13" s="41" t="s">
        <v>126</v>
      </c>
      <c r="D13" s="22">
        <v>39353</v>
      </c>
      <c r="E13" s="22">
        <v>39353</v>
      </c>
      <c r="F13" s="22">
        <v>17965</v>
      </c>
      <c r="G13" s="22">
        <v>1379</v>
      </c>
      <c r="H13" s="22">
        <v>0</v>
      </c>
      <c r="I13" s="22">
        <f t="shared" si="0"/>
        <v>19344</v>
      </c>
      <c r="J13" s="22">
        <v>1346.7146157592204</v>
      </c>
      <c r="K13" s="22">
        <v>708.932740502282</v>
      </c>
      <c r="L13" s="22">
        <v>637.7818752569385</v>
      </c>
      <c r="M13" s="22">
        <v>144</v>
      </c>
      <c r="N13" s="22">
        <v>16028</v>
      </c>
      <c r="O13" s="22">
        <v>272</v>
      </c>
      <c r="P13" s="22">
        <f t="shared" si="1"/>
        <v>2041</v>
      </c>
      <c r="Q13" s="22">
        <v>2041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1003</v>
      </c>
      <c r="W13" s="22">
        <v>927</v>
      </c>
      <c r="X13" s="22">
        <v>37</v>
      </c>
      <c r="Y13" s="22">
        <v>39</v>
      </c>
      <c r="Z13" s="22">
        <v>0</v>
      </c>
      <c r="AA13" s="22">
        <v>0</v>
      </c>
      <c r="AB13" s="22">
        <v>0</v>
      </c>
      <c r="AC13" s="22">
        <f t="shared" si="3"/>
        <v>19344</v>
      </c>
      <c r="AD13" s="23">
        <v>98.59387923904053</v>
      </c>
      <c r="AE13" s="22">
        <v>0</v>
      </c>
      <c r="AF13" s="22">
        <v>540</v>
      </c>
      <c r="AG13" s="22">
        <v>0</v>
      </c>
      <c r="AH13" s="22">
        <v>0</v>
      </c>
      <c r="AI13" s="22">
        <v>0</v>
      </c>
      <c r="AJ13" s="22" t="s">
        <v>86</v>
      </c>
      <c r="AK13" s="22">
        <f t="shared" si="4"/>
        <v>540</v>
      </c>
      <c r="AL13" s="23">
        <v>8.656609195402298</v>
      </c>
      <c r="AM13" s="22">
        <v>272</v>
      </c>
      <c r="AN13" s="22">
        <v>2304</v>
      </c>
      <c r="AO13" s="22">
        <v>966</v>
      </c>
      <c r="AP13" s="22">
        <f t="shared" si="5"/>
        <v>3542</v>
      </c>
    </row>
    <row r="14" spans="1:42" ht="13.5">
      <c r="A14" s="40" t="s">
        <v>110</v>
      </c>
      <c r="B14" s="40" t="s">
        <v>127</v>
      </c>
      <c r="C14" s="41" t="s">
        <v>128</v>
      </c>
      <c r="D14" s="22">
        <v>40320</v>
      </c>
      <c r="E14" s="22">
        <v>40320</v>
      </c>
      <c r="F14" s="22">
        <v>11671</v>
      </c>
      <c r="G14" s="22">
        <v>732</v>
      </c>
      <c r="H14" s="22">
        <v>965</v>
      </c>
      <c r="I14" s="22">
        <f t="shared" si="0"/>
        <v>13368</v>
      </c>
      <c r="J14" s="22">
        <v>908.3496412263535</v>
      </c>
      <c r="K14" s="22">
        <v>663.1196999347684</v>
      </c>
      <c r="L14" s="22">
        <v>245.2299412915851</v>
      </c>
      <c r="M14" s="22">
        <v>0</v>
      </c>
      <c r="N14" s="22">
        <v>9703</v>
      </c>
      <c r="O14" s="22">
        <v>1304</v>
      </c>
      <c r="P14" s="22">
        <f t="shared" si="1"/>
        <v>1390</v>
      </c>
      <c r="Q14" s="22">
        <v>0</v>
      </c>
      <c r="R14" s="22">
        <v>1390</v>
      </c>
      <c r="S14" s="22">
        <v>0</v>
      </c>
      <c r="T14" s="22">
        <v>0</v>
      </c>
      <c r="U14" s="22">
        <v>0</v>
      </c>
      <c r="V14" s="22">
        <f t="shared" si="2"/>
        <v>6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6</v>
      </c>
      <c r="AC14" s="22">
        <f t="shared" si="3"/>
        <v>12403</v>
      </c>
      <c r="AD14" s="23">
        <v>89.48641457711844</v>
      </c>
      <c r="AE14" s="22">
        <v>0</v>
      </c>
      <c r="AF14" s="22">
        <v>0</v>
      </c>
      <c r="AG14" s="22">
        <v>1005</v>
      </c>
      <c r="AH14" s="22">
        <v>0</v>
      </c>
      <c r="AI14" s="22">
        <v>0</v>
      </c>
      <c r="AJ14" s="22" t="s">
        <v>86</v>
      </c>
      <c r="AK14" s="22">
        <f t="shared" si="4"/>
        <v>1005</v>
      </c>
      <c r="AL14" s="23">
        <v>8.151253728936547</v>
      </c>
      <c r="AM14" s="22">
        <v>1304</v>
      </c>
      <c r="AN14" s="22">
        <v>1251</v>
      </c>
      <c r="AO14" s="22">
        <v>385</v>
      </c>
      <c r="AP14" s="22">
        <f t="shared" si="5"/>
        <v>2940</v>
      </c>
    </row>
    <row r="15" spans="1:42" ht="13.5">
      <c r="A15" s="40" t="s">
        <v>110</v>
      </c>
      <c r="B15" s="40" t="s">
        <v>129</v>
      </c>
      <c r="C15" s="41" t="s">
        <v>130</v>
      </c>
      <c r="D15" s="22">
        <v>7301</v>
      </c>
      <c r="E15" s="22">
        <v>7301</v>
      </c>
      <c r="F15" s="22">
        <v>2038</v>
      </c>
      <c r="G15" s="22">
        <v>26</v>
      </c>
      <c r="H15" s="22">
        <v>133</v>
      </c>
      <c r="I15" s="22">
        <f t="shared" si="0"/>
        <v>2197</v>
      </c>
      <c r="J15" s="22">
        <v>824.4320068746448</v>
      </c>
      <c r="K15" s="22">
        <v>677.3326228533152</v>
      </c>
      <c r="L15" s="22">
        <v>147.09938402132943</v>
      </c>
      <c r="M15" s="22">
        <v>140</v>
      </c>
      <c r="N15" s="22">
        <v>1625</v>
      </c>
      <c r="O15" s="22">
        <v>248</v>
      </c>
      <c r="P15" s="22">
        <f t="shared" si="1"/>
        <v>169</v>
      </c>
      <c r="Q15" s="22">
        <v>0</v>
      </c>
      <c r="R15" s="22">
        <v>169</v>
      </c>
      <c r="S15" s="22">
        <v>0</v>
      </c>
      <c r="T15" s="22">
        <v>0</v>
      </c>
      <c r="U15" s="22">
        <v>0</v>
      </c>
      <c r="V15" s="22">
        <f t="shared" si="2"/>
        <v>22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22</v>
      </c>
      <c r="AC15" s="22">
        <f t="shared" si="3"/>
        <v>2064</v>
      </c>
      <c r="AD15" s="23">
        <v>87.98449612403101</v>
      </c>
      <c r="AE15" s="22">
        <v>0</v>
      </c>
      <c r="AF15" s="22">
        <v>0</v>
      </c>
      <c r="AG15" s="22">
        <v>169</v>
      </c>
      <c r="AH15" s="22">
        <v>0</v>
      </c>
      <c r="AI15" s="22">
        <v>0</v>
      </c>
      <c r="AJ15" s="22" t="s">
        <v>86</v>
      </c>
      <c r="AK15" s="22">
        <f t="shared" si="4"/>
        <v>169</v>
      </c>
      <c r="AL15" s="23">
        <v>15.01814882032668</v>
      </c>
      <c r="AM15" s="22">
        <v>248</v>
      </c>
      <c r="AN15" s="22">
        <v>150</v>
      </c>
      <c r="AO15" s="22">
        <v>0</v>
      </c>
      <c r="AP15" s="22">
        <f t="shared" si="5"/>
        <v>398</v>
      </c>
    </row>
    <row r="16" spans="1:42" ht="13.5">
      <c r="A16" s="40" t="s">
        <v>110</v>
      </c>
      <c r="B16" s="40" t="s">
        <v>131</v>
      </c>
      <c r="C16" s="41" t="s">
        <v>132</v>
      </c>
      <c r="D16" s="22">
        <v>22356</v>
      </c>
      <c r="E16" s="22">
        <v>22356</v>
      </c>
      <c r="F16" s="22">
        <v>6678</v>
      </c>
      <c r="G16" s="22">
        <v>503</v>
      </c>
      <c r="H16" s="22">
        <v>434</v>
      </c>
      <c r="I16" s="22">
        <f t="shared" si="0"/>
        <v>7615</v>
      </c>
      <c r="J16" s="22">
        <v>933.2176462081828</v>
      </c>
      <c r="K16" s="22">
        <v>709.6865908327758</v>
      </c>
      <c r="L16" s="22">
        <v>223.5310553754072</v>
      </c>
      <c r="M16" s="22">
        <v>234</v>
      </c>
      <c r="N16" s="22">
        <v>5104</v>
      </c>
      <c r="O16" s="22">
        <v>749</v>
      </c>
      <c r="P16" s="22">
        <f t="shared" si="1"/>
        <v>1328</v>
      </c>
      <c r="Q16" s="22">
        <v>948</v>
      </c>
      <c r="R16" s="22">
        <v>380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7181</v>
      </c>
      <c r="AD16" s="23">
        <v>89.56969781367498</v>
      </c>
      <c r="AE16" s="22">
        <v>0</v>
      </c>
      <c r="AF16" s="22">
        <v>190</v>
      </c>
      <c r="AG16" s="22">
        <v>380</v>
      </c>
      <c r="AH16" s="22">
        <v>0</v>
      </c>
      <c r="AI16" s="22">
        <v>0</v>
      </c>
      <c r="AJ16" s="22" t="s">
        <v>86</v>
      </c>
      <c r="AK16" s="22">
        <f t="shared" si="4"/>
        <v>570</v>
      </c>
      <c r="AL16" s="23">
        <v>10.842886041807148</v>
      </c>
      <c r="AM16" s="22">
        <v>749</v>
      </c>
      <c r="AN16" s="22">
        <v>931</v>
      </c>
      <c r="AO16" s="22">
        <v>66</v>
      </c>
      <c r="AP16" s="22">
        <f t="shared" si="5"/>
        <v>1746</v>
      </c>
    </row>
    <row r="17" spans="1:42" ht="13.5">
      <c r="A17" s="40" t="s">
        <v>110</v>
      </c>
      <c r="B17" s="40" t="s">
        <v>133</v>
      </c>
      <c r="C17" s="41" t="s">
        <v>134</v>
      </c>
      <c r="D17" s="22">
        <v>12486</v>
      </c>
      <c r="E17" s="22">
        <v>12486</v>
      </c>
      <c r="F17" s="22">
        <v>3110</v>
      </c>
      <c r="G17" s="22">
        <v>179</v>
      </c>
      <c r="H17" s="22">
        <v>0</v>
      </c>
      <c r="I17" s="22">
        <f t="shared" si="0"/>
        <v>3289</v>
      </c>
      <c r="J17" s="22">
        <v>721.6849995282388</v>
      </c>
      <c r="K17" s="22">
        <v>549.2178637334088</v>
      </c>
      <c r="L17" s="22">
        <v>172.46713579482997</v>
      </c>
      <c r="M17" s="22">
        <v>354</v>
      </c>
      <c r="N17" s="22">
        <v>2381</v>
      </c>
      <c r="O17" s="22">
        <v>0</v>
      </c>
      <c r="P17" s="22">
        <f t="shared" si="1"/>
        <v>908</v>
      </c>
      <c r="Q17" s="22">
        <v>908</v>
      </c>
      <c r="R17" s="22">
        <v>0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3289</v>
      </c>
      <c r="AD17" s="23">
        <v>100</v>
      </c>
      <c r="AE17" s="22">
        <v>2</v>
      </c>
      <c r="AF17" s="22">
        <v>131</v>
      </c>
      <c r="AG17" s="22">
        <v>0</v>
      </c>
      <c r="AH17" s="22">
        <v>0</v>
      </c>
      <c r="AI17" s="22">
        <v>0</v>
      </c>
      <c r="AJ17" s="22" t="s">
        <v>86</v>
      </c>
      <c r="AK17" s="22">
        <f t="shared" si="4"/>
        <v>133</v>
      </c>
      <c r="AL17" s="23">
        <v>13.36810321163876</v>
      </c>
      <c r="AM17" s="22">
        <v>0</v>
      </c>
      <c r="AN17" s="22">
        <v>162</v>
      </c>
      <c r="AO17" s="22">
        <v>777</v>
      </c>
      <c r="AP17" s="22">
        <f t="shared" si="5"/>
        <v>939</v>
      </c>
    </row>
    <row r="18" spans="1:42" ht="13.5">
      <c r="A18" s="40" t="s">
        <v>110</v>
      </c>
      <c r="B18" s="40" t="s">
        <v>135</v>
      </c>
      <c r="C18" s="41" t="s">
        <v>136</v>
      </c>
      <c r="D18" s="22">
        <v>8035</v>
      </c>
      <c r="E18" s="22">
        <v>8035</v>
      </c>
      <c r="F18" s="22">
        <v>1301</v>
      </c>
      <c r="G18" s="22">
        <v>556</v>
      </c>
      <c r="H18" s="22">
        <v>0</v>
      </c>
      <c r="I18" s="22">
        <f t="shared" si="0"/>
        <v>1857</v>
      </c>
      <c r="J18" s="22">
        <v>633.1887035316381</v>
      </c>
      <c r="K18" s="22">
        <v>508.39222238323777</v>
      </c>
      <c r="L18" s="22">
        <v>124.7964811484004</v>
      </c>
      <c r="M18" s="22">
        <v>0</v>
      </c>
      <c r="N18" s="22">
        <v>1532</v>
      </c>
      <c r="O18" s="22">
        <v>0</v>
      </c>
      <c r="P18" s="22">
        <f t="shared" si="1"/>
        <v>171</v>
      </c>
      <c r="Q18" s="22">
        <v>63</v>
      </c>
      <c r="R18" s="22">
        <v>108</v>
      </c>
      <c r="S18" s="22">
        <v>0</v>
      </c>
      <c r="T18" s="22">
        <v>0</v>
      </c>
      <c r="U18" s="22">
        <v>0</v>
      </c>
      <c r="V18" s="22">
        <f t="shared" si="2"/>
        <v>154</v>
      </c>
      <c r="W18" s="22">
        <v>154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1857</v>
      </c>
      <c r="AD18" s="23">
        <v>100</v>
      </c>
      <c r="AE18" s="22">
        <v>52</v>
      </c>
      <c r="AF18" s="22">
        <v>47</v>
      </c>
      <c r="AG18" s="22">
        <v>108</v>
      </c>
      <c r="AH18" s="22">
        <v>0</v>
      </c>
      <c r="AI18" s="22">
        <v>0</v>
      </c>
      <c r="AJ18" s="22" t="s">
        <v>86</v>
      </c>
      <c r="AK18" s="22">
        <f t="shared" si="4"/>
        <v>207</v>
      </c>
      <c r="AL18" s="23">
        <v>19.43995691976306</v>
      </c>
      <c r="AM18" s="22">
        <v>0</v>
      </c>
      <c r="AN18" s="22">
        <v>253</v>
      </c>
      <c r="AO18" s="22">
        <v>16</v>
      </c>
      <c r="AP18" s="22">
        <f t="shared" si="5"/>
        <v>269</v>
      </c>
    </row>
    <row r="19" spans="1:42" ht="13.5">
      <c r="A19" s="40" t="s">
        <v>110</v>
      </c>
      <c r="B19" s="40" t="s">
        <v>137</v>
      </c>
      <c r="C19" s="41" t="s">
        <v>138</v>
      </c>
      <c r="D19" s="22">
        <v>4604</v>
      </c>
      <c r="E19" s="22">
        <v>4604</v>
      </c>
      <c r="F19" s="22">
        <v>1295</v>
      </c>
      <c r="G19" s="22">
        <v>180</v>
      </c>
      <c r="H19" s="22">
        <v>43</v>
      </c>
      <c r="I19" s="22">
        <f t="shared" si="0"/>
        <v>1518</v>
      </c>
      <c r="J19" s="22">
        <v>903.3240898325458</v>
      </c>
      <c r="K19" s="22">
        <v>796.210561393904</v>
      </c>
      <c r="L19" s="22">
        <v>107.11352843864181</v>
      </c>
      <c r="M19" s="22">
        <v>0</v>
      </c>
      <c r="N19" s="22">
        <v>851</v>
      </c>
      <c r="O19" s="22">
        <v>0</v>
      </c>
      <c r="P19" s="22">
        <f t="shared" si="1"/>
        <v>476</v>
      </c>
      <c r="Q19" s="22">
        <v>208</v>
      </c>
      <c r="R19" s="22">
        <v>80</v>
      </c>
      <c r="S19" s="22">
        <v>0</v>
      </c>
      <c r="T19" s="22">
        <v>0</v>
      </c>
      <c r="U19" s="22">
        <v>188</v>
      </c>
      <c r="V19" s="22">
        <f t="shared" si="2"/>
        <v>148</v>
      </c>
      <c r="W19" s="22">
        <v>148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1475</v>
      </c>
      <c r="AD19" s="23">
        <v>100</v>
      </c>
      <c r="AE19" s="22">
        <v>0</v>
      </c>
      <c r="AF19" s="22">
        <v>44</v>
      </c>
      <c r="AG19" s="22">
        <v>79</v>
      </c>
      <c r="AH19" s="22">
        <v>0</v>
      </c>
      <c r="AI19" s="22">
        <v>0</v>
      </c>
      <c r="AJ19" s="22" t="s">
        <v>86</v>
      </c>
      <c r="AK19" s="22">
        <f t="shared" si="4"/>
        <v>123</v>
      </c>
      <c r="AL19" s="23">
        <v>18.3728813559322</v>
      </c>
      <c r="AM19" s="22">
        <v>0</v>
      </c>
      <c r="AN19" s="22">
        <v>150</v>
      </c>
      <c r="AO19" s="22">
        <v>204</v>
      </c>
      <c r="AP19" s="22">
        <f t="shared" si="5"/>
        <v>354</v>
      </c>
    </row>
    <row r="20" spans="1:42" ht="13.5">
      <c r="A20" s="40" t="s">
        <v>110</v>
      </c>
      <c r="B20" s="40" t="s">
        <v>139</v>
      </c>
      <c r="C20" s="41" t="s">
        <v>140</v>
      </c>
      <c r="D20" s="22">
        <v>8177</v>
      </c>
      <c r="E20" s="22">
        <v>8177</v>
      </c>
      <c r="F20" s="22">
        <v>1839</v>
      </c>
      <c r="G20" s="22">
        <v>169</v>
      </c>
      <c r="H20" s="22">
        <v>247</v>
      </c>
      <c r="I20" s="22">
        <f t="shared" si="0"/>
        <v>2255</v>
      </c>
      <c r="J20" s="22">
        <v>755.5438659387088</v>
      </c>
      <c r="K20" s="22">
        <v>581.3164556113791</v>
      </c>
      <c r="L20" s="22">
        <v>174.22741032732972</v>
      </c>
      <c r="M20" s="22">
        <v>0</v>
      </c>
      <c r="N20" s="22">
        <v>1409</v>
      </c>
      <c r="O20" s="22">
        <v>0</v>
      </c>
      <c r="P20" s="22">
        <f t="shared" si="1"/>
        <v>599</v>
      </c>
      <c r="Q20" s="22">
        <v>567</v>
      </c>
      <c r="R20" s="22">
        <v>32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2008</v>
      </c>
      <c r="AD20" s="23">
        <v>100</v>
      </c>
      <c r="AE20" s="22">
        <v>1</v>
      </c>
      <c r="AF20" s="22">
        <v>76</v>
      </c>
      <c r="AG20" s="22">
        <v>32</v>
      </c>
      <c r="AH20" s="22">
        <v>0</v>
      </c>
      <c r="AI20" s="22">
        <v>0</v>
      </c>
      <c r="AJ20" s="22" t="s">
        <v>86</v>
      </c>
      <c r="AK20" s="22">
        <f t="shared" si="4"/>
        <v>109</v>
      </c>
      <c r="AL20" s="23">
        <v>5.4282868525896415</v>
      </c>
      <c r="AM20" s="22">
        <v>0</v>
      </c>
      <c r="AN20" s="22">
        <v>98</v>
      </c>
      <c r="AO20" s="22">
        <v>491</v>
      </c>
      <c r="AP20" s="22">
        <f t="shared" si="5"/>
        <v>589</v>
      </c>
    </row>
    <row r="21" spans="1:42" ht="13.5">
      <c r="A21" s="40" t="s">
        <v>110</v>
      </c>
      <c r="B21" s="40" t="s">
        <v>141</v>
      </c>
      <c r="C21" s="41" t="s">
        <v>142</v>
      </c>
      <c r="D21" s="22">
        <v>8277</v>
      </c>
      <c r="E21" s="22">
        <v>8277</v>
      </c>
      <c r="F21" s="22">
        <v>1804</v>
      </c>
      <c r="G21" s="22">
        <v>305</v>
      </c>
      <c r="H21" s="22">
        <v>0</v>
      </c>
      <c r="I21" s="22">
        <f t="shared" si="0"/>
        <v>2109</v>
      </c>
      <c r="J21" s="22">
        <v>698.0889442770114</v>
      </c>
      <c r="K21" s="22">
        <v>608.3866664680638</v>
      </c>
      <c r="L21" s="22">
        <v>89.7022778089474</v>
      </c>
      <c r="M21" s="22">
        <v>0</v>
      </c>
      <c r="N21" s="22">
        <v>1658</v>
      </c>
      <c r="O21" s="22">
        <v>0</v>
      </c>
      <c r="P21" s="22">
        <f t="shared" si="1"/>
        <v>211</v>
      </c>
      <c r="Q21" s="22">
        <v>85</v>
      </c>
      <c r="R21" s="22">
        <v>126</v>
      </c>
      <c r="S21" s="22">
        <v>0</v>
      </c>
      <c r="T21" s="22">
        <v>0</v>
      </c>
      <c r="U21" s="22">
        <v>0</v>
      </c>
      <c r="V21" s="22">
        <f t="shared" si="2"/>
        <v>240</v>
      </c>
      <c r="W21" s="22">
        <v>240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2109</v>
      </c>
      <c r="AD21" s="23">
        <v>100</v>
      </c>
      <c r="AE21" s="22">
        <v>66</v>
      </c>
      <c r="AF21" s="22">
        <v>26</v>
      </c>
      <c r="AG21" s="22">
        <v>126</v>
      </c>
      <c r="AH21" s="22">
        <v>0</v>
      </c>
      <c r="AI21" s="22">
        <v>0</v>
      </c>
      <c r="AJ21" s="22" t="s">
        <v>86</v>
      </c>
      <c r="AK21" s="22">
        <f t="shared" si="4"/>
        <v>218</v>
      </c>
      <c r="AL21" s="23">
        <v>21.716453295400665</v>
      </c>
      <c r="AM21" s="22">
        <v>0</v>
      </c>
      <c r="AN21" s="22">
        <v>256</v>
      </c>
      <c r="AO21" s="22">
        <v>12</v>
      </c>
      <c r="AP21" s="22">
        <f t="shared" si="5"/>
        <v>268</v>
      </c>
    </row>
    <row r="22" spans="1:42" ht="13.5">
      <c r="A22" s="40" t="s">
        <v>110</v>
      </c>
      <c r="B22" s="40" t="s">
        <v>143</v>
      </c>
      <c r="C22" s="41" t="s">
        <v>144</v>
      </c>
      <c r="D22" s="22">
        <v>3503</v>
      </c>
      <c r="E22" s="22">
        <v>3503</v>
      </c>
      <c r="F22" s="22">
        <v>883</v>
      </c>
      <c r="G22" s="22">
        <v>75</v>
      </c>
      <c r="H22" s="22">
        <v>0</v>
      </c>
      <c r="I22" s="22">
        <f t="shared" si="0"/>
        <v>958</v>
      </c>
      <c r="J22" s="22">
        <v>749.2599298448688</v>
      </c>
      <c r="K22" s="22">
        <v>598.3129919951197</v>
      </c>
      <c r="L22" s="22">
        <v>150.94693784974913</v>
      </c>
      <c r="M22" s="22">
        <v>0</v>
      </c>
      <c r="N22" s="22">
        <v>712</v>
      </c>
      <c r="O22" s="22">
        <v>0</v>
      </c>
      <c r="P22" s="22">
        <f t="shared" si="1"/>
        <v>246</v>
      </c>
      <c r="Q22" s="22">
        <v>174</v>
      </c>
      <c r="R22" s="22">
        <v>72</v>
      </c>
      <c r="S22" s="22">
        <v>0</v>
      </c>
      <c r="T22" s="22">
        <v>0</v>
      </c>
      <c r="U22" s="22">
        <v>0</v>
      </c>
      <c r="V22" s="22">
        <f t="shared" si="2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958</v>
      </c>
      <c r="AD22" s="23">
        <v>100</v>
      </c>
      <c r="AE22" s="22">
        <v>0</v>
      </c>
      <c r="AF22" s="22">
        <v>42</v>
      </c>
      <c r="AG22" s="22">
        <v>72</v>
      </c>
      <c r="AH22" s="22">
        <v>0</v>
      </c>
      <c r="AI22" s="22">
        <v>0</v>
      </c>
      <c r="AJ22" s="22" t="s">
        <v>86</v>
      </c>
      <c r="AK22" s="22">
        <f t="shared" si="4"/>
        <v>114</v>
      </c>
      <c r="AL22" s="23">
        <v>11.899791231732777</v>
      </c>
      <c r="AM22" s="22">
        <v>0</v>
      </c>
      <c r="AN22" s="22">
        <v>133</v>
      </c>
      <c r="AO22" s="22">
        <v>16</v>
      </c>
      <c r="AP22" s="22">
        <f t="shared" si="5"/>
        <v>149</v>
      </c>
    </row>
    <row r="23" spans="1:42" ht="13.5">
      <c r="A23" s="40" t="s">
        <v>110</v>
      </c>
      <c r="B23" s="40" t="s">
        <v>145</v>
      </c>
      <c r="C23" s="41" t="s">
        <v>146</v>
      </c>
      <c r="D23" s="22">
        <v>6528</v>
      </c>
      <c r="E23" s="22">
        <v>6528</v>
      </c>
      <c r="F23" s="22">
        <v>1445</v>
      </c>
      <c r="G23" s="22">
        <v>380</v>
      </c>
      <c r="H23" s="22">
        <v>120</v>
      </c>
      <c r="I23" s="22">
        <f t="shared" si="0"/>
        <v>1945</v>
      </c>
      <c r="J23" s="22">
        <v>816.2939833467634</v>
      </c>
      <c r="K23" s="22">
        <v>701.7190437818963</v>
      </c>
      <c r="L23" s="22">
        <v>114.57493956486704</v>
      </c>
      <c r="M23" s="22">
        <v>245</v>
      </c>
      <c r="N23" s="22">
        <v>1268</v>
      </c>
      <c r="O23" s="22">
        <v>520</v>
      </c>
      <c r="P23" s="22">
        <f t="shared" si="1"/>
        <v>5</v>
      </c>
      <c r="Q23" s="22">
        <v>5</v>
      </c>
      <c r="R23" s="22">
        <v>0</v>
      </c>
      <c r="S23" s="22">
        <v>0</v>
      </c>
      <c r="T23" s="22">
        <v>0</v>
      </c>
      <c r="U23" s="22">
        <v>0</v>
      </c>
      <c r="V23" s="22">
        <f t="shared" si="2"/>
        <v>32</v>
      </c>
      <c r="W23" s="22">
        <v>0</v>
      </c>
      <c r="X23" s="22">
        <v>32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1825</v>
      </c>
      <c r="AD23" s="23">
        <v>71.5068493150685</v>
      </c>
      <c r="AE23" s="22">
        <v>1</v>
      </c>
      <c r="AF23" s="22">
        <v>0</v>
      </c>
      <c r="AG23" s="22">
        <v>0</v>
      </c>
      <c r="AH23" s="22">
        <v>0</v>
      </c>
      <c r="AI23" s="22">
        <v>0</v>
      </c>
      <c r="AJ23" s="22" t="s">
        <v>86</v>
      </c>
      <c r="AK23" s="22">
        <f t="shared" si="4"/>
        <v>1</v>
      </c>
      <c r="AL23" s="23">
        <v>13.429951690821257</v>
      </c>
      <c r="AM23" s="22">
        <v>520</v>
      </c>
      <c r="AN23" s="22">
        <v>149</v>
      </c>
      <c r="AO23" s="22">
        <v>2</v>
      </c>
      <c r="AP23" s="22">
        <f t="shared" si="5"/>
        <v>671</v>
      </c>
    </row>
    <row r="24" spans="1:42" ht="13.5">
      <c r="A24" s="40" t="s">
        <v>110</v>
      </c>
      <c r="B24" s="40" t="s">
        <v>147</v>
      </c>
      <c r="C24" s="41" t="s">
        <v>148</v>
      </c>
      <c r="D24" s="22">
        <v>12511</v>
      </c>
      <c r="E24" s="22">
        <v>12511</v>
      </c>
      <c r="F24" s="22">
        <v>4028</v>
      </c>
      <c r="G24" s="22">
        <v>1592</v>
      </c>
      <c r="H24" s="22">
        <v>0</v>
      </c>
      <c r="I24" s="22">
        <f t="shared" si="0"/>
        <v>5620</v>
      </c>
      <c r="J24" s="22">
        <v>1230.697807846903</v>
      </c>
      <c r="K24" s="22">
        <v>882.0730907486343</v>
      </c>
      <c r="L24" s="22">
        <v>348.62471709826855</v>
      </c>
      <c r="M24" s="22">
        <v>0</v>
      </c>
      <c r="N24" s="22">
        <v>4163</v>
      </c>
      <c r="O24" s="22">
        <v>501</v>
      </c>
      <c r="P24" s="22">
        <f t="shared" si="1"/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f t="shared" si="2"/>
        <v>956</v>
      </c>
      <c r="W24" s="22">
        <v>435</v>
      </c>
      <c r="X24" s="22">
        <v>326</v>
      </c>
      <c r="Y24" s="22">
        <v>121</v>
      </c>
      <c r="Z24" s="22">
        <v>32</v>
      </c>
      <c r="AA24" s="22">
        <v>0</v>
      </c>
      <c r="AB24" s="22">
        <v>42</v>
      </c>
      <c r="AC24" s="22">
        <f t="shared" si="3"/>
        <v>5620</v>
      </c>
      <c r="AD24" s="23">
        <v>91.08540925266904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 t="s">
        <v>86</v>
      </c>
      <c r="AK24" s="22">
        <f t="shared" si="4"/>
        <v>0</v>
      </c>
      <c r="AL24" s="23">
        <v>17.010676156583628</v>
      </c>
      <c r="AM24" s="22">
        <v>501</v>
      </c>
      <c r="AN24" s="22">
        <v>359</v>
      </c>
      <c r="AO24" s="22">
        <v>0</v>
      </c>
      <c r="AP24" s="22">
        <f t="shared" si="5"/>
        <v>860</v>
      </c>
    </row>
    <row r="25" spans="1:42" ht="13.5">
      <c r="A25" s="40" t="s">
        <v>110</v>
      </c>
      <c r="B25" s="40" t="s">
        <v>149</v>
      </c>
      <c r="C25" s="41" t="s">
        <v>150</v>
      </c>
      <c r="D25" s="22">
        <v>4919</v>
      </c>
      <c r="E25" s="22">
        <v>4919</v>
      </c>
      <c r="F25" s="22">
        <v>1714</v>
      </c>
      <c r="G25" s="22">
        <v>8</v>
      </c>
      <c r="H25" s="22">
        <v>0</v>
      </c>
      <c r="I25" s="22">
        <f t="shared" si="0"/>
        <v>1722</v>
      </c>
      <c r="J25" s="22">
        <v>959.0990484200207</v>
      </c>
      <c r="K25" s="22">
        <v>797.578302751144</v>
      </c>
      <c r="L25" s="22">
        <v>161.52074566887688</v>
      </c>
      <c r="M25" s="22">
        <v>185</v>
      </c>
      <c r="N25" s="22">
        <v>1381</v>
      </c>
      <c r="O25" s="22">
        <v>0</v>
      </c>
      <c r="P25" s="22">
        <f t="shared" si="1"/>
        <v>200</v>
      </c>
      <c r="Q25" s="22">
        <v>200</v>
      </c>
      <c r="R25" s="22">
        <v>0</v>
      </c>
      <c r="S25" s="22">
        <v>0</v>
      </c>
      <c r="T25" s="22">
        <v>0</v>
      </c>
      <c r="U25" s="22">
        <v>0</v>
      </c>
      <c r="V25" s="22">
        <f t="shared" si="2"/>
        <v>141</v>
      </c>
      <c r="W25" s="22">
        <v>107</v>
      </c>
      <c r="X25" s="22">
        <v>34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3"/>
        <v>1722</v>
      </c>
      <c r="AD25" s="23">
        <v>100</v>
      </c>
      <c r="AE25" s="22">
        <v>0</v>
      </c>
      <c r="AF25" s="22">
        <v>49</v>
      </c>
      <c r="AG25" s="22">
        <v>0</v>
      </c>
      <c r="AH25" s="22">
        <v>0</v>
      </c>
      <c r="AI25" s="22">
        <v>0</v>
      </c>
      <c r="AJ25" s="22" t="s">
        <v>86</v>
      </c>
      <c r="AK25" s="22">
        <f t="shared" si="4"/>
        <v>49</v>
      </c>
      <c r="AL25" s="23">
        <v>19.664394336654432</v>
      </c>
      <c r="AM25" s="22">
        <v>0</v>
      </c>
      <c r="AN25" s="22">
        <v>171</v>
      </c>
      <c r="AO25" s="22">
        <v>76</v>
      </c>
      <c r="AP25" s="22">
        <f t="shared" si="5"/>
        <v>247</v>
      </c>
    </row>
    <row r="26" spans="1:42" ht="13.5">
      <c r="A26" s="40" t="s">
        <v>110</v>
      </c>
      <c r="B26" s="40" t="s">
        <v>151</v>
      </c>
      <c r="C26" s="41" t="s">
        <v>152</v>
      </c>
      <c r="D26" s="22">
        <v>8767</v>
      </c>
      <c r="E26" s="22">
        <v>8767</v>
      </c>
      <c r="F26" s="22">
        <v>2780</v>
      </c>
      <c r="G26" s="22">
        <v>0</v>
      </c>
      <c r="H26" s="22">
        <v>0</v>
      </c>
      <c r="I26" s="22">
        <f t="shared" si="0"/>
        <v>2780</v>
      </c>
      <c r="J26" s="22">
        <v>868.7622169686762</v>
      </c>
      <c r="K26" s="22">
        <v>757.1981480989576</v>
      </c>
      <c r="L26" s="22">
        <v>111.56406886971848</v>
      </c>
      <c r="M26" s="22">
        <v>156</v>
      </c>
      <c r="N26" s="22">
        <v>1884</v>
      </c>
      <c r="O26" s="22">
        <v>605</v>
      </c>
      <c r="P26" s="22">
        <f t="shared" si="1"/>
        <v>27</v>
      </c>
      <c r="Q26" s="22">
        <v>27</v>
      </c>
      <c r="R26" s="22">
        <v>0</v>
      </c>
      <c r="S26" s="22">
        <v>0</v>
      </c>
      <c r="T26" s="22">
        <v>0</v>
      </c>
      <c r="U26" s="22">
        <v>0</v>
      </c>
      <c r="V26" s="22">
        <f t="shared" si="2"/>
        <v>264</v>
      </c>
      <c r="W26" s="22">
        <v>0</v>
      </c>
      <c r="X26" s="22">
        <v>264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2780</v>
      </c>
      <c r="AD26" s="23">
        <v>78.23741007194245</v>
      </c>
      <c r="AE26" s="22">
        <v>0</v>
      </c>
      <c r="AF26" s="22">
        <v>6</v>
      </c>
      <c r="AG26" s="22">
        <v>0</v>
      </c>
      <c r="AH26" s="22">
        <v>0</v>
      </c>
      <c r="AI26" s="22">
        <v>0</v>
      </c>
      <c r="AJ26" s="22" t="s">
        <v>86</v>
      </c>
      <c r="AK26" s="22">
        <f t="shared" si="4"/>
        <v>6</v>
      </c>
      <c r="AL26" s="23">
        <v>14.509536784741146</v>
      </c>
      <c r="AM26" s="22">
        <v>605</v>
      </c>
      <c r="AN26" s="22">
        <v>223</v>
      </c>
      <c r="AO26" s="22">
        <v>11</v>
      </c>
      <c r="AP26" s="22">
        <f t="shared" si="5"/>
        <v>839</v>
      </c>
    </row>
    <row r="27" spans="1:42" ht="13.5">
      <c r="A27" s="40" t="s">
        <v>110</v>
      </c>
      <c r="B27" s="40" t="s">
        <v>153</v>
      </c>
      <c r="C27" s="41" t="s">
        <v>154</v>
      </c>
      <c r="D27" s="22">
        <v>7620</v>
      </c>
      <c r="E27" s="22">
        <v>7620</v>
      </c>
      <c r="F27" s="22">
        <v>1985</v>
      </c>
      <c r="G27" s="22">
        <v>110</v>
      </c>
      <c r="H27" s="22">
        <v>28</v>
      </c>
      <c r="I27" s="22">
        <f t="shared" si="0"/>
        <v>2123</v>
      </c>
      <c r="J27" s="22">
        <v>763.3121202315464</v>
      </c>
      <c r="K27" s="22">
        <v>651.853449825621</v>
      </c>
      <c r="L27" s="22">
        <v>111.45867040592529</v>
      </c>
      <c r="M27" s="22">
        <v>0</v>
      </c>
      <c r="N27" s="22">
        <v>1580</v>
      </c>
      <c r="O27" s="22">
        <v>251</v>
      </c>
      <c r="P27" s="22">
        <f t="shared" si="1"/>
        <v>7</v>
      </c>
      <c r="Q27" s="22">
        <v>7</v>
      </c>
      <c r="R27" s="22">
        <v>0</v>
      </c>
      <c r="S27" s="22">
        <v>0</v>
      </c>
      <c r="T27" s="22">
        <v>0</v>
      </c>
      <c r="U27" s="22">
        <v>0</v>
      </c>
      <c r="V27" s="22">
        <f t="shared" si="2"/>
        <v>257</v>
      </c>
      <c r="W27" s="22">
        <v>110</v>
      </c>
      <c r="X27" s="22">
        <v>147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2095</v>
      </c>
      <c r="AD27" s="23">
        <v>88.01909307875894</v>
      </c>
      <c r="AE27" s="22">
        <v>0</v>
      </c>
      <c r="AF27" s="22">
        <v>2</v>
      </c>
      <c r="AG27" s="22">
        <v>0</v>
      </c>
      <c r="AH27" s="22">
        <v>0</v>
      </c>
      <c r="AI27" s="22">
        <v>0</v>
      </c>
      <c r="AJ27" s="22" t="s">
        <v>86</v>
      </c>
      <c r="AK27" s="22">
        <f t="shared" si="4"/>
        <v>2</v>
      </c>
      <c r="AL27" s="23">
        <v>12.362768496420047</v>
      </c>
      <c r="AM27" s="22">
        <v>251</v>
      </c>
      <c r="AN27" s="22">
        <v>186</v>
      </c>
      <c r="AO27" s="22">
        <v>2</v>
      </c>
      <c r="AP27" s="22">
        <f t="shared" si="5"/>
        <v>439</v>
      </c>
    </row>
    <row r="28" spans="1:42" ht="13.5">
      <c r="A28" s="40" t="s">
        <v>110</v>
      </c>
      <c r="B28" s="40" t="s">
        <v>155</v>
      </c>
      <c r="C28" s="41" t="s">
        <v>156</v>
      </c>
      <c r="D28" s="22">
        <v>4756</v>
      </c>
      <c r="E28" s="22">
        <v>4756</v>
      </c>
      <c r="F28" s="22">
        <v>1054</v>
      </c>
      <c r="G28" s="22">
        <v>278</v>
      </c>
      <c r="H28" s="22">
        <v>0</v>
      </c>
      <c r="I28" s="22">
        <f t="shared" si="0"/>
        <v>1332</v>
      </c>
      <c r="J28" s="22">
        <v>767.3076258396027</v>
      </c>
      <c r="K28" s="22">
        <v>607.1638420682742</v>
      </c>
      <c r="L28" s="22">
        <v>160.14378377132851</v>
      </c>
      <c r="M28" s="22">
        <v>0</v>
      </c>
      <c r="N28" s="22">
        <v>1029</v>
      </c>
      <c r="O28" s="22">
        <v>17</v>
      </c>
      <c r="P28" s="22">
        <f t="shared" si="1"/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2"/>
        <v>286</v>
      </c>
      <c r="W28" s="22">
        <v>99</v>
      </c>
      <c r="X28" s="22">
        <v>133</v>
      </c>
      <c r="Y28" s="22">
        <v>43</v>
      </c>
      <c r="Z28" s="22">
        <v>11</v>
      </c>
      <c r="AA28" s="22">
        <v>0</v>
      </c>
      <c r="AB28" s="22">
        <v>0</v>
      </c>
      <c r="AC28" s="22">
        <f t="shared" si="3"/>
        <v>1332</v>
      </c>
      <c r="AD28" s="23">
        <v>98.72372372372372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 t="s">
        <v>86</v>
      </c>
      <c r="AK28" s="22">
        <f t="shared" si="4"/>
        <v>0</v>
      </c>
      <c r="AL28" s="23">
        <v>21.47147147147147</v>
      </c>
      <c r="AM28" s="22">
        <v>17</v>
      </c>
      <c r="AN28" s="22">
        <v>116</v>
      </c>
      <c r="AO28" s="22">
        <v>0</v>
      </c>
      <c r="AP28" s="22">
        <f t="shared" si="5"/>
        <v>133</v>
      </c>
    </row>
    <row r="29" spans="1:42" ht="13.5">
      <c r="A29" s="40" t="s">
        <v>110</v>
      </c>
      <c r="B29" s="40" t="s">
        <v>157</v>
      </c>
      <c r="C29" s="41" t="s">
        <v>158</v>
      </c>
      <c r="D29" s="22">
        <v>5134</v>
      </c>
      <c r="E29" s="22">
        <v>5134</v>
      </c>
      <c r="F29" s="22">
        <v>1441</v>
      </c>
      <c r="G29" s="22">
        <v>88</v>
      </c>
      <c r="H29" s="22">
        <v>193</v>
      </c>
      <c r="I29" s="22">
        <f t="shared" si="0"/>
        <v>1722</v>
      </c>
      <c r="J29" s="22">
        <v>918.9342070857192</v>
      </c>
      <c r="K29" s="22">
        <v>871.9735739710018</v>
      </c>
      <c r="L29" s="22">
        <v>46.96063311471736</v>
      </c>
      <c r="M29" s="22">
        <v>0</v>
      </c>
      <c r="N29" s="22">
        <v>1181</v>
      </c>
      <c r="O29" s="22">
        <v>0</v>
      </c>
      <c r="P29" s="22">
        <f t="shared" si="1"/>
        <v>194</v>
      </c>
      <c r="Q29" s="22">
        <v>194</v>
      </c>
      <c r="R29" s="22">
        <v>0</v>
      </c>
      <c r="S29" s="22">
        <v>0</v>
      </c>
      <c r="T29" s="22">
        <v>0</v>
      </c>
      <c r="U29" s="22">
        <v>0</v>
      </c>
      <c r="V29" s="22">
        <f t="shared" si="2"/>
        <v>154</v>
      </c>
      <c r="W29" s="22">
        <v>115</v>
      </c>
      <c r="X29" s="22">
        <v>38</v>
      </c>
      <c r="Y29" s="22">
        <v>0</v>
      </c>
      <c r="Z29" s="22">
        <v>0</v>
      </c>
      <c r="AA29" s="22">
        <v>0</v>
      </c>
      <c r="AB29" s="22">
        <v>1</v>
      </c>
      <c r="AC29" s="22">
        <f t="shared" si="3"/>
        <v>1529</v>
      </c>
      <c r="AD29" s="23">
        <v>100</v>
      </c>
      <c r="AE29" s="22">
        <v>0</v>
      </c>
      <c r="AF29" s="22">
        <v>47</v>
      </c>
      <c r="AG29" s="22">
        <v>0</v>
      </c>
      <c r="AH29" s="22">
        <v>0</v>
      </c>
      <c r="AI29" s="22">
        <v>0</v>
      </c>
      <c r="AJ29" s="22" t="s">
        <v>86</v>
      </c>
      <c r="AK29" s="22">
        <f t="shared" si="4"/>
        <v>47</v>
      </c>
      <c r="AL29" s="23">
        <v>13.1458469587966</v>
      </c>
      <c r="AM29" s="22">
        <v>0</v>
      </c>
      <c r="AN29" s="22">
        <v>147</v>
      </c>
      <c r="AO29" s="22">
        <v>74</v>
      </c>
      <c r="AP29" s="22">
        <f t="shared" si="5"/>
        <v>221</v>
      </c>
    </row>
    <row r="30" spans="1:42" ht="13.5">
      <c r="A30" s="40" t="s">
        <v>110</v>
      </c>
      <c r="B30" s="40" t="s">
        <v>159</v>
      </c>
      <c r="C30" s="41" t="s">
        <v>160</v>
      </c>
      <c r="D30" s="22">
        <v>12953</v>
      </c>
      <c r="E30" s="22">
        <v>12953</v>
      </c>
      <c r="F30" s="22">
        <v>3333</v>
      </c>
      <c r="G30" s="22">
        <v>147</v>
      </c>
      <c r="H30" s="22">
        <v>300</v>
      </c>
      <c r="I30" s="22">
        <f t="shared" si="0"/>
        <v>3780</v>
      </c>
      <c r="J30" s="22">
        <v>799.5185967391063</v>
      </c>
      <c r="K30" s="22">
        <v>711.1062228139882</v>
      </c>
      <c r="L30" s="22">
        <v>88.4123739251181</v>
      </c>
      <c r="M30" s="22">
        <v>0</v>
      </c>
      <c r="N30" s="22">
        <v>2927</v>
      </c>
      <c r="O30" s="22">
        <v>33</v>
      </c>
      <c r="P30" s="22">
        <f t="shared" si="1"/>
        <v>520</v>
      </c>
      <c r="Q30" s="22">
        <v>0</v>
      </c>
      <c r="R30" s="22">
        <v>351</v>
      </c>
      <c r="S30" s="22">
        <v>0</v>
      </c>
      <c r="T30" s="22">
        <v>0</v>
      </c>
      <c r="U30" s="22">
        <v>169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3480</v>
      </c>
      <c r="AD30" s="23">
        <v>99.05172413793103</v>
      </c>
      <c r="AE30" s="22">
        <v>0</v>
      </c>
      <c r="AF30" s="22">
        <v>0</v>
      </c>
      <c r="AG30" s="22">
        <v>351</v>
      </c>
      <c r="AH30" s="22">
        <v>0</v>
      </c>
      <c r="AI30" s="22">
        <v>0</v>
      </c>
      <c r="AJ30" s="22" t="s">
        <v>86</v>
      </c>
      <c r="AK30" s="22">
        <f t="shared" si="4"/>
        <v>351</v>
      </c>
      <c r="AL30" s="23">
        <v>10.086206896551724</v>
      </c>
      <c r="AM30" s="22">
        <v>33</v>
      </c>
      <c r="AN30" s="22">
        <v>305</v>
      </c>
      <c r="AO30" s="22">
        <v>102</v>
      </c>
      <c r="AP30" s="22">
        <f t="shared" si="5"/>
        <v>440</v>
      </c>
    </row>
    <row r="31" spans="1:42" ht="13.5">
      <c r="A31" s="40" t="s">
        <v>110</v>
      </c>
      <c r="B31" s="40" t="s">
        <v>161</v>
      </c>
      <c r="C31" s="41" t="s">
        <v>162</v>
      </c>
      <c r="D31" s="22">
        <v>8971</v>
      </c>
      <c r="E31" s="22">
        <v>8971</v>
      </c>
      <c r="F31" s="22">
        <v>2897</v>
      </c>
      <c r="G31" s="22">
        <v>1246</v>
      </c>
      <c r="H31" s="22">
        <v>100</v>
      </c>
      <c r="I31" s="22">
        <f t="shared" si="0"/>
        <v>4243</v>
      </c>
      <c r="J31" s="22">
        <v>1295.8039833069417</v>
      </c>
      <c r="K31" s="22">
        <v>860.6117428609385</v>
      </c>
      <c r="L31" s="22">
        <v>435.1922404460034</v>
      </c>
      <c r="M31" s="22">
        <v>0</v>
      </c>
      <c r="N31" s="22">
        <v>3088</v>
      </c>
      <c r="O31" s="22">
        <v>0</v>
      </c>
      <c r="P31" s="22">
        <f t="shared" si="1"/>
        <v>674</v>
      </c>
      <c r="Q31" s="22">
        <v>674</v>
      </c>
      <c r="R31" s="22">
        <v>0</v>
      </c>
      <c r="S31" s="22">
        <v>0</v>
      </c>
      <c r="T31" s="22">
        <v>0</v>
      </c>
      <c r="U31" s="22">
        <v>0</v>
      </c>
      <c r="V31" s="22">
        <f t="shared" si="2"/>
        <v>381</v>
      </c>
      <c r="W31" s="22">
        <v>381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4143</v>
      </c>
      <c r="AD31" s="23">
        <v>100</v>
      </c>
      <c r="AE31" s="22">
        <v>0</v>
      </c>
      <c r="AF31" s="22">
        <v>275</v>
      </c>
      <c r="AG31" s="22">
        <v>0</v>
      </c>
      <c r="AH31" s="22">
        <v>0</v>
      </c>
      <c r="AI31" s="22">
        <v>0</v>
      </c>
      <c r="AJ31" s="22" t="s">
        <v>86</v>
      </c>
      <c r="AK31" s="22">
        <f t="shared" si="4"/>
        <v>275</v>
      </c>
      <c r="AL31" s="23">
        <v>15.83393676080135</v>
      </c>
      <c r="AM31" s="22">
        <v>0</v>
      </c>
      <c r="AN31" s="22">
        <v>531</v>
      </c>
      <c r="AO31" s="22">
        <v>135</v>
      </c>
      <c r="AP31" s="22">
        <f t="shared" si="5"/>
        <v>666</v>
      </c>
    </row>
    <row r="32" spans="1:42" ht="13.5">
      <c r="A32" s="40" t="s">
        <v>110</v>
      </c>
      <c r="B32" s="40" t="s">
        <v>163</v>
      </c>
      <c r="C32" s="41" t="s">
        <v>164</v>
      </c>
      <c r="D32" s="22">
        <v>7654</v>
      </c>
      <c r="E32" s="22">
        <v>7654</v>
      </c>
      <c r="F32" s="22">
        <v>1818</v>
      </c>
      <c r="G32" s="22">
        <v>595</v>
      </c>
      <c r="H32" s="22">
        <v>0</v>
      </c>
      <c r="I32" s="22">
        <f t="shared" si="0"/>
        <v>2413</v>
      </c>
      <c r="J32" s="22">
        <v>863.7260130793819</v>
      </c>
      <c r="K32" s="22">
        <v>737.7286833636991</v>
      </c>
      <c r="L32" s="22">
        <v>125.99732971568274</v>
      </c>
      <c r="M32" s="22">
        <v>0</v>
      </c>
      <c r="N32" s="22">
        <v>1860</v>
      </c>
      <c r="O32" s="22">
        <v>86</v>
      </c>
      <c r="P32" s="22">
        <f t="shared" si="1"/>
        <v>237</v>
      </c>
      <c r="Q32" s="22">
        <v>177</v>
      </c>
      <c r="R32" s="22">
        <v>60</v>
      </c>
      <c r="S32" s="22">
        <v>0</v>
      </c>
      <c r="T32" s="22">
        <v>0</v>
      </c>
      <c r="U32" s="22">
        <v>0</v>
      </c>
      <c r="V32" s="22">
        <f t="shared" si="2"/>
        <v>230</v>
      </c>
      <c r="W32" s="22">
        <v>135</v>
      </c>
      <c r="X32" s="22">
        <v>0</v>
      </c>
      <c r="Y32" s="22">
        <v>95</v>
      </c>
      <c r="Z32" s="22">
        <v>0</v>
      </c>
      <c r="AA32" s="22">
        <v>0</v>
      </c>
      <c r="AB32" s="22">
        <v>0</v>
      </c>
      <c r="AC32" s="22">
        <f t="shared" si="3"/>
        <v>2413</v>
      </c>
      <c r="AD32" s="23">
        <v>96.43597181931206</v>
      </c>
      <c r="AE32" s="22">
        <v>0</v>
      </c>
      <c r="AF32" s="22">
        <v>106</v>
      </c>
      <c r="AG32" s="22">
        <v>60</v>
      </c>
      <c r="AH32" s="22">
        <v>0</v>
      </c>
      <c r="AI32" s="22">
        <v>0</v>
      </c>
      <c r="AJ32" s="22" t="s">
        <v>86</v>
      </c>
      <c r="AK32" s="22">
        <f t="shared" si="4"/>
        <v>166</v>
      </c>
      <c r="AL32" s="23">
        <v>16.41110650642354</v>
      </c>
      <c r="AM32" s="22">
        <v>86</v>
      </c>
      <c r="AN32" s="22">
        <v>160</v>
      </c>
      <c r="AO32" s="22">
        <v>71</v>
      </c>
      <c r="AP32" s="22">
        <f t="shared" si="5"/>
        <v>317</v>
      </c>
    </row>
    <row r="33" spans="1:42" ht="13.5">
      <c r="A33" s="40" t="s">
        <v>110</v>
      </c>
      <c r="B33" s="40" t="s">
        <v>165</v>
      </c>
      <c r="C33" s="41" t="s">
        <v>166</v>
      </c>
      <c r="D33" s="22">
        <v>5086</v>
      </c>
      <c r="E33" s="22">
        <v>5086</v>
      </c>
      <c r="F33" s="22">
        <v>1303</v>
      </c>
      <c r="G33" s="22">
        <v>488</v>
      </c>
      <c r="H33" s="22">
        <v>0</v>
      </c>
      <c r="I33" s="22">
        <f t="shared" si="0"/>
        <v>1791</v>
      </c>
      <c r="J33" s="22">
        <v>964.775720619051</v>
      </c>
      <c r="K33" s="22">
        <v>701.8999240461326</v>
      </c>
      <c r="L33" s="22">
        <v>262.8757965729184</v>
      </c>
      <c r="M33" s="22">
        <v>0</v>
      </c>
      <c r="N33" s="22">
        <v>1295</v>
      </c>
      <c r="O33" s="22">
        <v>0</v>
      </c>
      <c r="P33" s="22">
        <f t="shared" si="1"/>
        <v>296</v>
      </c>
      <c r="Q33" s="22">
        <v>296</v>
      </c>
      <c r="R33" s="22">
        <v>0</v>
      </c>
      <c r="S33" s="22">
        <v>0</v>
      </c>
      <c r="T33" s="22">
        <v>0</v>
      </c>
      <c r="U33" s="22">
        <v>0</v>
      </c>
      <c r="V33" s="22">
        <f t="shared" si="2"/>
        <v>200</v>
      </c>
      <c r="W33" s="22">
        <v>200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3"/>
        <v>1791</v>
      </c>
      <c r="AD33" s="23">
        <v>100</v>
      </c>
      <c r="AE33" s="22">
        <v>0</v>
      </c>
      <c r="AF33" s="22">
        <v>121</v>
      </c>
      <c r="AG33" s="22">
        <v>0</v>
      </c>
      <c r="AH33" s="22">
        <v>0</v>
      </c>
      <c r="AI33" s="22">
        <v>0</v>
      </c>
      <c r="AJ33" s="22" t="s">
        <v>86</v>
      </c>
      <c r="AK33" s="22">
        <f t="shared" si="4"/>
        <v>121</v>
      </c>
      <c r="AL33" s="23">
        <v>17.922948073701843</v>
      </c>
      <c r="AM33" s="22">
        <v>0</v>
      </c>
      <c r="AN33" s="22">
        <v>229</v>
      </c>
      <c r="AO33" s="22">
        <v>59</v>
      </c>
      <c r="AP33" s="22">
        <f t="shared" si="5"/>
        <v>288</v>
      </c>
    </row>
    <row r="34" spans="1:42" ht="13.5">
      <c r="A34" s="40" t="s">
        <v>110</v>
      </c>
      <c r="B34" s="40" t="s">
        <v>167</v>
      </c>
      <c r="C34" s="41" t="s">
        <v>168</v>
      </c>
      <c r="D34" s="22">
        <v>22165</v>
      </c>
      <c r="E34" s="22">
        <v>22165</v>
      </c>
      <c r="F34" s="22">
        <v>5214</v>
      </c>
      <c r="G34" s="22">
        <v>1848</v>
      </c>
      <c r="H34" s="22">
        <v>0</v>
      </c>
      <c r="I34" s="22">
        <f t="shared" si="0"/>
        <v>7062</v>
      </c>
      <c r="J34" s="22">
        <v>872.9052653047349</v>
      </c>
      <c r="K34" s="22">
        <v>586.6338698861898</v>
      </c>
      <c r="L34" s="22">
        <v>286.27139541854524</v>
      </c>
      <c r="M34" s="22">
        <v>0</v>
      </c>
      <c r="N34" s="22">
        <v>5042</v>
      </c>
      <c r="O34" s="22">
        <v>0</v>
      </c>
      <c r="P34" s="22">
        <f t="shared" si="1"/>
        <v>1143</v>
      </c>
      <c r="Q34" s="22">
        <v>1143</v>
      </c>
      <c r="R34" s="22">
        <v>0</v>
      </c>
      <c r="S34" s="22">
        <v>0</v>
      </c>
      <c r="T34" s="22">
        <v>0</v>
      </c>
      <c r="U34" s="22">
        <v>0</v>
      </c>
      <c r="V34" s="22">
        <f t="shared" si="2"/>
        <v>877</v>
      </c>
      <c r="W34" s="22">
        <v>877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3"/>
        <v>7062</v>
      </c>
      <c r="AD34" s="23">
        <v>100</v>
      </c>
      <c r="AE34" s="22">
        <v>0</v>
      </c>
      <c r="AF34" s="22">
        <v>468</v>
      </c>
      <c r="AG34" s="22">
        <v>0</v>
      </c>
      <c r="AH34" s="22">
        <v>0</v>
      </c>
      <c r="AI34" s="22">
        <v>0</v>
      </c>
      <c r="AJ34" s="22" t="s">
        <v>86</v>
      </c>
      <c r="AK34" s="22">
        <f t="shared" si="4"/>
        <v>468</v>
      </c>
      <c r="AL34" s="23">
        <v>19.045596148399888</v>
      </c>
      <c r="AM34" s="22">
        <v>0</v>
      </c>
      <c r="AN34" s="22">
        <v>907</v>
      </c>
      <c r="AO34" s="22">
        <v>227</v>
      </c>
      <c r="AP34" s="22">
        <f t="shared" si="5"/>
        <v>1134</v>
      </c>
    </row>
    <row r="35" spans="1:42" ht="13.5">
      <c r="A35" s="40" t="s">
        <v>110</v>
      </c>
      <c r="B35" s="40" t="s">
        <v>169</v>
      </c>
      <c r="C35" s="41" t="s">
        <v>170</v>
      </c>
      <c r="D35" s="22">
        <v>6143</v>
      </c>
      <c r="E35" s="22">
        <v>6143</v>
      </c>
      <c r="F35" s="22">
        <v>1124</v>
      </c>
      <c r="G35" s="22">
        <v>79</v>
      </c>
      <c r="H35" s="22">
        <v>64</v>
      </c>
      <c r="I35" s="22">
        <f t="shared" si="0"/>
        <v>1267</v>
      </c>
      <c r="J35" s="22">
        <v>565.071280597807</v>
      </c>
      <c r="K35" s="22">
        <v>529.8379489741079</v>
      </c>
      <c r="L35" s="22">
        <v>35.233331623699094</v>
      </c>
      <c r="M35" s="22">
        <v>0</v>
      </c>
      <c r="N35" s="22">
        <v>1061</v>
      </c>
      <c r="O35" s="22">
        <v>0</v>
      </c>
      <c r="P35" s="22">
        <f t="shared" si="1"/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2"/>
        <v>142</v>
      </c>
      <c r="W35" s="22">
        <v>0</v>
      </c>
      <c r="X35" s="22">
        <v>81</v>
      </c>
      <c r="Y35" s="22">
        <v>61</v>
      </c>
      <c r="Z35" s="22">
        <v>0</v>
      </c>
      <c r="AA35" s="22">
        <v>0</v>
      </c>
      <c r="AB35" s="22">
        <v>0</v>
      </c>
      <c r="AC35" s="22">
        <f t="shared" si="3"/>
        <v>1203</v>
      </c>
      <c r="AD35" s="23">
        <v>100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86</v>
      </c>
      <c r="AK35" s="22">
        <f t="shared" si="4"/>
        <v>0</v>
      </c>
      <c r="AL35" s="23">
        <v>11.803823773898586</v>
      </c>
      <c r="AM35" s="22">
        <v>0</v>
      </c>
      <c r="AN35" s="22">
        <v>272</v>
      </c>
      <c r="AO35" s="22">
        <v>0</v>
      </c>
      <c r="AP35" s="22">
        <f t="shared" si="5"/>
        <v>272</v>
      </c>
    </row>
    <row r="36" spans="1:42" ht="13.5">
      <c r="A36" s="40" t="s">
        <v>110</v>
      </c>
      <c r="B36" s="40" t="s">
        <v>171</v>
      </c>
      <c r="C36" s="41" t="s">
        <v>172</v>
      </c>
      <c r="D36" s="22">
        <v>7753</v>
      </c>
      <c r="E36" s="22">
        <v>7753</v>
      </c>
      <c r="F36" s="22">
        <v>1524</v>
      </c>
      <c r="G36" s="22">
        <v>1577</v>
      </c>
      <c r="H36" s="22">
        <v>0</v>
      </c>
      <c r="I36" s="22">
        <f t="shared" si="0"/>
        <v>3101</v>
      </c>
      <c r="J36" s="22">
        <v>1095.8197357099064</v>
      </c>
      <c r="K36" s="22">
        <v>882.7338599817305</v>
      </c>
      <c r="L36" s="22">
        <v>213.08587572817595</v>
      </c>
      <c r="M36" s="22">
        <v>16</v>
      </c>
      <c r="N36" s="22">
        <v>1311</v>
      </c>
      <c r="O36" s="22">
        <v>1790</v>
      </c>
      <c r="P36" s="22">
        <f t="shared" si="1"/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f t="shared" si="2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3"/>
        <v>3101</v>
      </c>
      <c r="AD36" s="23">
        <v>42.27668494034182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 t="s">
        <v>86</v>
      </c>
      <c r="AK36" s="22">
        <f t="shared" si="4"/>
        <v>0</v>
      </c>
      <c r="AL36" s="23">
        <v>0.5133140840551813</v>
      </c>
      <c r="AM36" s="22">
        <v>1790</v>
      </c>
      <c r="AN36" s="22">
        <v>96</v>
      </c>
      <c r="AO36" s="22">
        <v>0</v>
      </c>
      <c r="AP36" s="22">
        <f t="shared" si="5"/>
        <v>1886</v>
      </c>
    </row>
    <row r="37" spans="1:42" ht="13.5">
      <c r="A37" s="40" t="s">
        <v>110</v>
      </c>
      <c r="B37" s="40" t="s">
        <v>173</v>
      </c>
      <c r="C37" s="41" t="s">
        <v>174</v>
      </c>
      <c r="D37" s="22">
        <v>3323</v>
      </c>
      <c r="E37" s="22">
        <v>3323</v>
      </c>
      <c r="F37" s="22">
        <v>1201</v>
      </c>
      <c r="G37" s="22">
        <v>108</v>
      </c>
      <c r="H37" s="22">
        <v>0</v>
      </c>
      <c r="I37" s="22">
        <f t="shared" si="0"/>
        <v>1309</v>
      </c>
      <c r="J37" s="22">
        <v>1079.2360426912471</v>
      </c>
      <c r="K37" s="22">
        <v>784.074466462472</v>
      </c>
      <c r="L37" s="22">
        <v>295.16157622877495</v>
      </c>
      <c r="M37" s="22">
        <v>0</v>
      </c>
      <c r="N37" s="22">
        <v>885</v>
      </c>
      <c r="O37" s="22">
        <v>111</v>
      </c>
      <c r="P37" s="22">
        <f t="shared" si="1"/>
        <v>113</v>
      </c>
      <c r="Q37" s="22">
        <v>0</v>
      </c>
      <c r="R37" s="22">
        <v>113</v>
      </c>
      <c r="S37" s="22">
        <v>0</v>
      </c>
      <c r="T37" s="22">
        <v>0</v>
      </c>
      <c r="U37" s="22">
        <v>0</v>
      </c>
      <c r="V37" s="22">
        <f t="shared" si="2"/>
        <v>200</v>
      </c>
      <c r="W37" s="22">
        <v>100</v>
      </c>
      <c r="X37" s="22">
        <v>100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3"/>
        <v>1309</v>
      </c>
      <c r="AD37" s="23">
        <v>91.52024446142093</v>
      </c>
      <c r="AE37" s="22">
        <v>0</v>
      </c>
      <c r="AF37" s="22">
        <v>0</v>
      </c>
      <c r="AG37" s="22">
        <v>113</v>
      </c>
      <c r="AH37" s="22">
        <v>0</v>
      </c>
      <c r="AI37" s="22">
        <v>0</v>
      </c>
      <c r="AJ37" s="22" t="s">
        <v>86</v>
      </c>
      <c r="AK37" s="22">
        <f t="shared" si="4"/>
        <v>113</v>
      </c>
      <c r="AL37" s="23">
        <v>23.911382734912145</v>
      </c>
      <c r="AM37" s="22">
        <v>111</v>
      </c>
      <c r="AN37" s="22">
        <v>65</v>
      </c>
      <c r="AO37" s="22">
        <v>0</v>
      </c>
      <c r="AP37" s="22">
        <f t="shared" si="5"/>
        <v>176</v>
      </c>
    </row>
    <row r="38" spans="1:42" ht="13.5">
      <c r="A38" s="40" t="s">
        <v>110</v>
      </c>
      <c r="B38" s="40" t="s">
        <v>175</v>
      </c>
      <c r="C38" s="41" t="s">
        <v>176</v>
      </c>
      <c r="D38" s="22">
        <v>10846</v>
      </c>
      <c r="E38" s="22">
        <v>10846</v>
      </c>
      <c r="F38" s="22">
        <v>3447</v>
      </c>
      <c r="G38" s="22">
        <v>11</v>
      </c>
      <c r="H38" s="22">
        <v>170</v>
      </c>
      <c r="I38" s="22">
        <f t="shared" si="0"/>
        <v>3628</v>
      </c>
      <c r="J38" s="22">
        <v>916.4416399960594</v>
      </c>
      <c r="K38" s="22">
        <v>742.6511636131243</v>
      </c>
      <c r="L38" s="22">
        <v>173.7904763829352</v>
      </c>
      <c r="M38" s="22">
        <v>0</v>
      </c>
      <c r="N38" s="22">
        <v>2591</v>
      </c>
      <c r="O38" s="22">
        <v>215</v>
      </c>
      <c r="P38" s="22">
        <f t="shared" si="1"/>
        <v>414</v>
      </c>
      <c r="Q38" s="22">
        <v>176</v>
      </c>
      <c r="R38" s="22">
        <v>238</v>
      </c>
      <c r="S38" s="22">
        <v>0</v>
      </c>
      <c r="T38" s="22">
        <v>0</v>
      </c>
      <c r="U38" s="22">
        <v>0</v>
      </c>
      <c r="V38" s="22">
        <f t="shared" si="2"/>
        <v>238</v>
      </c>
      <c r="W38" s="22">
        <v>238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3"/>
        <v>3458</v>
      </c>
      <c r="AD38" s="23">
        <v>93.78253325621748</v>
      </c>
      <c r="AE38" s="22">
        <v>0</v>
      </c>
      <c r="AF38" s="22">
        <v>46</v>
      </c>
      <c r="AG38" s="22">
        <v>238</v>
      </c>
      <c r="AH38" s="22">
        <v>0</v>
      </c>
      <c r="AI38" s="22">
        <v>0</v>
      </c>
      <c r="AJ38" s="22" t="s">
        <v>86</v>
      </c>
      <c r="AK38" s="22">
        <f t="shared" si="4"/>
        <v>284</v>
      </c>
      <c r="AL38" s="23">
        <v>15.09543088490457</v>
      </c>
      <c r="AM38" s="22">
        <v>215</v>
      </c>
      <c r="AN38" s="22">
        <v>276</v>
      </c>
      <c r="AO38" s="22">
        <v>47</v>
      </c>
      <c r="AP38" s="22">
        <f t="shared" si="5"/>
        <v>538</v>
      </c>
    </row>
    <row r="39" spans="1:42" ht="13.5">
      <c r="A39" s="40" t="s">
        <v>110</v>
      </c>
      <c r="B39" s="40" t="s">
        <v>177</v>
      </c>
      <c r="C39" s="41" t="s">
        <v>178</v>
      </c>
      <c r="D39" s="22">
        <v>8575</v>
      </c>
      <c r="E39" s="22">
        <v>8575</v>
      </c>
      <c r="F39" s="22">
        <v>2336</v>
      </c>
      <c r="G39" s="22">
        <v>0</v>
      </c>
      <c r="H39" s="22">
        <v>0</v>
      </c>
      <c r="I39" s="22">
        <f t="shared" si="0"/>
        <v>2336</v>
      </c>
      <c r="J39" s="22">
        <v>746.3556851311954</v>
      </c>
      <c r="K39" s="22">
        <v>588.52190582691</v>
      </c>
      <c r="L39" s="22">
        <v>157.83377930428531</v>
      </c>
      <c r="M39" s="22">
        <v>0</v>
      </c>
      <c r="N39" s="22">
        <v>1624</v>
      </c>
      <c r="O39" s="22">
        <v>257</v>
      </c>
      <c r="P39" s="22">
        <f t="shared" si="1"/>
        <v>188</v>
      </c>
      <c r="Q39" s="22">
        <v>0</v>
      </c>
      <c r="R39" s="22">
        <v>188</v>
      </c>
      <c r="S39" s="22">
        <v>0</v>
      </c>
      <c r="T39" s="22">
        <v>0</v>
      </c>
      <c r="U39" s="22">
        <v>0</v>
      </c>
      <c r="V39" s="22">
        <f t="shared" si="2"/>
        <v>267</v>
      </c>
      <c r="W39" s="22">
        <v>266</v>
      </c>
      <c r="X39" s="22">
        <v>0</v>
      </c>
      <c r="Y39" s="22">
        <v>0</v>
      </c>
      <c r="Z39" s="22">
        <v>0</v>
      </c>
      <c r="AA39" s="22">
        <v>0</v>
      </c>
      <c r="AB39" s="22">
        <v>1</v>
      </c>
      <c r="AC39" s="22">
        <f t="shared" si="3"/>
        <v>2336</v>
      </c>
      <c r="AD39" s="23">
        <v>88.99828767123287</v>
      </c>
      <c r="AE39" s="22">
        <v>0</v>
      </c>
      <c r="AF39" s="22">
        <v>0</v>
      </c>
      <c r="AG39" s="22">
        <v>188</v>
      </c>
      <c r="AH39" s="22">
        <v>0</v>
      </c>
      <c r="AI39" s="22">
        <v>0</v>
      </c>
      <c r="AJ39" s="22" t="s">
        <v>86</v>
      </c>
      <c r="AK39" s="22">
        <f t="shared" si="4"/>
        <v>188</v>
      </c>
      <c r="AL39" s="23">
        <v>19.477739726027394</v>
      </c>
      <c r="AM39" s="22">
        <v>257</v>
      </c>
      <c r="AN39" s="22">
        <v>172</v>
      </c>
      <c r="AO39" s="22">
        <v>0</v>
      </c>
      <c r="AP39" s="22">
        <f t="shared" si="5"/>
        <v>429</v>
      </c>
    </row>
    <row r="40" spans="1:42" ht="13.5">
      <c r="A40" s="40" t="s">
        <v>110</v>
      </c>
      <c r="B40" s="40" t="s">
        <v>179</v>
      </c>
      <c r="C40" s="41" t="s">
        <v>180</v>
      </c>
      <c r="D40" s="22">
        <v>12163</v>
      </c>
      <c r="E40" s="22">
        <v>12163</v>
      </c>
      <c r="F40" s="22">
        <v>3494</v>
      </c>
      <c r="G40" s="22">
        <v>1461</v>
      </c>
      <c r="H40" s="22">
        <v>0</v>
      </c>
      <c r="I40" s="22">
        <f t="shared" si="0"/>
        <v>4955</v>
      </c>
      <c r="J40" s="22">
        <v>1116.1179368374105</v>
      </c>
      <c r="K40" s="22">
        <v>825.3190959782588</v>
      </c>
      <c r="L40" s="22">
        <v>290.79884085915177</v>
      </c>
      <c r="M40" s="22">
        <v>0</v>
      </c>
      <c r="N40" s="22">
        <v>3297</v>
      </c>
      <c r="O40" s="22">
        <v>1007</v>
      </c>
      <c r="P40" s="22">
        <f t="shared" si="1"/>
        <v>651</v>
      </c>
      <c r="Q40" s="22">
        <v>0</v>
      </c>
      <c r="R40" s="22">
        <v>651</v>
      </c>
      <c r="S40" s="22">
        <v>0</v>
      </c>
      <c r="T40" s="22">
        <v>0</v>
      </c>
      <c r="U40" s="22">
        <v>0</v>
      </c>
      <c r="V40" s="22">
        <f t="shared" si="2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3"/>
        <v>4955</v>
      </c>
      <c r="AD40" s="23">
        <v>79.67709384460142</v>
      </c>
      <c r="AE40" s="22">
        <v>0</v>
      </c>
      <c r="AF40" s="22">
        <v>0</v>
      </c>
      <c r="AG40" s="22">
        <v>639</v>
      </c>
      <c r="AH40" s="22">
        <v>0</v>
      </c>
      <c r="AI40" s="22">
        <v>0</v>
      </c>
      <c r="AJ40" s="22" t="s">
        <v>86</v>
      </c>
      <c r="AK40" s="22">
        <f t="shared" si="4"/>
        <v>639</v>
      </c>
      <c r="AL40" s="23">
        <v>12.896064581231078</v>
      </c>
      <c r="AM40" s="22">
        <v>1007</v>
      </c>
      <c r="AN40" s="22">
        <v>238</v>
      </c>
      <c r="AO40" s="22">
        <v>12</v>
      </c>
      <c r="AP40" s="22">
        <f t="shared" si="5"/>
        <v>1257</v>
      </c>
    </row>
    <row r="41" spans="1:42" ht="13.5">
      <c r="A41" s="40" t="s">
        <v>110</v>
      </c>
      <c r="B41" s="40" t="s">
        <v>181</v>
      </c>
      <c r="C41" s="41" t="s">
        <v>182</v>
      </c>
      <c r="D41" s="22">
        <v>5203</v>
      </c>
      <c r="E41" s="22">
        <v>5203</v>
      </c>
      <c r="F41" s="22">
        <v>1815</v>
      </c>
      <c r="G41" s="22">
        <v>294</v>
      </c>
      <c r="H41" s="22">
        <v>0</v>
      </c>
      <c r="I41" s="22">
        <f t="shared" si="0"/>
        <v>2109</v>
      </c>
      <c r="J41" s="22">
        <v>1110.5289624794968</v>
      </c>
      <c r="K41" s="22">
        <v>955.7183816502071</v>
      </c>
      <c r="L41" s="22">
        <v>154.81058082928973</v>
      </c>
      <c r="M41" s="22">
        <v>0</v>
      </c>
      <c r="N41" s="22">
        <v>1378</v>
      </c>
      <c r="O41" s="22">
        <v>440</v>
      </c>
      <c r="P41" s="22">
        <f t="shared" si="1"/>
        <v>291</v>
      </c>
      <c r="Q41" s="22">
        <v>0</v>
      </c>
      <c r="R41" s="22">
        <v>291</v>
      </c>
      <c r="S41" s="22">
        <v>0</v>
      </c>
      <c r="T41" s="22">
        <v>0</v>
      </c>
      <c r="U41" s="22">
        <v>0</v>
      </c>
      <c r="V41" s="22">
        <f t="shared" si="2"/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3"/>
        <v>2109</v>
      </c>
      <c r="AD41" s="23">
        <v>79.13703176861071</v>
      </c>
      <c r="AE41" s="22">
        <v>0</v>
      </c>
      <c r="AF41" s="22">
        <v>0</v>
      </c>
      <c r="AG41" s="22">
        <v>291</v>
      </c>
      <c r="AH41" s="22">
        <v>0</v>
      </c>
      <c r="AI41" s="22">
        <v>0</v>
      </c>
      <c r="AJ41" s="22" t="s">
        <v>86</v>
      </c>
      <c r="AK41" s="22">
        <f t="shared" si="4"/>
        <v>291</v>
      </c>
      <c r="AL41" s="23">
        <v>13.79800853485064</v>
      </c>
      <c r="AM41" s="22">
        <v>440</v>
      </c>
      <c r="AN41" s="22">
        <v>99</v>
      </c>
      <c r="AO41" s="22">
        <v>0</v>
      </c>
      <c r="AP41" s="22">
        <f t="shared" si="5"/>
        <v>539</v>
      </c>
    </row>
    <row r="42" spans="1:42" ht="13.5">
      <c r="A42" s="40" t="s">
        <v>110</v>
      </c>
      <c r="B42" s="40" t="s">
        <v>183</v>
      </c>
      <c r="C42" s="41" t="s">
        <v>184</v>
      </c>
      <c r="D42" s="22">
        <v>13457</v>
      </c>
      <c r="E42" s="22">
        <v>13457</v>
      </c>
      <c r="F42" s="22">
        <v>3638</v>
      </c>
      <c r="G42" s="22">
        <v>1852</v>
      </c>
      <c r="H42" s="22">
        <v>14</v>
      </c>
      <c r="I42" s="22">
        <f t="shared" si="0"/>
        <v>5504</v>
      </c>
      <c r="J42" s="22">
        <v>1120.565657635024</v>
      </c>
      <c r="K42" s="22">
        <v>786.0654077268947</v>
      </c>
      <c r="L42" s="22">
        <v>334.5002499081295</v>
      </c>
      <c r="M42" s="22">
        <v>0</v>
      </c>
      <c r="N42" s="22">
        <v>3783</v>
      </c>
      <c r="O42" s="22">
        <v>855</v>
      </c>
      <c r="P42" s="22">
        <f t="shared" si="1"/>
        <v>259</v>
      </c>
      <c r="Q42" s="22">
        <v>0</v>
      </c>
      <c r="R42" s="22">
        <v>259</v>
      </c>
      <c r="S42" s="22">
        <v>0</v>
      </c>
      <c r="T42" s="22">
        <v>0</v>
      </c>
      <c r="U42" s="22">
        <v>0</v>
      </c>
      <c r="V42" s="22">
        <f t="shared" si="2"/>
        <v>593</v>
      </c>
      <c r="W42" s="22">
        <v>463</v>
      </c>
      <c r="X42" s="22">
        <v>130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3"/>
        <v>5490</v>
      </c>
      <c r="AD42" s="23">
        <v>84.42622950819673</v>
      </c>
      <c r="AE42" s="22">
        <v>0</v>
      </c>
      <c r="AF42" s="22">
        <v>0</v>
      </c>
      <c r="AG42" s="22">
        <v>246</v>
      </c>
      <c r="AH42" s="22">
        <v>0</v>
      </c>
      <c r="AI42" s="22">
        <v>0</v>
      </c>
      <c r="AJ42" s="22" t="s">
        <v>86</v>
      </c>
      <c r="AK42" s="22">
        <f t="shared" si="4"/>
        <v>246</v>
      </c>
      <c r="AL42" s="23">
        <v>15.282331511839708</v>
      </c>
      <c r="AM42" s="22">
        <v>855</v>
      </c>
      <c r="AN42" s="22">
        <v>275</v>
      </c>
      <c r="AO42" s="22">
        <v>13</v>
      </c>
      <c r="AP42" s="22">
        <f t="shared" si="5"/>
        <v>1143</v>
      </c>
    </row>
    <row r="43" spans="1:42" ht="13.5">
      <c r="A43" s="40" t="s">
        <v>110</v>
      </c>
      <c r="B43" s="40" t="s">
        <v>185</v>
      </c>
      <c r="C43" s="41" t="s">
        <v>186</v>
      </c>
      <c r="D43" s="22">
        <v>6537</v>
      </c>
      <c r="E43" s="22">
        <v>6537</v>
      </c>
      <c r="F43" s="22">
        <v>1838</v>
      </c>
      <c r="G43" s="22">
        <v>410</v>
      </c>
      <c r="H43" s="22">
        <v>14</v>
      </c>
      <c r="I43" s="22">
        <f t="shared" si="0"/>
        <v>2262</v>
      </c>
      <c r="J43" s="22">
        <v>948.0281893793182</v>
      </c>
      <c r="K43" s="22">
        <v>776.1928411717494</v>
      </c>
      <c r="L43" s="22">
        <v>171.83534820756873</v>
      </c>
      <c r="M43" s="22">
        <v>0</v>
      </c>
      <c r="N43" s="22">
        <v>1903</v>
      </c>
      <c r="O43" s="22">
        <v>94</v>
      </c>
      <c r="P43" s="22">
        <f t="shared" si="1"/>
        <v>202</v>
      </c>
      <c r="Q43" s="22">
        <v>0</v>
      </c>
      <c r="R43" s="22">
        <v>202</v>
      </c>
      <c r="S43" s="22">
        <v>0</v>
      </c>
      <c r="T43" s="22">
        <v>0</v>
      </c>
      <c r="U43" s="22">
        <v>0</v>
      </c>
      <c r="V43" s="22">
        <f t="shared" si="2"/>
        <v>49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49</v>
      </c>
      <c r="AC43" s="22">
        <f t="shared" si="3"/>
        <v>2248</v>
      </c>
      <c r="AD43" s="23">
        <v>95.8185053380783</v>
      </c>
      <c r="AE43" s="22">
        <v>0</v>
      </c>
      <c r="AF43" s="22">
        <v>0</v>
      </c>
      <c r="AG43" s="22">
        <v>202</v>
      </c>
      <c r="AH43" s="22">
        <v>0</v>
      </c>
      <c r="AI43" s="22">
        <v>0</v>
      </c>
      <c r="AJ43" s="22" t="s">
        <v>86</v>
      </c>
      <c r="AK43" s="22">
        <f t="shared" si="4"/>
        <v>202</v>
      </c>
      <c r="AL43" s="23">
        <v>11.165480427046264</v>
      </c>
      <c r="AM43" s="22">
        <v>94</v>
      </c>
      <c r="AN43" s="22">
        <v>170</v>
      </c>
      <c r="AO43" s="22">
        <v>0</v>
      </c>
      <c r="AP43" s="22">
        <f t="shared" si="5"/>
        <v>264</v>
      </c>
    </row>
    <row r="44" spans="1:42" ht="13.5">
      <c r="A44" s="40" t="s">
        <v>110</v>
      </c>
      <c r="B44" s="40" t="s">
        <v>187</v>
      </c>
      <c r="C44" s="41" t="s">
        <v>188</v>
      </c>
      <c r="D44" s="22">
        <v>6544</v>
      </c>
      <c r="E44" s="22">
        <v>6544</v>
      </c>
      <c r="F44" s="22">
        <v>1728</v>
      </c>
      <c r="G44" s="22">
        <v>279</v>
      </c>
      <c r="H44" s="22">
        <v>0</v>
      </c>
      <c r="I44" s="22">
        <f t="shared" si="0"/>
        <v>2007</v>
      </c>
      <c r="J44" s="22">
        <v>840.2552165321364</v>
      </c>
      <c r="K44" s="22">
        <v>723.4484375523328</v>
      </c>
      <c r="L44" s="22">
        <v>116.80677897980372</v>
      </c>
      <c r="M44" s="22">
        <v>0</v>
      </c>
      <c r="N44" s="22">
        <v>1271</v>
      </c>
      <c r="O44" s="22">
        <v>294</v>
      </c>
      <c r="P44" s="22">
        <f t="shared" si="1"/>
        <v>224</v>
      </c>
      <c r="Q44" s="22">
        <v>1</v>
      </c>
      <c r="R44" s="22">
        <v>0</v>
      </c>
      <c r="S44" s="22">
        <v>0</v>
      </c>
      <c r="T44" s="22">
        <v>0</v>
      </c>
      <c r="U44" s="22">
        <v>223</v>
      </c>
      <c r="V44" s="22">
        <f t="shared" si="2"/>
        <v>218</v>
      </c>
      <c r="W44" s="22">
        <v>218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3"/>
        <v>2007</v>
      </c>
      <c r="AD44" s="23">
        <v>85.35127055306427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 t="s">
        <v>86</v>
      </c>
      <c r="AK44" s="22">
        <f t="shared" si="4"/>
        <v>0</v>
      </c>
      <c r="AL44" s="23">
        <v>10.861983059292477</v>
      </c>
      <c r="AM44" s="22">
        <v>294</v>
      </c>
      <c r="AN44" s="22">
        <v>143</v>
      </c>
      <c r="AO44" s="22">
        <v>224</v>
      </c>
      <c r="AP44" s="22">
        <f t="shared" si="5"/>
        <v>661</v>
      </c>
    </row>
    <row r="45" spans="1:42" ht="13.5">
      <c r="A45" s="40" t="s">
        <v>110</v>
      </c>
      <c r="B45" s="40" t="s">
        <v>189</v>
      </c>
      <c r="C45" s="41" t="s">
        <v>190</v>
      </c>
      <c r="D45" s="22">
        <v>6358</v>
      </c>
      <c r="E45" s="22">
        <v>6358</v>
      </c>
      <c r="F45" s="22">
        <v>1269</v>
      </c>
      <c r="G45" s="22">
        <v>103</v>
      </c>
      <c r="H45" s="22">
        <v>0</v>
      </c>
      <c r="I45" s="22">
        <f t="shared" si="0"/>
        <v>1372</v>
      </c>
      <c r="J45" s="22">
        <v>591.2085733861342</v>
      </c>
      <c r="K45" s="22">
        <v>546.8248393782831</v>
      </c>
      <c r="L45" s="22">
        <v>44.383734007851174</v>
      </c>
      <c r="M45" s="22">
        <v>151</v>
      </c>
      <c r="N45" s="22">
        <v>1075</v>
      </c>
      <c r="O45" s="22">
        <v>69</v>
      </c>
      <c r="P45" s="22">
        <f t="shared" si="1"/>
        <v>80</v>
      </c>
      <c r="Q45" s="22">
        <v>8</v>
      </c>
      <c r="R45" s="22">
        <v>71</v>
      </c>
      <c r="S45" s="22">
        <v>0</v>
      </c>
      <c r="T45" s="22">
        <v>0</v>
      </c>
      <c r="U45" s="22">
        <v>1</v>
      </c>
      <c r="V45" s="22">
        <f t="shared" si="2"/>
        <v>148</v>
      </c>
      <c r="W45" s="22">
        <v>76</v>
      </c>
      <c r="X45" s="22">
        <v>0</v>
      </c>
      <c r="Y45" s="22">
        <v>63</v>
      </c>
      <c r="Z45" s="22">
        <v>9</v>
      </c>
      <c r="AA45" s="22">
        <v>0</v>
      </c>
      <c r="AB45" s="22">
        <v>0</v>
      </c>
      <c r="AC45" s="22">
        <f t="shared" si="3"/>
        <v>1372</v>
      </c>
      <c r="AD45" s="23">
        <v>94.97084548104957</v>
      </c>
      <c r="AE45" s="22">
        <v>0</v>
      </c>
      <c r="AF45" s="22">
        <v>0</v>
      </c>
      <c r="AG45" s="22">
        <v>71</v>
      </c>
      <c r="AH45" s="22">
        <v>0</v>
      </c>
      <c r="AI45" s="22">
        <v>0</v>
      </c>
      <c r="AJ45" s="22" t="s">
        <v>86</v>
      </c>
      <c r="AK45" s="22">
        <f t="shared" si="4"/>
        <v>71</v>
      </c>
      <c r="AL45" s="23">
        <v>24.294156270518712</v>
      </c>
      <c r="AM45" s="22">
        <v>69</v>
      </c>
      <c r="AN45" s="22">
        <v>149</v>
      </c>
      <c r="AO45" s="22">
        <v>1</v>
      </c>
      <c r="AP45" s="22">
        <f t="shared" si="5"/>
        <v>219</v>
      </c>
    </row>
    <row r="46" spans="1:42" ht="13.5">
      <c r="A46" s="40" t="s">
        <v>110</v>
      </c>
      <c r="B46" s="40" t="s">
        <v>191</v>
      </c>
      <c r="C46" s="41" t="s">
        <v>192</v>
      </c>
      <c r="D46" s="22">
        <v>6696</v>
      </c>
      <c r="E46" s="22">
        <v>6696</v>
      </c>
      <c r="F46" s="22">
        <v>1942</v>
      </c>
      <c r="G46" s="22">
        <v>356</v>
      </c>
      <c r="H46" s="22">
        <v>2</v>
      </c>
      <c r="I46" s="22">
        <f aca="true" t="shared" si="6" ref="I46:I74">SUM(F46:H46)</f>
        <v>2300</v>
      </c>
      <c r="J46" s="22">
        <v>941.0647943568846</v>
      </c>
      <c r="K46" s="22">
        <v>706.2077543739055</v>
      </c>
      <c r="L46" s="22">
        <v>234.857039982979</v>
      </c>
      <c r="M46" s="22">
        <v>132</v>
      </c>
      <c r="N46" s="22">
        <v>1736</v>
      </c>
      <c r="O46" s="22">
        <v>194</v>
      </c>
      <c r="P46" s="22">
        <f aca="true" t="shared" si="7" ref="P46:P74">SUM(Q46:U46)</f>
        <v>368</v>
      </c>
      <c r="Q46" s="22">
        <v>368</v>
      </c>
      <c r="R46" s="22">
        <v>0</v>
      </c>
      <c r="S46" s="22">
        <v>0</v>
      </c>
      <c r="T46" s="22">
        <v>0</v>
      </c>
      <c r="U46" s="22">
        <v>0</v>
      </c>
      <c r="V46" s="22">
        <f aca="true" t="shared" si="8" ref="V46:V74">SUM(W46:AB46)</f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aca="true" t="shared" si="9" ref="AC46:AC74">N46+O46+P46+V46</f>
        <v>2298</v>
      </c>
      <c r="AD46" s="23">
        <v>91.55787641427328</v>
      </c>
      <c r="AE46" s="22">
        <v>0</v>
      </c>
      <c r="AF46" s="22">
        <v>88</v>
      </c>
      <c r="AG46" s="22">
        <v>0</v>
      </c>
      <c r="AH46" s="22">
        <v>0</v>
      </c>
      <c r="AI46" s="22">
        <v>0</v>
      </c>
      <c r="AJ46" s="22" t="s">
        <v>86</v>
      </c>
      <c r="AK46" s="22">
        <f aca="true" t="shared" si="10" ref="AK46:AK74">SUM(AE46:AI46)</f>
        <v>88</v>
      </c>
      <c r="AL46" s="23">
        <v>9.053497942386832</v>
      </c>
      <c r="AM46" s="22">
        <v>194</v>
      </c>
      <c r="AN46" s="22">
        <v>238</v>
      </c>
      <c r="AO46" s="22">
        <v>102</v>
      </c>
      <c r="AP46" s="22">
        <f aca="true" t="shared" si="11" ref="AP46:AP74">SUM(AM46:AO46)</f>
        <v>534</v>
      </c>
    </row>
    <row r="47" spans="1:42" ht="13.5">
      <c r="A47" s="40" t="s">
        <v>110</v>
      </c>
      <c r="B47" s="40" t="s">
        <v>193</v>
      </c>
      <c r="C47" s="41" t="s">
        <v>194</v>
      </c>
      <c r="D47" s="22">
        <v>7266</v>
      </c>
      <c r="E47" s="22">
        <v>7266</v>
      </c>
      <c r="F47" s="22">
        <v>1183</v>
      </c>
      <c r="G47" s="22">
        <v>375</v>
      </c>
      <c r="H47" s="22">
        <v>48</v>
      </c>
      <c r="I47" s="22">
        <f t="shared" si="6"/>
        <v>1606</v>
      </c>
      <c r="J47" s="22">
        <v>605.5601431323975</v>
      </c>
      <c r="K47" s="22">
        <v>563.7063598897473</v>
      </c>
      <c r="L47" s="22">
        <v>41.85378324265014</v>
      </c>
      <c r="M47" s="22">
        <v>0</v>
      </c>
      <c r="N47" s="22">
        <v>969</v>
      </c>
      <c r="O47" s="22">
        <v>307</v>
      </c>
      <c r="P47" s="22">
        <f t="shared" si="7"/>
        <v>72</v>
      </c>
      <c r="Q47" s="22">
        <v>0</v>
      </c>
      <c r="R47" s="22">
        <v>72</v>
      </c>
      <c r="S47" s="22">
        <v>0</v>
      </c>
      <c r="T47" s="22">
        <v>0</v>
      </c>
      <c r="U47" s="22">
        <v>0</v>
      </c>
      <c r="V47" s="22">
        <f t="shared" si="8"/>
        <v>210</v>
      </c>
      <c r="W47" s="22">
        <v>120</v>
      </c>
      <c r="X47" s="22">
        <v>0</v>
      </c>
      <c r="Y47" s="22">
        <v>90</v>
      </c>
      <c r="Z47" s="22">
        <v>0</v>
      </c>
      <c r="AA47" s="22">
        <v>0</v>
      </c>
      <c r="AB47" s="22">
        <v>0</v>
      </c>
      <c r="AC47" s="22">
        <f t="shared" si="9"/>
        <v>1558</v>
      </c>
      <c r="AD47" s="23">
        <v>80.29525032092425</v>
      </c>
      <c r="AE47" s="22">
        <v>0</v>
      </c>
      <c r="AF47" s="22">
        <v>0</v>
      </c>
      <c r="AG47" s="22">
        <v>72</v>
      </c>
      <c r="AH47" s="22">
        <v>0</v>
      </c>
      <c r="AI47" s="22">
        <v>0</v>
      </c>
      <c r="AJ47" s="22" t="s">
        <v>86</v>
      </c>
      <c r="AK47" s="22">
        <f t="shared" si="10"/>
        <v>72</v>
      </c>
      <c r="AL47" s="23">
        <v>18.10012836970475</v>
      </c>
      <c r="AM47" s="22">
        <v>307</v>
      </c>
      <c r="AN47" s="22">
        <v>104</v>
      </c>
      <c r="AO47" s="22">
        <v>0</v>
      </c>
      <c r="AP47" s="22">
        <f t="shared" si="11"/>
        <v>411</v>
      </c>
    </row>
    <row r="48" spans="1:42" ht="13.5">
      <c r="A48" s="40" t="s">
        <v>110</v>
      </c>
      <c r="B48" s="40" t="s">
        <v>195</v>
      </c>
      <c r="C48" s="41" t="s">
        <v>196</v>
      </c>
      <c r="D48" s="22">
        <v>5105</v>
      </c>
      <c r="E48" s="22">
        <v>5105</v>
      </c>
      <c r="F48" s="22">
        <v>985</v>
      </c>
      <c r="G48" s="22">
        <v>126</v>
      </c>
      <c r="H48" s="22">
        <v>6</v>
      </c>
      <c r="I48" s="22">
        <f t="shared" si="6"/>
        <v>1117</v>
      </c>
      <c r="J48" s="22">
        <v>599.4660083452967</v>
      </c>
      <c r="K48" s="22">
        <v>531.8449545838755</v>
      </c>
      <c r="L48" s="22">
        <v>67.62105376142112</v>
      </c>
      <c r="M48" s="22">
        <v>0</v>
      </c>
      <c r="N48" s="22">
        <v>736</v>
      </c>
      <c r="O48" s="22">
        <v>184</v>
      </c>
      <c r="P48" s="22">
        <f t="shared" si="7"/>
        <v>167</v>
      </c>
      <c r="Q48" s="22">
        <v>0</v>
      </c>
      <c r="R48" s="22">
        <v>167</v>
      </c>
      <c r="S48" s="22">
        <v>0</v>
      </c>
      <c r="T48" s="22">
        <v>0</v>
      </c>
      <c r="U48" s="22">
        <v>0</v>
      </c>
      <c r="V48" s="22">
        <f t="shared" si="8"/>
        <v>24</v>
      </c>
      <c r="W48" s="22">
        <v>24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1111</v>
      </c>
      <c r="AD48" s="23">
        <v>83.43834383438345</v>
      </c>
      <c r="AE48" s="22">
        <v>0</v>
      </c>
      <c r="AF48" s="22">
        <v>0</v>
      </c>
      <c r="AG48" s="22">
        <v>92</v>
      </c>
      <c r="AH48" s="22">
        <v>0</v>
      </c>
      <c r="AI48" s="22">
        <v>0</v>
      </c>
      <c r="AJ48" s="22" t="s">
        <v>86</v>
      </c>
      <c r="AK48" s="22">
        <f t="shared" si="10"/>
        <v>92</v>
      </c>
      <c r="AL48" s="23">
        <v>10.441044104410441</v>
      </c>
      <c r="AM48" s="22">
        <v>184</v>
      </c>
      <c r="AN48" s="22">
        <v>101</v>
      </c>
      <c r="AO48" s="22">
        <v>65</v>
      </c>
      <c r="AP48" s="22">
        <f t="shared" si="11"/>
        <v>350</v>
      </c>
    </row>
    <row r="49" spans="1:42" ht="13.5">
      <c r="A49" s="40" t="s">
        <v>110</v>
      </c>
      <c r="B49" s="40" t="s">
        <v>197</v>
      </c>
      <c r="C49" s="41" t="s">
        <v>198</v>
      </c>
      <c r="D49" s="22">
        <v>10084</v>
      </c>
      <c r="E49" s="22">
        <v>10084</v>
      </c>
      <c r="F49" s="22">
        <v>1604</v>
      </c>
      <c r="G49" s="22">
        <v>258</v>
      </c>
      <c r="H49" s="22">
        <v>0</v>
      </c>
      <c r="I49" s="22">
        <f t="shared" si="6"/>
        <v>1862</v>
      </c>
      <c r="J49" s="22">
        <v>505.8875310406286</v>
      </c>
      <c r="K49" s="22">
        <v>435.79140697592277</v>
      </c>
      <c r="L49" s="22">
        <v>70.09612406470579</v>
      </c>
      <c r="M49" s="22">
        <v>0</v>
      </c>
      <c r="N49" s="22">
        <v>1599</v>
      </c>
      <c r="O49" s="22">
        <v>119</v>
      </c>
      <c r="P49" s="22">
        <f t="shared" si="7"/>
        <v>69</v>
      </c>
      <c r="Q49" s="22">
        <v>8</v>
      </c>
      <c r="R49" s="22">
        <v>61</v>
      </c>
      <c r="S49" s="22">
        <v>0</v>
      </c>
      <c r="T49" s="22">
        <v>0</v>
      </c>
      <c r="U49" s="22">
        <v>0</v>
      </c>
      <c r="V49" s="22">
        <f t="shared" si="8"/>
        <v>75</v>
      </c>
      <c r="W49" s="22">
        <v>0</v>
      </c>
      <c r="X49" s="22">
        <v>75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1862</v>
      </c>
      <c r="AD49" s="23">
        <v>93.60902255639097</v>
      </c>
      <c r="AE49" s="22">
        <v>0</v>
      </c>
      <c r="AF49" s="22">
        <v>2</v>
      </c>
      <c r="AG49" s="22">
        <v>57</v>
      </c>
      <c r="AH49" s="22">
        <v>0</v>
      </c>
      <c r="AI49" s="22">
        <v>0</v>
      </c>
      <c r="AJ49" s="22" t="s">
        <v>86</v>
      </c>
      <c r="AK49" s="22">
        <f t="shared" si="10"/>
        <v>59</v>
      </c>
      <c r="AL49" s="23">
        <v>7.196562835660581</v>
      </c>
      <c r="AM49" s="22">
        <v>119</v>
      </c>
      <c r="AN49" s="22">
        <v>219</v>
      </c>
      <c r="AO49" s="22">
        <v>8</v>
      </c>
      <c r="AP49" s="22">
        <f t="shared" si="11"/>
        <v>346</v>
      </c>
    </row>
    <row r="50" spans="1:42" ht="13.5">
      <c r="A50" s="40" t="s">
        <v>110</v>
      </c>
      <c r="B50" s="40" t="s">
        <v>199</v>
      </c>
      <c r="C50" s="41" t="s">
        <v>200</v>
      </c>
      <c r="D50" s="22">
        <v>6403</v>
      </c>
      <c r="E50" s="22">
        <v>6403</v>
      </c>
      <c r="F50" s="22">
        <v>1438</v>
      </c>
      <c r="G50" s="22">
        <v>562</v>
      </c>
      <c r="H50" s="22">
        <v>0</v>
      </c>
      <c r="I50" s="22">
        <f t="shared" si="6"/>
        <v>2000</v>
      </c>
      <c r="J50" s="22">
        <v>855.7632445407654</v>
      </c>
      <c r="K50" s="22">
        <v>615.2937728248104</v>
      </c>
      <c r="L50" s="22">
        <v>240.46947171595508</v>
      </c>
      <c r="M50" s="22">
        <v>64</v>
      </c>
      <c r="N50" s="22">
        <v>1710</v>
      </c>
      <c r="O50" s="22">
        <v>0</v>
      </c>
      <c r="P50" s="22">
        <f t="shared" si="7"/>
        <v>269</v>
      </c>
      <c r="Q50" s="22">
        <v>269</v>
      </c>
      <c r="R50" s="22">
        <v>0</v>
      </c>
      <c r="S50" s="22">
        <v>0</v>
      </c>
      <c r="T50" s="22">
        <v>0</v>
      </c>
      <c r="U50" s="22">
        <v>0</v>
      </c>
      <c r="V50" s="22">
        <f t="shared" si="8"/>
        <v>21</v>
      </c>
      <c r="W50" s="22">
        <v>0</v>
      </c>
      <c r="X50" s="22">
        <v>21</v>
      </c>
      <c r="Y50" s="22">
        <v>0</v>
      </c>
      <c r="Z50" s="22">
        <v>0</v>
      </c>
      <c r="AA50" s="22">
        <v>0</v>
      </c>
      <c r="AB50" s="22">
        <v>0</v>
      </c>
      <c r="AC50" s="22">
        <f t="shared" si="9"/>
        <v>2000</v>
      </c>
      <c r="AD50" s="23">
        <v>100</v>
      </c>
      <c r="AE50" s="22">
        <v>0</v>
      </c>
      <c r="AF50" s="22">
        <v>71</v>
      </c>
      <c r="AG50" s="22">
        <v>0</v>
      </c>
      <c r="AH50" s="22">
        <v>0</v>
      </c>
      <c r="AI50" s="22">
        <v>0</v>
      </c>
      <c r="AJ50" s="22" t="s">
        <v>86</v>
      </c>
      <c r="AK50" s="22">
        <f t="shared" si="10"/>
        <v>71</v>
      </c>
      <c r="AL50" s="23">
        <v>7.55813953488372</v>
      </c>
      <c r="AM50" s="22">
        <v>0</v>
      </c>
      <c r="AN50" s="22">
        <v>246</v>
      </c>
      <c r="AO50" s="22">
        <v>128</v>
      </c>
      <c r="AP50" s="22">
        <f t="shared" si="11"/>
        <v>374</v>
      </c>
    </row>
    <row r="51" spans="1:42" ht="13.5">
      <c r="A51" s="40" t="s">
        <v>110</v>
      </c>
      <c r="B51" s="40" t="s">
        <v>201</v>
      </c>
      <c r="C51" s="41" t="s">
        <v>202</v>
      </c>
      <c r="D51" s="22">
        <v>11314</v>
      </c>
      <c r="E51" s="22">
        <v>11314</v>
      </c>
      <c r="F51" s="22">
        <v>2068</v>
      </c>
      <c r="G51" s="22">
        <v>1778</v>
      </c>
      <c r="H51" s="22">
        <v>5</v>
      </c>
      <c r="I51" s="22">
        <f t="shared" si="6"/>
        <v>3851</v>
      </c>
      <c r="J51" s="22">
        <v>932.5335806528947</v>
      </c>
      <c r="K51" s="22">
        <v>813.1518472688704</v>
      </c>
      <c r="L51" s="22">
        <v>119.38173338402416</v>
      </c>
      <c r="M51" s="22">
        <v>0</v>
      </c>
      <c r="N51" s="22">
        <v>2273</v>
      </c>
      <c r="O51" s="22">
        <v>1346</v>
      </c>
      <c r="P51" s="22">
        <f t="shared" si="7"/>
        <v>227</v>
      </c>
      <c r="Q51" s="22">
        <v>227</v>
      </c>
      <c r="R51" s="22">
        <v>0</v>
      </c>
      <c r="S51" s="22">
        <v>0</v>
      </c>
      <c r="T51" s="22">
        <v>0</v>
      </c>
      <c r="U51" s="22">
        <v>0</v>
      </c>
      <c r="V51" s="22">
        <f t="shared" si="8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9"/>
        <v>3846</v>
      </c>
      <c r="AD51" s="23">
        <v>65.00260010400416</v>
      </c>
      <c r="AE51" s="22">
        <v>0</v>
      </c>
      <c r="AF51" s="22">
        <v>60</v>
      </c>
      <c r="AG51" s="22">
        <v>0</v>
      </c>
      <c r="AH51" s="22">
        <v>0</v>
      </c>
      <c r="AI51" s="22">
        <v>0</v>
      </c>
      <c r="AJ51" s="22" t="s">
        <v>86</v>
      </c>
      <c r="AK51" s="22">
        <f t="shared" si="10"/>
        <v>60</v>
      </c>
      <c r="AL51" s="23">
        <v>1.5600624024960998</v>
      </c>
      <c r="AM51" s="22">
        <v>1346</v>
      </c>
      <c r="AN51" s="22">
        <v>327</v>
      </c>
      <c r="AO51" s="22">
        <v>108</v>
      </c>
      <c r="AP51" s="22">
        <f t="shared" si="11"/>
        <v>1781</v>
      </c>
    </row>
    <row r="52" spans="1:42" ht="13.5">
      <c r="A52" s="40" t="s">
        <v>110</v>
      </c>
      <c r="B52" s="40" t="s">
        <v>203</v>
      </c>
      <c r="C52" s="41" t="s">
        <v>204</v>
      </c>
      <c r="D52" s="22">
        <v>15053</v>
      </c>
      <c r="E52" s="22">
        <v>15053</v>
      </c>
      <c r="F52" s="22">
        <v>4240</v>
      </c>
      <c r="G52" s="22">
        <v>595</v>
      </c>
      <c r="H52" s="22">
        <v>0</v>
      </c>
      <c r="I52" s="22">
        <f t="shared" si="6"/>
        <v>4835</v>
      </c>
      <c r="J52" s="22">
        <v>879.9957046745335</v>
      </c>
      <c r="K52" s="22">
        <v>534.9136248269812</v>
      </c>
      <c r="L52" s="22">
        <v>345.0820798475524</v>
      </c>
      <c r="M52" s="22">
        <v>19</v>
      </c>
      <c r="N52" s="22">
        <v>4123</v>
      </c>
      <c r="O52" s="22">
        <v>380</v>
      </c>
      <c r="P52" s="22">
        <f t="shared" si="7"/>
        <v>231</v>
      </c>
      <c r="Q52" s="22">
        <v>231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101</v>
      </c>
      <c r="W52" s="22">
        <v>98</v>
      </c>
      <c r="X52" s="22">
        <v>0</v>
      </c>
      <c r="Y52" s="22">
        <v>0</v>
      </c>
      <c r="Z52" s="22">
        <v>0</v>
      </c>
      <c r="AA52" s="22">
        <v>1</v>
      </c>
      <c r="AB52" s="22">
        <v>2</v>
      </c>
      <c r="AC52" s="22">
        <f t="shared" si="9"/>
        <v>4835</v>
      </c>
      <c r="AD52" s="23">
        <v>92.1406411582213</v>
      </c>
      <c r="AE52" s="22">
        <v>0</v>
      </c>
      <c r="AF52" s="22">
        <v>149</v>
      </c>
      <c r="AG52" s="22">
        <v>0</v>
      </c>
      <c r="AH52" s="22">
        <v>0</v>
      </c>
      <c r="AI52" s="22">
        <v>0</v>
      </c>
      <c r="AJ52" s="22" t="s">
        <v>86</v>
      </c>
      <c r="AK52" s="22">
        <f t="shared" si="10"/>
        <v>149</v>
      </c>
      <c r="AL52" s="23">
        <v>5.541821178409559</v>
      </c>
      <c r="AM52" s="22">
        <v>380</v>
      </c>
      <c r="AN52" s="22">
        <v>407</v>
      </c>
      <c r="AO52" s="22">
        <v>22</v>
      </c>
      <c r="AP52" s="22">
        <f t="shared" si="11"/>
        <v>809</v>
      </c>
    </row>
    <row r="53" spans="1:42" ht="13.5">
      <c r="A53" s="40" t="s">
        <v>110</v>
      </c>
      <c r="B53" s="40" t="s">
        <v>205</v>
      </c>
      <c r="C53" s="41" t="s">
        <v>206</v>
      </c>
      <c r="D53" s="22">
        <v>7455</v>
      </c>
      <c r="E53" s="22">
        <v>7455</v>
      </c>
      <c r="F53" s="22">
        <v>2757</v>
      </c>
      <c r="G53" s="22">
        <v>0</v>
      </c>
      <c r="H53" s="22">
        <v>0</v>
      </c>
      <c r="I53" s="22">
        <f t="shared" si="6"/>
        <v>2757</v>
      </c>
      <c r="J53" s="22">
        <v>1013.202502687357</v>
      </c>
      <c r="K53" s="22">
        <v>665.545786132319</v>
      </c>
      <c r="L53" s="22">
        <v>347.656716555038</v>
      </c>
      <c r="M53" s="22">
        <v>0</v>
      </c>
      <c r="N53" s="22">
        <v>2238</v>
      </c>
      <c r="O53" s="22">
        <v>322</v>
      </c>
      <c r="P53" s="22">
        <f t="shared" si="7"/>
        <v>104</v>
      </c>
      <c r="Q53" s="22">
        <v>104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93</v>
      </c>
      <c r="W53" s="22">
        <v>82</v>
      </c>
      <c r="X53" s="22">
        <v>11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9"/>
        <v>2757</v>
      </c>
      <c r="AD53" s="23">
        <v>88.32063837504533</v>
      </c>
      <c r="AE53" s="22">
        <v>0</v>
      </c>
      <c r="AF53" s="22">
        <v>28</v>
      </c>
      <c r="AG53" s="22">
        <v>0</v>
      </c>
      <c r="AH53" s="22">
        <v>0</v>
      </c>
      <c r="AI53" s="22">
        <v>0</v>
      </c>
      <c r="AJ53" s="22" t="s">
        <v>86</v>
      </c>
      <c r="AK53" s="22">
        <f t="shared" si="10"/>
        <v>28</v>
      </c>
      <c r="AL53" s="23">
        <v>4.388828436706564</v>
      </c>
      <c r="AM53" s="22">
        <v>322</v>
      </c>
      <c r="AN53" s="22">
        <v>322</v>
      </c>
      <c r="AO53" s="22">
        <v>49</v>
      </c>
      <c r="AP53" s="22">
        <f t="shared" si="11"/>
        <v>693</v>
      </c>
    </row>
    <row r="54" spans="1:42" ht="13.5">
      <c r="A54" s="40" t="s">
        <v>110</v>
      </c>
      <c r="B54" s="40" t="s">
        <v>207</v>
      </c>
      <c r="C54" s="41" t="s">
        <v>208</v>
      </c>
      <c r="D54" s="22">
        <v>12163</v>
      </c>
      <c r="E54" s="22">
        <v>12163</v>
      </c>
      <c r="F54" s="22">
        <v>2677</v>
      </c>
      <c r="G54" s="22">
        <v>916</v>
      </c>
      <c r="H54" s="22">
        <v>396</v>
      </c>
      <c r="I54" s="22">
        <f t="shared" si="6"/>
        <v>3989</v>
      </c>
      <c r="J54" s="22">
        <v>898.5256205942343</v>
      </c>
      <c r="K54" s="22">
        <v>535.8717601889404</v>
      </c>
      <c r="L54" s="22">
        <v>362.6538604052938</v>
      </c>
      <c r="M54" s="22">
        <v>128</v>
      </c>
      <c r="N54" s="22">
        <v>1737</v>
      </c>
      <c r="O54" s="22">
        <v>1690</v>
      </c>
      <c r="P54" s="22">
        <f t="shared" si="7"/>
        <v>159</v>
      </c>
      <c r="Q54" s="22">
        <v>117</v>
      </c>
      <c r="R54" s="22">
        <v>42</v>
      </c>
      <c r="S54" s="22">
        <v>0</v>
      </c>
      <c r="T54" s="22">
        <v>0</v>
      </c>
      <c r="U54" s="22">
        <v>0</v>
      </c>
      <c r="V54" s="22">
        <f t="shared" si="8"/>
        <v>7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7</v>
      </c>
      <c r="AC54" s="22">
        <f t="shared" si="9"/>
        <v>3593</v>
      </c>
      <c r="AD54" s="23">
        <v>52.96409685499582</v>
      </c>
      <c r="AE54" s="22">
        <v>0</v>
      </c>
      <c r="AF54" s="22">
        <v>13</v>
      </c>
      <c r="AG54" s="22">
        <v>29</v>
      </c>
      <c r="AH54" s="22">
        <v>0</v>
      </c>
      <c r="AI54" s="22">
        <v>0</v>
      </c>
      <c r="AJ54" s="22" t="s">
        <v>86</v>
      </c>
      <c r="AK54" s="22">
        <f t="shared" si="10"/>
        <v>42</v>
      </c>
      <c r="AL54" s="23">
        <v>4.756785810266058</v>
      </c>
      <c r="AM54" s="22">
        <v>1690</v>
      </c>
      <c r="AN54" s="22">
        <v>178</v>
      </c>
      <c r="AO54" s="22">
        <v>50</v>
      </c>
      <c r="AP54" s="22">
        <f t="shared" si="11"/>
        <v>1918</v>
      </c>
    </row>
    <row r="55" spans="1:42" ht="13.5">
      <c r="A55" s="40" t="s">
        <v>110</v>
      </c>
      <c r="B55" s="40" t="s">
        <v>209</v>
      </c>
      <c r="C55" s="41" t="s">
        <v>210</v>
      </c>
      <c r="D55" s="22">
        <v>13082</v>
      </c>
      <c r="E55" s="22">
        <v>13082</v>
      </c>
      <c r="F55" s="22">
        <v>5269</v>
      </c>
      <c r="G55" s="22">
        <v>4330</v>
      </c>
      <c r="H55" s="22">
        <v>57</v>
      </c>
      <c r="I55" s="22">
        <f t="shared" si="6"/>
        <v>9656</v>
      </c>
      <c r="J55" s="22">
        <v>2022.2285981155744</v>
      </c>
      <c r="K55" s="22">
        <v>642.7319353372719</v>
      </c>
      <c r="L55" s="22">
        <v>1379.4966627783024</v>
      </c>
      <c r="M55" s="22">
        <v>0</v>
      </c>
      <c r="N55" s="22">
        <v>3104</v>
      </c>
      <c r="O55" s="22">
        <v>6233</v>
      </c>
      <c r="P55" s="22">
        <f t="shared" si="7"/>
        <v>138</v>
      </c>
      <c r="Q55" s="22">
        <v>57</v>
      </c>
      <c r="R55" s="22">
        <v>81</v>
      </c>
      <c r="S55" s="22">
        <v>0</v>
      </c>
      <c r="T55" s="22">
        <v>0</v>
      </c>
      <c r="U55" s="22">
        <v>0</v>
      </c>
      <c r="V55" s="22">
        <f t="shared" si="8"/>
        <v>124</v>
      </c>
      <c r="W55" s="22">
        <v>109</v>
      </c>
      <c r="X55" s="22">
        <v>0</v>
      </c>
      <c r="Y55" s="22">
        <v>0</v>
      </c>
      <c r="Z55" s="22">
        <v>0</v>
      </c>
      <c r="AA55" s="22">
        <v>0</v>
      </c>
      <c r="AB55" s="22">
        <v>15</v>
      </c>
      <c r="AC55" s="22">
        <f t="shared" si="9"/>
        <v>9599</v>
      </c>
      <c r="AD55" s="23">
        <v>35.06615272424211</v>
      </c>
      <c r="AE55" s="22">
        <v>0</v>
      </c>
      <c r="AF55" s="22">
        <v>57</v>
      </c>
      <c r="AG55" s="22">
        <v>81</v>
      </c>
      <c r="AH55" s="22">
        <v>0</v>
      </c>
      <c r="AI55" s="22">
        <v>0</v>
      </c>
      <c r="AJ55" s="22" t="s">
        <v>86</v>
      </c>
      <c r="AK55" s="22">
        <f t="shared" si="10"/>
        <v>138</v>
      </c>
      <c r="AL55" s="23">
        <v>2.7294509844775496</v>
      </c>
      <c r="AM55" s="22">
        <v>6233</v>
      </c>
      <c r="AN55" s="22">
        <v>306</v>
      </c>
      <c r="AO55" s="22">
        <v>0</v>
      </c>
      <c r="AP55" s="22">
        <f t="shared" si="11"/>
        <v>6539</v>
      </c>
    </row>
    <row r="56" spans="1:42" ht="13.5">
      <c r="A56" s="40" t="s">
        <v>110</v>
      </c>
      <c r="B56" s="40" t="s">
        <v>211</v>
      </c>
      <c r="C56" s="41" t="s">
        <v>212</v>
      </c>
      <c r="D56" s="22">
        <v>9248</v>
      </c>
      <c r="E56" s="22">
        <v>9248</v>
      </c>
      <c r="F56" s="22">
        <v>3580</v>
      </c>
      <c r="G56" s="22">
        <v>523</v>
      </c>
      <c r="H56" s="22">
        <v>0</v>
      </c>
      <c r="I56" s="22">
        <f t="shared" si="6"/>
        <v>4103</v>
      </c>
      <c r="J56" s="22">
        <v>1215.516424136133</v>
      </c>
      <c r="K56" s="22">
        <v>666.2677157889748</v>
      </c>
      <c r="L56" s="22">
        <v>549.2487083471584</v>
      </c>
      <c r="M56" s="22">
        <v>0</v>
      </c>
      <c r="N56" s="22">
        <v>1933</v>
      </c>
      <c r="O56" s="22">
        <v>799</v>
      </c>
      <c r="P56" s="22">
        <f t="shared" si="7"/>
        <v>40</v>
      </c>
      <c r="Q56" s="22">
        <v>40</v>
      </c>
      <c r="R56" s="22">
        <v>0</v>
      </c>
      <c r="S56" s="22">
        <v>0</v>
      </c>
      <c r="T56" s="22">
        <v>0</v>
      </c>
      <c r="U56" s="22">
        <v>0</v>
      </c>
      <c r="V56" s="22">
        <f t="shared" si="8"/>
        <v>1331</v>
      </c>
      <c r="W56" s="22">
        <v>1325</v>
      </c>
      <c r="X56" s="22">
        <v>0</v>
      </c>
      <c r="Y56" s="22">
        <v>3</v>
      </c>
      <c r="Z56" s="22">
        <v>0</v>
      </c>
      <c r="AA56" s="22">
        <v>0</v>
      </c>
      <c r="AB56" s="22">
        <v>3</v>
      </c>
      <c r="AC56" s="22">
        <f t="shared" si="9"/>
        <v>4103</v>
      </c>
      <c r="AD56" s="23">
        <v>80.52644406531806</v>
      </c>
      <c r="AE56" s="22">
        <v>0</v>
      </c>
      <c r="AF56" s="22">
        <v>11</v>
      </c>
      <c r="AG56" s="22">
        <v>0</v>
      </c>
      <c r="AH56" s="22">
        <v>0</v>
      </c>
      <c r="AI56" s="22">
        <v>0</v>
      </c>
      <c r="AJ56" s="22" t="s">
        <v>86</v>
      </c>
      <c r="AK56" s="22">
        <f t="shared" si="10"/>
        <v>11</v>
      </c>
      <c r="AL56" s="23">
        <v>32.707774798927616</v>
      </c>
      <c r="AM56" s="22">
        <v>799</v>
      </c>
      <c r="AN56" s="22">
        <v>278</v>
      </c>
      <c r="AO56" s="22">
        <v>19</v>
      </c>
      <c r="AP56" s="22">
        <f t="shared" si="11"/>
        <v>1096</v>
      </c>
    </row>
    <row r="57" spans="1:42" ht="13.5">
      <c r="A57" s="40" t="s">
        <v>110</v>
      </c>
      <c r="B57" s="40" t="s">
        <v>213</v>
      </c>
      <c r="C57" s="41" t="s">
        <v>214</v>
      </c>
      <c r="D57" s="22">
        <v>4873</v>
      </c>
      <c r="E57" s="22">
        <v>4873</v>
      </c>
      <c r="F57" s="22">
        <v>808</v>
      </c>
      <c r="G57" s="22">
        <v>40</v>
      </c>
      <c r="H57" s="22">
        <v>1</v>
      </c>
      <c r="I57" s="22">
        <f t="shared" si="6"/>
        <v>849</v>
      </c>
      <c r="J57" s="22">
        <v>477.32965262882703</v>
      </c>
      <c r="K57" s="22">
        <v>454.84062305856423</v>
      </c>
      <c r="L57" s="22">
        <v>22.48902957026276</v>
      </c>
      <c r="M57" s="22">
        <v>0</v>
      </c>
      <c r="N57" s="22">
        <v>585</v>
      </c>
      <c r="O57" s="22">
        <v>23</v>
      </c>
      <c r="P57" s="22">
        <f t="shared" si="7"/>
        <v>221</v>
      </c>
      <c r="Q57" s="22">
        <v>221</v>
      </c>
      <c r="R57" s="22">
        <v>0</v>
      </c>
      <c r="S57" s="22">
        <v>0</v>
      </c>
      <c r="T57" s="22">
        <v>0</v>
      </c>
      <c r="U57" s="22">
        <v>0</v>
      </c>
      <c r="V57" s="22">
        <f t="shared" si="8"/>
        <v>19</v>
      </c>
      <c r="W57" s="22">
        <v>19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9"/>
        <v>848</v>
      </c>
      <c r="AD57" s="23">
        <v>97.2877358490566</v>
      </c>
      <c r="AE57" s="22">
        <v>0</v>
      </c>
      <c r="AF57" s="22">
        <v>59</v>
      </c>
      <c r="AG57" s="22">
        <v>0</v>
      </c>
      <c r="AH57" s="22">
        <v>0</v>
      </c>
      <c r="AI57" s="22">
        <v>0</v>
      </c>
      <c r="AJ57" s="22" t="s">
        <v>86</v>
      </c>
      <c r="AK57" s="22">
        <f t="shared" si="10"/>
        <v>59</v>
      </c>
      <c r="AL57" s="23">
        <v>9.19811320754717</v>
      </c>
      <c r="AM57" s="22">
        <v>23</v>
      </c>
      <c r="AN57" s="22">
        <v>84</v>
      </c>
      <c r="AO57" s="22">
        <v>104</v>
      </c>
      <c r="AP57" s="22">
        <f t="shared" si="11"/>
        <v>211</v>
      </c>
    </row>
    <row r="58" spans="1:42" ht="13.5">
      <c r="A58" s="40" t="s">
        <v>110</v>
      </c>
      <c r="B58" s="40" t="s">
        <v>215</v>
      </c>
      <c r="C58" s="41" t="s">
        <v>216</v>
      </c>
      <c r="D58" s="22">
        <v>8227</v>
      </c>
      <c r="E58" s="22">
        <v>8227</v>
      </c>
      <c r="F58" s="22">
        <v>1161</v>
      </c>
      <c r="G58" s="22">
        <v>437</v>
      </c>
      <c r="H58" s="22">
        <v>29</v>
      </c>
      <c r="I58" s="22">
        <f t="shared" si="6"/>
        <v>1627</v>
      </c>
      <c r="J58" s="22">
        <v>541.8177034855163</v>
      </c>
      <c r="K58" s="22">
        <v>396.2895311295417</v>
      </c>
      <c r="L58" s="22">
        <v>145.52817235597456</v>
      </c>
      <c r="M58" s="22">
        <v>0</v>
      </c>
      <c r="N58" s="22">
        <v>1202</v>
      </c>
      <c r="O58" s="22">
        <v>0</v>
      </c>
      <c r="P58" s="22">
        <f t="shared" si="7"/>
        <v>271</v>
      </c>
      <c r="Q58" s="22">
        <v>271</v>
      </c>
      <c r="R58" s="22">
        <v>0</v>
      </c>
      <c r="S58" s="22">
        <v>0</v>
      </c>
      <c r="T58" s="22">
        <v>0</v>
      </c>
      <c r="U58" s="22">
        <v>0</v>
      </c>
      <c r="V58" s="22">
        <f t="shared" si="8"/>
        <v>125</v>
      </c>
      <c r="W58" s="22">
        <v>28</v>
      </c>
      <c r="X58" s="22">
        <v>93</v>
      </c>
      <c r="Y58" s="22">
        <v>0</v>
      </c>
      <c r="Z58" s="22">
        <v>0</v>
      </c>
      <c r="AA58" s="22">
        <v>0</v>
      </c>
      <c r="AB58" s="22">
        <v>4</v>
      </c>
      <c r="AC58" s="22">
        <f t="shared" si="9"/>
        <v>1598</v>
      </c>
      <c r="AD58" s="23">
        <v>100</v>
      </c>
      <c r="AE58" s="22">
        <v>0</v>
      </c>
      <c r="AF58" s="22">
        <v>72</v>
      </c>
      <c r="AG58" s="22">
        <v>0</v>
      </c>
      <c r="AH58" s="22">
        <v>0</v>
      </c>
      <c r="AI58" s="22">
        <v>0</v>
      </c>
      <c r="AJ58" s="22" t="s">
        <v>86</v>
      </c>
      <c r="AK58" s="22">
        <f t="shared" si="10"/>
        <v>72</v>
      </c>
      <c r="AL58" s="23">
        <v>12.3279098873592</v>
      </c>
      <c r="AM58" s="22">
        <v>0</v>
      </c>
      <c r="AN58" s="22">
        <v>173</v>
      </c>
      <c r="AO58" s="22">
        <v>128</v>
      </c>
      <c r="AP58" s="22">
        <f t="shared" si="11"/>
        <v>301</v>
      </c>
    </row>
    <row r="59" spans="1:42" ht="13.5">
      <c r="A59" s="40" t="s">
        <v>110</v>
      </c>
      <c r="B59" s="40" t="s">
        <v>217</v>
      </c>
      <c r="C59" s="41" t="s">
        <v>218</v>
      </c>
      <c r="D59" s="22">
        <v>6135</v>
      </c>
      <c r="E59" s="22">
        <v>6135</v>
      </c>
      <c r="F59" s="22">
        <v>1125</v>
      </c>
      <c r="G59" s="22">
        <v>128</v>
      </c>
      <c r="H59" s="22">
        <v>0</v>
      </c>
      <c r="I59" s="22">
        <f t="shared" si="6"/>
        <v>1253</v>
      </c>
      <c r="J59" s="22">
        <v>559.5561063290573</v>
      </c>
      <c r="K59" s="22">
        <v>502.39474830023113</v>
      </c>
      <c r="L59" s="22">
        <v>57.1613580288263</v>
      </c>
      <c r="M59" s="22">
        <v>0</v>
      </c>
      <c r="N59" s="22">
        <v>550</v>
      </c>
      <c r="O59" s="22">
        <v>655</v>
      </c>
      <c r="P59" s="22">
        <f t="shared" si="7"/>
        <v>48</v>
      </c>
      <c r="Q59" s="22">
        <v>0</v>
      </c>
      <c r="R59" s="22">
        <v>48</v>
      </c>
      <c r="S59" s="22">
        <v>0</v>
      </c>
      <c r="T59" s="22">
        <v>0</v>
      </c>
      <c r="U59" s="22">
        <v>0</v>
      </c>
      <c r="V59" s="22">
        <f t="shared" si="8"/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9"/>
        <v>1253</v>
      </c>
      <c r="AD59" s="23">
        <v>47.72545889864326</v>
      </c>
      <c r="AE59" s="22">
        <v>0</v>
      </c>
      <c r="AF59" s="22">
        <v>0</v>
      </c>
      <c r="AG59" s="22">
        <v>43</v>
      </c>
      <c r="AH59" s="22">
        <v>0</v>
      </c>
      <c r="AI59" s="22">
        <v>0</v>
      </c>
      <c r="AJ59" s="22" t="s">
        <v>86</v>
      </c>
      <c r="AK59" s="22">
        <f t="shared" si="10"/>
        <v>43</v>
      </c>
      <c r="AL59" s="23">
        <v>3.4317637669592975</v>
      </c>
      <c r="AM59" s="22">
        <v>655</v>
      </c>
      <c r="AN59" s="22">
        <v>54</v>
      </c>
      <c r="AO59" s="22">
        <v>5</v>
      </c>
      <c r="AP59" s="22">
        <f t="shared" si="11"/>
        <v>714</v>
      </c>
    </row>
    <row r="60" spans="1:42" ht="13.5">
      <c r="A60" s="40" t="s">
        <v>110</v>
      </c>
      <c r="B60" s="40" t="s">
        <v>219</v>
      </c>
      <c r="C60" s="41" t="s">
        <v>220</v>
      </c>
      <c r="D60" s="22">
        <v>8010</v>
      </c>
      <c r="E60" s="22">
        <v>8010</v>
      </c>
      <c r="F60" s="22">
        <v>1290</v>
      </c>
      <c r="G60" s="22">
        <v>191</v>
      </c>
      <c r="H60" s="22">
        <v>0</v>
      </c>
      <c r="I60" s="22">
        <f t="shared" si="6"/>
        <v>1481</v>
      </c>
      <c r="J60" s="22">
        <v>506.55858259367574</v>
      </c>
      <c r="K60" s="22">
        <v>441.2292853111693</v>
      </c>
      <c r="L60" s="22">
        <v>65.32929728250646</v>
      </c>
      <c r="M60" s="22">
        <v>121</v>
      </c>
      <c r="N60" s="22">
        <v>1073</v>
      </c>
      <c r="O60" s="22">
        <v>0</v>
      </c>
      <c r="P60" s="22">
        <f t="shared" si="7"/>
        <v>372</v>
      </c>
      <c r="Q60" s="22">
        <v>274</v>
      </c>
      <c r="R60" s="22">
        <v>98</v>
      </c>
      <c r="S60" s="22">
        <v>0</v>
      </c>
      <c r="T60" s="22">
        <v>0</v>
      </c>
      <c r="U60" s="22">
        <v>0</v>
      </c>
      <c r="V60" s="22">
        <f t="shared" si="8"/>
        <v>36</v>
      </c>
      <c r="W60" s="22">
        <v>36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1481</v>
      </c>
      <c r="AD60" s="23">
        <v>100</v>
      </c>
      <c r="AE60" s="22">
        <v>0</v>
      </c>
      <c r="AF60" s="22">
        <v>73</v>
      </c>
      <c r="AG60" s="22">
        <v>69</v>
      </c>
      <c r="AH60" s="22">
        <v>0</v>
      </c>
      <c r="AI60" s="22">
        <v>0</v>
      </c>
      <c r="AJ60" s="22" t="s">
        <v>86</v>
      </c>
      <c r="AK60" s="22">
        <f t="shared" si="10"/>
        <v>142</v>
      </c>
      <c r="AL60" s="23">
        <v>18.664169787765296</v>
      </c>
      <c r="AM60" s="22">
        <v>0</v>
      </c>
      <c r="AN60" s="22">
        <v>154</v>
      </c>
      <c r="AO60" s="22">
        <v>158</v>
      </c>
      <c r="AP60" s="22">
        <f t="shared" si="11"/>
        <v>312</v>
      </c>
    </row>
    <row r="61" spans="1:42" ht="13.5">
      <c r="A61" s="40" t="s">
        <v>110</v>
      </c>
      <c r="B61" s="40" t="s">
        <v>221</v>
      </c>
      <c r="C61" s="41" t="s">
        <v>222</v>
      </c>
      <c r="D61" s="22">
        <v>8841</v>
      </c>
      <c r="E61" s="22">
        <v>8841</v>
      </c>
      <c r="F61" s="22">
        <v>1559</v>
      </c>
      <c r="G61" s="22">
        <v>107</v>
      </c>
      <c r="H61" s="22">
        <v>0</v>
      </c>
      <c r="I61" s="22">
        <f t="shared" si="6"/>
        <v>1666</v>
      </c>
      <c r="J61" s="22">
        <v>516.2745799845985</v>
      </c>
      <c r="K61" s="22">
        <v>483.1164887130787</v>
      </c>
      <c r="L61" s="22">
        <v>33.15809127151983</v>
      </c>
      <c r="M61" s="22">
        <v>75</v>
      </c>
      <c r="N61" s="22">
        <v>1194</v>
      </c>
      <c r="O61" s="22">
        <v>0</v>
      </c>
      <c r="P61" s="22">
        <f t="shared" si="7"/>
        <v>433</v>
      </c>
      <c r="Q61" s="22">
        <v>433</v>
      </c>
      <c r="R61" s="22">
        <v>0</v>
      </c>
      <c r="S61" s="22">
        <v>0</v>
      </c>
      <c r="T61" s="22">
        <v>0</v>
      </c>
      <c r="U61" s="22">
        <v>0</v>
      </c>
      <c r="V61" s="22">
        <f t="shared" si="8"/>
        <v>39</v>
      </c>
      <c r="W61" s="22">
        <v>16</v>
      </c>
      <c r="X61" s="22">
        <v>0</v>
      </c>
      <c r="Y61" s="22">
        <v>23</v>
      </c>
      <c r="Z61" s="22">
        <v>0</v>
      </c>
      <c r="AA61" s="22">
        <v>0</v>
      </c>
      <c r="AB61" s="22">
        <v>0</v>
      </c>
      <c r="AC61" s="22">
        <f t="shared" si="9"/>
        <v>1666</v>
      </c>
      <c r="AD61" s="23">
        <v>100</v>
      </c>
      <c r="AE61" s="22">
        <v>0</v>
      </c>
      <c r="AF61" s="22">
        <v>115</v>
      </c>
      <c r="AG61" s="22">
        <v>0</v>
      </c>
      <c r="AH61" s="22">
        <v>0</v>
      </c>
      <c r="AI61" s="22">
        <v>0</v>
      </c>
      <c r="AJ61" s="22" t="s">
        <v>86</v>
      </c>
      <c r="AK61" s="22">
        <f t="shared" si="10"/>
        <v>115</v>
      </c>
      <c r="AL61" s="23">
        <v>13.153360137851811</v>
      </c>
      <c r="AM61" s="22">
        <v>0</v>
      </c>
      <c r="AN61" s="22">
        <v>172</v>
      </c>
      <c r="AO61" s="22">
        <v>205</v>
      </c>
      <c r="AP61" s="22">
        <f t="shared" si="11"/>
        <v>377</v>
      </c>
    </row>
    <row r="62" spans="1:42" ht="13.5">
      <c r="A62" s="40" t="s">
        <v>110</v>
      </c>
      <c r="B62" s="40" t="s">
        <v>223</v>
      </c>
      <c r="C62" s="41" t="s">
        <v>224</v>
      </c>
      <c r="D62" s="22">
        <v>8614</v>
      </c>
      <c r="E62" s="22">
        <v>8614</v>
      </c>
      <c r="F62" s="22">
        <v>1326</v>
      </c>
      <c r="G62" s="22">
        <v>165</v>
      </c>
      <c r="H62" s="22">
        <v>296</v>
      </c>
      <c r="I62" s="22">
        <f t="shared" si="6"/>
        <v>1787</v>
      </c>
      <c r="J62" s="22">
        <v>568.3643383978297</v>
      </c>
      <c r="K62" s="22">
        <v>515.88525846742</v>
      </c>
      <c r="L62" s="22">
        <v>52.479079930409554</v>
      </c>
      <c r="M62" s="22">
        <v>0</v>
      </c>
      <c r="N62" s="22">
        <v>1159</v>
      </c>
      <c r="O62" s="22">
        <v>25</v>
      </c>
      <c r="P62" s="22">
        <f t="shared" si="7"/>
        <v>215</v>
      </c>
      <c r="Q62" s="22">
        <v>215</v>
      </c>
      <c r="R62" s="22">
        <v>0</v>
      </c>
      <c r="S62" s="22">
        <v>0</v>
      </c>
      <c r="T62" s="22">
        <v>0</v>
      </c>
      <c r="U62" s="22">
        <v>0</v>
      </c>
      <c r="V62" s="22">
        <f t="shared" si="8"/>
        <v>92</v>
      </c>
      <c r="W62" s="22">
        <v>82</v>
      </c>
      <c r="X62" s="22">
        <v>10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9"/>
        <v>1491</v>
      </c>
      <c r="AD62" s="23">
        <v>98.32327297116029</v>
      </c>
      <c r="AE62" s="22">
        <v>0</v>
      </c>
      <c r="AF62" s="22">
        <v>57</v>
      </c>
      <c r="AG62" s="22">
        <v>0</v>
      </c>
      <c r="AH62" s="22">
        <v>0</v>
      </c>
      <c r="AI62" s="22">
        <v>0</v>
      </c>
      <c r="AJ62" s="22" t="s">
        <v>86</v>
      </c>
      <c r="AK62" s="22">
        <f t="shared" si="10"/>
        <v>57</v>
      </c>
      <c r="AL62" s="23">
        <v>9.99329309188464</v>
      </c>
      <c r="AM62" s="22">
        <v>25</v>
      </c>
      <c r="AN62" s="22">
        <v>167</v>
      </c>
      <c r="AO62" s="22">
        <v>102</v>
      </c>
      <c r="AP62" s="22">
        <f t="shared" si="11"/>
        <v>294</v>
      </c>
    </row>
    <row r="63" spans="1:42" ht="13.5">
      <c r="A63" s="40" t="s">
        <v>110</v>
      </c>
      <c r="B63" s="40" t="s">
        <v>225</v>
      </c>
      <c r="C63" s="41" t="s">
        <v>226</v>
      </c>
      <c r="D63" s="22">
        <v>9311</v>
      </c>
      <c r="E63" s="22">
        <v>9311</v>
      </c>
      <c r="F63" s="22">
        <v>2281</v>
      </c>
      <c r="G63" s="22">
        <v>107</v>
      </c>
      <c r="H63" s="22">
        <v>36</v>
      </c>
      <c r="I63" s="22">
        <f t="shared" si="6"/>
        <v>2424</v>
      </c>
      <c r="J63" s="22">
        <v>713.2527000763569</v>
      </c>
      <c r="K63" s="22">
        <v>611.7377737041031</v>
      </c>
      <c r="L63" s="22">
        <v>101.51492637225377</v>
      </c>
      <c r="M63" s="22">
        <v>48</v>
      </c>
      <c r="N63" s="22">
        <v>1686</v>
      </c>
      <c r="O63" s="22">
        <v>0</v>
      </c>
      <c r="P63" s="22">
        <f t="shared" si="7"/>
        <v>484</v>
      </c>
      <c r="Q63" s="22">
        <v>255</v>
      </c>
      <c r="R63" s="22">
        <v>217</v>
      </c>
      <c r="S63" s="22">
        <v>0</v>
      </c>
      <c r="T63" s="22">
        <v>0</v>
      </c>
      <c r="U63" s="22">
        <v>12</v>
      </c>
      <c r="V63" s="22">
        <f t="shared" si="8"/>
        <v>218</v>
      </c>
      <c r="W63" s="22">
        <v>218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f t="shared" si="9"/>
        <v>2388</v>
      </c>
      <c r="AD63" s="23">
        <v>100</v>
      </c>
      <c r="AE63" s="22">
        <v>0</v>
      </c>
      <c r="AF63" s="22">
        <v>119</v>
      </c>
      <c r="AG63" s="22">
        <v>197</v>
      </c>
      <c r="AH63" s="22">
        <v>0</v>
      </c>
      <c r="AI63" s="22">
        <v>0</v>
      </c>
      <c r="AJ63" s="22" t="s">
        <v>86</v>
      </c>
      <c r="AK63" s="22">
        <f t="shared" si="10"/>
        <v>316</v>
      </c>
      <c r="AL63" s="23">
        <v>23.891625615763548</v>
      </c>
      <c r="AM63" s="22">
        <v>0</v>
      </c>
      <c r="AN63" s="22">
        <v>124</v>
      </c>
      <c r="AO63" s="22">
        <v>105</v>
      </c>
      <c r="AP63" s="22">
        <f t="shared" si="11"/>
        <v>229</v>
      </c>
    </row>
    <row r="64" spans="1:42" ht="13.5">
      <c r="A64" s="40" t="s">
        <v>110</v>
      </c>
      <c r="B64" s="40" t="s">
        <v>227</v>
      </c>
      <c r="C64" s="41" t="s">
        <v>228</v>
      </c>
      <c r="D64" s="22">
        <v>15457</v>
      </c>
      <c r="E64" s="22">
        <v>15457</v>
      </c>
      <c r="F64" s="22">
        <v>3354</v>
      </c>
      <c r="G64" s="22">
        <v>99</v>
      </c>
      <c r="H64" s="22">
        <v>13</v>
      </c>
      <c r="I64" s="22">
        <f t="shared" si="6"/>
        <v>3466</v>
      </c>
      <c r="J64" s="22">
        <v>614.3423957403703</v>
      </c>
      <c r="K64" s="22">
        <v>541.4933695865064</v>
      </c>
      <c r="L64" s="22">
        <v>72.84902615386387</v>
      </c>
      <c r="M64" s="22">
        <v>68</v>
      </c>
      <c r="N64" s="22">
        <v>2482</v>
      </c>
      <c r="O64" s="22">
        <v>0</v>
      </c>
      <c r="P64" s="22">
        <f t="shared" si="7"/>
        <v>679</v>
      </c>
      <c r="Q64" s="22">
        <v>285</v>
      </c>
      <c r="R64" s="22">
        <v>383</v>
      </c>
      <c r="S64" s="22">
        <v>0</v>
      </c>
      <c r="T64" s="22">
        <v>0</v>
      </c>
      <c r="U64" s="22">
        <v>11</v>
      </c>
      <c r="V64" s="22">
        <f t="shared" si="8"/>
        <v>292</v>
      </c>
      <c r="W64" s="22">
        <v>292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3453</v>
      </c>
      <c r="AD64" s="23">
        <v>100</v>
      </c>
      <c r="AE64" s="22">
        <v>0</v>
      </c>
      <c r="AF64" s="22">
        <v>182</v>
      </c>
      <c r="AG64" s="22">
        <v>320</v>
      </c>
      <c r="AH64" s="22">
        <v>0</v>
      </c>
      <c r="AI64" s="22">
        <v>0</v>
      </c>
      <c r="AJ64" s="22" t="s">
        <v>86</v>
      </c>
      <c r="AK64" s="22">
        <f t="shared" si="10"/>
        <v>502</v>
      </c>
      <c r="AL64" s="23">
        <v>24.481681340528258</v>
      </c>
      <c r="AM64" s="22">
        <v>0</v>
      </c>
      <c r="AN64" s="22">
        <v>184</v>
      </c>
      <c r="AO64" s="22">
        <v>141</v>
      </c>
      <c r="AP64" s="22">
        <f t="shared" si="11"/>
        <v>325</v>
      </c>
    </row>
    <row r="65" spans="1:42" ht="13.5">
      <c r="A65" s="40" t="s">
        <v>110</v>
      </c>
      <c r="B65" s="40" t="s">
        <v>229</v>
      </c>
      <c r="C65" s="41" t="s">
        <v>230</v>
      </c>
      <c r="D65" s="22">
        <v>11300</v>
      </c>
      <c r="E65" s="22">
        <v>11300</v>
      </c>
      <c r="F65" s="22">
        <v>2344</v>
      </c>
      <c r="G65" s="22">
        <v>356</v>
      </c>
      <c r="H65" s="22">
        <v>0</v>
      </c>
      <c r="I65" s="22">
        <f t="shared" si="6"/>
        <v>2700</v>
      </c>
      <c r="J65" s="22">
        <v>654.624803006425</v>
      </c>
      <c r="K65" s="22">
        <v>568.3113104618742</v>
      </c>
      <c r="L65" s="22">
        <v>86.31349254455085</v>
      </c>
      <c r="M65" s="22">
        <v>0</v>
      </c>
      <c r="N65" s="22">
        <v>2047</v>
      </c>
      <c r="O65" s="22">
        <v>0</v>
      </c>
      <c r="P65" s="22">
        <f t="shared" si="7"/>
        <v>273</v>
      </c>
      <c r="Q65" s="22">
        <v>269</v>
      </c>
      <c r="R65" s="22">
        <v>4</v>
      </c>
      <c r="S65" s="22">
        <v>0</v>
      </c>
      <c r="T65" s="22">
        <v>0</v>
      </c>
      <c r="U65" s="22">
        <v>0</v>
      </c>
      <c r="V65" s="22">
        <f t="shared" si="8"/>
        <v>380</v>
      </c>
      <c r="W65" s="22">
        <v>238</v>
      </c>
      <c r="X65" s="22">
        <v>0</v>
      </c>
      <c r="Y65" s="22">
        <v>124</v>
      </c>
      <c r="Z65" s="22">
        <v>0</v>
      </c>
      <c r="AA65" s="22">
        <v>0</v>
      </c>
      <c r="AB65" s="22">
        <v>18</v>
      </c>
      <c r="AC65" s="22">
        <f t="shared" si="9"/>
        <v>2700</v>
      </c>
      <c r="AD65" s="23">
        <v>100</v>
      </c>
      <c r="AE65" s="22">
        <v>0</v>
      </c>
      <c r="AF65" s="22">
        <v>93</v>
      </c>
      <c r="AG65" s="22">
        <v>4</v>
      </c>
      <c r="AH65" s="22">
        <v>0</v>
      </c>
      <c r="AI65" s="22">
        <v>0</v>
      </c>
      <c r="AJ65" s="22" t="s">
        <v>86</v>
      </c>
      <c r="AK65" s="22">
        <f t="shared" si="10"/>
        <v>97</v>
      </c>
      <c r="AL65" s="23">
        <v>17.666666666666668</v>
      </c>
      <c r="AM65" s="22">
        <v>0</v>
      </c>
      <c r="AN65" s="22">
        <v>217</v>
      </c>
      <c r="AO65" s="22">
        <v>93</v>
      </c>
      <c r="AP65" s="22">
        <f t="shared" si="11"/>
        <v>310</v>
      </c>
    </row>
    <row r="66" spans="1:42" ht="13.5">
      <c r="A66" s="40" t="s">
        <v>110</v>
      </c>
      <c r="B66" s="40" t="s">
        <v>231</v>
      </c>
      <c r="C66" s="41" t="s">
        <v>232</v>
      </c>
      <c r="D66" s="22">
        <v>8236</v>
      </c>
      <c r="E66" s="22">
        <v>8236</v>
      </c>
      <c r="F66" s="22">
        <v>1650</v>
      </c>
      <c r="G66" s="22">
        <v>494</v>
      </c>
      <c r="H66" s="22">
        <v>0</v>
      </c>
      <c r="I66" s="22">
        <f t="shared" si="6"/>
        <v>2144</v>
      </c>
      <c r="J66" s="22">
        <v>713.2069697352753</v>
      </c>
      <c r="K66" s="22">
        <v>548.8766324921661</v>
      </c>
      <c r="L66" s="22">
        <v>164.3303372431091</v>
      </c>
      <c r="M66" s="22">
        <v>70</v>
      </c>
      <c r="N66" s="22">
        <v>1638</v>
      </c>
      <c r="O66" s="22">
        <v>0</v>
      </c>
      <c r="P66" s="22">
        <f t="shared" si="7"/>
        <v>506</v>
      </c>
      <c r="Q66" s="22">
        <v>201</v>
      </c>
      <c r="R66" s="22">
        <v>305</v>
      </c>
      <c r="S66" s="22">
        <v>0</v>
      </c>
      <c r="T66" s="22">
        <v>0</v>
      </c>
      <c r="U66" s="22">
        <v>0</v>
      </c>
      <c r="V66" s="22">
        <f t="shared" si="8"/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2144</v>
      </c>
      <c r="AD66" s="23">
        <v>100</v>
      </c>
      <c r="AE66" s="22">
        <v>0</v>
      </c>
      <c r="AF66" s="22">
        <v>119</v>
      </c>
      <c r="AG66" s="22">
        <v>297</v>
      </c>
      <c r="AH66" s="22">
        <v>0</v>
      </c>
      <c r="AI66" s="22">
        <v>0</v>
      </c>
      <c r="AJ66" s="22" t="s">
        <v>86</v>
      </c>
      <c r="AK66" s="22">
        <f t="shared" si="10"/>
        <v>416</v>
      </c>
      <c r="AL66" s="23">
        <v>21.951219512195124</v>
      </c>
      <c r="AM66" s="22">
        <v>0</v>
      </c>
      <c r="AN66" s="22">
        <v>136</v>
      </c>
      <c r="AO66" s="22">
        <v>61</v>
      </c>
      <c r="AP66" s="22">
        <f t="shared" si="11"/>
        <v>197</v>
      </c>
    </row>
    <row r="67" spans="1:42" ht="13.5">
      <c r="A67" s="40" t="s">
        <v>110</v>
      </c>
      <c r="B67" s="40" t="s">
        <v>233</v>
      </c>
      <c r="C67" s="41" t="s">
        <v>234</v>
      </c>
      <c r="D67" s="22">
        <v>14924</v>
      </c>
      <c r="E67" s="22">
        <v>14924</v>
      </c>
      <c r="F67" s="22">
        <v>3771</v>
      </c>
      <c r="G67" s="22">
        <v>254</v>
      </c>
      <c r="H67" s="22">
        <v>240</v>
      </c>
      <c r="I67" s="22">
        <f t="shared" si="6"/>
        <v>4265</v>
      </c>
      <c r="J67" s="22">
        <v>782.9624435037065</v>
      </c>
      <c r="K67" s="22">
        <v>619.0268134805389</v>
      </c>
      <c r="L67" s="22">
        <v>163.93563002316762</v>
      </c>
      <c r="M67" s="22">
        <v>0</v>
      </c>
      <c r="N67" s="22">
        <v>3012</v>
      </c>
      <c r="O67" s="22">
        <v>0</v>
      </c>
      <c r="P67" s="22">
        <f t="shared" si="7"/>
        <v>709</v>
      </c>
      <c r="Q67" s="22">
        <v>378</v>
      </c>
      <c r="R67" s="22">
        <v>306</v>
      </c>
      <c r="S67" s="22">
        <v>0</v>
      </c>
      <c r="T67" s="22">
        <v>0</v>
      </c>
      <c r="U67" s="22">
        <v>25</v>
      </c>
      <c r="V67" s="22">
        <f t="shared" si="8"/>
        <v>304</v>
      </c>
      <c r="W67" s="22">
        <v>304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4025</v>
      </c>
      <c r="AD67" s="23">
        <v>100</v>
      </c>
      <c r="AE67" s="22">
        <v>0</v>
      </c>
      <c r="AF67" s="22">
        <v>163</v>
      </c>
      <c r="AG67" s="22">
        <v>278</v>
      </c>
      <c r="AH67" s="22">
        <v>0</v>
      </c>
      <c r="AI67" s="22">
        <v>0</v>
      </c>
      <c r="AJ67" s="22" t="s">
        <v>86</v>
      </c>
      <c r="AK67" s="22">
        <f t="shared" si="10"/>
        <v>441</v>
      </c>
      <c r="AL67" s="23">
        <v>18.509316770186334</v>
      </c>
      <c r="AM67" s="22">
        <v>0</v>
      </c>
      <c r="AN67" s="22">
        <v>220</v>
      </c>
      <c r="AO67" s="22">
        <v>139</v>
      </c>
      <c r="AP67" s="22">
        <f t="shared" si="11"/>
        <v>359</v>
      </c>
    </row>
    <row r="68" spans="1:42" ht="13.5">
      <c r="A68" s="40" t="s">
        <v>110</v>
      </c>
      <c r="B68" s="40" t="s">
        <v>235</v>
      </c>
      <c r="C68" s="41" t="s">
        <v>236</v>
      </c>
      <c r="D68" s="22">
        <v>4818</v>
      </c>
      <c r="E68" s="22">
        <v>4818</v>
      </c>
      <c r="F68" s="22">
        <v>1110</v>
      </c>
      <c r="G68" s="22">
        <v>66</v>
      </c>
      <c r="H68" s="22">
        <v>19</v>
      </c>
      <c r="I68" s="22">
        <f t="shared" si="6"/>
        <v>1195</v>
      </c>
      <c r="J68" s="22">
        <v>679.5293903569377</v>
      </c>
      <c r="K68" s="22">
        <v>579.4480742876315</v>
      </c>
      <c r="L68" s="22">
        <v>100.0813160693063</v>
      </c>
      <c r="M68" s="22">
        <v>25</v>
      </c>
      <c r="N68" s="22">
        <v>877</v>
      </c>
      <c r="O68" s="22">
        <v>0</v>
      </c>
      <c r="P68" s="22">
        <f t="shared" si="7"/>
        <v>197</v>
      </c>
      <c r="Q68" s="22">
        <v>55</v>
      </c>
      <c r="R68" s="22">
        <v>142</v>
      </c>
      <c r="S68" s="22">
        <v>0</v>
      </c>
      <c r="T68" s="22">
        <v>0</v>
      </c>
      <c r="U68" s="22">
        <v>0</v>
      </c>
      <c r="V68" s="22">
        <f t="shared" si="8"/>
        <v>102</v>
      </c>
      <c r="W68" s="22">
        <v>102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1176</v>
      </c>
      <c r="AD68" s="23">
        <v>100</v>
      </c>
      <c r="AE68" s="22">
        <v>0</v>
      </c>
      <c r="AF68" s="22">
        <v>55</v>
      </c>
      <c r="AG68" s="22">
        <v>107</v>
      </c>
      <c r="AH68" s="22">
        <v>0</v>
      </c>
      <c r="AI68" s="22">
        <v>0</v>
      </c>
      <c r="AJ68" s="22" t="s">
        <v>86</v>
      </c>
      <c r="AK68" s="22">
        <f t="shared" si="10"/>
        <v>162</v>
      </c>
      <c r="AL68" s="23">
        <v>24.063280599500416</v>
      </c>
      <c r="AM68" s="22">
        <v>0</v>
      </c>
      <c r="AN68" s="22">
        <v>92</v>
      </c>
      <c r="AO68" s="22">
        <v>30</v>
      </c>
      <c r="AP68" s="22">
        <f t="shared" si="11"/>
        <v>122</v>
      </c>
    </row>
    <row r="69" spans="1:42" ht="13.5">
      <c r="A69" s="40" t="s">
        <v>110</v>
      </c>
      <c r="B69" s="40" t="s">
        <v>237</v>
      </c>
      <c r="C69" s="41" t="s">
        <v>238</v>
      </c>
      <c r="D69" s="22">
        <v>6079</v>
      </c>
      <c r="E69" s="22">
        <v>6079</v>
      </c>
      <c r="F69" s="22">
        <v>1187</v>
      </c>
      <c r="G69" s="22">
        <v>112</v>
      </c>
      <c r="H69" s="22">
        <v>0</v>
      </c>
      <c r="I69" s="22">
        <f t="shared" si="6"/>
        <v>1299</v>
      </c>
      <c r="J69" s="22">
        <v>585.4423605180195</v>
      </c>
      <c r="K69" s="22">
        <v>534.9654210430249</v>
      </c>
      <c r="L69" s="22">
        <v>50.47693947499476</v>
      </c>
      <c r="M69" s="22">
        <v>0</v>
      </c>
      <c r="N69" s="22">
        <v>894</v>
      </c>
      <c r="O69" s="22">
        <v>0</v>
      </c>
      <c r="P69" s="22">
        <f t="shared" si="7"/>
        <v>405</v>
      </c>
      <c r="Q69" s="22">
        <v>217</v>
      </c>
      <c r="R69" s="22">
        <v>188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1299</v>
      </c>
      <c r="AD69" s="23">
        <v>100</v>
      </c>
      <c r="AE69" s="22">
        <v>0</v>
      </c>
      <c r="AF69" s="22">
        <v>93</v>
      </c>
      <c r="AG69" s="22">
        <v>188</v>
      </c>
      <c r="AH69" s="22">
        <v>0</v>
      </c>
      <c r="AI69" s="22">
        <v>0</v>
      </c>
      <c r="AJ69" s="22" t="s">
        <v>86</v>
      </c>
      <c r="AK69" s="22">
        <f t="shared" si="10"/>
        <v>281</v>
      </c>
      <c r="AL69" s="23">
        <v>21.632024634334105</v>
      </c>
      <c r="AM69" s="22">
        <v>0</v>
      </c>
      <c r="AN69" s="22">
        <v>96</v>
      </c>
      <c r="AO69" s="22">
        <v>63</v>
      </c>
      <c r="AP69" s="22">
        <f t="shared" si="11"/>
        <v>159</v>
      </c>
    </row>
    <row r="70" spans="1:42" ht="13.5">
      <c r="A70" s="40" t="s">
        <v>110</v>
      </c>
      <c r="B70" s="40" t="s">
        <v>239</v>
      </c>
      <c r="C70" s="41" t="s">
        <v>240</v>
      </c>
      <c r="D70" s="22">
        <v>11159</v>
      </c>
      <c r="E70" s="22">
        <v>11159</v>
      </c>
      <c r="F70" s="22">
        <v>2992</v>
      </c>
      <c r="G70" s="22">
        <v>17</v>
      </c>
      <c r="H70" s="22">
        <v>0</v>
      </c>
      <c r="I70" s="22">
        <f t="shared" si="6"/>
        <v>3009</v>
      </c>
      <c r="J70" s="22">
        <v>738.7611449447402</v>
      </c>
      <c r="K70" s="22">
        <v>562.9708558851078</v>
      </c>
      <c r="L70" s="22">
        <v>175.79028905963244</v>
      </c>
      <c r="M70" s="22">
        <v>0</v>
      </c>
      <c r="N70" s="22">
        <v>2236</v>
      </c>
      <c r="O70" s="22">
        <v>0</v>
      </c>
      <c r="P70" s="22">
        <f t="shared" si="7"/>
        <v>773</v>
      </c>
      <c r="Q70" s="22">
        <v>316</v>
      </c>
      <c r="R70" s="22">
        <v>457</v>
      </c>
      <c r="S70" s="22">
        <v>0</v>
      </c>
      <c r="T70" s="22">
        <v>0</v>
      </c>
      <c r="U70" s="22">
        <v>0</v>
      </c>
      <c r="V70" s="22">
        <f t="shared" si="8"/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3009</v>
      </c>
      <c r="AD70" s="23">
        <v>100</v>
      </c>
      <c r="AE70" s="22">
        <v>0</v>
      </c>
      <c r="AF70" s="22">
        <v>108</v>
      </c>
      <c r="AG70" s="22">
        <v>457</v>
      </c>
      <c r="AH70" s="22">
        <v>0</v>
      </c>
      <c r="AI70" s="22">
        <v>0</v>
      </c>
      <c r="AJ70" s="22" t="s">
        <v>86</v>
      </c>
      <c r="AK70" s="22">
        <f t="shared" si="10"/>
        <v>565</v>
      </c>
      <c r="AL70" s="23">
        <v>18.77700232635427</v>
      </c>
      <c r="AM70" s="22">
        <v>0</v>
      </c>
      <c r="AN70" s="22">
        <v>311</v>
      </c>
      <c r="AO70" s="22">
        <v>146</v>
      </c>
      <c r="AP70" s="22">
        <f t="shared" si="11"/>
        <v>457</v>
      </c>
    </row>
    <row r="71" spans="1:42" ht="13.5">
      <c r="A71" s="40" t="s">
        <v>110</v>
      </c>
      <c r="B71" s="40" t="s">
        <v>241</v>
      </c>
      <c r="C71" s="41" t="s">
        <v>109</v>
      </c>
      <c r="D71" s="22">
        <v>9993</v>
      </c>
      <c r="E71" s="22">
        <v>9993</v>
      </c>
      <c r="F71" s="22">
        <v>2161</v>
      </c>
      <c r="G71" s="22">
        <v>913</v>
      </c>
      <c r="H71" s="22">
        <v>0</v>
      </c>
      <c r="I71" s="22">
        <f t="shared" si="6"/>
        <v>3074</v>
      </c>
      <c r="J71" s="22">
        <v>842.7817280315398</v>
      </c>
      <c r="K71" s="22">
        <v>592.4695231867787</v>
      </c>
      <c r="L71" s="22">
        <v>250.3122048447612</v>
      </c>
      <c r="M71" s="22">
        <v>98</v>
      </c>
      <c r="N71" s="22">
        <v>2485</v>
      </c>
      <c r="O71" s="22">
        <v>0</v>
      </c>
      <c r="P71" s="22">
        <f t="shared" si="7"/>
        <v>589</v>
      </c>
      <c r="Q71" s="22">
        <v>271</v>
      </c>
      <c r="R71" s="22">
        <v>318</v>
      </c>
      <c r="S71" s="22">
        <v>0</v>
      </c>
      <c r="T71" s="22">
        <v>0</v>
      </c>
      <c r="U71" s="22">
        <v>0</v>
      </c>
      <c r="V71" s="22">
        <f t="shared" si="8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3074</v>
      </c>
      <c r="AD71" s="23">
        <v>100</v>
      </c>
      <c r="AE71" s="22">
        <v>0</v>
      </c>
      <c r="AF71" s="22">
        <v>93</v>
      </c>
      <c r="AG71" s="22">
        <v>318</v>
      </c>
      <c r="AH71" s="22">
        <v>0</v>
      </c>
      <c r="AI71" s="22">
        <v>0</v>
      </c>
      <c r="AJ71" s="22" t="s">
        <v>86</v>
      </c>
      <c r="AK71" s="22">
        <f t="shared" si="10"/>
        <v>411</v>
      </c>
      <c r="AL71" s="23">
        <v>16.046658259773015</v>
      </c>
      <c r="AM71" s="22">
        <v>0</v>
      </c>
      <c r="AN71" s="22">
        <v>342</v>
      </c>
      <c r="AO71" s="22">
        <v>125</v>
      </c>
      <c r="AP71" s="22">
        <f t="shared" si="11"/>
        <v>467</v>
      </c>
    </row>
    <row r="72" spans="1:42" ht="13.5">
      <c r="A72" s="40" t="s">
        <v>110</v>
      </c>
      <c r="B72" s="40" t="s">
        <v>242</v>
      </c>
      <c r="C72" s="41" t="s">
        <v>243</v>
      </c>
      <c r="D72" s="22">
        <v>20102</v>
      </c>
      <c r="E72" s="22">
        <v>20102</v>
      </c>
      <c r="F72" s="22">
        <v>4493</v>
      </c>
      <c r="G72" s="22">
        <v>527</v>
      </c>
      <c r="H72" s="22">
        <v>0</v>
      </c>
      <c r="I72" s="22">
        <f t="shared" si="6"/>
        <v>5020</v>
      </c>
      <c r="J72" s="22">
        <v>684.1819051603943</v>
      </c>
      <c r="K72" s="22">
        <v>612.3564342401696</v>
      </c>
      <c r="L72" s="22">
        <v>71.82547092022466</v>
      </c>
      <c r="M72" s="22">
        <v>187</v>
      </c>
      <c r="N72" s="22">
        <v>3903</v>
      </c>
      <c r="O72" s="22">
        <v>0</v>
      </c>
      <c r="P72" s="22">
        <f t="shared" si="7"/>
        <v>1117</v>
      </c>
      <c r="Q72" s="22">
        <v>474</v>
      </c>
      <c r="R72" s="22">
        <v>643</v>
      </c>
      <c r="S72" s="22">
        <v>0</v>
      </c>
      <c r="T72" s="22">
        <v>0</v>
      </c>
      <c r="U72" s="22">
        <v>0</v>
      </c>
      <c r="V72" s="22">
        <f t="shared" si="8"/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5020</v>
      </c>
      <c r="AD72" s="23">
        <v>100</v>
      </c>
      <c r="AE72" s="22">
        <v>0</v>
      </c>
      <c r="AF72" s="22">
        <v>134</v>
      </c>
      <c r="AG72" s="22">
        <v>643</v>
      </c>
      <c r="AH72" s="22">
        <v>0</v>
      </c>
      <c r="AI72" s="22">
        <v>0</v>
      </c>
      <c r="AJ72" s="22" t="s">
        <v>86</v>
      </c>
      <c r="AK72" s="22">
        <f t="shared" si="10"/>
        <v>777</v>
      </c>
      <c r="AL72" s="23">
        <v>18.513539466103325</v>
      </c>
      <c r="AM72" s="22">
        <v>0</v>
      </c>
      <c r="AN72" s="22">
        <v>537</v>
      </c>
      <c r="AO72" s="22">
        <v>180</v>
      </c>
      <c r="AP72" s="22">
        <f t="shared" si="11"/>
        <v>717</v>
      </c>
    </row>
    <row r="73" spans="1:42" ht="13.5">
      <c r="A73" s="40" t="s">
        <v>110</v>
      </c>
      <c r="B73" s="40" t="s">
        <v>244</v>
      </c>
      <c r="C73" s="41" t="s">
        <v>245</v>
      </c>
      <c r="D73" s="22">
        <v>3424</v>
      </c>
      <c r="E73" s="22">
        <v>3424</v>
      </c>
      <c r="F73" s="22">
        <v>607</v>
      </c>
      <c r="G73" s="22">
        <v>67</v>
      </c>
      <c r="H73" s="22">
        <v>0</v>
      </c>
      <c r="I73" s="22">
        <f t="shared" si="6"/>
        <v>674</v>
      </c>
      <c r="J73" s="22">
        <v>539.3035462808859</v>
      </c>
      <c r="K73" s="22">
        <v>470.4903341441557</v>
      </c>
      <c r="L73" s="22">
        <v>68.81321213673026</v>
      </c>
      <c r="M73" s="22">
        <v>0</v>
      </c>
      <c r="N73" s="22">
        <v>411</v>
      </c>
      <c r="O73" s="22">
        <v>67</v>
      </c>
      <c r="P73" s="22">
        <f t="shared" si="7"/>
        <v>196</v>
      </c>
      <c r="Q73" s="22">
        <v>70</v>
      </c>
      <c r="R73" s="22">
        <v>126</v>
      </c>
      <c r="S73" s="22">
        <v>0</v>
      </c>
      <c r="T73" s="22">
        <v>0</v>
      </c>
      <c r="U73" s="22">
        <v>0</v>
      </c>
      <c r="V73" s="22">
        <f t="shared" si="8"/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674</v>
      </c>
      <c r="AD73" s="23">
        <v>90.0593471810089</v>
      </c>
      <c r="AE73" s="22">
        <v>0</v>
      </c>
      <c r="AF73" s="22">
        <v>24</v>
      </c>
      <c r="AG73" s="22">
        <v>126</v>
      </c>
      <c r="AH73" s="22">
        <v>0</v>
      </c>
      <c r="AI73" s="22">
        <v>0</v>
      </c>
      <c r="AJ73" s="22" t="s">
        <v>86</v>
      </c>
      <c r="AK73" s="22">
        <f t="shared" si="10"/>
        <v>150</v>
      </c>
      <c r="AL73" s="23">
        <v>22.255192878338278</v>
      </c>
      <c r="AM73" s="22">
        <v>67</v>
      </c>
      <c r="AN73" s="22">
        <v>57</v>
      </c>
      <c r="AO73" s="22">
        <v>33</v>
      </c>
      <c r="AP73" s="22">
        <f t="shared" si="11"/>
        <v>157</v>
      </c>
    </row>
    <row r="74" spans="1:42" ht="13.5">
      <c r="A74" s="40" t="s">
        <v>110</v>
      </c>
      <c r="B74" s="40" t="s">
        <v>246</v>
      </c>
      <c r="C74" s="41" t="s">
        <v>247</v>
      </c>
      <c r="D74" s="22">
        <v>3154</v>
      </c>
      <c r="E74" s="22">
        <v>3154</v>
      </c>
      <c r="F74" s="22">
        <v>528</v>
      </c>
      <c r="G74" s="22">
        <v>136</v>
      </c>
      <c r="H74" s="22">
        <v>0</v>
      </c>
      <c r="I74" s="22">
        <f t="shared" si="6"/>
        <v>664</v>
      </c>
      <c r="J74" s="22">
        <v>576.7844268204758</v>
      </c>
      <c r="K74" s="22">
        <v>458.6478574717037</v>
      </c>
      <c r="L74" s="22">
        <v>118.13656934877216</v>
      </c>
      <c r="M74" s="22">
        <v>0</v>
      </c>
      <c r="N74" s="22">
        <v>463</v>
      </c>
      <c r="O74" s="22">
        <v>0</v>
      </c>
      <c r="P74" s="22">
        <f t="shared" si="7"/>
        <v>201</v>
      </c>
      <c r="Q74" s="22">
        <v>73</v>
      </c>
      <c r="R74" s="22">
        <v>128</v>
      </c>
      <c r="S74" s="22">
        <v>0</v>
      </c>
      <c r="T74" s="22">
        <v>0</v>
      </c>
      <c r="U74" s="22">
        <v>0</v>
      </c>
      <c r="V74" s="22">
        <f t="shared" si="8"/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664</v>
      </c>
      <c r="AD74" s="23">
        <v>100</v>
      </c>
      <c r="AE74" s="22">
        <v>0</v>
      </c>
      <c r="AF74" s="22">
        <v>25</v>
      </c>
      <c r="AG74" s="22">
        <v>128</v>
      </c>
      <c r="AH74" s="22">
        <v>0</v>
      </c>
      <c r="AI74" s="22">
        <v>0</v>
      </c>
      <c r="AJ74" s="22" t="s">
        <v>86</v>
      </c>
      <c r="AK74" s="22">
        <f t="shared" si="10"/>
        <v>153</v>
      </c>
      <c r="AL74" s="23">
        <v>23.042168674698797</v>
      </c>
      <c r="AM74" s="22">
        <v>0</v>
      </c>
      <c r="AN74" s="22">
        <v>65</v>
      </c>
      <c r="AO74" s="22">
        <v>34</v>
      </c>
      <c r="AP74" s="22">
        <f t="shared" si="11"/>
        <v>99</v>
      </c>
    </row>
    <row r="75" spans="1:42" ht="13.5">
      <c r="A75" s="74" t="s">
        <v>12</v>
      </c>
      <c r="B75" s="75"/>
      <c r="C75" s="76"/>
      <c r="D75" s="22">
        <f aca="true" t="shared" si="12" ref="D75:I75">SUM(D6:D74)</f>
        <v>1203335</v>
      </c>
      <c r="E75" s="22">
        <f t="shared" si="12"/>
        <v>1203335</v>
      </c>
      <c r="F75" s="22">
        <f t="shared" si="12"/>
        <v>425261</v>
      </c>
      <c r="G75" s="22">
        <f t="shared" si="12"/>
        <v>45140</v>
      </c>
      <c r="H75" s="22">
        <f t="shared" si="12"/>
        <v>3973</v>
      </c>
      <c r="I75" s="22">
        <f t="shared" si="12"/>
        <v>474374</v>
      </c>
      <c r="J75" s="22">
        <f>I75/D75/365*1000000</f>
        <v>1080.0440397067716</v>
      </c>
      <c r="K75" s="22">
        <f>('ごみ搬入量内訳'!E76+'ごみ処理概要'!H75)/'ごみ処理概要'!D75/365*1000000</f>
        <v>717.5856186439843</v>
      </c>
      <c r="L75" s="22">
        <f>'ごみ搬入量内訳'!F76/D75/365*1000000</f>
        <v>362.4584210627872</v>
      </c>
      <c r="M75" s="22">
        <f aca="true" t="shared" si="13" ref="M75:AC75">SUM(M6:M74)</f>
        <v>9669</v>
      </c>
      <c r="N75" s="22">
        <f t="shared" si="13"/>
        <v>341184</v>
      </c>
      <c r="O75" s="22">
        <f t="shared" si="13"/>
        <v>34944</v>
      </c>
      <c r="P75" s="22">
        <f t="shared" si="13"/>
        <v>48115</v>
      </c>
      <c r="Q75" s="22">
        <f t="shared" si="13"/>
        <v>27679</v>
      </c>
      <c r="R75" s="22">
        <f t="shared" si="13"/>
        <v>19807</v>
      </c>
      <c r="S75" s="22">
        <f t="shared" si="13"/>
        <v>0</v>
      </c>
      <c r="T75" s="22">
        <f t="shared" si="13"/>
        <v>0</v>
      </c>
      <c r="U75" s="22">
        <f t="shared" si="13"/>
        <v>629</v>
      </c>
      <c r="V75" s="22">
        <f t="shared" si="13"/>
        <v>46158</v>
      </c>
      <c r="W75" s="22">
        <f t="shared" si="13"/>
        <v>40725</v>
      </c>
      <c r="X75" s="22">
        <f t="shared" si="13"/>
        <v>3545</v>
      </c>
      <c r="Y75" s="22">
        <f t="shared" si="13"/>
        <v>1619</v>
      </c>
      <c r="Z75" s="22">
        <f t="shared" si="13"/>
        <v>52</v>
      </c>
      <c r="AA75" s="22">
        <f t="shared" si="13"/>
        <v>1</v>
      </c>
      <c r="AB75" s="22">
        <f t="shared" si="13"/>
        <v>216</v>
      </c>
      <c r="AC75" s="22">
        <f t="shared" si="13"/>
        <v>470401</v>
      </c>
      <c r="AD75" s="23">
        <f>(N75+P75+V75)/AC75*100</f>
        <v>92.57144436342611</v>
      </c>
      <c r="AE75" s="22">
        <f aca="true" t="shared" si="14" ref="AE75:AK75">SUM(AE6:AE74)</f>
        <v>138</v>
      </c>
      <c r="AF75" s="22">
        <f t="shared" si="14"/>
        <v>7776</v>
      </c>
      <c r="AG75" s="22">
        <f t="shared" si="14"/>
        <v>17571</v>
      </c>
      <c r="AH75" s="22">
        <f t="shared" si="14"/>
        <v>0</v>
      </c>
      <c r="AI75" s="22">
        <f t="shared" si="14"/>
        <v>0</v>
      </c>
      <c r="AJ75" s="22">
        <f t="shared" si="14"/>
        <v>0</v>
      </c>
      <c r="AK75" s="22">
        <f t="shared" si="14"/>
        <v>25485</v>
      </c>
      <c r="AL75" s="23">
        <f>(M75+V75+AK75)/(M75+AC75)*100</f>
        <v>16.937529943549897</v>
      </c>
      <c r="AM75" s="22">
        <f>SUM(AM6:AM74)</f>
        <v>34944</v>
      </c>
      <c r="AN75" s="22">
        <f>SUM(AN6:AN74)</f>
        <v>39150</v>
      </c>
      <c r="AO75" s="22">
        <f>SUM(AO6:AO74)</f>
        <v>15211</v>
      </c>
      <c r="AP75" s="22">
        <f>SUM(AP6:AP74)</f>
        <v>89305</v>
      </c>
    </row>
  </sheetData>
  <mergeCells count="31">
    <mergeCell ref="AO3:AO4"/>
    <mergeCell ref="A75:C75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88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13</v>
      </c>
      <c r="B2" s="49" t="s">
        <v>14</v>
      </c>
      <c r="C2" s="54" t="s">
        <v>15</v>
      </c>
      <c r="D2" s="57" t="s">
        <v>16</v>
      </c>
      <c r="E2" s="68"/>
      <c r="F2" s="80"/>
      <c r="G2" s="26" t="s">
        <v>17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18</v>
      </c>
    </row>
    <row r="3" spans="1:34" s="42" customFormat="1" ht="13.5">
      <c r="A3" s="50"/>
      <c r="B3" s="50"/>
      <c r="C3" s="78"/>
      <c r="D3" s="30"/>
      <c r="E3" s="44"/>
      <c r="F3" s="45" t="s">
        <v>19</v>
      </c>
      <c r="G3" s="39" t="s">
        <v>67</v>
      </c>
      <c r="H3" s="14" t="s">
        <v>20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21</v>
      </c>
      <c r="AH3" s="78"/>
    </row>
    <row r="4" spans="1:34" s="42" customFormat="1" ht="13.5">
      <c r="A4" s="50"/>
      <c r="B4" s="50"/>
      <c r="C4" s="78"/>
      <c r="D4" s="39" t="s">
        <v>67</v>
      </c>
      <c r="E4" s="54" t="s">
        <v>22</v>
      </c>
      <c r="F4" s="54" t="s">
        <v>23</v>
      </c>
      <c r="G4" s="13"/>
      <c r="H4" s="39" t="s">
        <v>67</v>
      </c>
      <c r="I4" s="65" t="s">
        <v>24</v>
      </c>
      <c r="J4" s="82"/>
      <c r="K4" s="82"/>
      <c r="L4" s="83"/>
      <c r="M4" s="65" t="s">
        <v>25</v>
      </c>
      <c r="N4" s="82"/>
      <c r="O4" s="82"/>
      <c r="P4" s="83"/>
      <c r="Q4" s="65" t="s">
        <v>26</v>
      </c>
      <c r="R4" s="82"/>
      <c r="S4" s="82"/>
      <c r="T4" s="83"/>
      <c r="U4" s="65" t="s">
        <v>27</v>
      </c>
      <c r="V4" s="82"/>
      <c r="W4" s="82"/>
      <c r="X4" s="83"/>
      <c r="Y4" s="65" t="s">
        <v>28</v>
      </c>
      <c r="Z4" s="82"/>
      <c r="AA4" s="82"/>
      <c r="AB4" s="83"/>
      <c r="AC4" s="65" t="s">
        <v>29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67</v>
      </c>
      <c r="J5" s="7" t="s">
        <v>30</v>
      </c>
      <c r="K5" s="7" t="s">
        <v>31</v>
      </c>
      <c r="L5" s="7" t="s">
        <v>32</v>
      </c>
      <c r="M5" s="39" t="s">
        <v>67</v>
      </c>
      <c r="N5" s="7" t="s">
        <v>30</v>
      </c>
      <c r="O5" s="7" t="s">
        <v>31</v>
      </c>
      <c r="P5" s="7" t="s">
        <v>32</v>
      </c>
      <c r="Q5" s="39" t="s">
        <v>67</v>
      </c>
      <c r="R5" s="7" t="s">
        <v>30</v>
      </c>
      <c r="S5" s="7" t="s">
        <v>31</v>
      </c>
      <c r="T5" s="7" t="s">
        <v>32</v>
      </c>
      <c r="U5" s="39" t="s">
        <v>67</v>
      </c>
      <c r="V5" s="7" t="s">
        <v>30</v>
      </c>
      <c r="W5" s="7" t="s">
        <v>31</v>
      </c>
      <c r="X5" s="7" t="s">
        <v>32</v>
      </c>
      <c r="Y5" s="39" t="s">
        <v>67</v>
      </c>
      <c r="Z5" s="7" t="s">
        <v>30</v>
      </c>
      <c r="AA5" s="7" t="s">
        <v>31</v>
      </c>
      <c r="AB5" s="7" t="s">
        <v>32</v>
      </c>
      <c r="AC5" s="39" t="s">
        <v>67</v>
      </c>
      <c r="AD5" s="7" t="s">
        <v>30</v>
      </c>
      <c r="AE5" s="7" t="s">
        <v>31</v>
      </c>
      <c r="AF5" s="7" t="s">
        <v>32</v>
      </c>
      <c r="AG5" s="13"/>
      <c r="AH5" s="61"/>
    </row>
    <row r="6" spans="1:34" s="42" customFormat="1" ht="13.5">
      <c r="A6" s="51"/>
      <c r="B6" s="77"/>
      <c r="C6" s="79"/>
      <c r="D6" s="19" t="s">
        <v>33</v>
      </c>
      <c r="E6" s="20" t="s">
        <v>34</v>
      </c>
      <c r="F6" s="20" t="s">
        <v>34</v>
      </c>
      <c r="G6" s="20" t="s">
        <v>34</v>
      </c>
      <c r="H6" s="19" t="s">
        <v>34</v>
      </c>
      <c r="I6" s="19" t="s">
        <v>34</v>
      </c>
      <c r="J6" s="21" t="s">
        <v>34</v>
      </c>
      <c r="K6" s="21" t="s">
        <v>34</v>
      </c>
      <c r="L6" s="21" t="s">
        <v>34</v>
      </c>
      <c r="M6" s="19" t="s">
        <v>34</v>
      </c>
      <c r="N6" s="21" t="s">
        <v>34</v>
      </c>
      <c r="O6" s="21" t="s">
        <v>34</v>
      </c>
      <c r="P6" s="21" t="s">
        <v>34</v>
      </c>
      <c r="Q6" s="19" t="s">
        <v>34</v>
      </c>
      <c r="R6" s="21" t="s">
        <v>34</v>
      </c>
      <c r="S6" s="21" t="s">
        <v>34</v>
      </c>
      <c r="T6" s="21" t="s">
        <v>34</v>
      </c>
      <c r="U6" s="19" t="s">
        <v>34</v>
      </c>
      <c r="V6" s="21" t="s">
        <v>34</v>
      </c>
      <c r="W6" s="21" t="s">
        <v>34</v>
      </c>
      <c r="X6" s="21" t="s">
        <v>34</v>
      </c>
      <c r="Y6" s="19" t="s">
        <v>34</v>
      </c>
      <c r="Z6" s="21" t="s">
        <v>34</v>
      </c>
      <c r="AA6" s="21" t="s">
        <v>34</v>
      </c>
      <c r="AB6" s="21" t="s">
        <v>34</v>
      </c>
      <c r="AC6" s="19" t="s">
        <v>34</v>
      </c>
      <c r="AD6" s="21" t="s">
        <v>34</v>
      </c>
      <c r="AE6" s="21" t="s">
        <v>34</v>
      </c>
      <c r="AF6" s="21" t="s">
        <v>34</v>
      </c>
      <c r="AG6" s="20" t="s">
        <v>34</v>
      </c>
      <c r="AH6" s="20" t="s">
        <v>34</v>
      </c>
    </row>
    <row r="7" spans="1:34" ht="13.5">
      <c r="A7" s="40" t="s">
        <v>110</v>
      </c>
      <c r="B7" s="40" t="s">
        <v>111</v>
      </c>
      <c r="C7" s="41" t="s">
        <v>112</v>
      </c>
      <c r="D7" s="31">
        <f aca="true" t="shared" si="0" ref="D7:D46">SUM(E7:F7)</f>
        <v>157173</v>
      </c>
      <c r="E7" s="22">
        <v>88732</v>
      </c>
      <c r="F7" s="22">
        <v>68441</v>
      </c>
      <c r="G7" s="32">
        <f aca="true" t="shared" si="1" ref="G7:G46">H7+AG7</f>
        <v>157173</v>
      </c>
      <c r="H7" s="31">
        <f aca="true" t="shared" si="2" ref="H7:H46">I7+M7+Q7+U7+Y7+AC7</f>
        <v>151073</v>
      </c>
      <c r="I7" s="32">
        <f aca="true" t="shared" si="3" ref="I7:I46">SUM(J7:L7)</f>
        <v>0</v>
      </c>
      <c r="J7" s="22">
        <v>0</v>
      </c>
      <c r="K7" s="22">
        <v>0</v>
      </c>
      <c r="L7" s="22">
        <v>0</v>
      </c>
      <c r="M7" s="32">
        <f aca="true" t="shared" si="4" ref="M7:M46">SUM(N7:P7)</f>
        <v>107102</v>
      </c>
      <c r="N7" s="22">
        <v>34037</v>
      </c>
      <c r="O7" s="22">
        <v>32647</v>
      </c>
      <c r="P7" s="22">
        <v>40418</v>
      </c>
      <c r="Q7" s="32">
        <f aca="true" t="shared" si="5" ref="Q7:Q46">SUM(R7:T7)</f>
        <v>6668</v>
      </c>
      <c r="R7" s="22">
        <v>2684</v>
      </c>
      <c r="S7" s="22">
        <v>2598</v>
      </c>
      <c r="T7" s="22">
        <v>1386</v>
      </c>
      <c r="U7" s="32">
        <f aca="true" t="shared" si="6" ref="U7:U46">SUM(V7:X7)</f>
        <v>35488</v>
      </c>
      <c r="V7" s="22">
        <v>391</v>
      </c>
      <c r="W7" s="22">
        <v>15034</v>
      </c>
      <c r="X7" s="22">
        <v>20063</v>
      </c>
      <c r="Y7" s="32">
        <f aca="true" t="shared" si="7" ref="Y7:Y46">SUM(Z7:AB7)</f>
        <v>25</v>
      </c>
      <c r="Z7" s="22">
        <v>0</v>
      </c>
      <c r="AA7" s="22">
        <v>25</v>
      </c>
      <c r="AB7" s="22">
        <v>0</v>
      </c>
      <c r="AC7" s="32">
        <f aca="true" t="shared" si="8" ref="AC7:AC46">SUM(AD7:AF7)</f>
        <v>1790</v>
      </c>
      <c r="AD7" s="22">
        <v>0</v>
      </c>
      <c r="AE7" s="22">
        <v>1316</v>
      </c>
      <c r="AF7" s="22">
        <v>474</v>
      </c>
      <c r="AG7" s="22">
        <v>6100</v>
      </c>
      <c r="AH7" s="22">
        <v>0</v>
      </c>
    </row>
    <row r="8" spans="1:34" ht="13.5">
      <c r="A8" s="40" t="s">
        <v>110</v>
      </c>
      <c r="B8" s="40" t="s">
        <v>113</v>
      </c>
      <c r="C8" s="41" t="s">
        <v>114</v>
      </c>
      <c r="D8" s="31">
        <f t="shared" si="0"/>
        <v>25522</v>
      </c>
      <c r="E8" s="22">
        <v>17277</v>
      </c>
      <c r="F8" s="22">
        <v>8245</v>
      </c>
      <c r="G8" s="32">
        <f t="shared" si="1"/>
        <v>25522</v>
      </c>
      <c r="H8" s="31">
        <f t="shared" si="2"/>
        <v>25127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20761</v>
      </c>
      <c r="N8" s="22">
        <v>53</v>
      </c>
      <c r="O8" s="22">
        <v>13205</v>
      </c>
      <c r="P8" s="22">
        <v>7503</v>
      </c>
      <c r="Q8" s="32">
        <f t="shared" si="5"/>
        <v>95</v>
      </c>
      <c r="R8" s="22">
        <v>95</v>
      </c>
      <c r="S8" s="22">
        <v>0</v>
      </c>
      <c r="T8" s="22">
        <v>0</v>
      </c>
      <c r="U8" s="32">
        <f t="shared" si="6"/>
        <v>2152</v>
      </c>
      <c r="V8" s="22">
        <v>0</v>
      </c>
      <c r="W8" s="22">
        <v>2152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2119</v>
      </c>
      <c r="AD8" s="22">
        <v>24</v>
      </c>
      <c r="AE8" s="22">
        <v>1353</v>
      </c>
      <c r="AF8" s="22">
        <v>742</v>
      </c>
      <c r="AG8" s="22">
        <v>395</v>
      </c>
      <c r="AH8" s="22">
        <v>0</v>
      </c>
    </row>
    <row r="9" spans="1:34" ht="13.5">
      <c r="A9" s="40" t="s">
        <v>110</v>
      </c>
      <c r="B9" s="40" t="s">
        <v>115</v>
      </c>
      <c r="C9" s="41" t="s">
        <v>116</v>
      </c>
      <c r="D9" s="31">
        <f t="shared" si="0"/>
        <v>20327</v>
      </c>
      <c r="E9" s="22">
        <v>11719</v>
      </c>
      <c r="F9" s="22">
        <v>8608</v>
      </c>
      <c r="G9" s="32">
        <f t="shared" si="1"/>
        <v>20327</v>
      </c>
      <c r="H9" s="31">
        <f t="shared" si="2"/>
        <v>17988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15213</v>
      </c>
      <c r="N9" s="22">
        <v>9412</v>
      </c>
      <c r="O9" s="22">
        <v>0</v>
      </c>
      <c r="P9" s="22">
        <v>5801</v>
      </c>
      <c r="Q9" s="32">
        <f t="shared" si="5"/>
        <v>648</v>
      </c>
      <c r="R9" s="22">
        <v>180</v>
      </c>
      <c r="S9" s="22">
        <v>0</v>
      </c>
      <c r="T9" s="22">
        <v>468</v>
      </c>
      <c r="U9" s="32">
        <f t="shared" si="6"/>
        <v>2068</v>
      </c>
      <c r="V9" s="22">
        <v>28</v>
      </c>
      <c r="W9" s="22">
        <v>2040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59</v>
      </c>
      <c r="AD9" s="22">
        <v>59</v>
      </c>
      <c r="AE9" s="22">
        <v>0</v>
      </c>
      <c r="AF9" s="22">
        <v>0</v>
      </c>
      <c r="AG9" s="22">
        <v>2339</v>
      </c>
      <c r="AH9" s="22">
        <v>0</v>
      </c>
    </row>
    <row r="10" spans="1:34" ht="13.5">
      <c r="A10" s="40" t="s">
        <v>110</v>
      </c>
      <c r="B10" s="40" t="s">
        <v>117</v>
      </c>
      <c r="C10" s="41" t="s">
        <v>118</v>
      </c>
      <c r="D10" s="31">
        <f t="shared" si="0"/>
        <v>27004</v>
      </c>
      <c r="E10" s="22">
        <v>18265</v>
      </c>
      <c r="F10" s="22">
        <v>8739</v>
      </c>
      <c r="G10" s="32">
        <f t="shared" si="1"/>
        <v>27004</v>
      </c>
      <c r="H10" s="31">
        <f t="shared" si="2"/>
        <v>24940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17666</v>
      </c>
      <c r="N10" s="22">
        <v>0</v>
      </c>
      <c r="O10" s="22">
        <v>12070</v>
      </c>
      <c r="P10" s="22">
        <v>5596</v>
      </c>
      <c r="Q10" s="32">
        <f t="shared" si="5"/>
        <v>3899</v>
      </c>
      <c r="R10" s="22">
        <v>0</v>
      </c>
      <c r="S10" s="22">
        <v>2923</v>
      </c>
      <c r="T10" s="22">
        <v>976</v>
      </c>
      <c r="U10" s="32">
        <f t="shared" si="6"/>
        <v>2307</v>
      </c>
      <c r="V10" s="22">
        <v>0</v>
      </c>
      <c r="W10" s="22">
        <v>2307</v>
      </c>
      <c r="X10" s="22">
        <v>0</v>
      </c>
      <c r="Y10" s="32">
        <f t="shared" si="7"/>
        <v>587</v>
      </c>
      <c r="Z10" s="22">
        <v>0</v>
      </c>
      <c r="AA10" s="22">
        <v>587</v>
      </c>
      <c r="AB10" s="22">
        <v>0</v>
      </c>
      <c r="AC10" s="32">
        <f t="shared" si="8"/>
        <v>481</v>
      </c>
      <c r="AD10" s="22">
        <v>0</v>
      </c>
      <c r="AE10" s="22">
        <v>378</v>
      </c>
      <c r="AF10" s="22">
        <v>103</v>
      </c>
      <c r="AG10" s="22">
        <v>2064</v>
      </c>
      <c r="AH10" s="22">
        <v>0</v>
      </c>
    </row>
    <row r="11" spans="1:34" ht="13.5">
      <c r="A11" s="40" t="s">
        <v>110</v>
      </c>
      <c r="B11" s="40" t="s">
        <v>119</v>
      </c>
      <c r="C11" s="41" t="s">
        <v>120</v>
      </c>
      <c r="D11" s="31">
        <f t="shared" si="0"/>
        <v>20917</v>
      </c>
      <c r="E11" s="22">
        <v>14908</v>
      </c>
      <c r="F11" s="22">
        <v>6009</v>
      </c>
      <c r="G11" s="32">
        <f t="shared" si="1"/>
        <v>20917</v>
      </c>
      <c r="H11" s="31">
        <f t="shared" si="2"/>
        <v>18814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14830</v>
      </c>
      <c r="N11" s="22">
        <v>332</v>
      </c>
      <c r="O11" s="22">
        <v>11847</v>
      </c>
      <c r="P11" s="22">
        <v>2651</v>
      </c>
      <c r="Q11" s="32">
        <f t="shared" si="5"/>
        <v>1175</v>
      </c>
      <c r="R11" s="22">
        <v>4</v>
      </c>
      <c r="S11" s="22">
        <v>830</v>
      </c>
      <c r="T11" s="22">
        <v>341</v>
      </c>
      <c r="U11" s="32">
        <f t="shared" si="6"/>
        <v>1497</v>
      </c>
      <c r="V11" s="22">
        <v>0</v>
      </c>
      <c r="W11" s="22">
        <v>1497</v>
      </c>
      <c r="X11" s="22">
        <v>0</v>
      </c>
      <c r="Y11" s="32">
        <f t="shared" si="7"/>
        <v>12</v>
      </c>
      <c r="Z11" s="22">
        <v>0</v>
      </c>
      <c r="AA11" s="22">
        <v>12</v>
      </c>
      <c r="AB11" s="22">
        <v>0</v>
      </c>
      <c r="AC11" s="32">
        <f t="shared" si="8"/>
        <v>1300</v>
      </c>
      <c r="AD11" s="22">
        <v>227</v>
      </c>
      <c r="AE11" s="22">
        <v>159</v>
      </c>
      <c r="AF11" s="22">
        <v>914</v>
      </c>
      <c r="AG11" s="22">
        <v>2103</v>
      </c>
      <c r="AH11" s="22">
        <v>0</v>
      </c>
    </row>
    <row r="12" spans="1:34" ht="13.5">
      <c r="A12" s="40" t="s">
        <v>110</v>
      </c>
      <c r="B12" s="40" t="s">
        <v>121</v>
      </c>
      <c r="C12" s="41" t="s">
        <v>122</v>
      </c>
      <c r="D12" s="31">
        <f t="shared" si="0"/>
        <v>12370</v>
      </c>
      <c r="E12" s="22">
        <v>10833</v>
      </c>
      <c r="F12" s="22">
        <v>1537</v>
      </c>
      <c r="G12" s="32">
        <f t="shared" si="1"/>
        <v>12370</v>
      </c>
      <c r="H12" s="31">
        <f t="shared" si="2"/>
        <v>12199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10070</v>
      </c>
      <c r="N12" s="22">
        <v>0</v>
      </c>
      <c r="O12" s="22">
        <v>8925</v>
      </c>
      <c r="P12" s="22">
        <v>1145</v>
      </c>
      <c r="Q12" s="32">
        <f t="shared" si="5"/>
        <v>1603</v>
      </c>
      <c r="R12" s="22">
        <v>0</v>
      </c>
      <c r="S12" s="22">
        <v>1536</v>
      </c>
      <c r="T12" s="22">
        <v>67</v>
      </c>
      <c r="U12" s="32">
        <f t="shared" si="6"/>
        <v>170</v>
      </c>
      <c r="V12" s="22">
        <v>0</v>
      </c>
      <c r="W12" s="22">
        <v>170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356</v>
      </c>
      <c r="AD12" s="22">
        <v>0</v>
      </c>
      <c r="AE12" s="22">
        <v>202</v>
      </c>
      <c r="AF12" s="22">
        <v>154</v>
      </c>
      <c r="AG12" s="22">
        <v>171</v>
      </c>
      <c r="AH12" s="22">
        <v>0</v>
      </c>
    </row>
    <row r="13" spans="1:34" ht="13.5">
      <c r="A13" s="40" t="s">
        <v>110</v>
      </c>
      <c r="B13" s="40" t="s">
        <v>123</v>
      </c>
      <c r="C13" s="41" t="s">
        <v>124</v>
      </c>
      <c r="D13" s="31">
        <f t="shared" si="0"/>
        <v>13495</v>
      </c>
      <c r="E13" s="22">
        <v>8857</v>
      </c>
      <c r="F13" s="22">
        <v>4638</v>
      </c>
      <c r="G13" s="32">
        <f t="shared" si="1"/>
        <v>13495</v>
      </c>
      <c r="H13" s="31">
        <f t="shared" si="2"/>
        <v>12620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10635</v>
      </c>
      <c r="N13" s="22">
        <v>0</v>
      </c>
      <c r="O13" s="22">
        <v>7409</v>
      </c>
      <c r="P13" s="22">
        <v>3226</v>
      </c>
      <c r="Q13" s="32">
        <f t="shared" si="5"/>
        <v>760</v>
      </c>
      <c r="R13" s="22">
        <v>0</v>
      </c>
      <c r="S13" s="22">
        <v>490</v>
      </c>
      <c r="T13" s="22">
        <v>270</v>
      </c>
      <c r="U13" s="32">
        <f t="shared" si="6"/>
        <v>1122</v>
      </c>
      <c r="V13" s="22">
        <v>0</v>
      </c>
      <c r="W13" s="22">
        <v>897</v>
      </c>
      <c r="X13" s="22">
        <v>225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103</v>
      </c>
      <c r="AD13" s="22">
        <v>0</v>
      </c>
      <c r="AE13" s="22">
        <v>61</v>
      </c>
      <c r="AF13" s="22">
        <v>42</v>
      </c>
      <c r="AG13" s="22">
        <v>875</v>
      </c>
      <c r="AH13" s="22">
        <v>0</v>
      </c>
    </row>
    <row r="14" spans="1:34" ht="13.5">
      <c r="A14" s="40" t="s">
        <v>110</v>
      </c>
      <c r="B14" s="40" t="s">
        <v>125</v>
      </c>
      <c r="C14" s="41" t="s">
        <v>126</v>
      </c>
      <c r="D14" s="31">
        <f t="shared" si="0"/>
        <v>19344</v>
      </c>
      <c r="E14" s="22">
        <v>10183</v>
      </c>
      <c r="F14" s="22">
        <v>9161</v>
      </c>
      <c r="G14" s="32">
        <f t="shared" si="1"/>
        <v>19344</v>
      </c>
      <c r="H14" s="31">
        <f t="shared" si="2"/>
        <v>17965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15181</v>
      </c>
      <c r="N14" s="22">
        <v>0</v>
      </c>
      <c r="O14" s="22">
        <v>8066</v>
      </c>
      <c r="P14" s="22">
        <v>7115</v>
      </c>
      <c r="Q14" s="32">
        <f t="shared" si="5"/>
        <v>1753</v>
      </c>
      <c r="R14" s="22">
        <v>0</v>
      </c>
      <c r="S14" s="22">
        <v>1086</v>
      </c>
      <c r="T14" s="22">
        <v>667</v>
      </c>
      <c r="U14" s="32">
        <f t="shared" si="6"/>
        <v>1003</v>
      </c>
      <c r="V14" s="22">
        <v>13</v>
      </c>
      <c r="W14" s="22">
        <v>990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28</v>
      </c>
      <c r="AD14" s="22">
        <v>28</v>
      </c>
      <c r="AE14" s="22">
        <v>0</v>
      </c>
      <c r="AF14" s="22">
        <v>0</v>
      </c>
      <c r="AG14" s="22">
        <v>1379</v>
      </c>
      <c r="AH14" s="22">
        <v>0</v>
      </c>
    </row>
    <row r="15" spans="1:34" ht="13.5">
      <c r="A15" s="40" t="s">
        <v>110</v>
      </c>
      <c r="B15" s="40" t="s">
        <v>127</v>
      </c>
      <c r="C15" s="41" t="s">
        <v>128</v>
      </c>
      <c r="D15" s="31">
        <f t="shared" si="0"/>
        <v>12403</v>
      </c>
      <c r="E15" s="22">
        <v>8794</v>
      </c>
      <c r="F15" s="22">
        <v>3609</v>
      </c>
      <c r="G15" s="32">
        <f t="shared" si="1"/>
        <v>12403</v>
      </c>
      <c r="H15" s="31">
        <f t="shared" si="2"/>
        <v>11671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9352</v>
      </c>
      <c r="N15" s="22">
        <v>0</v>
      </c>
      <c r="O15" s="22">
        <v>6440</v>
      </c>
      <c r="P15" s="22">
        <v>2912</v>
      </c>
      <c r="Q15" s="32">
        <f t="shared" si="5"/>
        <v>625</v>
      </c>
      <c r="R15" s="22">
        <v>0</v>
      </c>
      <c r="S15" s="22">
        <v>625</v>
      </c>
      <c r="T15" s="22">
        <v>0</v>
      </c>
      <c r="U15" s="32">
        <f t="shared" si="6"/>
        <v>1390</v>
      </c>
      <c r="V15" s="22">
        <v>0</v>
      </c>
      <c r="W15" s="22">
        <v>1044</v>
      </c>
      <c r="X15" s="22">
        <v>346</v>
      </c>
      <c r="Y15" s="32">
        <f t="shared" si="7"/>
        <v>6</v>
      </c>
      <c r="Z15" s="22">
        <v>0</v>
      </c>
      <c r="AA15" s="22">
        <v>6</v>
      </c>
      <c r="AB15" s="22">
        <v>0</v>
      </c>
      <c r="AC15" s="32">
        <f t="shared" si="8"/>
        <v>298</v>
      </c>
      <c r="AD15" s="22">
        <v>0</v>
      </c>
      <c r="AE15" s="22">
        <v>298</v>
      </c>
      <c r="AF15" s="22">
        <v>0</v>
      </c>
      <c r="AG15" s="22">
        <v>732</v>
      </c>
      <c r="AH15" s="22">
        <v>965</v>
      </c>
    </row>
    <row r="16" spans="1:34" ht="13.5">
      <c r="A16" s="40" t="s">
        <v>110</v>
      </c>
      <c r="B16" s="40" t="s">
        <v>129</v>
      </c>
      <c r="C16" s="41" t="s">
        <v>130</v>
      </c>
      <c r="D16" s="31">
        <f t="shared" si="0"/>
        <v>2064</v>
      </c>
      <c r="E16" s="22">
        <v>1672</v>
      </c>
      <c r="F16" s="22">
        <v>392</v>
      </c>
      <c r="G16" s="32">
        <f t="shared" si="1"/>
        <v>2064</v>
      </c>
      <c r="H16" s="31">
        <f t="shared" si="2"/>
        <v>2038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1599</v>
      </c>
      <c r="N16" s="22">
        <v>0</v>
      </c>
      <c r="O16" s="22">
        <v>1233</v>
      </c>
      <c r="P16" s="22">
        <v>366</v>
      </c>
      <c r="Q16" s="32">
        <f t="shared" si="5"/>
        <v>186</v>
      </c>
      <c r="R16" s="22">
        <v>46</v>
      </c>
      <c r="S16" s="22">
        <v>140</v>
      </c>
      <c r="T16" s="22">
        <v>0</v>
      </c>
      <c r="U16" s="32">
        <f t="shared" si="6"/>
        <v>169</v>
      </c>
      <c r="V16" s="22">
        <v>0</v>
      </c>
      <c r="W16" s="22">
        <v>169</v>
      </c>
      <c r="X16" s="22">
        <v>0</v>
      </c>
      <c r="Y16" s="32">
        <f t="shared" si="7"/>
        <v>22</v>
      </c>
      <c r="Z16" s="22">
        <v>20</v>
      </c>
      <c r="AA16" s="22">
        <v>2</v>
      </c>
      <c r="AB16" s="22">
        <v>0</v>
      </c>
      <c r="AC16" s="32">
        <f t="shared" si="8"/>
        <v>62</v>
      </c>
      <c r="AD16" s="22">
        <v>0</v>
      </c>
      <c r="AE16" s="22">
        <v>62</v>
      </c>
      <c r="AF16" s="22">
        <v>0</v>
      </c>
      <c r="AG16" s="22">
        <v>26</v>
      </c>
      <c r="AH16" s="22">
        <v>133</v>
      </c>
    </row>
    <row r="17" spans="1:34" ht="13.5">
      <c r="A17" s="40" t="s">
        <v>110</v>
      </c>
      <c r="B17" s="40" t="s">
        <v>131</v>
      </c>
      <c r="C17" s="41" t="s">
        <v>132</v>
      </c>
      <c r="D17" s="31">
        <f t="shared" si="0"/>
        <v>7181</v>
      </c>
      <c r="E17" s="22">
        <v>5357</v>
      </c>
      <c r="F17" s="22">
        <v>1824</v>
      </c>
      <c r="G17" s="32">
        <f t="shared" si="1"/>
        <v>7181</v>
      </c>
      <c r="H17" s="31">
        <f t="shared" si="2"/>
        <v>6678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5104</v>
      </c>
      <c r="N17" s="22">
        <v>0</v>
      </c>
      <c r="O17" s="22">
        <v>3972</v>
      </c>
      <c r="P17" s="22">
        <v>1132</v>
      </c>
      <c r="Q17" s="32">
        <f t="shared" si="5"/>
        <v>758</v>
      </c>
      <c r="R17" s="22">
        <v>0</v>
      </c>
      <c r="S17" s="22">
        <v>650</v>
      </c>
      <c r="T17" s="22">
        <v>108</v>
      </c>
      <c r="U17" s="32">
        <f t="shared" si="6"/>
        <v>570</v>
      </c>
      <c r="V17" s="22">
        <v>0</v>
      </c>
      <c r="W17" s="22">
        <v>475</v>
      </c>
      <c r="X17" s="22">
        <v>95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246</v>
      </c>
      <c r="AD17" s="22">
        <v>0</v>
      </c>
      <c r="AE17" s="22">
        <v>246</v>
      </c>
      <c r="AF17" s="22">
        <v>0</v>
      </c>
      <c r="AG17" s="22">
        <v>503</v>
      </c>
      <c r="AH17" s="22">
        <v>434</v>
      </c>
    </row>
    <row r="18" spans="1:34" ht="13.5">
      <c r="A18" s="40" t="s">
        <v>110</v>
      </c>
      <c r="B18" s="40" t="s">
        <v>133</v>
      </c>
      <c r="C18" s="41" t="s">
        <v>134</v>
      </c>
      <c r="D18" s="31">
        <f t="shared" si="0"/>
        <v>3289</v>
      </c>
      <c r="E18" s="22">
        <v>2503</v>
      </c>
      <c r="F18" s="22">
        <v>786</v>
      </c>
      <c r="G18" s="32">
        <f t="shared" si="1"/>
        <v>3289</v>
      </c>
      <c r="H18" s="31">
        <f t="shared" si="2"/>
        <v>3110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2282</v>
      </c>
      <c r="N18" s="22">
        <v>0</v>
      </c>
      <c r="O18" s="22">
        <v>1758</v>
      </c>
      <c r="P18" s="22">
        <v>524</v>
      </c>
      <c r="Q18" s="32">
        <f t="shared" si="5"/>
        <v>584</v>
      </c>
      <c r="R18" s="22">
        <v>0</v>
      </c>
      <c r="S18" s="22">
        <v>501</v>
      </c>
      <c r="T18" s="22">
        <v>83</v>
      </c>
      <c r="U18" s="32">
        <f t="shared" si="6"/>
        <v>0</v>
      </c>
      <c r="V18" s="22">
        <v>0</v>
      </c>
      <c r="W18" s="22">
        <v>0</v>
      </c>
      <c r="X18" s="22">
        <v>0</v>
      </c>
      <c r="Y18" s="32">
        <f t="shared" si="7"/>
        <v>71</v>
      </c>
      <c r="Z18" s="22">
        <v>0</v>
      </c>
      <c r="AA18" s="22">
        <v>71</v>
      </c>
      <c r="AB18" s="22">
        <v>0</v>
      </c>
      <c r="AC18" s="32">
        <f t="shared" si="8"/>
        <v>173</v>
      </c>
      <c r="AD18" s="22">
        <v>0</v>
      </c>
      <c r="AE18" s="22">
        <v>173</v>
      </c>
      <c r="AF18" s="22">
        <v>0</v>
      </c>
      <c r="AG18" s="22">
        <v>179</v>
      </c>
      <c r="AH18" s="22">
        <v>0</v>
      </c>
    </row>
    <row r="19" spans="1:34" ht="13.5">
      <c r="A19" s="40" t="s">
        <v>110</v>
      </c>
      <c r="B19" s="40" t="s">
        <v>135</v>
      </c>
      <c r="C19" s="41" t="s">
        <v>136</v>
      </c>
      <c r="D19" s="31">
        <f t="shared" si="0"/>
        <v>1857</v>
      </c>
      <c r="E19" s="22">
        <v>1491</v>
      </c>
      <c r="F19" s="22">
        <v>366</v>
      </c>
      <c r="G19" s="32">
        <f t="shared" si="1"/>
        <v>1857</v>
      </c>
      <c r="H19" s="31">
        <f t="shared" si="2"/>
        <v>1301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878</v>
      </c>
      <c r="N19" s="22">
        <v>878</v>
      </c>
      <c r="O19" s="22">
        <v>0</v>
      </c>
      <c r="P19" s="22">
        <v>0</v>
      </c>
      <c r="Q19" s="32">
        <f t="shared" si="5"/>
        <v>179</v>
      </c>
      <c r="R19" s="22">
        <v>179</v>
      </c>
      <c r="S19" s="22">
        <v>0</v>
      </c>
      <c r="T19" s="22">
        <v>0</v>
      </c>
      <c r="U19" s="32">
        <f t="shared" si="6"/>
        <v>244</v>
      </c>
      <c r="V19" s="22">
        <v>244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0</v>
      </c>
      <c r="AD19" s="22">
        <v>0</v>
      </c>
      <c r="AE19" s="22">
        <v>0</v>
      </c>
      <c r="AF19" s="22">
        <v>0</v>
      </c>
      <c r="AG19" s="22">
        <v>556</v>
      </c>
      <c r="AH19" s="22">
        <v>0</v>
      </c>
    </row>
    <row r="20" spans="1:34" ht="13.5">
      <c r="A20" s="40" t="s">
        <v>110</v>
      </c>
      <c r="B20" s="40" t="s">
        <v>137</v>
      </c>
      <c r="C20" s="41" t="s">
        <v>138</v>
      </c>
      <c r="D20" s="31">
        <f t="shared" si="0"/>
        <v>1475</v>
      </c>
      <c r="E20" s="22">
        <v>1295</v>
      </c>
      <c r="F20" s="22">
        <v>180</v>
      </c>
      <c r="G20" s="32">
        <f t="shared" si="1"/>
        <v>1475</v>
      </c>
      <c r="H20" s="31">
        <f t="shared" si="2"/>
        <v>1295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696</v>
      </c>
      <c r="N20" s="22">
        <v>696</v>
      </c>
      <c r="O20" s="22">
        <v>0</v>
      </c>
      <c r="P20" s="22">
        <v>0</v>
      </c>
      <c r="Q20" s="32">
        <f t="shared" si="5"/>
        <v>183</v>
      </c>
      <c r="R20" s="22">
        <v>183</v>
      </c>
      <c r="S20" s="22">
        <v>0</v>
      </c>
      <c r="T20" s="22">
        <v>0</v>
      </c>
      <c r="U20" s="32">
        <f t="shared" si="6"/>
        <v>228</v>
      </c>
      <c r="V20" s="22">
        <v>228</v>
      </c>
      <c r="W20" s="22">
        <v>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188</v>
      </c>
      <c r="AD20" s="22">
        <v>0</v>
      </c>
      <c r="AE20" s="22">
        <v>188</v>
      </c>
      <c r="AF20" s="22">
        <v>0</v>
      </c>
      <c r="AG20" s="22">
        <v>180</v>
      </c>
      <c r="AH20" s="22">
        <v>43</v>
      </c>
    </row>
    <row r="21" spans="1:34" ht="13.5">
      <c r="A21" s="40" t="s">
        <v>110</v>
      </c>
      <c r="B21" s="40" t="s">
        <v>139</v>
      </c>
      <c r="C21" s="41" t="s">
        <v>140</v>
      </c>
      <c r="D21" s="31">
        <f t="shared" si="0"/>
        <v>2008</v>
      </c>
      <c r="E21" s="22">
        <v>1488</v>
      </c>
      <c r="F21" s="22">
        <v>520</v>
      </c>
      <c r="G21" s="32">
        <f t="shared" si="1"/>
        <v>2008</v>
      </c>
      <c r="H21" s="31">
        <f t="shared" si="2"/>
        <v>1839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1368</v>
      </c>
      <c r="N21" s="22">
        <v>0</v>
      </c>
      <c r="O21" s="22">
        <v>1065</v>
      </c>
      <c r="P21" s="22">
        <v>303</v>
      </c>
      <c r="Q21" s="32">
        <f t="shared" si="5"/>
        <v>302</v>
      </c>
      <c r="R21" s="22">
        <v>0</v>
      </c>
      <c r="S21" s="22">
        <v>262</v>
      </c>
      <c r="T21" s="22">
        <v>40</v>
      </c>
      <c r="U21" s="32">
        <f t="shared" si="6"/>
        <v>32</v>
      </c>
      <c r="V21" s="22">
        <v>0</v>
      </c>
      <c r="W21" s="22">
        <v>32</v>
      </c>
      <c r="X21" s="22">
        <v>0</v>
      </c>
      <c r="Y21" s="32">
        <f t="shared" si="7"/>
        <v>41</v>
      </c>
      <c r="Z21" s="22">
        <v>0</v>
      </c>
      <c r="AA21" s="22">
        <v>41</v>
      </c>
      <c r="AB21" s="22">
        <v>0</v>
      </c>
      <c r="AC21" s="32">
        <f t="shared" si="8"/>
        <v>96</v>
      </c>
      <c r="AD21" s="22">
        <v>0</v>
      </c>
      <c r="AE21" s="22">
        <v>88</v>
      </c>
      <c r="AF21" s="22">
        <v>8</v>
      </c>
      <c r="AG21" s="22">
        <v>169</v>
      </c>
      <c r="AH21" s="22">
        <v>247</v>
      </c>
    </row>
    <row r="22" spans="1:34" ht="13.5">
      <c r="A22" s="40" t="s">
        <v>110</v>
      </c>
      <c r="B22" s="40" t="s">
        <v>141</v>
      </c>
      <c r="C22" s="41" t="s">
        <v>142</v>
      </c>
      <c r="D22" s="31">
        <f t="shared" si="0"/>
        <v>2109</v>
      </c>
      <c r="E22" s="22">
        <v>1838</v>
      </c>
      <c r="F22" s="22">
        <v>271</v>
      </c>
      <c r="G22" s="32">
        <f t="shared" si="1"/>
        <v>2109</v>
      </c>
      <c r="H22" s="31">
        <f t="shared" si="2"/>
        <v>1804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1120</v>
      </c>
      <c r="N22" s="22">
        <v>910</v>
      </c>
      <c r="O22" s="22">
        <v>0</v>
      </c>
      <c r="P22" s="22">
        <v>210</v>
      </c>
      <c r="Q22" s="32">
        <f t="shared" si="5"/>
        <v>270</v>
      </c>
      <c r="R22" s="22">
        <v>219</v>
      </c>
      <c r="S22" s="22">
        <v>0</v>
      </c>
      <c r="T22" s="22">
        <v>51</v>
      </c>
      <c r="U22" s="32">
        <f t="shared" si="6"/>
        <v>366</v>
      </c>
      <c r="V22" s="22">
        <v>356</v>
      </c>
      <c r="W22" s="22">
        <v>0</v>
      </c>
      <c r="X22" s="22">
        <v>10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48</v>
      </c>
      <c r="AD22" s="22">
        <v>48</v>
      </c>
      <c r="AE22" s="22">
        <v>0</v>
      </c>
      <c r="AF22" s="22">
        <v>0</v>
      </c>
      <c r="AG22" s="22">
        <v>305</v>
      </c>
      <c r="AH22" s="22">
        <v>0</v>
      </c>
    </row>
    <row r="23" spans="1:34" ht="13.5">
      <c r="A23" s="40" t="s">
        <v>110</v>
      </c>
      <c r="B23" s="40" t="s">
        <v>143</v>
      </c>
      <c r="C23" s="41" t="s">
        <v>144</v>
      </c>
      <c r="D23" s="31">
        <f t="shared" si="0"/>
        <v>958</v>
      </c>
      <c r="E23" s="22">
        <v>765</v>
      </c>
      <c r="F23" s="22">
        <v>193</v>
      </c>
      <c r="G23" s="32">
        <f t="shared" si="1"/>
        <v>958</v>
      </c>
      <c r="H23" s="31">
        <f t="shared" si="2"/>
        <v>883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712</v>
      </c>
      <c r="N23" s="22">
        <v>621</v>
      </c>
      <c r="O23" s="22">
        <v>0</v>
      </c>
      <c r="P23" s="22">
        <v>91</v>
      </c>
      <c r="Q23" s="32">
        <f t="shared" si="5"/>
        <v>99</v>
      </c>
      <c r="R23" s="22">
        <v>88</v>
      </c>
      <c r="S23" s="22">
        <v>0</v>
      </c>
      <c r="T23" s="22">
        <v>11</v>
      </c>
      <c r="U23" s="32">
        <f t="shared" si="6"/>
        <v>72</v>
      </c>
      <c r="V23" s="22">
        <v>56</v>
      </c>
      <c r="W23" s="22">
        <v>0</v>
      </c>
      <c r="X23" s="22">
        <v>16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0</v>
      </c>
      <c r="AD23" s="22">
        <v>0</v>
      </c>
      <c r="AE23" s="22">
        <v>0</v>
      </c>
      <c r="AF23" s="22">
        <v>0</v>
      </c>
      <c r="AG23" s="22">
        <v>75</v>
      </c>
      <c r="AH23" s="22">
        <v>0</v>
      </c>
    </row>
    <row r="24" spans="1:34" ht="13.5">
      <c r="A24" s="40" t="s">
        <v>110</v>
      </c>
      <c r="B24" s="40" t="s">
        <v>145</v>
      </c>
      <c r="C24" s="41" t="s">
        <v>146</v>
      </c>
      <c r="D24" s="31">
        <f t="shared" si="0"/>
        <v>1825</v>
      </c>
      <c r="E24" s="22">
        <v>1552</v>
      </c>
      <c r="F24" s="22">
        <v>273</v>
      </c>
      <c r="G24" s="32">
        <f t="shared" si="1"/>
        <v>1825</v>
      </c>
      <c r="H24" s="31">
        <f t="shared" si="2"/>
        <v>1445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1268</v>
      </c>
      <c r="N24" s="22">
        <v>0</v>
      </c>
      <c r="O24" s="22">
        <v>1268</v>
      </c>
      <c r="P24" s="22">
        <v>0</v>
      </c>
      <c r="Q24" s="32">
        <f t="shared" si="5"/>
        <v>140</v>
      </c>
      <c r="R24" s="22">
        <v>0</v>
      </c>
      <c r="S24" s="22">
        <v>140</v>
      </c>
      <c r="T24" s="22">
        <v>0</v>
      </c>
      <c r="U24" s="32">
        <f t="shared" si="6"/>
        <v>32</v>
      </c>
      <c r="V24" s="22">
        <v>0</v>
      </c>
      <c r="W24" s="22">
        <v>32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5</v>
      </c>
      <c r="AD24" s="22">
        <v>0</v>
      </c>
      <c r="AE24" s="22">
        <v>0</v>
      </c>
      <c r="AF24" s="22">
        <v>5</v>
      </c>
      <c r="AG24" s="22">
        <v>380</v>
      </c>
      <c r="AH24" s="22">
        <v>120</v>
      </c>
    </row>
    <row r="25" spans="1:34" ht="13.5">
      <c r="A25" s="40" t="s">
        <v>110</v>
      </c>
      <c r="B25" s="40" t="s">
        <v>147</v>
      </c>
      <c r="C25" s="41" t="s">
        <v>148</v>
      </c>
      <c r="D25" s="31">
        <f t="shared" si="0"/>
        <v>5620</v>
      </c>
      <c r="E25" s="22">
        <v>4028</v>
      </c>
      <c r="F25" s="22">
        <v>1592</v>
      </c>
      <c r="G25" s="32">
        <f t="shared" si="1"/>
        <v>5620</v>
      </c>
      <c r="H25" s="31">
        <f t="shared" si="2"/>
        <v>4028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3281</v>
      </c>
      <c r="N25" s="22">
        <v>0</v>
      </c>
      <c r="O25" s="22">
        <v>3281</v>
      </c>
      <c r="P25" s="22">
        <v>0</v>
      </c>
      <c r="Q25" s="32">
        <f t="shared" si="5"/>
        <v>205</v>
      </c>
      <c r="R25" s="22">
        <v>0</v>
      </c>
      <c r="S25" s="22">
        <v>205</v>
      </c>
      <c r="T25" s="22">
        <v>0</v>
      </c>
      <c r="U25" s="32">
        <f t="shared" si="6"/>
        <v>542</v>
      </c>
      <c r="V25" s="22">
        <v>0</v>
      </c>
      <c r="W25" s="22">
        <v>542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0</v>
      </c>
      <c r="AD25" s="22">
        <v>0</v>
      </c>
      <c r="AE25" s="22">
        <v>0</v>
      </c>
      <c r="AF25" s="22">
        <v>0</v>
      </c>
      <c r="AG25" s="22">
        <v>1592</v>
      </c>
      <c r="AH25" s="22">
        <v>0</v>
      </c>
    </row>
    <row r="26" spans="1:34" ht="13.5">
      <c r="A26" s="40" t="s">
        <v>110</v>
      </c>
      <c r="B26" s="40" t="s">
        <v>149</v>
      </c>
      <c r="C26" s="41" t="s">
        <v>150</v>
      </c>
      <c r="D26" s="31">
        <f t="shared" si="0"/>
        <v>1722</v>
      </c>
      <c r="E26" s="22">
        <v>1432</v>
      </c>
      <c r="F26" s="22">
        <v>290</v>
      </c>
      <c r="G26" s="32">
        <f t="shared" si="1"/>
        <v>1722</v>
      </c>
      <c r="H26" s="31">
        <f t="shared" si="2"/>
        <v>1714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1374</v>
      </c>
      <c r="N26" s="22">
        <v>0</v>
      </c>
      <c r="O26" s="22">
        <v>1098</v>
      </c>
      <c r="P26" s="22">
        <v>276</v>
      </c>
      <c r="Q26" s="32">
        <f t="shared" si="5"/>
        <v>100</v>
      </c>
      <c r="R26" s="22">
        <v>0</v>
      </c>
      <c r="S26" s="22">
        <v>93</v>
      </c>
      <c r="T26" s="22">
        <v>7</v>
      </c>
      <c r="U26" s="32">
        <f t="shared" si="6"/>
        <v>141</v>
      </c>
      <c r="V26" s="22">
        <v>0</v>
      </c>
      <c r="W26" s="22">
        <v>141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99</v>
      </c>
      <c r="AD26" s="22">
        <v>0</v>
      </c>
      <c r="AE26" s="22">
        <v>92</v>
      </c>
      <c r="AF26" s="22">
        <v>7</v>
      </c>
      <c r="AG26" s="22">
        <v>8</v>
      </c>
      <c r="AH26" s="22">
        <v>0</v>
      </c>
    </row>
    <row r="27" spans="1:34" ht="13.5">
      <c r="A27" s="40" t="s">
        <v>110</v>
      </c>
      <c r="B27" s="40" t="s">
        <v>151</v>
      </c>
      <c r="C27" s="41" t="s">
        <v>152</v>
      </c>
      <c r="D27" s="31">
        <f t="shared" si="0"/>
        <v>2780</v>
      </c>
      <c r="E27" s="22">
        <v>2423</v>
      </c>
      <c r="F27" s="22">
        <v>357</v>
      </c>
      <c r="G27" s="32">
        <f t="shared" si="1"/>
        <v>2780</v>
      </c>
      <c r="H27" s="31">
        <f t="shared" si="2"/>
        <v>2780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1884</v>
      </c>
      <c r="N27" s="22">
        <v>0</v>
      </c>
      <c r="O27" s="22">
        <v>1527</v>
      </c>
      <c r="P27" s="22">
        <v>357</v>
      </c>
      <c r="Q27" s="32">
        <f t="shared" si="5"/>
        <v>605</v>
      </c>
      <c r="R27" s="22">
        <v>0</v>
      </c>
      <c r="S27" s="22">
        <v>605</v>
      </c>
      <c r="T27" s="22">
        <v>0</v>
      </c>
      <c r="U27" s="32">
        <f t="shared" si="6"/>
        <v>264</v>
      </c>
      <c r="V27" s="22">
        <v>0</v>
      </c>
      <c r="W27" s="22">
        <v>264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27</v>
      </c>
      <c r="AD27" s="22">
        <v>27</v>
      </c>
      <c r="AE27" s="22">
        <v>0</v>
      </c>
      <c r="AF27" s="22">
        <v>0</v>
      </c>
      <c r="AG27" s="22">
        <v>0</v>
      </c>
      <c r="AH27" s="22">
        <v>0</v>
      </c>
    </row>
    <row r="28" spans="1:34" ht="13.5">
      <c r="A28" s="40" t="s">
        <v>110</v>
      </c>
      <c r="B28" s="40" t="s">
        <v>153</v>
      </c>
      <c r="C28" s="41" t="s">
        <v>154</v>
      </c>
      <c r="D28" s="31">
        <f t="shared" si="0"/>
        <v>2095</v>
      </c>
      <c r="E28" s="22">
        <v>1785</v>
      </c>
      <c r="F28" s="22">
        <v>310</v>
      </c>
      <c r="G28" s="32">
        <f t="shared" si="1"/>
        <v>2095</v>
      </c>
      <c r="H28" s="31">
        <f t="shared" si="2"/>
        <v>1985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1577</v>
      </c>
      <c r="N28" s="22">
        <v>0</v>
      </c>
      <c r="O28" s="22">
        <v>1377</v>
      </c>
      <c r="P28" s="22">
        <v>200</v>
      </c>
      <c r="Q28" s="32">
        <f t="shared" si="5"/>
        <v>242</v>
      </c>
      <c r="R28" s="22">
        <v>0</v>
      </c>
      <c r="S28" s="22">
        <v>242</v>
      </c>
      <c r="T28" s="22">
        <v>0</v>
      </c>
      <c r="U28" s="32">
        <f t="shared" si="6"/>
        <v>166</v>
      </c>
      <c r="V28" s="22">
        <v>0</v>
      </c>
      <c r="W28" s="22">
        <v>166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0</v>
      </c>
      <c r="AD28" s="22">
        <v>0</v>
      </c>
      <c r="AE28" s="22">
        <v>0</v>
      </c>
      <c r="AF28" s="22">
        <v>0</v>
      </c>
      <c r="AG28" s="22">
        <v>110</v>
      </c>
      <c r="AH28" s="22">
        <v>28</v>
      </c>
    </row>
    <row r="29" spans="1:34" ht="13.5">
      <c r="A29" s="40" t="s">
        <v>110</v>
      </c>
      <c r="B29" s="40" t="s">
        <v>155</v>
      </c>
      <c r="C29" s="41" t="s">
        <v>156</v>
      </c>
      <c r="D29" s="31">
        <f t="shared" si="0"/>
        <v>1332</v>
      </c>
      <c r="E29" s="22">
        <v>1054</v>
      </c>
      <c r="F29" s="22">
        <v>278</v>
      </c>
      <c r="G29" s="32">
        <f t="shared" si="1"/>
        <v>1332</v>
      </c>
      <c r="H29" s="31">
        <f t="shared" si="2"/>
        <v>1054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830</v>
      </c>
      <c r="N29" s="22">
        <v>0</v>
      </c>
      <c r="O29" s="22">
        <v>830</v>
      </c>
      <c r="P29" s="22">
        <v>0</v>
      </c>
      <c r="Q29" s="32">
        <f t="shared" si="5"/>
        <v>17</v>
      </c>
      <c r="R29" s="22">
        <v>0</v>
      </c>
      <c r="S29" s="22">
        <v>17</v>
      </c>
      <c r="T29" s="22">
        <v>0</v>
      </c>
      <c r="U29" s="32">
        <f t="shared" si="6"/>
        <v>207</v>
      </c>
      <c r="V29" s="22">
        <v>0</v>
      </c>
      <c r="W29" s="22">
        <v>207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0</v>
      </c>
      <c r="AD29" s="22">
        <v>0</v>
      </c>
      <c r="AE29" s="22">
        <v>0</v>
      </c>
      <c r="AF29" s="22">
        <v>0</v>
      </c>
      <c r="AG29" s="22">
        <v>278</v>
      </c>
      <c r="AH29" s="22">
        <v>0</v>
      </c>
    </row>
    <row r="30" spans="1:34" ht="13.5">
      <c r="A30" s="40" t="s">
        <v>110</v>
      </c>
      <c r="B30" s="40" t="s">
        <v>157</v>
      </c>
      <c r="C30" s="41" t="s">
        <v>158</v>
      </c>
      <c r="D30" s="31">
        <f t="shared" si="0"/>
        <v>1529</v>
      </c>
      <c r="E30" s="22">
        <v>1441</v>
      </c>
      <c r="F30" s="22">
        <v>88</v>
      </c>
      <c r="G30" s="32">
        <f t="shared" si="1"/>
        <v>1529</v>
      </c>
      <c r="H30" s="31">
        <f t="shared" si="2"/>
        <v>1441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1099</v>
      </c>
      <c r="N30" s="22">
        <v>9</v>
      </c>
      <c r="O30" s="22">
        <v>1090</v>
      </c>
      <c r="P30" s="22">
        <v>0</v>
      </c>
      <c r="Q30" s="32">
        <f t="shared" si="5"/>
        <v>0</v>
      </c>
      <c r="R30" s="22">
        <v>0</v>
      </c>
      <c r="S30" s="22">
        <v>0</v>
      </c>
      <c r="T30" s="22">
        <v>0</v>
      </c>
      <c r="U30" s="32">
        <f t="shared" si="6"/>
        <v>154</v>
      </c>
      <c r="V30" s="22">
        <v>0</v>
      </c>
      <c r="W30" s="22">
        <v>154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188</v>
      </c>
      <c r="AD30" s="22">
        <v>2</v>
      </c>
      <c r="AE30" s="22">
        <v>186</v>
      </c>
      <c r="AF30" s="22">
        <v>0</v>
      </c>
      <c r="AG30" s="22">
        <v>88</v>
      </c>
      <c r="AH30" s="22">
        <v>193</v>
      </c>
    </row>
    <row r="31" spans="1:34" ht="13.5">
      <c r="A31" s="40" t="s">
        <v>110</v>
      </c>
      <c r="B31" s="40" t="s">
        <v>159</v>
      </c>
      <c r="C31" s="41" t="s">
        <v>160</v>
      </c>
      <c r="D31" s="31">
        <f t="shared" si="0"/>
        <v>3480</v>
      </c>
      <c r="E31" s="22">
        <v>3062</v>
      </c>
      <c r="F31" s="22">
        <v>418</v>
      </c>
      <c r="G31" s="32">
        <f t="shared" si="1"/>
        <v>3480</v>
      </c>
      <c r="H31" s="31">
        <f t="shared" si="2"/>
        <v>3333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2780</v>
      </c>
      <c r="N31" s="22">
        <v>0</v>
      </c>
      <c r="O31" s="22">
        <v>2362</v>
      </c>
      <c r="P31" s="22">
        <v>418</v>
      </c>
      <c r="Q31" s="32">
        <f t="shared" si="5"/>
        <v>33</v>
      </c>
      <c r="R31" s="22">
        <v>0</v>
      </c>
      <c r="S31" s="22">
        <v>33</v>
      </c>
      <c r="T31" s="22">
        <v>0</v>
      </c>
      <c r="U31" s="32">
        <f t="shared" si="6"/>
        <v>296</v>
      </c>
      <c r="V31" s="22">
        <v>0</v>
      </c>
      <c r="W31" s="22">
        <v>296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224</v>
      </c>
      <c r="AD31" s="22">
        <v>0</v>
      </c>
      <c r="AE31" s="22">
        <v>224</v>
      </c>
      <c r="AF31" s="22">
        <v>0</v>
      </c>
      <c r="AG31" s="22">
        <v>147</v>
      </c>
      <c r="AH31" s="22">
        <v>300</v>
      </c>
    </row>
    <row r="32" spans="1:34" ht="13.5">
      <c r="A32" s="40" t="s">
        <v>110</v>
      </c>
      <c r="B32" s="40" t="s">
        <v>161</v>
      </c>
      <c r="C32" s="41" t="s">
        <v>162</v>
      </c>
      <c r="D32" s="31">
        <f t="shared" si="0"/>
        <v>4143</v>
      </c>
      <c r="E32" s="22">
        <v>2718</v>
      </c>
      <c r="F32" s="22">
        <v>1425</v>
      </c>
      <c r="G32" s="32">
        <f t="shared" si="1"/>
        <v>4143</v>
      </c>
      <c r="H32" s="31">
        <f t="shared" si="2"/>
        <v>2897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2311</v>
      </c>
      <c r="N32" s="22">
        <v>0</v>
      </c>
      <c r="O32" s="22">
        <v>2311</v>
      </c>
      <c r="P32" s="22">
        <v>0</v>
      </c>
      <c r="Q32" s="32">
        <f t="shared" si="5"/>
        <v>310</v>
      </c>
      <c r="R32" s="22">
        <v>0</v>
      </c>
      <c r="S32" s="22">
        <v>310</v>
      </c>
      <c r="T32" s="22">
        <v>0</v>
      </c>
      <c r="U32" s="32">
        <f t="shared" si="6"/>
        <v>265</v>
      </c>
      <c r="V32" s="22">
        <v>0</v>
      </c>
      <c r="W32" s="22">
        <v>265</v>
      </c>
      <c r="X32" s="22">
        <v>0</v>
      </c>
      <c r="Y32" s="32">
        <f t="shared" si="7"/>
        <v>2</v>
      </c>
      <c r="Z32" s="22">
        <v>0</v>
      </c>
      <c r="AA32" s="22">
        <v>2</v>
      </c>
      <c r="AB32" s="22">
        <v>0</v>
      </c>
      <c r="AC32" s="32">
        <f t="shared" si="8"/>
        <v>9</v>
      </c>
      <c r="AD32" s="22">
        <v>0</v>
      </c>
      <c r="AE32" s="22">
        <v>9</v>
      </c>
      <c r="AF32" s="22">
        <v>0</v>
      </c>
      <c r="AG32" s="22">
        <v>1246</v>
      </c>
      <c r="AH32" s="22">
        <v>100</v>
      </c>
    </row>
    <row r="33" spans="1:34" ht="13.5">
      <c r="A33" s="40" t="s">
        <v>110</v>
      </c>
      <c r="B33" s="40" t="s">
        <v>163</v>
      </c>
      <c r="C33" s="41" t="s">
        <v>164</v>
      </c>
      <c r="D33" s="31">
        <f t="shared" si="0"/>
        <v>2413</v>
      </c>
      <c r="E33" s="22">
        <v>2061</v>
      </c>
      <c r="F33" s="22">
        <v>352</v>
      </c>
      <c r="G33" s="32">
        <f t="shared" si="1"/>
        <v>2413</v>
      </c>
      <c r="H33" s="31">
        <f t="shared" si="2"/>
        <v>1818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1442</v>
      </c>
      <c r="N33" s="22">
        <v>0</v>
      </c>
      <c r="O33" s="22">
        <v>1332</v>
      </c>
      <c r="P33" s="22">
        <v>110</v>
      </c>
      <c r="Q33" s="32">
        <f t="shared" si="5"/>
        <v>86</v>
      </c>
      <c r="R33" s="22">
        <v>0</v>
      </c>
      <c r="S33" s="22">
        <v>86</v>
      </c>
      <c r="T33" s="22">
        <v>0</v>
      </c>
      <c r="U33" s="32">
        <f t="shared" si="6"/>
        <v>290</v>
      </c>
      <c r="V33" s="22">
        <v>0</v>
      </c>
      <c r="W33" s="22">
        <v>290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0</v>
      </c>
      <c r="AD33" s="22">
        <v>0</v>
      </c>
      <c r="AE33" s="22">
        <v>0</v>
      </c>
      <c r="AF33" s="22">
        <v>0</v>
      </c>
      <c r="AG33" s="22">
        <v>595</v>
      </c>
      <c r="AH33" s="22">
        <v>0</v>
      </c>
    </row>
    <row r="34" spans="1:34" ht="13.5">
      <c r="A34" s="40" t="s">
        <v>110</v>
      </c>
      <c r="B34" s="40" t="s">
        <v>165</v>
      </c>
      <c r="C34" s="41" t="s">
        <v>166</v>
      </c>
      <c r="D34" s="31">
        <f t="shared" si="0"/>
        <v>1791</v>
      </c>
      <c r="E34" s="22">
        <v>1303</v>
      </c>
      <c r="F34" s="22">
        <v>488</v>
      </c>
      <c r="G34" s="32">
        <f t="shared" si="1"/>
        <v>1791</v>
      </c>
      <c r="H34" s="31">
        <f t="shared" si="2"/>
        <v>1303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1005</v>
      </c>
      <c r="N34" s="22">
        <v>0</v>
      </c>
      <c r="O34" s="22">
        <v>1005</v>
      </c>
      <c r="P34" s="22">
        <v>0</v>
      </c>
      <c r="Q34" s="32">
        <f t="shared" si="5"/>
        <v>120</v>
      </c>
      <c r="R34" s="22">
        <v>0</v>
      </c>
      <c r="S34" s="22">
        <v>120</v>
      </c>
      <c r="T34" s="22">
        <v>0</v>
      </c>
      <c r="U34" s="32">
        <f t="shared" si="6"/>
        <v>156</v>
      </c>
      <c r="V34" s="22">
        <v>0</v>
      </c>
      <c r="W34" s="22">
        <v>156</v>
      </c>
      <c r="X34" s="22">
        <v>0</v>
      </c>
      <c r="Y34" s="32">
        <f t="shared" si="7"/>
        <v>1</v>
      </c>
      <c r="Z34" s="22">
        <v>0</v>
      </c>
      <c r="AA34" s="22">
        <v>1</v>
      </c>
      <c r="AB34" s="22">
        <v>0</v>
      </c>
      <c r="AC34" s="32">
        <f t="shared" si="8"/>
        <v>21</v>
      </c>
      <c r="AD34" s="22">
        <v>0</v>
      </c>
      <c r="AE34" s="22">
        <v>21</v>
      </c>
      <c r="AF34" s="22">
        <v>0</v>
      </c>
      <c r="AG34" s="22">
        <v>488</v>
      </c>
      <c r="AH34" s="22">
        <v>0</v>
      </c>
    </row>
    <row r="35" spans="1:34" ht="13.5">
      <c r="A35" s="40" t="s">
        <v>110</v>
      </c>
      <c r="B35" s="40" t="s">
        <v>167</v>
      </c>
      <c r="C35" s="41" t="s">
        <v>168</v>
      </c>
      <c r="D35" s="31">
        <f t="shared" si="0"/>
        <v>7062</v>
      </c>
      <c r="E35" s="22">
        <v>4746</v>
      </c>
      <c r="F35" s="22">
        <v>2316</v>
      </c>
      <c r="G35" s="32">
        <f t="shared" si="1"/>
        <v>7062</v>
      </c>
      <c r="H35" s="31">
        <f t="shared" si="2"/>
        <v>5214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3975</v>
      </c>
      <c r="N35" s="22">
        <v>0</v>
      </c>
      <c r="O35" s="22">
        <v>3563</v>
      </c>
      <c r="P35" s="22">
        <v>412</v>
      </c>
      <c r="Q35" s="32">
        <f t="shared" si="5"/>
        <v>559</v>
      </c>
      <c r="R35" s="22">
        <v>0</v>
      </c>
      <c r="S35" s="22">
        <v>503</v>
      </c>
      <c r="T35" s="22">
        <v>56</v>
      </c>
      <c r="U35" s="32">
        <f t="shared" si="6"/>
        <v>620</v>
      </c>
      <c r="V35" s="22">
        <v>0</v>
      </c>
      <c r="W35" s="22">
        <v>620</v>
      </c>
      <c r="X35" s="22">
        <v>0</v>
      </c>
      <c r="Y35" s="32">
        <f t="shared" si="7"/>
        <v>3</v>
      </c>
      <c r="Z35" s="22">
        <v>0</v>
      </c>
      <c r="AA35" s="22">
        <v>3</v>
      </c>
      <c r="AB35" s="22">
        <v>0</v>
      </c>
      <c r="AC35" s="32">
        <f t="shared" si="8"/>
        <v>57</v>
      </c>
      <c r="AD35" s="22">
        <v>0</v>
      </c>
      <c r="AE35" s="22">
        <v>57</v>
      </c>
      <c r="AF35" s="22">
        <v>0</v>
      </c>
      <c r="AG35" s="22">
        <v>1848</v>
      </c>
      <c r="AH35" s="22">
        <v>0</v>
      </c>
    </row>
    <row r="36" spans="1:34" ht="13.5">
      <c r="A36" s="40" t="s">
        <v>110</v>
      </c>
      <c r="B36" s="40" t="s">
        <v>169</v>
      </c>
      <c r="C36" s="41" t="s">
        <v>170</v>
      </c>
      <c r="D36" s="31">
        <f t="shared" si="0"/>
        <v>1203</v>
      </c>
      <c r="E36" s="22">
        <v>1124</v>
      </c>
      <c r="F36" s="22">
        <v>79</v>
      </c>
      <c r="G36" s="32">
        <f t="shared" si="1"/>
        <v>1203</v>
      </c>
      <c r="H36" s="31">
        <f t="shared" si="2"/>
        <v>1124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982</v>
      </c>
      <c r="N36" s="22">
        <v>0</v>
      </c>
      <c r="O36" s="22">
        <v>982</v>
      </c>
      <c r="P36" s="22">
        <v>0</v>
      </c>
      <c r="Q36" s="32">
        <f t="shared" si="5"/>
        <v>32</v>
      </c>
      <c r="R36" s="22">
        <v>0</v>
      </c>
      <c r="S36" s="22">
        <v>32</v>
      </c>
      <c r="T36" s="22">
        <v>0</v>
      </c>
      <c r="U36" s="32">
        <f t="shared" si="6"/>
        <v>94</v>
      </c>
      <c r="V36" s="22">
        <v>0</v>
      </c>
      <c r="W36" s="22">
        <v>94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16</v>
      </c>
      <c r="AD36" s="22">
        <v>0</v>
      </c>
      <c r="AE36" s="22">
        <v>16</v>
      </c>
      <c r="AF36" s="22">
        <v>0</v>
      </c>
      <c r="AG36" s="22">
        <v>79</v>
      </c>
      <c r="AH36" s="22">
        <v>64</v>
      </c>
    </row>
    <row r="37" spans="1:34" ht="13.5">
      <c r="A37" s="40" t="s">
        <v>110</v>
      </c>
      <c r="B37" s="40" t="s">
        <v>171</v>
      </c>
      <c r="C37" s="41" t="s">
        <v>172</v>
      </c>
      <c r="D37" s="31">
        <f t="shared" si="0"/>
        <v>3101</v>
      </c>
      <c r="E37" s="22">
        <v>2498</v>
      </c>
      <c r="F37" s="22">
        <v>603</v>
      </c>
      <c r="G37" s="32">
        <f t="shared" si="1"/>
        <v>3101</v>
      </c>
      <c r="H37" s="31">
        <f t="shared" si="2"/>
        <v>1524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1125</v>
      </c>
      <c r="N37" s="22">
        <v>0</v>
      </c>
      <c r="O37" s="22">
        <v>1125</v>
      </c>
      <c r="P37" s="22">
        <v>0</v>
      </c>
      <c r="Q37" s="32">
        <f t="shared" si="5"/>
        <v>399</v>
      </c>
      <c r="R37" s="22">
        <v>0</v>
      </c>
      <c r="S37" s="22">
        <v>399</v>
      </c>
      <c r="T37" s="22">
        <v>0</v>
      </c>
      <c r="U37" s="32">
        <f t="shared" si="6"/>
        <v>0</v>
      </c>
      <c r="V37" s="22">
        <v>0</v>
      </c>
      <c r="W37" s="22">
        <v>0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0</v>
      </c>
      <c r="AD37" s="22">
        <v>0</v>
      </c>
      <c r="AE37" s="22">
        <v>0</v>
      </c>
      <c r="AF37" s="22">
        <v>0</v>
      </c>
      <c r="AG37" s="22">
        <v>1577</v>
      </c>
      <c r="AH37" s="22">
        <v>0</v>
      </c>
    </row>
    <row r="38" spans="1:34" ht="13.5">
      <c r="A38" s="40" t="s">
        <v>110</v>
      </c>
      <c r="B38" s="40" t="s">
        <v>173</v>
      </c>
      <c r="C38" s="41" t="s">
        <v>174</v>
      </c>
      <c r="D38" s="31">
        <f t="shared" si="0"/>
        <v>1309</v>
      </c>
      <c r="E38" s="22">
        <v>951</v>
      </c>
      <c r="F38" s="22">
        <v>358</v>
      </c>
      <c r="G38" s="32">
        <f t="shared" si="1"/>
        <v>1309</v>
      </c>
      <c r="H38" s="31">
        <f t="shared" si="2"/>
        <v>1201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885</v>
      </c>
      <c r="N38" s="22">
        <v>0</v>
      </c>
      <c r="O38" s="22">
        <v>631</v>
      </c>
      <c r="P38" s="22">
        <v>254</v>
      </c>
      <c r="Q38" s="32">
        <f t="shared" si="5"/>
        <v>103</v>
      </c>
      <c r="R38" s="22">
        <v>0</v>
      </c>
      <c r="S38" s="22">
        <v>66</v>
      </c>
      <c r="T38" s="22">
        <v>37</v>
      </c>
      <c r="U38" s="32">
        <f t="shared" si="6"/>
        <v>213</v>
      </c>
      <c r="V38" s="22">
        <v>0</v>
      </c>
      <c r="W38" s="22">
        <v>146</v>
      </c>
      <c r="X38" s="22">
        <v>67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0</v>
      </c>
      <c r="AD38" s="22">
        <v>0</v>
      </c>
      <c r="AE38" s="22">
        <v>0</v>
      </c>
      <c r="AF38" s="22">
        <v>0</v>
      </c>
      <c r="AG38" s="22">
        <v>108</v>
      </c>
      <c r="AH38" s="22">
        <v>0</v>
      </c>
    </row>
    <row r="39" spans="1:34" ht="13.5">
      <c r="A39" s="40" t="s">
        <v>110</v>
      </c>
      <c r="B39" s="40" t="s">
        <v>175</v>
      </c>
      <c r="C39" s="41" t="s">
        <v>176</v>
      </c>
      <c r="D39" s="31">
        <f t="shared" si="0"/>
        <v>3458</v>
      </c>
      <c r="E39" s="22">
        <v>2770</v>
      </c>
      <c r="F39" s="22">
        <v>688</v>
      </c>
      <c r="G39" s="32">
        <f t="shared" si="1"/>
        <v>3458</v>
      </c>
      <c r="H39" s="31">
        <f t="shared" si="2"/>
        <v>3447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2574</v>
      </c>
      <c r="N39" s="22">
        <v>0</v>
      </c>
      <c r="O39" s="22">
        <v>1974</v>
      </c>
      <c r="P39" s="22">
        <v>600</v>
      </c>
      <c r="Q39" s="32">
        <f t="shared" si="5"/>
        <v>217</v>
      </c>
      <c r="R39" s="22">
        <v>0</v>
      </c>
      <c r="S39" s="22">
        <v>140</v>
      </c>
      <c r="T39" s="22">
        <v>77</v>
      </c>
      <c r="U39" s="32">
        <f t="shared" si="6"/>
        <v>505</v>
      </c>
      <c r="V39" s="22">
        <v>0</v>
      </c>
      <c r="W39" s="22">
        <v>505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151</v>
      </c>
      <c r="AD39" s="22">
        <v>0</v>
      </c>
      <c r="AE39" s="22">
        <v>151</v>
      </c>
      <c r="AF39" s="22">
        <v>0</v>
      </c>
      <c r="AG39" s="22">
        <v>11</v>
      </c>
      <c r="AH39" s="22">
        <v>170</v>
      </c>
    </row>
    <row r="40" spans="1:34" ht="13.5">
      <c r="A40" s="40" t="s">
        <v>110</v>
      </c>
      <c r="B40" s="40" t="s">
        <v>177</v>
      </c>
      <c r="C40" s="41" t="s">
        <v>178</v>
      </c>
      <c r="D40" s="31">
        <f t="shared" si="0"/>
        <v>2336</v>
      </c>
      <c r="E40" s="22">
        <v>1842</v>
      </c>
      <c r="F40" s="22">
        <v>494</v>
      </c>
      <c r="G40" s="32">
        <f t="shared" si="1"/>
        <v>2336</v>
      </c>
      <c r="H40" s="31">
        <f t="shared" si="2"/>
        <v>2336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1624</v>
      </c>
      <c r="N40" s="22">
        <v>0</v>
      </c>
      <c r="O40" s="22">
        <v>1155</v>
      </c>
      <c r="P40" s="22">
        <v>469</v>
      </c>
      <c r="Q40" s="32">
        <f t="shared" si="5"/>
        <v>145</v>
      </c>
      <c r="R40" s="22">
        <v>0</v>
      </c>
      <c r="S40" s="22">
        <v>120</v>
      </c>
      <c r="T40" s="22">
        <v>25</v>
      </c>
      <c r="U40" s="32">
        <f t="shared" si="6"/>
        <v>454</v>
      </c>
      <c r="V40" s="22">
        <v>0</v>
      </c>
      <c r="W40" s="22">
        <v>454</v>
      </c>
      <c r="X40" s="22">
        <v>0</v>
      </c>
      <c r="Y40" s="32">
        <f t="shared" si="7"/>
        <v>1</v>
      </c>
      <c r="Z40" s="22">
        <v>0</v>
      </c>
      <c r="AA40" s="22">
        <v>1</v>
      </c>
      <c r="AB40" s="22">
        <v>0</v>
      </c>
      <c r="AC40" s="32">
        <f t="shared" si="8"/>
        <v>112</v>
      </c>
      <c r="AD40" s="22">
        <v>0</v>
      </c>
      <c r="AE40" s="22">
        <v>112</v>
      </c>
      <c r="AF40" s="22">
        <v>0</v>
      </c>
      <c r="AG40" s="22">
        <v>0</v>
      </c>
      <c r="AH40" s="22">
        <v>0</v>
      </c>
    </row>
    <row r="41" spans="1:34" ht="13.5">
      <c r="A41" s="40" t="s">
        <v>110</v>
      </c>
      <c r="B41" s="40" t="s">
        <v>179</v>
      </c>
      <c r="C41" s="41" t="s">
        <v>180</v>
      </c>
      <c r="D41" s="31">
        <f t="shared" si="0"/>
        <v>4955</v>
      </c>
      <c r="E41" s="22">
        <v>3664</v>
      </c>
      <c r="F41" s="22">
        <v>1291</v>
      </c>
      <c r="G41" s="32">
        <f t="shared" si="1"/>
        <v>4955</v>
      </c>
      <c r="H41" s="31">
        <f t="shared" si="2"/>
        <v>3494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2763</v>
      </c>
      <c r="N41" s="22">
        <v>0</v>
      </c>
      <c r="O41" s="22">
        <v>2763</v>
      </c>
      <c r="P41" s="22">
        <v>0</v>
      </c>
      <c r="Q41" s="32">
        <f t="shared" si="5"/>
        <v>124</v>
      </c>
      <c r="R41" s="22">
        <v>0</v>
      </c>
      <c r="S41" s="22">
        <v>124</v>
      </c>
      <c r="T41" s="22">
        <v>0</v>
      </c>
      <c r="U41" s="32">
        <f t="shared" si="6"/>
        <v>607</v>
      </c>
      <c r="V41" s="22">
        <v>0</v>
      </c>
      <c r="W41" s="22">
        <v>607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0</v>
      </c>
      <c r="AD41" s="22">
        <v>0</v>
      </c>
      <c r="AE41" s="22">
        <v>0</v>
      </c>
      <c r="AF41" s="22">
        <v>0</v>
      </c>
      <c r="AG41" s="22">
        <v>1461</v>
      </c>
      <c r="AH41" s="22">
        <v>0</v>
      </c>
    </row>
    <row r="42" spans="1:34" ht="13.5">
      <c r="A42" s="40" t="s">
        <v>110</v>
      </c>
      <c r="B42" s="40" t="s">
        <v>181</v>
      </c>
      <c r="C42" s="41" t="s">
        <v>182</v>
      </c>
      <c r="D42" s="31">
        <f t="shared" si="0"/>
        <v>2109</v>
      </c>
      <c r="E42" s="22">
        <v>1815</v>
      </c>
      <c r="F42" s="22">
        <v>294</v>
      </c>
      <c r="G42" s="32">
        <f t="shared" si="1"/>
        <v>2109</v>
      </c>
      <c r="H42" s="31">
        <f t="shared" si="2"/>
        <v>1815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1378</v>
      </c>
      <c r="N42" s="22">
        <v>0</v>
      </c>
      <c r="O42" s="22">
        <v>1378</v>
      </c>
      <c r="P42" s="22">
        <v>0</v>
      </c>
      <c r="Q42" s="32">
        <f t="shared" si="5"/>
        <v>146</v>
      </c>
      <c r="R42" s="22">
        <v>0</v>
      </c>
      <c r="S42" s="22">
        <v>146</v>
      </c>
      <c r="T42" s="22">
        <v>0</v>
      </c>
      <c r="U42" s="32">
        <f t="shared" si="6"/>
        <v>291</v>
      </c>
      <c r="V42" s="22">
        <v>0</v>
      </c>
      <c r="W42" s="22">
        <v>291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0</v>
      </c>
      <c r="AD42" s="22">
        <v>0</v>
      </c>
      <c r="AE42" s="22">
        <v>0</v>
      </c>
      <c r="AF42" s="22">
        <v>0</v>
      </c>
      <c r="AG42" s="22">
        <v>294</v>
      </c>
      <c r="AH42" s="22">
        <v>0</v>
      </c>
    </row>
    <row r="43" spans="1:34" ht="13.5">
      <c r="A43" s="40" t="s">
        <v>110</v>
      </c>
      <c r="B43" s="40" t="s">
        <v>183</v>
      </c>
      <c r="C43" s="41" t="s">
        <v>184</v>
      </c>
      <c r="D43" s="31">
        <f t="shared" si="0"/>
        <v>5490</v>
      </c>
      <c r="E43" s="22">
        <v>3847</v>
      </c>
      <c r="F43" s="22">
        <v>1643</v>
      </c>
      <c r="G43" s="32">
        <f t="shared" si="1"/>
        <v>5490</v>
      </c>
      <c r="H43" s="31">
        <f t="shared" si="2"/>
        <v>3638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2825</v>
      </c>
      <c r="N43" s="22">
        <v>0</v>
      </c>
      <c r="O43" s="22">
        <v>2825</v>
      </c>
      <c r="P43" s="22">
        <v>0</v>
      </c>
      <c r="Q43" s="32">
        <f t="shared" si="5"/>
        <v>150</v>
      </c>
      <c r="R43" s="22">
        <v>0</v>
      </c>
      <c r="S43" s="22">
        <v>150</v>
      </c>
      <c r="T43" s="22">
        <v>0</v>
      </c>
      <c r="U43" s="32">
        <f t="shared" si="6"/>
        <v>663</v>
      </c>
      <c r="V43" s="22">
        <v>0</v>
      </c>
      <c r="W43" s="22">
        <v>663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0</v>
      </c>
      <c r="AD43" s="22">
        <v>0</v>
      </c>
      <c r="AE43" s="22">
        <v>0</v>
      </c>
      <c r="AF43" s="22">
        <v>0</v>
      </c>
      <c r="AG43" s="22">
        <v>1852</v>
      </c>
      <c r="AH43" s="22">
        <v>14</v>
      </c>
    </row>
    <row r="44" spans="1:34" ht="13.5">
      <c r="A44" s="40" t="s">
        <v>110</v>
      </c>
      <c r="B44" s="40" t="s">
        <v>185</v>
      </c>
      <c r="C44" s="41" t="s">
        <v>186</v>
      </c>
      <c r="D44" s="31">
        <f t="shared" si="0"/>
        <v>2248</v>
      </c>
      <c r="E44" s="22">
        <v>1838</v>
      </c>
      <c r="F44" s="22">
        <v>410</v>
      </c>
      <c r="G44" s="32">
        <f t="shared" si="1"/>
        <v>2248</v>
      </c>
      <c r="H44" s="31">
        <f t="shared" si="2"/>
        <v>1838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1509</v>
      </c>
      <c r="N44" s="22">
        <v>0</v>
      </c>
      <c r="O44" s="22">
        <v>1509</v>
      </c>
      <c r="P44" s="22">
        <v>0</v>
      </c>
      <c r="Q44" s="32">
        <f t="shared" si="5"/>
        <v>91</v>
      </c>
      <c r="R44" s="22">
        <v>0</v>
      </c>
      <c r="S44" s="22">
        <v>91</v>
      </c>
      <c r="T44" s="22">
        <v>0</v>
      </c>
      <c r="U44" s="32">
        <f t="shared" si="6"/>
        <v>189</v>
      </c>
      <c r="V44" s="22">
        <v>0</v>
      </c>
      <c r="W44" s="22">
        <v>189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49</v>
      </c>
      <c r="AD44" s="22">
        <v>0</v>
      </c>
      <c r="AE44" s="22">
        <v>49</v>
      </c>
      <c r="AF44" s="22">
        <v>0</v>
      </c>
      <c r="AG44" s="22">
        <v>410</v>
      </c>
      <c r="AH44" s="22">
        <v>14</v>
      </c>
    </row>
    <row r="45" spans="1:34" ht="13.5">
      <c r="A45" s="40" t="s">
        <v>110</v>
      </c>
      <c r="B45" s="40" t="s">
        <v>187</v>
      </c>
      <c r="C45" s="41" t="s">
        <v>188</v>
      </c>
      <c r="D45" s="31">
        <f t="shared" si="0"/>
        <v>2007</v>
      </c>
      <c r="E45" s="22">
        <v>1728</v>
      </c>
      <c r="F45" s="22">
        <v>279</v>
      </c>
      <c r="G45" s="32">
        <f t="shared" si="1"/>
        <v>2007</v>
      </c>
      <c r="H45" s="31">
        <f t="shared" si="2"/>
        <v>1728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1271</v>
      </c>
      <c r="N45" s="22">
        <v>0</v>
      </c>
      <c r="O45" s="22">
        <v>1271</v>
      </c>
      <c r="P45" s="22">
        <v>0</v>
      </c>
      <c r="Q45" s="32">
        <f t="shared" si="5"/>
        <v>224</v>
      </c>
      <c r="R45" s="22">
        <v>0</v>
      </c>
      <c r="S45" s="22">
        <v>224</v>
      </c>
      <c r="T45" s="22">
        <v>0</v>
      </c>
      <c r="U45" s="32">
        <f t="shared" si="6"/>
        <v>218</v>
      </c>
      <c r="V45" s="22">
        <v>0</v>
      </c>
      <c r="W45" s="22">
        <v>218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15</v>
      </c>
      <c r="AD45" s="22">
        <v>0</v>
      </c>
      <c r="AE45" s="22">
        <v>15</v>
      </c>
      <c r="AF45" s="22">
        <v>0</v>
      </c>
      <c r="AG45" s="22">
        <v>279</v>
      </c>
      <c r="AH45" s="22">
        <v>0</v>
      </c>
    </row>
    <row r="46" spans="1:34" ht="13.5">
      <c r="A46" s="40" t="s">
        <v>110</v>
      </c>
      <c r="B46" s="40" t="s">
        <v>189</v>
      </c>
      <c r="C46" s="41" t="s">
        <v>190</v>
      </c>
      <c r="D46" s="31">
        <f t="shared" si="0"/>
        <v>1372</v>
      </c>
      <c r="E46" s="22">
        <v>1269</v>
      </c>
      <c r="F46" s="22">
        <v>103</v>
      </c>
      <c r="G46" s="32">
        <f t="shared" si="1"/>
        <v>1372</v>
      </c>
      <c r="H46" s="31">
        <f t="shared" si="2"/>
        <v>1269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1038</v>
      </c>
      <c r="N46" s="22">
        <v>1038</v>
      </c>
      <c r="O46" s="22">
        <v>0</v>
      </c>
      <c r="P46" s="22">
        <v>0</v>
      </c>
      <c r="Q46" s="32">
        <f t="shared" si="5"/>
        <v>27</v>
      </c>
      <c r="R46" s="22">
        <v>27</v>
      </c>
      <c r="S46" s="22">
        <v>0</v>
      </c>
      <c r="T46" s="22">
        <v>0</v>
      </c>
      <c r="U46" s="32">
        <f t="shared" si="6"/>
        <v>203</v>
      </c>
      <c r="V46" s="22">
        <v>55</v>
      </c>
      <c r="W46" s="22">
        <v>148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1</v>
      </c>
      <c r="AD46" s="22">
        <v>0</v>
      </c>
      <c r="AE46" s="22">
        <v>1</v>
      </c>
      <c r="AF46" s="22">
        <v>0</v>
      </c>
      <c r="AG46" s="22">
        <v>103</v>
      </c>
      <c r="AH46" s="22">
        <v>0</v>
      </c>
    </row>
    <row r="47" spans="1:34" ht="13.5">
      <c r="A47" s="40" t="s">
        <v>110</v>
      </c>
      <c r="B47" s="40" t="s">
        <v>191</v>
      </c>
      <c r="C47" s="41" t="s">
        <v>192</v>
      </c>
      <c r="D47" s="31">
        <f aca="true" t="shared" si="9" ref="D47:D75">SUM(E47:F47)</f>
        <v>2298</v>
      </c>
      <c r="E47" s="22">
        <v>1724</v>
      </c>
      <c r="F47" s="22">
        <v>574</v>
      </c>
      <c r="G47" s="32">
        <f aca="true" t="shared" si="10" ref="G47:G75">H47+AG47</f>
        <v>2298</v>
      </c>
      <c r="H47" s="31">
        <f aca="true" t="shared" si="11" ref="H47:H75">I47+M47+Q47+U47+Y47+AC47</f>
        <v>1942</v>
      </c>
      <c r="I47" s="32">
        <f aca="true" t="shared" si="12" ref="I47:I75">SUM(J47:L47)</f>
        <v>0</v>
      </c>
      <c r="J47" s="22">
        <v>0</v>
      </c>
      <c r="K47" s="22">
        <v>0</v>
      </c>
      <c r="L47" s="22">
        <v>0</v>
      </c>
      <c r="M47" s="32">
        <f aca="true" t="shared" si="13" ref="M47:M75">SUM(N47:P47)</f>
        <v>1736</v>
      </c>
      <c r="N47" s="22">
        <v>0</v>
      </c>
      <c r="O47" s="22">
        <v>1736</v>
      </c>
      <c r="P47" s="22">
        <v>0</v>
      </c>
      <c r="Q47" s="32">
        <f aca="true" t="shared" si="14" ref="Q47:Q75">SUM(R47:T47)</f>
        <v>174</v>
      </c>
      <c r="R47" s="22">
        <v>0</v>
      </c>
      <c r="S47" s="22">
        <v>174</v>
      </c>
      <c r="T47" s="22">
        <v>0</v>
      </c>
      <c r="U47" s="32">
        <f aca="true" t="shared" si="15" ref="U47:U75">SUM(V47:X47)</f>
        <v>32</v>
      </c>
      <c r="V47" s="22">
        <v>0</v>
      </c>
      <c r="W47" s="22">
        <v>32</v>
      </c>
      <c r="X47" s="22">
        <v>0</v>
      </c>
      <c r="Y47" s="32">
        <f aca="true" t="shared" si="16" ref="Y47:Y75">SUM(Z47:AB47)</f>
        <v>0</v>
      </c>
      <c r="Z47" s="22">
        <v>0</v>
      </c>
      <c r="AA47" s="22">
        <v>0</v>
      </c>
      <c r="AB47" s="22">
        <v>0</v>
      </c>
      <c r="AC47" s="32">
        <f aca="true" t="shared" si="17" ref="AC47:AC75">SUM(AD47:AF47)</f>
        <v>0</v>
      </c>
      <c r="AD47" s="22">
        <v>0</v>
      </c>
      <c r="AE47" s="22">
        <v>0</v>
      </c>
      <c r="AF47" s="22">
        <v>0</v>
      </c>
      <c r="AG47" s="22">
        <v>356</v>
      </c>
      <c r="AH47" s="22">
        <v>2</v>
      </c>
    </row>
    <row r="48" spans="1:34" ht="13.5">
      <c r="A48" s="40" t="s">
        <v>110</v>
      </c>
      <c r="B48" s="40" t="s">
        <v>193</v>
      </c>
      <c r="C48" s="41" t="s">
        <v>194</v>
      </c>
      <c r="D48" s="31">
        <f t="shared" si="9"/>
        <v>1558</v>
      </c>
      <c r="E48" s="22">
        <v>1447</v>
      </c>
      <c r="F48" s="22">
        <v>111</v>
      </c>
      <c r="G48" s="32">
        <f t="shared" si="10"/>
        <v>1558</v>
      </c>
      <c r="H48" s="31">
        <f t="shared" si="11"/>
        <v>1183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896</v>
      </c>
      <c r="N48" s="22">
        <v>0</v>
      </c>
      <c r="O48" s="22">
        <v>896</v>
      </c>
      <c r="P48" s="22">
        <v>0</v>
      </c>
      <c r="Q48" s="32">
        <f t="shared" si="14"/>
        <v>42</v>
      </c>
      <c r="R48" s="22">
        <v>0</v>
      </c>
      <c r="S48" s="22">
        <v>42</v>
      </c>
      <c r="T48" s="22">
        <v>0</v>
      </c>
      <c r="U48" s="32">
        <f t="shared" si="15"/>
        <v>245</v>
      </c>
      <c r="V48" s="22">
        <v>0</v>
      </c>
      <c r="W48" s="22">
        <v>245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0</v>
      </c>
      <c r="AD48" s="22">
        <v>0</v>
      </c>
      <c r="AE48" s="22">
        <v>0</v>
      </c>
      <c r="AF48" s="22">
        <v>0</v>
      </c>
      <c r="AG48" s="22">
        <v>375</v>
      </c>
      <c r="AH48" s="22">
        <v>48</v>
      </c>
    </row>
    <row r="49" spans="1:34" ht="13.5">
      <c r="A49" s="40" t="s">
        <v>110</v>
      </c>
      <c r="B49" s="40" t="s">
        <v>195</v>
      </c>
      <c r="C49" s="41" t="s">
        <v>196</v>
      </c>
      <c r="D49" s="31">
        <f t="shared" si="9"/>
        <v>1111</v>
      </c>
      <c r="E49" s="22">
        <v>985</v>
      </c>
      <c r="F49" s="22">
        <v>126</v>
      </c>
      <c r="G49" s="32">
        <f t="shared" si="10"/>
        <v>1111</v>
      </c>
      <c r="H49" s="31">
        <f t="shared" si="11"/>
        <v>985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625</v>
      </c>
      <c r="N49" s="22">
        <v>0</v>
      </c>
      <c r="O49" s="22">
        <v>625</v>
      </c>
      <c r="P49" s="22">
        <v>0</v>
      </c>
      <c r="Q49" s="32">
        <f t="shared" si="14"/>
        <v>96</v>
      </c>
      <c r="R49" s="22">
        <v>0</v>
      </c>
      <c r="S49" s="22">
        <v>96</v>
      </c>
      <c r="T49" s="22">
        <v>0</v>
      </c>
      <c r="U49" s="32">
        <f t="shared" si="15"/>
        <v>80</v>
      </c>
      <c r="V49" s="22">
        <v>0</v>
      </c>
      <c r="W49" s="22">
        <v>80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184</v>
      </c>
      <c r="AD49" s="22">
        <v>184</v>
      </c>
      <c r="AE49" s="22">
        <v>0</v>
      </c>
      <c r="AF49" s="22">
        <v>0</v>
      </c>
      <c r="AG49" s="22">
        <v>126</v>
      </c>
      <c r="AH49" s="22">
        <v>6</v>
      </c>
    </row>
    <row r="50" spans="1:34" ht="13.5">
      <c r="A50" s="40" t="s">
        <v>110</v>
      </c>
      <c r="B50" s="40" t="s">
        <v>197</v>
      </c>
      <c r="C50" s="41" t="s">
        <v>198</v>
      </c>
      <c r="D50" s="31">
        <f t="shared" si="9"/>
        <v>1862</v>
      </c>
      <c r="E50" s="22">
        <v>1604</v>
      </c>
      <c r="F50" s="22">
        <v>258</v>
      </c>
      <c r="G50" s="32">
        <f t="shared" si="10"/>
        <v>1862</v>
      </c>
      <c r="H50" s="31">
        <f t="shared" si="11"/>
        <v>1604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1349</v>
      </c>
      <c r="N50" s="22">
        <v>0</v>
      </c>
      <c r="O50" s="22">
        <v>1349</v>
      </c>
      <c r="P50" s="22">
        <v>0</v>
      </c>
      <c r="Q50" s="32">
        <f t="shared" si="14"/>
        <v>180</v>
      </c>
      <c r="R50" s="22">
        <v>0</v>
      </c>
      <c r="S50" s="22">
        <v>180</v>
      </c>
      <c r="T50" s="22">
        <v>0</v>
      </c>
      <c r="U50" s="32">
        <f t="shared" si="15"/>
        <v>75</v>
      </c>
      <c r="V50" s="22">
        <v>0</v>
      </c>
      <c r="W50" s="22">
        <v>75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0</v>
      </c>
      <c r="AD50" s="22">
        <v>0</v>
      </c>
      <c r="AE50" s="22">
        <v>0</v>
      </c>
      <c r="AF50" s="22">
        <v>0</v>
      </c>
      <c r="AG50" s="22">
        <v>258</v>
      </c>
      <c r="AH50" s="22">
        <v>0</v>
      </c>
    </row>
    <row r="51" spans="1:34" ht="13.5">
      <c r="A51" s="40" t="s">
        <v>110</v>
      </c>
      <c r="B51" s="40" t="s">
        <v>199</v>
      </c>
      <c r="C51" s="41" t="s">
        <v>200</v>
      </c>
      <c r="D51" s="31">
        <f t="shared" si="9"/>
        <v>2000</v>
      </c>
      <c r="E51" s="22">
        <v>1438</v>
      </c>
      <c r="F51" s="22">
        <v>562</v>
      </c>
      <c r="G51" s="32">
        <f t="shared" si="10"/>
        <v>2000</v>
      </c>
      <c r="H51" s="31">
        <f t="shared" si="11"/>
        <v>1438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1214</v>
      </c>
      <c r="N51" s="22">
        <v>0</v>
      </c>
      <c r="O51" s="22">
        <v>1214</v>
      </c>
      <c r="P51" s="22">
        <v>0</v>
      </c>
      <c r="Q51" s="32">
        <f t="shared" si="14"/>
        <v>126</v>
      </c>
      <c r="R51" s="22">
        <v>0</v>
      </c>
      <c r="S51" s="22">
        <v>126</v>
      </c>
      <c r="T51" s="22">
        <v>0</v>
      </c>
      <c r="U51" s="32">
        <f t="shared" si="15"/>
        <v>21</v>
      </c>
      <c r="V51" s="22">
        <v>0</v>
      </c>
      <c r="W51" s="22">
        <v>21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77</v>
      </c>
      <c r="AD51" s="22">
        <v>0</v>
      </c>
      <c r="AE51" s="22">
        <v>77</v>
      </c>
      <c r="AF51" s="22">
        <v>0</v>
      </c>
      <c r="AG51" s="22">
        <v>562</v>
      </c>
      <c r="AH51" s="22">
        <v>0</v>
      </c>
    </row>
    <row r="52" spans="1:34" ht="13.5">
      <c r="A52" s="40" t="s">
        <v>110</v>
      </c>
      <c r="B52" s="40" t="s">
        <v>201</v>
      </c>
      <c r="C52" s="41" t="s">
        <v>202</v>
      </c>
      <c r="D52" s="31">
        <f t="shared" si="9"/>
        <v>3846</v>
      </c>
      <c r="E52" s="22">
        <v>3353</v>
      </c>
      <c r="F52" s="22">
        <v>493</v>
      </c>
      <c r="G52" s="32">
        <f t="shared" si="10"/>
        <v>3846</v>
      </c>
      <c r="H52" s="31">
        <f t="shared" si="11"/>
        <v>2068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1841</v>
      </c>
      <c r="N52" s="22">
        <v>0</v>
      </c>
      <c r="O52" s="22">
        <v>1841</v>
      </c>
      <c r="P52" s="22">
        <v>0</v>
      </c>
      <c r="Q52" s="32">
        <f t="shared" si="14"/>
        <v>187</v>
      </c>
      <c r="R52" s="22">
        <v>0</v>
      </c>
      <c r="S52" s="22">
        <v>187</v>
      </c>
      <c r="T52" s="22">
        <v>0</v>
      </c>
      <c r="U52" s="32">
        <f t="shared" si="15"/>
        <v>0</v>
      </c>
      <c r="V52" s="22">
        <v>0</v>
      </c>
      <c r="W52" s="22">
        <v>0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40</v>
      </c>
      <c r="AD52" s="22">
        <v>0</v>
      </c>
      <c r="AE52" s="22">
        <v>40</v>
      </c>
      <c r="AF52" s="22">
        <v>0</v>
      </c>
      <c r="AG52" s="22">
        <v>1778</v>
      </c>
      <c r="AH52" s="22">
        <v>5</v>
      </c>
    </row>
    <row r="53" spans="1:34" ht="13.5">
      <c r="A53" s="40" t="s">
        <v>110</v>
      </c>
      <c r="B53" s="40" t="s">
        <v>203</v>
      </c>
      <c r="C53" s="41" t="s">
        <v>204</v>
      </c>
      <c r="D53" s="31">
        <f t="shared" si="9"/>
        <v>4835</v>
      </c>
      <c r="E53" s="22">
        <v>2939</v>
      </c>
      <c r="F53" s="22">
        <v>1896</v>
      </c>
      <c r="G53" s="32">
        <f t="shared" si="10"/>
        <v>4835</v>
      </c>
      <c r="H53" s="31">
        <f t="shared" si="11"/>
        <v>4240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3614</v>
      </c>
      <c r="N53" s="22">
        <v>0</v>
      </c>
      <c r="O53" s="22">
        <v>2423</v>
      </c>
      <c r="P53" s="22">
        <v>1191</v>
      </c>
      <c r="Q53" s="32">
        <f t="shared" si="14"/>
        <v>336</v>
      </c>
      <c r="R53" s="22">
        <v>0</v>
      </c>
      <c r="S53" s="22">
        <v>200</v>
      </c>
      <c r="T53" s="22">
        <v>136</v>
      </c>
      <c r="U53" s="32">
        <f t="shared" si="15"/>
        <v>227</v>
      </c>
      <c r="V53" s="22">
        <v>0</v>
      </c>
      <c r="W53" s="22">
        <v>215</v>
      </c>
      <c r="X53" s="22">
        <v>12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63</v>
      </c>
      <c r="AD53" s="22">
        <v>0</v>
      </c>
      <c r="AE53" s="22">
        <v>63</v>
      </c>
      <c r="AF53" s="22">
        <v>0</v>
      </c>
      <c r="AG53" s="22">
        <v>595</v>
      </c>
      <c r="AH53" s="22">
        <v>0</v>
      </c>
    </row>
    <row r="54" spans="1:34" ht="13.5">
      <c r="A54" s="40" t="s">
        <v>110</v>
      </c>
      <c r="B54" s="40" t="s">
        <v>205</v>
      </c>
      <c r="C54" s="41" t="s">
        <v>206</v>
      </c>
      <c r="D54" s="31">
        <f t="shared" si="9"/>
        <v>2757</v>
      </c>
      <c r="E54" s="22">
        <v>1811</v>
      </c>
      <c r="F54" s="22">
        <v>946</v>
      </c>
      <c r="G54" s="32">
        <f t="shared" si="10"/>
        <v>2757</v>
      </c>
      <c r="H54" s="31">
        <f t="shared" si="11"/>
        <v>2757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2238</v>
      </c>
      <c r="N54" s="22">
        <v>0</v>
      </c>
      <c r="O54" s="22">
        <v>1377</v>
      </c>
      <c r="P54" s="22">
        <v>861</v>
      </c>
      <c r="Q54" s="32">
        <f t="shared" si="14"/>
        <v>322</v>
      </c>
      <c r="R54" s="22">
        <v>0</v>
      </c>
      <c r="S54" s="22">
        <v>322</v>
      </c>
      <c r="T54" s="22">
        <v>0</v>
      </c>
      <c r="U54" s="32">
        <f t="shared" si="15"/>
        <v>93</v>
      </c>
      <c r="V54" s="22">
        <v>0</v>
      </c>
      <c r="W54" s="22">
        <v>93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104</v>
      </c>
      <c r="AD54" s="22">
        <v>0</v>
      </c>
      <c r="AE54" s="22">
        <v>19</v>
      </c>
      <c r="AF54" s="22">
        <v>85</v>
      </c>
      <c r="AG54" s="22">
        <v>0</v>
      </c>
      <c r="AH54" s="22">
        <v>0</v>
      </c>
    </row>
    <row r="55" spans="1:34" ht="13.5">
      <c r="A55" s="40" t="s">
        <v>110</v>
      </c>
      <c r="B55" s="40" t="s">
        <v>207</v>
      </c>
      <c r="C55" s="41" t="s">
        <v>208</v>
      </c>
      <c r="D55" s="31">
        <f t="shared" si="9"/>
        <v>3593</v>
      </c>
      <c r="E55" s="22">
        <v>1983</v>
      </c>
      <c r="F55" s="22">
        <v>1610</v>
      </c>
      <c r="G55" s="32">
        <f t="shared" si="10"/>
        <v>3593</v>
      </c>
      <c r="H55" s="31">
        <f t="shared" si="11"/>
        <v>2677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1667</v>
      </c>
      <c r="N55" s="22">
        <v>0</v>
      </c>
      <c r="O55" s="22">
        <v>1175</v>
      </c>
      <c r="P55" s="22">
        <v>492</v>
      </c>
      <c r="Q55" s="32">
        <f t="shared" si="14"/>
        <v>844</v>
      </c>
      <c r="R55" s="22">
        <v>0</v>
      </c>
      <c r="S55" s="22">
        <v>644</v>
      </c>
      <c r="T55" s="22">
        <v>200</v>
      </c>
      <c r="U55" s="32">
        <f t="shared" si="15"/>
        <v>42</v>
      </c>
      <c r="V55" s="22">
        <v>0</v>
      </c>
      <c r="W55" s="22">
        <v>40</v>
      </c>
      <c r="X55" s="22">
        <v>2</v>
      </c>
      <c r="Y55" s="32">
        <f t="shared" si="16"/>
        <v>7</v>
      </c>
      <c r="Z55" s="22">
        <v>7</v>
      </c>
      <c r="AA55" s="22">
        <v>0</v>
      </c>
      <c r="AB55" s="22">
        <v>0</v>
      </c>
      <c r="AC55" s="32">
        <f t="shared" si="17"/>
        <v>117</v>
      </c>
      <c r="AD55" s="22">
        <v>0</v>
      </c>
      <c r="AE55" s="22">
        <v>117</v>
      </c>
      <c r="AF55" s="22">
        <v>0</v>
      </c>
      <c r="AG55" s="22">
        <v>916</v>
      </c>
      <c r="AH55" s="22">
        <v>396</v>
      </c>
    </row>
    <row r="56" spans="1:34" ht="13.5">
      <c r="A56" s="40" t="s">
        <v>110</v>
      </c>
      <c r="B56" s="40" t="s">
        <v>209</v>
      </c>
      <c r="C56" s="41" t="s">
        <v>210</v>
      </c>
      <c r="D56" s="31">
        <f t="shared" si="9"/>
        <v>9599</v>
      </c>
      <c r="E56" s="22">
        <v>3012</v>
      </c>
      <c r="F56" s="22">
        <v>6587</v>
      </c>
      <c r="G56" s="32">
        <f t="shared" si="10"/>
        <v>9599</v>
      </c>
      <c r="H56" s="31">
        <f t="shared" si="11"/>
        <v>5269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2961</v>
      </c>
      <c r="N56" s="22">
        <v>0</v>
      </c>
      <c r="O56" s="22">
        <v>1736</v>
      </c>
      <c r="P56" s="22">
        <v>1225</v>
      </c>
      <c r="Q56" s="32">
        <f t="shared" si="14"/>
        <v>1546</v>
      </c>
      <c r="R56" s="22">
        <v>0</v>
      </c>
      <c r="S56" s="22">
        <v>514</v>
      </c>
      <c r="T56" s="22">
        <v>1032</v>
      </c>
      <c r="U56" s="32">
        <f t="shared" si="15"/>
        <v>247</v>
      </c>
      <c r="V56" s="22">
        <v>109</v>
      </c>
      <c r="W56" s="22">
        <v>138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515</v>
      </c>
      <c r="AD56" s="22">
        <v>515</v>
      </c>
      <c r="AE56" s="22">
        <v>0</v>
      </c>
      <c r="AF56" s="22">
        <v>0</v>
      </c>
      <c r="AG56" s="22">
        <v>4330</v>
      </c>
      <c r="AH56" s="22">
        <v>57</v>
      </c>
    </row>
    <row r="57" spans="1:34" ht="13.5">
      <c r="A57" s="40" t="s">
        <v>110</v>
      </c>
      <c r="B57" s="40" t="s">
        <v>211</v>
      </c>
      <c r="C57" s="41" t="s">
        <v>212</v>
      </c>
      <c r="D57" s="31">
        <f t="shared" si="9"/>
        <v>4103</v>
      </c>
      <c r="E57" s="22">
        <v>2249</v>
      </c>
      <c r="F57" s="22">
        <v>1854</v>
      </c>
      <c r="G57" s="32">
        <f t="shared" si="10"/>
        <v>4103</v>
      </c>
      <c r="H57" s="31">
        <f t="shared" si="11"/>
        <v>3580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1573</v>
      </c>
      <c r="N57" s="22">
        <v>0</v>
      </c>
      <c r="O57" s="22">
        <v>1573</v>
      </c>
      <c r="P57" s="22">
        <v>0</v>
      </c>
      <c r="Q57" s="32">
        <f t="shared" si="14"/>
        <v>406</v>
      </c>
      <c r="R57" s="22">
        <v>0</v>
      </c>
      <c r="S57" s="22">
        <v>406</v>
      </c>
      <c r="T57" s="22">
        <v>0</v>
      </c>
      <c r="U57" s="32">
        <f t="shared" si="15"/>
        <v>1331</v>
      </c>
      <c r="V57" s="22">
        <v>0</v>
      </c>
      <c r="W57" s="22">
        <v>0</v>
      </c>
      <c r="X57" s="22">
        <v>1331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270</v>
      </c>
      <c r="AD57" s="22">
        <v>0</v>
      </c>
      <c r="AE57" s="22">
        <v>270</v>
      </c>
      <c r="AF57" s="22">
        <v>0</v>
      </c>
      <c r="AG57" s="22">
        <v>523</v>
      </c>
      <c r="AH57" s="22">
        <v>0</v>
      </c>
    </row>
    <row r="58" spans="1:34" ht="13.5">
      <c r="A58" s="40" t="s">
        <v>110</v>
      </c>
      <c r="B58" s="40" t="s">
        <v>213</v>
      </c>
      <c r="C58" s="41" t="s">
        <v>214</v>
      </c>
      <c r="D58" s="31">
        <f t="shared" si="9"/>
        <v>848</v>
      </c>
      <c r="E58" s="22">
        <v>808</v>
      </c>
      <c r="F58" s="22">
        <v>40</v>
      </c>
      <c r="G58" s="32">
        <f t="shared" si="10"/>
        <v>848</v>
      </c>
      <c r="H58" s="31">
        <f t="shared" si="11"/>
        <v>808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552</v>
      </c>
      <c r="N58" s="22">
        <v>0</v>
      </c>
      <c r="O58" s="22">
        <v>552</v>
      </c>
      <c r="P58" s="22">
        <v>0</v>
      </c>
      <c r="Q58" s="32">
        <f t="shared" si="14"/>
        <v>154</v>
      </c>
      <c r="R58" s="22">
        <v>23</v>
      </c>
      <c r="S58" s="22">
        <v>131</v>
      </c>
      <c r="T58" s="22">
        <v>0</v>
      </c>
      <c r="U58" s="32">
        <f t="shared" si="15"/>
        <v>19</v>
      </c>
      <c r="V58" s="22">
        <v>0</v>
      </c>
      <c r="W58" s="22">
        <v>19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83</v>
      </c>
      <c r="AD58" s="22">
        <v>0</v>
      </c>
      <c r="AE58" s="22">
        <v>83</v>
      </c>
      <c r="AF58" s="22">
        <v>0</v>
      </c>
      <c r="AG58" s="22">
        <v>40</v>
      </c>
      <c r="AH58" s="22">
        <v>1</v>
      </c>
    </row>
    <row r="59" spans="1:34" ht="13.5">
      <c r="A59" s="40" t="s">
        <v>110</v>
      </c>
      <c r="B59" s="40" t="s">
        <v>215</v>
      </c>
      <c r="C59" s="41" t="s">
        <v>216</v>
      </c>
      <c r="D59" s="31">
        <f t="shared" si="9"/>
        <v>1598</v>
      </c>
      <c r="E59" s="22">
        <v>1161</v>
      </c>
      <c r="F59" s="22">
        <v>437</v>
      </c>
      <c r="G59" s="32">
        <f t="shared" si="10"/>
        <v>1598</v>
      </c>
      <c r="H59" s="31">
        <f t="shared" si="11"/>
        <v>1161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822</v>
      </c>
      <c r="N59" s="22">
        <v>0</v>
      </c>
      <c r="O59" s="22">
        <v>822</v>
      </c>
      <c r="P59" s="22">
        <v>0</v>
      </c>
      <c r="Q59" s="32">
        <f t="shared" si="14"/>
        <v>187</v>
      </c>
      <c r="R59" s="22">
        <v>0</v>
      </c>
      <c r="S59" s="22">
        <v>187</v>
      </c>
      <c r="T59" s="22">
        <v>0</v>
      </c>
      <c r="U59" s="32">
        <f t="shared" si="15"/>
        <v>28</v>
      </c>
      <c r="V59" s="22">
        <v>0</v>
      </c>
      <c r="W59" s="22">
        <v>28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124</v>
      </c>
      <c r="AD59" s="22">
        <v>0</v>
      </c>
      <c r="AE59" s="22">
        <v>124</v>
      </c>
      <c r="AF59" s="22">
        <v>0</v>
      </c>
      <c r="AG59" s="22">
        <v>437</v>
      </c>
      <c r="AH59" s="22">
        <v>29</v>
      </c>
    </row>
    <row r="60" spans="1:34" ht="13.5">
      <c r="A60" s="40" t="s">
        <v>110</v>
      </c>
      <c r="B60" s="40" t="s">
        <v>217</v>
      </c>
      <c r="C60" s="41" t="s">
        <v>218</v>
      </c>
      <c r="D60" s="31">
        <f t="shared" si="9"/>
        <v>1253</v>
      </c>
      <c r="E60" s="22">
        <v>1125</v>
      </c>
      <c r="F60" s="22">
        <v>128</v>
      </c>
      <c r="G60" s="32">
        <f t="shared" si="10"/>
        <v>1253</v>
      </c>
      <c r="H60" s="31">
        <f t="shared" si="11"/>
        <v>1125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550</v>
      </c>
      <c r="N60" s="22">
        <v>0</v>
      </c>
      <c r="O60" s="22">
        <v>550</v>
      </c>
      <c r="P60" s="22">
        <v>0</v>
      </c>
      <c r="Q60" s="32">
        <f t="shared" si="14"/>
        <v>387</v>
      </c>
      <c r="R60" s="22">
        <v>0</v>
      </c>
      <c r="S60" s="22">
        <v>387</v>
      </c>
      <c r="T60" s="22">
        <v>0</v>
      </c>
      <c r="U60" s="32">
        <f t="shared" si="15"/>
        <v>48</v>
      </c>
      <c r="V60" s="22">
        <v>0</v>
      </c>
      <c r="W60" s="22">
        <v>48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140</v>
      </c>
      <c r="AD60" s="22">
        <v>0</v>
      </c>
      <c r="AE60" s="22">
        <v>140</v>
      </c>
      <c r="AF60" s="22">
        <v>0</v>
      </c>
      <c r="AG60" s="22">
        <v>128</v>
      </c>
      <c r="AH60" s="22">
        <v>0</v>
      </c>
    </row>
    <row r="61" spans="1:34" ht="13.5">
      <c r="A61" s="40" t="s">
        <v>110</v>
      </c>
      <c r="B61" s="40" t="s">
        <v>219</v>
      </c>
      <c r="C61" s="41" t="s">
        <v>220</v>
      </c>
      <c r="D61" s="31">
        <f t="shared" si="9"/>
        <v>1481</v>
      </c>
      <c r="E61" s="22">
        <v>1290</v>
      </c>
      <c r="F61" s="22">
        <v>191</v>
      </c>
      <c r="G61" s="32">
        <f t="shared" si="10"/>
        <v>1481</v>
      </c>
      <c r="H61" s="31">
        <f t="shared" si="11"/>
        <v>1290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917</v>
      </c>
      <c r="N61" s="22">
        <v>0</v>
      </c>
      <c r="O61" s="22">
        <v>917</v>
      </c>
      <c r="P61" s="22">
        <v>0</v>
      </c>
      <c r="Q61" s="32">
        <f t="shared" si="14"/>
        <v>222</v>
      </c>
      <c r="R61" s="22">
        <v>0</v>
      </c>
      <c r="S61" s="22">
        <v>222</v>
      </c>
      <c r="T61" s="22">
        <v>0</v>
      </c>
      <c r="U61" s="32">
        <f t="shared" si="15"/>
        <v>36</v>
      </c>
      <c r="V61" s="22">
        <v>36</v>
      </c>
      <c r="W61" s="22">
        <v>0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115</v>
      </c>
      <c r="AD61" s="22">
        <v>98</v>
      </c>
      <c r="AE61" s="22">
        <v>17</v>
      </c>
      <c r="AF61" s="22">
        <v>0</v>
      </c>
      <c r="AG61" s="22">
        <v>191</v>
      </c>
      <c r="AH61" s="22">
        <v>0</v>
      </c>
    </row>
    <row r="62" spans="1:34" ht="13.5">
      <c r="A62" s="40" t="s">
        <v>110</v>
      </c>
      <c r="B62" s="40" t="s">
        <v>221</v>
      </c>
      <c r="C62" s="41" t="s">
        <v>222</v>
      </c>
      <c r="D62" s="31">
        <f t="shared" si="9"/>
        <v>1666</v>
      </c>
      <c r="E62" s="22">
        <v>1559</v>
      </c>
      <c r="F62" s="22">
        <v>107</v>
      </c>
      <c r="G62" s="32">
        <f t="shared" si="10"/>
        <v>1666</v>
      </c>
      <c r="H62" s="31">
        <f t="shared" si="11"/>
        <v>1559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1089</v>
      </c>
      <c r="N62" s="22">
        <v>0</v>
      </c>
      <c r="O62" s="22">
        <v>1089</v>
      </c>
      <c r="P62" s="22">
        <v>0</v>
      </c>
      <c r="Q62" s="32">
        <f t="shared" si="14"/>
        <v>431</v>
      </c>
      <c r="R62" s="22">
        <v>0</v>
      </c>
      <c r="S62" s="22">
        <v>431</v>
      </c>
      <c r="T62" s="22">
        <v>0</v>
      </c>
      <c r="U62" s="32">
        <f t="shared" si="15"/>
        <v>39</v>
      </c>
      <c r="V62" s="22">
        <v>39</v>
      </c>
      <c r="W62" s="22">
        <v>0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0</v>
      </c>
      <c r="AD62" s="22">
        <v>0</v>
      </c>
      <c r="AE62" s="22">
        <v>0</v>
      </c>
      <c r="AF62" s="22">
        <v>0</v>
      </c>
      <c r="AG62" s="22">
        <v>107</v>
      </c>
      <c r="AH62" s="22">
        <v>0</v>
      </c>
    </row>
    <row r="63" spans="1:34" ht="13.5">
      <c r="A63" s="40" t="s">
        <v>110</v>
      </c>
      <c r="B63" s="40" t="s">
        <v>223</v>
      </c>
      <c r="C63" s="41" t="s">
        <v>224</v>
      </c>
      <c r="D63" s="31">
        <f t="shared" si="9"/>
        <v>1491</v>
      </c>
      <c r="E63" s="22">
        <v>1326</v>
      </c>
      <c r="F63" s="22">
        <v>165</v>
      </c>
      <c r="G63" s="32">
        <f t="shared" si="10"/>
        <v>1491</v>
      </c>
      <c r="H63" s="31">
        <f t="shared" si="11"/>
        <v>1326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1027</v>
      </c>
      <c r="N63" s="22">
        <v>0</v>
      </c>
      <c r="O63" s="22">
        <v>1026</v>
      </c>
      <c r="P63" s="22">
        <v>1</v>
      </c>
      <c r="Q63" s="32">
        <f t="shared" si="14"/>
        <v>170</v>
      </c>
      <c r="R63" s="22">
        <v>0</v>
      </c>
      <c r="S63" s="22">
        <v>170</v>
      </c>
      <c r="T63" s="22">
        <v>0</v>
      </c>
      <c r="U63" s="32">
        <f t="shared" si="15"/>
        <v>91</v>
      </c>
      <c r="V63" s="22">
        <v>0</v>
      </c>
      <c r="W63" s="22">
        <v>91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38</v>
      </c>
      <c r="AD63" s="22">
        <v>0</v>
      </c>
      <c r="AE63" s="22">
        <v>38</v>
      </c>
      <c r="AF63" s="22">
        <v>0</v>
      </c>
      <c r="AG63" s="22">
        <v>165</v>
      </c>
      <c r="AH63" s="22">
        <v>296</v>
      </c>
    </row>
    <row r="64" spans="1:34" ht="13.5">
      <c r="A64" s="40" t="s">
        <v>110</v>
      </c>
      <c r="B64" s="40" t="s">
        <v>225</v>
      </c>
      <c r="C64" s="41" t="s">
        <v>226</v>
      </c>
      <c r="D64" s="31">
        <f t="shared" si="9"/>
        <v>2388</v>
      </c>
      <c r="E64" s="22">
        <v>2043</v>
      </c>
      <c r="F64" s="22">
        <v>345</v>
      </c>
      <c r="G64" s="32">
        <f t="shared" si="10"/>
        <v>2388</v>
      </c>
      <c r="H64" s="31">
        <f t="shared" si="11"/>
        <v>2281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1636</v>
      </c>
      <c r="N64" s="22">
        <v>0</v>
      </c>
      <c r="O64" s="22">
        <v>1438</v>
      </c>
      <c r="P64" s="22">
        <v>198</v>
      </c>
      <c r="Q64" s="32">
        <f t="shared" si="14"/>
        <v>23</v>
      </c>
      <c r="R64" s="22">
        <v>0</v>
      </c>
      <c r="S64" s="22">
        <v>17</v>
      </c>
      <c r="T64" s="22">
        <v>6</v>
      </c>
      <c r="U64" s="32">
        <f t="shared" si="15"/>
        <v>412</v>
      </c>
      <c r="V64" s="22">
        <v>0</v>
      </c>
      <c r="W64" s="22">
        <v>403</v>
      </c>
      <c r="X64" s="22">
        <v>9</v>
      </c>
      <c r="Y64" s="32">
        <f t="shared" si="16"/>
        <v>12</v>
      </c>
      <c r="Z64" s="22">
        <v>0</v>
      </c>
      <c r="AA64" s="22">
        <v>12</v>
      </c>
      <c r="AB64" s="22">
        <v>0</v>
      </c>
      <c r="AC64" s="32">
        <f t="shared" si="17"/>
        <v>198</v>
      </c>
      <c r="AD64" s="22">
        <v>0</v>
      </c>
      <c r="AE64" s="22">
        <v>173</v>
      </c>
      <c r="AF64" s="22">
        <v>25</v>
      </c>
      <c r="AG64" s="22">
        <v>107</v>
      </c>
      <c r="AH64" s="22">
        <v>36</v>
      </c>
    </row>
    <row r="65" spans="1:34" ht="13.5">
      <c r="A65" s="40" t="s">
        <v>110</v>
      </c>
      <c r="B65" s="40" t="s">
        <v>227</v>
      </c>
      <c r="C65" s="41" t="s">
        <v>228</v>
      </c>
      <c r="D65" s="31">
        <f t="shared" si="9"/>
        <v>3453</v>
      </c>
      <c r="E65" s="22">
        <v>3042</v>
      </c>
      <c r="F65" s="22">
        <v>411</v>
      </c>
      <c r="G65" s="32">
        <f t="shared" si="10"/>
        <v>3453</v>
      </c>
      <c r="H65" s="31">
        <f t="shared" si="11"/>
        <v>3354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2416</v>
      </c>
      <c r="N65" s="22">
        <v>0</v>
      </c>
      <c r="O65" s="22">
        <v>2152</v>
      </c>
      <c r="P65" s="22">
        <v>264</v>
      </c>
      <c r="Q65" s="32">
        <f t="shared" si="14"/>
        <v>66</v>
      </c>
      <c r="R65" s="22">
        <v>0</v>
      </c>
      <c r="S65" s="22">
        <v>63</v>
      </c>
      <c r="T65" s="22">
        <v>3</v>
      </c>
      <c r="U65" s="32">
        <f t="shared" si="15"/>
        <v>610</v>
      </c>
      <c r="V65" s="22">
        <v>0</v>
      </c>
      <c r="W65" s="22">
        <v>600</v>
      </c>
      <c r="X65" s="22">
        <v>10</v>
      </c>
      <c r="Y65" s="32">
        <f t="shared" si="16"/>
        <v>11</v>
      </c>
      <c r="Z65" s="22">
        <v>0</v>
      </c>
      <c r="AA65" s="22">
        <v>11</v>
      </c>
      <c r="AB65" s="22">
        <v>0</v>
      </c>
      <c r="AC65" s="32">
        <f t="shared" si="17"/>
        <v>251</v>
      </c>
      <c r="AD65" s="22">
        <v>0</v>
      </c>
      <c r="AE65" s="22">
        <v>216</v>
      </c>
      <c r="AF65" s="22">
        <v>35</v>
      </c>
      <c r="AG65" s="22">
        <v>99</v>
      </c>
      <c r="AH65" s="22">
        <v>13</v>
      </c>
    </row>
    <row r="66" spans="1:34" ht="13.5">
      <c r="A66" s="40" t="s">
        <v>110</v>
      </c>
      <c r="B66" s="40" t="s">
        <v>229</v>
      </c>
      <c r="C66" s="41" t="s">
        <v>230</v>
      </c>
      <c r="D66" s="31">
        <f t="shared" si="9"/>
        <v>2700</v>
      </c>
      <c r="E66" s="22">
        <v>2344</v>
      </c>
      <c r="F66" s="22">
        <v>356</v>
      </c>
      <c r="G66" s="32">
        <f t="shared" si="10"/>
        <v>2700</v>
      </c>
      <c r="H66" s="31">
        <f t="shared" si="11"/>
        <v>2344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1691</v>
      </c>
      <c r="N66" s="22">
        <v>0</v>
      </c>
      <c r="O66" s="22">
        <v>1691</v>
      </c>
      <c r="P66" s="22">
        <v>0</v>
      </c>
      <c r="Q66" s="32">
        <f t="shared" si="14"/>
        <v>175</v>
      </c>
      <c r="R66" s="22">
        <v>0</v>
      </c>
      <c r="S66" s="22">
        <v>175</v>
      </c>
      <c r="T66" s="22">
        <v>0</v>
      </c>
      <c r="U66" s="32">
        <f t="shared" si="15"/>
        <v>351</v>
      </c>
      <c r="V66" s="22">
        <v>0</v>
      </c>
      <c r="W66" s="22">
        <v>351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127</v>
      </c>
      <c r="AD66" s="22">
        <v>0</v>
      </c>
      <c r="AE66" s="22">
        <v>127</v>
      </c>
      <c r="AF66" s="22">
        <v>0</v>
      </c>
      <c r="AG66" s="22">
        <v>356</v>
      </c>
      <c r="AH66" s="22">
        <v>0</v>
      </c>
    </row>
    <row r="67" spans="1:34" ht="13.5">
      <c r="A67" s="40" t="s">
        <v>110</v>
      </c>
      <c r="B67" s="40" t="s">
        <v>231</v>
      </c>
      <c r="C67" s="41" t="s">
        <v>232</v>
      </c>
      <c r="D67" s="31">
        <f t="shared" si="9"/>
        <v>2144</v>
      </c>
      <c r="E67" s="22">
        <v>1650</v>
      </c>
      <c r="F67" s="22">
        <v>494</v>
      </c>
      <c r="G67" s="32">
        <f t="shared" si="10"/>
        <v>2144</v>
      </c>
      <c r="H67" s="31">
        <f t="shared" si="11"/>
        <v>1650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1128</v>
      </c>
      <c r="N67" s="22">
        <v>1128</v>
      </c>
      <c r="O67" s="22">
        <v>0</v>
      </c>
      <c r="P67" s="22">
        <v>0</v>
      </c>
      <c r="Q67" s="32">
        <f t="shared" si="14"/>
        <v>134</v>
      </c>
      <c r="R67" s="22">
        <v>134</v>
      </c>
      <c r="S67" s="22">
        <v>0</v>
      </c>
      <c r="T67" s="22">
        <v>0</v>
      </c>
      <c r="U67" s="32">
        <f t="shared" si="15"/>
        <v>321</v>
      </c>
      <c r="V67" s="22">
        <v>321</v>
      </c>
      <c r="W67" s="22">
        <v>0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67</v>
      </c>
      <c r="AD67" s="22">
        <v>0</v>
      </c>
      <c r="AE67" s="22">
        <v>67</v>
      </c>
      <c r="AF67" s="22">
        <v>0</v>
      </c>
      <c r="AG67" s="22">
        <v>494</v>
      </c>
      <c r="AH67" s="22">
        <v>0</v>
      </c>
    </row>
    <row r="68" spans="1:34" ht="13.5">
      <c r="A68" s="40" t="s">
        <v>110</v>
      </c>
      <c r="B68" s="40" t="s">
        <v>233</v>
      </c>
      <c r="C68" s="41" t="s">
        <v>234</v>
      </c>
      <c r="D68" s="31">
        <f t="shared" si="9"/>
        <v>4025</v>
      </c>
      <c r="E68" s="22">
        <v>3132</v>
      </c>
      <c r="F68" s="22">
        <v>893</v>
      </c>
      <c r="G68" s="32">
        <f t="shared" si="10"/>
        <v>4025</v>
      </c>
      <c r="H68" s="31">
        <f t="shared" si="11"/>
        <v>3771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2872</v>
      </c>
      <c r="N68" s="22">
        <v>0</v>
      </c>
      <c r="O68" s="22">
        <v>2311</v>
      </c>
      <c r="P68" s="22">
        <v>561</v>
      </c>
      <c r="Q68" s="32">
        <f t="shared" si="14"/>
        <v>33</v>
      </c>
      <c r="R68" s="22">
        <v>0</v>
      </c>
      <c r="S68" s="22">
        <v>19</v>
      </c>
      <c r="T68" s="22">
        <v>14</v>
      </c>
      <c r="U68" s="32">
        <f t="shared" si="15"/>
        <v>579</v>
      </c>
      <c r="V68" s="22">
        <v>0</v>
      </c>
      <c r="W68" s="22">
        <v>563</v>
      </c>
      <c r="X68" s="22">
        <v>16</v>
      </c>
      <c r="Y68" s="32">
        <f t="shared" si="16"/>
        <v>25</v>
      </c>
      <c r="Z68" s="22">
        <v>0</v>
      </c>
      <c r="AA68" s="22">
        <v>25</v>
      </c>
      <c r="AB68" s="22">
        <v>0</v>
      </c>
      <c r="AC68" s="32">
        <f t="shared" si="17"/>
        <v>262</v>
      </c>
      <c r="AD68" s="22">
        <v>0</v>
      </c>
      <c r="AE68" s="22">
        <v>214</v>
      </c>
      <c r="AF68" s="22">
        <v>48</v>
      </c>
      <c r="AG68" s="22">
        <v>254</v>
      </c>
      <c r="AH68" s="22">
        <v>240</v>
      </c>
    </row>
    <row r="69" spans="1:34" ht="13.5">
      <c r="A69" s="40" t="s">
        <v>110</v>
      </c>
      <c r="B69" s="40" t="s">
        <v>235</v>
      </c>
      <c r="C69" s="41" t="s">
        <v>236</v>
      </c>
      <c r="D69" s="31">
        <f t="shared" si="9"/>
        <v>1176</v>
      </c>
      <c r="E69" s="22">
        <v>1000</v>
      </c>
      <c r="F69" s="22">
        <v>176</v>
      </c>
      <c r="G69" s="32">
        <f t="shared" si="10"/>
        <v>1176</v>
      </c>
      <c r="H69" s="31">
        <f t="shared" si="11"/>
        <v>1110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780</v>
      </c>
      <c r="N69" s="22">
        <v>693</v>
      </c>
      <c r="O69" s="22">
        <v>0</v>
      </c>
      <c r="P69" s="22">
        <v>87</v>
      </c>
      <c r="Q69" s="32">
        <f t="shared" si="14"/>
        <v>42</v>
      </c>
      <c r="R69" s="22">
        <v>0</v>
      </c>
      <c r="S69" s="22">
        <v>19</v>
      </c>
      <c r="T69" s="22">
        <v>23</v>
      </c>
      <c r="U69" s="32">
        <f t="shared" si="15"/>
        <v>222</v>
      </c>
      <c r="V69" s="22">
        <v>0</v>
      </c>
      <c r="W69" s="22">
        <v>222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66</v>
      </c>
      <c r="AD69" s="22">
        <v>0</v>
      </c>
      <c r="AE69" s="22">
        <v>66</v>
      </c>
      <c r="AF69" s="22">
        <v>0</v>
      </c>
      <c r="AG69" s="22">
        <v>66</v>
      </c>
      <c r="AH69" s="22">
        <v>19</v>
      </c>
    </row>
    <row r="70" spans="1:34" ht="13.5">
      <c r="A70" s="40" t="s">
        <v>110</v>
      </c>
      <c r="B70" s="40" t="s">
        <v>237</v>
      </c>
      <c r="C70" s="41" t="s">
        <v>238</v>
      </c>
      <c r="D70" s="31">
        <f t="shared" si="9"/>
        <v>1299</v>
      </c>
      <c r="E70" s="22">
        <v>1187</v>
      </c>
      <c r="F70" s="22">
        <v>112</v>
      </c>
      <c r="G70" s="32">
        <f t="shared" si="10"/>
        <v>1299</v>
      </c>
      <c r="H70" s="31">
        <f t="shared" si="11"/>
        <v>1187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782</v>
      </c>
      <c r="N70" s="22">
        <v>0</v>
      </c>
      <c r="O70" s="22">
        <v>782</v>
      </c>
      <c r="P70" s="22">
        <v>0</v>
      </c>
      <c r="Q70" s="32">
        <f t="shared" si="14"/>
        <v>112</v>
      </c>
      <c r="R70" s="22">
        <v>0</v>
      </c>
      <c r="S70" s="22">
        <v>112</v>
      </c>
      <c r="T70" s="22">
        <v>0</v>
      </c>
      <c r="U70" s="32">
        <f t="shared" si="15"/>
        <v>199</v>
      </c>
      <c r="V70" s="22">
        <v>0</v>
      </c>
      <c r="W70" s="22">
        <v>199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94</v>
      </c>
      <c r="AD70" s="22">
        <v>0</v>
      </c>
      <c r="AE70" s="22">
        <v>94</v>
      </c>
      <c r="AF70" s="22">
        <v>0</v>
      </c>
      <c r="AG70" s="22">
        <v>112</v>
      </c>
      <c r="AH70" s="22">
        <v>0</v>
      </c>
    </row>
    <row r="71" spans="1:34" ht="13.5">
      <c r="A71" s="40" t="s">
        <v>110</v>
      </c>
      <c r="B71" s="40" t="s">
        <v>239</v>
      </c>
      <c r="C71" s="41" t="s">
        <v>240</v>
      </c>
      <c r="D71" s="31">
        <f t="shared" si="9"/>
        <v>3009</v>
      </c>
      <c r="E71" s="22">
        <v>2293</v>
      </c>
      <c r="F71" s="22">
        <v>716</v>
      </c>
      <c r="G71" s="32">
        <f t="shared" si="10"/>
        <v>3009</v>
      </c>
      <c r="H71" s="31">
        <f t="shared" si="11"/>
        <v>2992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2236</v>
      </c>
      <c r="N71" s="22">
        <v>0</v>
      </c>
      <c r="O71" s="22">
        <v>1675</v>
      </c>
      <c r="P71" s="22">
        <v>561</v>
      </c>
      <c r="Q71" s="32">
        <f t="shared" si="14"/>
        <v>281</v>
      </c>
      <c r="R71" s="22">
        <v>0</v>
      </c>
      <c r="S71" s="22">
        <v>143</v>
      </c>
      <c r="T71" s="22">
        <v>138</v>
      </c>
      <c r="U71" s="32">
        <f t="shared" si="15"/>
        <v>457</v>
      </c>
      <c r="V71" s="22">
        <v>0</v>
      </c>
      <c r="W71" s="22">
        <v>457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18</v>
      </c>
      <c r="AD71" s="22">
        <v>0</v>
      </c>
      <c r="AE71" s="22">
        <v>18</v>
      </c>
      <c r="AF71" s="22">
        <v>0</v>
      </c>
      <c r="AG71" s="22">
        <v>17</v>
      </c>
      <c r="AH71" s="22">
        <v>0</v>
      </c>
    </row>
    <row r="72" spans="1:34" ht="13.5">
      <c r="A72" s="40" t="s">
        <v>110</v>
      </c>
      <c r="B72" s="40" t="s">
        <v>241</v>
      </c>
      <c r="C72" s="41" t="s">
        <v>109</v>
      </c>
      <c r="D72" s="31">
        <f t="shared" si="9"/>
        <v>3074</v>
      </c>
      <c r="E72" s="22">
        <v>2161</v>
      </c>
      <c r="F72" s="22">
        <v>913</v>
      </c>
      <c r="G72" s="32">
        <f t="shared" si="10"/>
        <v>3074</v>
      </c>
      <c r="H72" s="31">
        <f t="shared" si="11"/>
        <v>2161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1630</v>
      </c>
      <c r="N72" s="22">
        <v>0</v>
      </c>
      <c r="O72" s="22">
        <v>1630</v>
      </c>
      <c r="P72" s="22">
        <v>0</v>
      </c>
      <c r="Q72" s="32">
        <f t="shared" si="14"/>
        <v>190</v>
      </c>
      <c r="R72" s="22">
        <v>0</v>
      </c>
      <c r="S72" s="22">
        <v>190</v>
      </c>
      <c r="T72" s="22">
        <v>0</v>
      </c>
      <c r="U72" s="32">
        <f t="shared" si="15"/>
        <v>318</v>
      </c>
      <c r="V72" s="22">
        <v>0</v>
      </c>
      <c r="W72" s="22">
        <v>318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23</v>
      </c>
      <c r="AD72" s="22">
        <v>0</v>
      </c>
      <c r="AE72" s="22">
        <v>23</v>
      </c>
      <c r="AF72" s="22">
        <v>0</v>
      </c>
      <c r="AG72" s="22">
        <v>913</v>
      </c>
      <c r="AH72" s="22">
        <v>0</v>
      </c>
    </row>
    <row r="73" spans="1:34" ht="13.5">
      <c r="A73" s="40" t="s">
        <v>110</v>
      </c>
      <c r="B73" s="40" t="s">
        <v>242</v>
      </c>
      <c r="C73" s="41" t="s">
        <v>243</v>
      </c>
      <c r="D73" s="31">
        <f t="shared" si="9"/>
        <v>5020</v>
      </c>
      <c r="E73" s="22">
        <v>4493</v>
      </c>
      <c r="F73" s="22">
        <v>527</v>
      </c>
      <c r="G73" s="32">
        <f t="shared" si="10"/>
        <v>5020</v>
      </c>
      <c r="H73" s="31">
        <f t="shared" si="11"/>
        <v>4493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3428</v>
      </c>
      <c r="N73" s="22">
        <v>0</v>
      </c>
      <c r="O73" s="22">
        <v>3428</v>
      </c>
      <c r="P73" s="22">
        <v>0</v>
      </c>
      <c r="Q73" s="32">
        <f t="shared" si="14"/>
        <v>339</v>
      </c>
      <c r="R73" s="22">
        <v>0</v>
      </c>
      <c r="S73" s="22">
        <v>339</v>
      </c>
      <c r="T73" s="22">
        <v>0</v>
      </c>
      <c r="U73" s="32">
        <f t="shared" si="15"/>
        <v>643</v>
      </c>
      <c r="V73" s="22">
        <v>0</v>
      </c>
      <c r="W73" s="22">
        <v>643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83</v>
      </c>
      <c r="AD73" s="22">
        <v>0</v>
      </c>
      <c r="AE73" s="22">
        <v>83</v>
      </c>
      <c r="AF73" s="22">
        <v>0</v>
      </c>
      <c r="AG73" s="22">
        <v>527</v>
      </c>
      <c r="AH73" s="22">
        <v>0</v>
      </c>
    </row>
    <row r="74" spans="1:34" ht="13.5">
      <c r="A74" s="40" t="s">
        <v>110</v>
      </c>
      <c r="B74" s="40" t="s">
        <v>244</v>
      </c>
      <c r="C74" s="41" t="s">
        <v>245</v>
      </c>
      <c r="D74" s="31">
        <f t="shared" si="9"/>
        <v>674</v>
      </c>
      <c r="E74" s="22">
        <v>588</v>
      </c>
      <c r="F74" s="22">
        <v>86</v>
      </c>
      <c r="G74" s="32">
        <f t="shared" si="10"/>
        <v>674</v>
      </c>
      <c r="H74" s="31">
        <f t="shared" si="11"/>
        <v>607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411</v>
      </c>
      <c r="N74" s="22">
        <v>0</v>
      </c>
      <c r="O74" s="22">
        <v>411</v>
      </c>
      <c r="P74" s="22">
        <v>0</v>
      </c>
      <c r="Q74" s="32">
        <f t="shared" si="14"/>
        <v>62</v>
      </c>
      <c r="R74" s="22">
        <v>0</v>
      </c>
      <c r="S74" s="22">
        <v>62</v>
      </c>
      <c r="T74" s="22">
        <v>0</v>
      </c>
      <c r="U74" s="32">
        <f t="shared" si="15"/>
        <v>126</v>
      </c>
      <c r="V74" s="22">
        <v>0</v>
      </c>
      <c r="W74" s="22">
        <v>126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8</v>
      </c>
      <c r="AD74" s="22">
        <v>0</v>
      </c>
      <c r="AE74" s="22">
        <v>8</v>
      </c>
      <c r="AF74" s="22">
        <v>0</v>
      </c>
      <c r="AG74" s="22">
        <v>67</v>
      </c>
      <c r="AH74" s="22">
        <v>0</v>
      </c>
    </row>
    <row r="75" spans="1:34" ht="13.5">
      <c r="A75" s="40" t="s">
        <v>110</v>
      </c>
      <c r="B75" s="40" t="s">
        <v>246</v>
      </c>
      <c r="C75" s="41" t="s">
        <v>247</v>
      </c>
      <c r="D75" s="31">
        <f t="shared" si="9"/>
        <v>664</v>
      </c>
      <c r="E75" s="22">
        <v>528</v>
      </c>
      <c r="F75" s="22">
        <v>136</v>
      </c>
      <c r="G75" s="32">
        <f t="shared" si="10"/>
        <v>664</v>
      </c>
      <c r="H75" s="31">
        <f t="shared" si="11"/>
        <v>528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333</v>
      </c>
      <c r="N75" s="22">
        <v>0</v>
      </c>
      <c r="O75" s="22">
        <v>333</v>
      </c>
      <c r="P75" s="22">
        <v>0</v>
      </c>
      <c r="Q75" s="32">
        <f t="shared" si="14"/>
        <v>60</v>
      </c>
      <c r="R75" s="22">
        <v>0</v>
      </c>
      <c r="S75" s="22">
        <v>60</v>
      </c>
      <c r="T75" s="22">
        <v>0</v>
      </c>
      <c r="U75" s="32">
        <f t="shared" si="15"/>
        <v>128</v>
      </c>
      <c r="V75" s="22">
        <v>0</v>
      </c>
      <c r="W75" s="22">
        <v>128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7</v>
      </c>
      <c r="AD75" s="22">
        <v>0</v>
      </c>
      <c r="AE75" s="22">
        <v>7</v>
      </c>
      <c r="AF75" s="22">
        <v>0</v>
      </c>
      <c r="AG75" s="22">
        <v>136</v>
      </c>
      <c r="AH75" s="22">
        <v>0</v>
      </c>
    </row>
    <row r="76" spans="1:34" ht="13.5">
      <c r="A76" s="74" t="s">
        <v>12</v>
      </c>
      <c r="B76" s="75"/>
      <c r="C76" s="76"/>
      <c r="D76" s="22">
        <f aca="true" t="shared" si="18" ref="D76:AH76">SUM(D7:D75)</f>
        <v>470401</v>
      </c>
      <c r="E76" s="22">
        <f t="shared" si="18"/>
        <v>311203</v>
      </c>
      <c r="F76" s="22">
        <f t="shared" si="18"/>
        <v>159198</v>
      </c>
      <c r="G76" s="22">
        <f t="shared" si="18"/>
        <v>470401</v>
      </c>
      <c r="H76" s="22">
        <f t="shared" si="18"/>
        <v>425261</v>
      </c>
      <c r="I76" s="22">
        <f t="shared" si="18"/>
        <v>0</v>
      </c>
      <c r="J76" s="22">
        <f t="shared" si="18"/>
        <v>0</v>
      </c>
      <c r="K76" s="22">
        <f t="shared" si="18"/>
        <v>0</v>
      </c>
      <c r="L76" s="22">
        <f t="shared" si="18"/>
        <v>0</v>
      </c>
      <c r="M76" s="22">
        <f t="shared" si="18"/>
        <v>319383</v>
      </c>
      <c r="N76" s="22">
        <f t="shared" si="18"/>
        <v>49807</v>
      </c>
      <c r="O76" s="22">
        <f t="shared" si="18"/>
        <v>182046</v>
      </c>
      <c r="P76" s="22">
        <f t="shared" si="18"/>
        <v>87530</v>
      </c>
      <c r="Q76" s="22">
        <f t="shared" si="18"/>
        <v>31189</v>
      </c>
      <c r="R76" s="22">
        <f t="shared" si="18"/>
        <v>3862</v>
      </c>
      <c r="S76" s="22">
        <f t="shared" si="18"/>
        <v>21105</v>
      </c>
      <c r="T76" s="22">
        <f t="shared" si="18"/>
        <v>6222</v>
      </c>
      <c r="U76" s="22">
        <f t="shared" si="18"/>
        <v>62468</v>
      </c>
      <c r="V76" s="22">
        <f t="shared" si="18"/>
        <v>1876</v>
      </c>
      <c r="W76" s="22">
        <f t="shared" si="18"/>
        <v>38390</v>
      </c>
      <c r="X76" s="22">
        <f t="shared" si="18"/>
        <v>22202</v>
      </c>
      <c r="Y76" s="22">
        <f t="shared" si="18"/>
        <v>826</v>
      </c>
      <c r="Z76" s="22">
        <f t="shared" si="18"/>
        <v>27</v>
      </c>
      <c r="AA76" s="22">
        <f t="shared" si="18"/>
        <v>799</v>
      </c>
      <c r="AB76" s="22">
        <f t="shared" si="18"/>
        <v>0</v>
      </c>
      <c r="AC76" s="22">
        <f t="shared" si="18"/>
        <v>11395</v>
      </c>
      <c r="AD76" s="22">
        <f t="shared" si="18"/>
        <v>1212</v>
      </c>
      <c r="AE76" s="22">
        <f t="shared" si="18"/>
        <v>7541</v>
      </c>
      <c r="AF76" s="22">
        <f t="shared" si="18"/>
        <v>2642</v>
      </c>
      <c r="AG76" s="22">
        <f t="shared" si="18"/>
        <v>45140</v>
      </c>
      <c r="AH76" s="22">
        <f t="shared" si="18"/>
        <v>3973</v>
      </c>
    </row>
  </sheetData>
  <mergeCells count="14">
    <mergeCell ref="A76:C7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96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13</v>
      </c>
      <c r="B2" s="49" t="s">
        <v>35</v>
      </c>
      <c r="C2" s="54" t="s">
        <v>36</v>
      </c>
      <c r="D2" s="26" t="s">
        <v>37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38</v>
      </c>
      <c r="U2" s="28"/>
      <c r="V2" s="28"/>
      <c r="W2" s="28"/>
      <c r="X2" s="28"/>
      <c r="Y2" s="28"/>
      <c r="Z2" s="33"/>
      <c r="AA2" s="26" t="s">
        <v>39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67</v>
      </c>
      <c r="E3" s="34" t="s">
        <v>40</v>
      </c>
      <c r="F3" s="65" t="s">
        <v>41</v>
      </c>
      <c r="G3" s="66"/>
      <c r="H3" s="66"/>
      <c r="I3" s="66"/>
      <c r="J3" s="66"/>
      <c r="K3" s="67"/>
      <c r="L3" s="54" t="s">
        <v>89</v>
      </c>
      <c r="M3" s="14" t="s">
        <v>70</v>
      </c>
      <c r="N3" s="28"/>
      <c r="O3" s="28"/>
      <c r="P3" s="28"/>
      <c r="Q3" s="28"/>
      <c r="R3" s="28"/>
      <c r="S3" s="33"/>
      <c r="T3" s="39" t="s">
        <v>67</v>
      </c>
      <c r="U3" s="54" t="s">
        <v>40</v>
      </c>
      <c r="V3" s="85" t="s">
        <v>42</v>
      </c>
      <c r="W3" s="86"/>
      <c r="X3" s="86"/>
      <c r="Y3" s="86"/>
      <c r="Z3" s="87"/>
      <c r="AA3" s="39" t="s">
        <v>67</v>
      </c>
      <c r="AB3" s="54" t="s">
        <v>89</v>
      </c>
      <c r="AC3" s="54" t="s">
        <v>43</v>
      </c>
      <c r="AD3" s="14" t="s">
        <v>44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67</v>
      </c>
      <c r="G4" s="7" t="s">
        <v>97</v>
      </c>
      <c r="H4" s="7" t="s">
        <v>98</v>
      </c>
      <c r="I4" s="7" t="s">
        <v>99</v>
      </c>
      <c r="J4" s="7" t="s">
        <v>100</v>
      </c>
      <c r="K4" s="7" t="s">
        <v>101</v>
      </c>
      <c r="L4" s="84"/>
      <c r="M4" s="39" t="s">
        <v>67</v>
      </c>
      <c r="N4" s="7" t="s">
        <v>75</v>
      </c>
      <c r="O4" s="7" t="s">
        <v>45</v>
      </c>
      <c r="P4" s="7" t="s">
        <v>77</v>
      </c>
      <c r="Q4" s="17" t="s">
        <v>46</v>
      </c>
      <c r="R4" s="7" t="s">
        <v>79</v>
      </c>
      <c r="S4" s="7" t="s">
        <v>47</v>
      </c>
      <c r="T4" s="16"/>
      <c r="U4" s="84"/>
      <c r="V4" s="35" t="s">
        <v>97</v>
      </c>
      <c r="W4" s="7" t="s">
        <v>98</v>
      </c>
      <c r="X4" s="7" t="s">
        <v>99</v>
      </c>
      <c r="Y4" s="7" t="s">
        <v>100</v>
      </c>
      <c r="Z4" s="7" t="s">
        <v>101</v>
      </c>
      <c r="AA4" s="16"/>
      <c r="AB4" s="84"/>
      <c r="AC4" s="84"/>
      <c r="AD4" s="39" t="s">
        <v>67</v>
      </c>
      <c r="AE4" s="7" t="s">
        <v>90</v>
      </c>
      <c r="AF4" s="7" t="s">
        <v>102</v>
      </c>
      <c r="AG4" s="7" t="s">
        <v>103</v>
      </c>
      <c r="AH4" s="7" t="s">
        <v>104</v>
      </c>
      <c r="AI4" s="7" t="s">
        <v>94</v>
      </c>
    </row>
    <row r="5" spans="1:35" s="42" customFormat="1" ht="13.5">
      <c r="A5" s="89"/>
      <c r="B5" s="91"/>
      <c r="C5" s="56"/>
      <c r="D5" s="19" t="s">
        <v>48</v>
      </c>
      <c r="E5" s="19" t="s">
        <v>34</v>
      </c>
      <c r="F5" s="19" t="s">
        <v>34</v>
      </c>
      <c r="G5" s="21" t="s">
        <v>34</v>
      </c>
      <c r="H5" s="21" t="s">
        <v>34</v>
      </c>
      <c r="I5" s="21" t="s">
        <v>34</v>
      </c>
      <c r="J5" s="21" t="s">
        <v>34</v>
      </c>
      <c r="K5" s="21" t="s">
        <v>34</v>
      </c>
      <c r="L5" s="36" t="s">
        <v>34</v>
      </c>
      <c r="M5" s="19" t="s">
        <v>34</v>
      </c>
      <c r="N5" s="21" t="s">
        <v>34</v>
      </c>
      <c r="O5" s="21" t="s">
        <v>34</v>
      </c>
      <c r="P5" s="21" t="s">
        <v>34</v>
      </c>
      <c r="Q5" s="21" t="s">
        <v>34</v>
      </c>
      <c r="R5" s="21" t="s">
        <v>34</v>
      </c>
      <c r="S5" s="21" t="s">
        <v>34</v>
      </c>
      <c r="T5" s="19" t="s">
        <v>34</v>
      </c>
      <c r="U5" s="36" t="s">
        <v>34</v>
      </c>
      <c r="V5" s="37" t="s">
        <v>34</v>
      </c>
      <c r="W5" s="21" t="s">
        <v>34</v>
      </c>
      <c r="X5" s="21" t="s">
        <v>34</v>
      </c>
      <c r="Y5" s="21" t="s">
        <v>34</v>
      </c>
      <c r="Z5" s="21" t="s">
        <v>34</v>
      </c>
      <c r="AA5" s="19" t="s">
        <v>34</v>
      </c>
      <c r="AB5" s="36" t="s">
        <v>34</v>
      </c>
      <c r="AC5" s="36" t="s">
        <v>34</v>
      </c>
      <c r="AD5" s="19" t="s">
        <v>34</v>
      </c>
      <c r="AE5" s="20" t="s">
        <v>34</v>
      </c>
      <c r="AF5" s="20" t="s">
        <v>34</v>
      </c>
      <c r="AG5" s="20" t="s">
        <v>34</v>
      </c>
      <c r="AH5" s="20" t="s">
        <v>34</v>
      </c>
      <c r="AI5" s="20" t="s">
        <v>34</v>
      </c>
    </row>
    <row r="6" spans="1:35" ht="13.5">
      <c r="A6" s="40" t="s">
        <v>110</v>
      </c>
      <c r="B6" s="40" t="s">
        <v>111</v>
      </c>
      <c r="C6" s="41" t="s">
        <v>112</v>
      </c>
      <c r="D6" s="31">
        <f aca="true" t="shared" si="0" ref="D6:D45">E6+F6+L6+M6</f>
        <v>157173</v>
      </c>
      <c r="E6" s="22">
        <v>108610</v>
      </c>
      <c r="F6" s="31">
        <f aca="true" t="shared" si="1" ref="F6:F45">SUM(G6:K6)</f>
        <v>10641</v>
      </c>
      <c r="G6" s="22">
        <v>3126</v>
      </c>
      <c r="H6" s="22">
        <v>7515</v>
      </c>
      <c r="I6" s="22">
        <v>0</v>
      </c>
      <c r="J6" s="22">
        <v>0</v>
      </c>
      <c r="K6" s="22">
        <v>0</v>
      </c>
      <c r="L6" s="22">
        <v>9399</v>
      </c>
      <c r="M6" s="22">
        <f aca="true" t="shared" si="2" ref="M6:M45">SUM(N6:S6)</f>
        <v>28523</v>
      </c>
      <c r="N6" s="22">
        <v>27113</v>
      </c>
      <c r="O6" s="22">
        <v>911</v>
      </c>
      <c r="P6" s="22">
        <v>474</v>
      </c>
      <c r="Q6" s="22">
        <v>0</v>
      </c>
      <c r="R6" s="22">
        <v>0</v>
      </c>
      <c r="S6" s="22">
        <v>25</v>
      </c>
      <c r="T6" s="22">
        <f aca="true" t="shared" si="3" ref="T6:T45">SUM(U6:Z6)</f>
        <v>110457</v>
      </c>
      <c r="U6" s="22">
        <v>108610</v>
      </c>
      <c r="V6" s="22">
        <v>1627</v>
      </c>
      <c r="W6" s="22">
        <v>220</v>
      </c>
      <c r="X6" s="22">
        <v>0</v>
      </c>
      <c r="Y6" s="22">
        <v>0</v>
      </c>
      <c r="Z6" s="22">
        <v>0</v>
      </c>
      <c r="AA6" s="22">
        <f aca="true" t="shared" si="4" ref="AA6:AA45">SUM(AB6:AD6)</f>
        <v>21979</v>
      </c>
      <c r="AB6" s="22">
        <v>9399</v>
      </c>
      <c r="AC6" s="22">
        <v>11515</v>
      </c>
      <c r="AD6" s="22">
        <f aca="true" t="shared" si="5" ref="AD6:AD45">SUM(AE6:AI6)</f>
        <v>1065</v>
      </c>
      <c r="AE6" s="22">
        <v>614</v>
      </c>
      <c r="AF6" s="22">
        <v>451</v>
      </c>
      <c r="AG6" s="22">
        <v>0</v>
      </c>
      <c r="AH6" s="22">
        <v>0</v>
      </c>
      <c r="AI6" s="22">
        <v>0</v>
      </c>
    </row>
    <row r="7" spans="1:35" ht="13.5">
      <c r="A7" s="40" t="s">
        <v>110</v>
      </c>
      <c r="B7" s="40" t="s">
        <v>113</v>
      </c>
      <c r="C7" s="41" t="s">
        <v>114</v>
      </c>
      <c r="D7" s="31">
        <f t="shared" si="0"/>
        <v>25522</v>
      </c>
      <c r="E7" s="22">
        <v>20830</v>
      </c>
      <c r="F7" s="31">
        <f t="shared" si="1"/>
        <v>2765</v>
      </c>
      <c r="G7" s="22">
        <v>2132</v>
      </c>
      <c r="H7" s="22">
        <v>633</v>
      </c>
      <c r="I7" s="22">
        <v>0</v>
      </c>
      <c r="J7" s="22">
        <v>0</v>
      </c>
      <c r="K7" s="22">
        <v>0</v>
      </c>
      <c r="L7" s="22">
        <v>408</v>
      </c>
      <c r="M7" s="22">
        <f t="shared" si="2"/>
        <v>1519</v>
      </c>
      <c r="N7" s="22">
        <v>1143</v>
      </c>
      <c r="O7" s="22">
        <v>355</v>
      </c>
      <c r="P7" s="22">
        <v>0</v>
      </c>
      <c r="Q7" s="22">
        <v>0</v>
      </c>
      <c r="R7" s="22">
        <v>0</v>
      </c>
      <c r="S7" s="22">
        <v>21</v>
      </c>
      <c r="T7" s="22">
        <f t="shared" si="3"/>
        <v>21626</v>
      </c>
      <c r="U7" s="22">
        <v>20830</v>
      </c>
      <c r="V7" s="22">
        <v>796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3771</v>
      </c>
      <c r="AB7" s="22">
        <v>408</v>
      </c>
      <c r="AC7" s="22">
        <v>2544</v>
      </c>
      <c r="AD7" s="22">
        <f t="shared" si="5"/>
        <v>819</v>
      </c>
      <c r="AE7" s="22">
        <v>819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110</v>
      </c>
      <c r="B8" s="40" t="s">
        <v>115</v>
      </c>
      <c r="C8" s="41" t="s">
        <v>116</v>
      </c>
      <c r="D8" s="31">
        <f t="shared" si="0"/>
        <v>20327</v>
      </c>
      <c r="E8" s="22">
        <v>17203</v>
      </c>
      <c r="F8" s="31">
        <f t="shared" si="1"/>
        <v>2011</v>
      </c>
      <c r="G8" s="22">
        <v>0</v>
      </c>
      <c r="H8" s="22">
        <v>2011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1113</v>
      </c>
      <c r="N8" s="22">
        <v>1092</v>
      </c>
      <c r="O8" s="22">
        <v>0</v>
      </c>
      <c r="P8" s="22">
        <v>21</v>
      </c>
      <c r="Q8" s="22">
        <v>0</v>
      </c>
      <c r="R8" s="22">
        <v>0</v>
      </c>
      <c r="S8" s="22">
        <v>0</v>
      </c>
      <c r="T8" s="22">
        <f t="shared" si="3"/>
        <v>17259</v>
      </c>
      <c r="U8" s="22">
        <v>17203</v>
      </c>
      <c r="V8" s="22">
        <v>0</v>
      </c>
      <c r="W8" s="22">
        <v>56</v>
      </c>
      <c r="X8" s="22">
        <v>0</v>
      </c>
      <c r="Y8" s="22">
        <v>0</v>
      </c>
      <c r="Z8" s="22">
        <v>0</v>
      </c>
      <c r="AA8" s="22">
        <f t="shared" si="4"/>
        <v>2148</v>
      </c>
      <c r="AB8" s="22">
        <v>0</v>
      </c>
      <c r="AC8" s="22">
        <v>1742</v>
      </c>
      <c r="AD8" s="22">
        <f t="shared" si="5"/>
        <v>406</v>
      </c>
      <c r="AE8" s="22">
        <v>0</v>
      </c>
      <c r="AF8" s="22">
        <v>406</v>
      </c>
      <c r="AG8" s="22">
        <v>0</v>
      </c>
      <c r="AH8" s="22">
        <v>0</v>
      </c>
      <c r="AI8" s="22">
        <v>0</v>
      </c>
    </row>
    <row r="9" spans="1:35" ht="13.5">
      <c r="A9" s="40" t="s">
        <v>110</v>
      </c>
      <c r="B9" s="40" t="s">
        <v>117</v>
      </c>
      <c r="C9" s="41" t="s">
        <v>118</v>
      </c>
      <c r="D9" s="31">
        <f t="shared" si="0"/>
        <v>27004</v>
      </c>
      <c r="E9" s="22">
        <v>18733</v>
      </c>
      <c r="F9" s="31">
        <f t="shared" si="1"/>
        <v>5964</v>
      </c>
      <c r="G9" s="22">
        <v>5964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2307</v>
      </c>
      <c r="N9" s="22">
        <v>1560</v>
      </c>
      <c r="O9" s="22">
        <v>693</v>
      </c>
      <c r="P9" s="22">
        <v>54</v>
      </c>
      <c r="Q9" s="22">
        <v>0</v>
      </c>
      <c r="R9" s="22">
        <v>0</v>
      </c>
      <c r="S9" s="22">
        <v>0</v>
      </c>
      <c r="T9" s="22">
        <f t="shared" si="3"/>
        <v>18733</v>
      </c>
      <c r="U9" s="22">
        <v>18733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6162</v>
      </c>
      <c r="AB9" s="22">
        <v>0</v>
      </c>
      <c r="AC9" s="22">
        <v>1270</v>
      </c>
      <c r="AD9" s="22">
        <f t="shared" si="5"/>
        <v>4892</v>
      </c>
      <c r="AE9" s="22">
        <v>4892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110</v>
      </c>
      <c r="B10" s="40" t="s">
        <v>119</v>
      </c>
      <c r="C10" s="41" t="s">
        <v>120</v>
      </c>
      <c r="D10" s="31">
        <f t="shared" si="0"/>
        <v>20917</v>
      </c>
      <c r="E10" s="22">
        <v>16258</v>
      </c>
      <c r="F10" s="31">
        <f t="shared" si="1"/>
        <v>1925</v>
      </c>
      <c r="G10" s="22">
        <v>1925</v>
      </c>
      <c r="H10" s="22">
        <v>0</v>
      </c>
      <c r="I10" s="22">
        <v>0</v>
      </c>
      <c r="J10" s="22">
        <v>0</v>
      </c>
      <c r="K10" s="22">
        <v>0</v>
      </c>
      <c r="L10" s="22">
        <v>1487</v>
      </c>
      <c r="M10" s="22">
        <f t="shared" si="2"/>
        <v>1247</v>
      </c>
      <c r="N10" s="22">
        <v>860</v>
      </c>
      <c r="O10" s="22">
        <v>0</v>
      </c>
      <c r="P10" s="22">
        <v>387</v>
      </c>
      <c r="Q10" s="22">
        <v>0</v>
      </c>
      <c r="R10" s="22">
        <v>0</v>
      </c>
      <c r="S10" s="22">
        <v>0</v>
      </c>
      <c r="T10" s="22">
        <f t="shared" si="3"/>
        <v>16682</v>
      </c>
      <c r="U10" s="22">
        <v>16258</v>
      </c>
      <c r="V10" s="22">
        <v>424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4557</v>
      </c>
      <c r="AB10" s="22">
        <v>1487</v>
      </c>
      <c r="AC10" s="22">
        <v>2273</v>
      </c>
      <c r="AD10" s="22">
        <f t="shared" si="5"/>
        <v>797</v>
      </c>
      <c r="AE10" s="22">
        <v>797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110</v>
      </c>
      <c r="B11" s="40" t="s">
        <v>121</v>
      </c>
      <c r="C11" s="41" t="s">
        <v>122</v>
      </c>
      <c r="D11" s="31">
        <f t="shared" si="0"/>
        <v>12370</v>
      </c>
      <c r="E11" s="22">
        <v>10173</v>
      </c>
      <c r="F11" s="31">
        <f t="shared" si="1"/>
        <v>609</v>
      </c>
      <c r="G11" s="22">
        <v>0</v>
      </c>
      <c r="H11" s="22">
        <v>609</v>
      </c>
      <c r="I11" s="22">
        <v>0</v>
      </c>
      <c r="J11" s="22">
        <v>0</v>
      </c>
      <c r="K11" s="22">
        <v>0</v>
      </c>
      <c r="L11" s="22">
        <v>1588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10173</v>
      </c>
      <c r="U11" s="22">
        <v>10173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3200</v>
      </c>
      <c r="AB11" s="22">
        <v>1588</v>
      </c>
      <c r="AC11" s="22">
        <v>1200</v>
      </c>
      <c r="AD11" s="22">
        <f t="shared" si="5"/>
        <v>412</v>
      </c>
      <c r="AE11" s="22">
        <v>0</v>
      </c>
      <c r="AF11" s="22">
        <v>412</v>
      </c>
      <c r="AG11" s="22">
        <v>0</v>
      </c>
      <c r="AH11" s="22">
        <v>0</v>
      </c>
      <c r="AI11" s="22">
        <v>0</v>
      </c>
    </row>
    <row r="12" spans="1:35" ht="13.5">
      <c r="A12" s="40" t="s">
        <v>110</v>
      </c>
      <c r="B12" s="40" t="s">
        <v>123</v>
      </c>
      <c r="C12" s="41" t="s">
        <v>124</v>
      </c>
      <c r="D12" s="31">
        <f t="shared" si="0"/>
        <v>13495</v>
      </c>
      <c r="E12" s="22">
        <v>11442</v>
      </c>
      <c r="F12" s="31">
        <f t="shared" si="1"/>
        <v>1403</v>
      </c>
      <c r="G12" s="22">
        <v>931</v>
      </c>
      <c r="H12" s="22">
        <v>472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650</v>
      </c>
      <c r="N12" s="22">
        <v>575</v>
      </c>
      <c r="O12" s="22">
        <v>54</v>
      </c>
      <c r="P12" s="22">
        <v>21</v>
      </c>
      <c r="Q12" s="22">
        <v>0</v>
      </c>
      <c r="R12" s="22">
        <v>0</v>
      </c>
      <c r="S12" s="22">
        <v>0</v>
      </c>
      <c r="T12" s="22">
        <f t="shared" si="3"/>
        <v>11626</v>
      </c>
      <c r="U12" s="22">
        <v>11442</v>
      </c>
      <c r="V12" s="22">
        <v>184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1997</v>
      </c>
      <c r="AB12" s="22">
        <v>0</v>
      </c>
      <c r="AC12" s="22">
        <v>1569</v>
      </c>
      <c r="AD12" s="22">
        <f t="shared" si="5"/>
        <v>428</v>
      </c>
      <c r="AE12" s="22">
        <v>428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110</v>
      </c>
      <c r="B13" s="40" t="s">
        <v>125</v>
      </c>
      <c r="C13" s="41" t="s">
        <v>126</v>
      </c>
      <c r="D13" s="31">
        <f t="shared" si="0"/>
        <v>19344</v>
      </c>
      <c r="E13" s="22">
        <v>16028</v>
      </c>
      <c r="F13" s="31">
        <f t="shared" si="1"/>
        <v>2041</v>
      </c>
      <c r="G13" s="22">
        <v>2041</v>
      </c>
      <c r="H13" s="22">
        <v>0</v>
      </c>
      <c r="I13" s="22">
        <v>0</v>
      </c>
      <c r="J13" s="22">
        <v>0</v>
      </c>
      <c r="K13" s="22">
        <v>0</v>
      </c>
      <c r="L13" s="22">
        <v>272</v>
      </c>
      <c r="M13" s="22">
        <f t="shared" si="2"/>
        <v>1003</v>
      </c>
      <c r="N13" s="22">
        <v>927</v>
      </c>
      <c r="O13" s="22">
        <v>37</v>
      </c>
      <c r="P13" s="22">
        <v>39</v>
      </c>
      <c r="Q13" s="22">
        <v>0</v>
      </c>
      <c r="R13" s="22">
        <v>0</v>
      </c>
      <c r="S13" s="22">
        <v>0</v>
      </c>
      <c r="T13" s="22">
        <f t="shared" si="3"/>
        <v>16563</v>
      </c>
      <c r="U13" s="22">
        <v>16028</v>
      </c>
      <c r="V13" s="22">
        <v>535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3542</v>
      </c>
      <c r="AB13" s="22">
        <v>272</v>
      </c>
      <c r="AC13" s="22">
        <v>2304</v>
      </c>
      <c r="AD13" s="22">
        <f t="shared" si="5"/>
        <v>966</v>
      </c>
      <c r="AE13" s="22">
        <v>966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110</v>
      </c>
      <c r="B14" s="40" t="s">
        <v>127</v>
      </c>
      <c r="C14" s="41" t="s">
        <v>128</v>
      </c>
      <c r="D14" s="31">
        <f t="shared" si="0"/>
        <v>12403</v>
      </c>
      <c r="E14" s="22">
        <v>9703</v>
      </c>
      <c r="F14" s="31">
        <f t="shared" si="1"/>
        <v>1390</v>
      </c>
      <c r="G14" s="22">
        <v>0</v>
      </c>
      <c r="H14" s="22">
        <v>1390</v>
      </c>
      <c r="I14" s="22">
        <v>0</v>
      </c>
      <c r="J14" s="22">
        <v>0</v>
      </c>
      <c r="K14" s="22">
        <v>0</v>
      </c>
      <c r="L14" s="22">
        <v>1304</v>
      </c>
      <c r="M14" s="22">
        <f t="shared" si="2"/>
        <v>6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6</v>
      </c>
      <c r="T14" s="22">
        <f t="shared" si="3"/>
        <v>9703</v>
      </c>
      <c r="U14" s="22">
        <v>9703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2940</v>
      </c>
      <c r="AB14" s="22">
        <v>1304</v>
      </c>
      <c r="AC14" s="22">
        <v>1251</v>
      </c>
      <c r="AD14" s="22">
        <f t="shared" si="5"/>
        <v>385</v>
      </c>
      <c r="AE14" s="22">
        <v>0</v>
      </c>
      <c r="AF14" s="22">
        <v>385</v>
      </c>
      <c r="AG14" s="22">
        <v>0</v>
      </c>
      <c r="AH14" s="22">
        <v>0</v>
      </c>
      <c r="AI14" s="22">
        <v>0</v>
      </c>
    </row>
    <row r="15" spans="1:35" ht="13.5">
      <c r="A15" s="40" t="s">
        <v>110</v>
      </c>
      <c r="B15" s="40" t="s">
        <v>129</v>
      </c>
      <c r="C15" s="41" t="s">
        <v>130</v>
      </c>
      <c r="D15" s="31">
        <f t="shared" si="0"/>
        <v>2064</v>
      </c>
      <c r="E15" s="22">
        <v>1625</v>
      </c>
      <c r="F15" s="31">
        <f t="shared" si="1"/>
        <v>169</v>
      </c>
      <c r="G15" s="22">
        <v>0</v>
      </c>
      <c r="H15" s="22">
        <v>169</v>
      </c>
      <c r="I15" s="22">
        <v>0</v>
      </c>
      <c r="J15" s="22">
        <v>0</v>
      </c>
      <c r="K15" s="22">
        <v>0</v>
      </c>
      <c r="L15" s="22">
        <v>248</v>
      </c>
      <c r="M15" s="22">
        <f t="shared" si="2"/>
        <v>22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22</v>
      </c>
      <c r="T15" s="22">
        <f t="shared" si="3"/>
        <v>1625</v>
      </c>
      <c r="U15" s="22">
        <v>1625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398</v>
      </c>
      <c r="AB15" s="22">
        <v>248</v>
      </c>
      <c r="AC15" s="22">
        <v>150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110</v>
      </c>
      <c r="B16" s="40" t="s">
        <v>131</v>
      </c>
      <c r="C16" s="41" t="s">
        <v>132</v>
      </c>
      <c r="D16" s="31">
        <f t="shared" si="0"/>
        <v>7181</v>
      </c>
      <c r="E16" s="22">
        <v>5104</v>
      </c>
      <c r="F16" s="31">
        <f t="shared" si="1"/>
        <v>1328</v>
      </c>
      <c r="G16" s="22">
        <v>948</v>
      </c>
      <c r="H16" s="22">
        <v>380</v>
      </c>
      <c r="I16" s="22">
        <v>0</v>
      </c>
      <c r="J16" s="22">
        <v>0</v>
      </c>
      <c r="K16" s="22">
        <v>0</v>
      </c>
      <c r="L16" s="22">
        <v>749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5796</v>
      </c>
      <c r="U16" s="22">
        <v>5104</v>
      </c>
      <c r="V16" s="22">
        <v>692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1746</v>
      </c>
      <c r="AB16" s="22">
        <v>749</v>
      </c>
      <c r="AC16" s="22">
        <v>931</v>
      </c>
      <c r="AD16" s="22">
        <f t="shared" si="5"/>
        <v>66</v>
      </c>
      <c r="AE16" s="22">
        <v>66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110</v>
      </c>
      <c r="B17" s="40" t="s">
        <v>133</v>
      </c>
      <c r="C17" s="41" t="s">
        <v>134</v>
      </c>
      <c r="D17" s="31">
        <f t="shared" si="0"/>
        <v>3289</v>
      </c>
      <c r="E17" s="22">
        <v>2381</v>
      </c>
      <c r="F17" s="31">
        <f t="shared" si="1"/>
        <v>908</v>
      </c>
      <c r="G17" s="22">
        <v>908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2381</v>
      </c>
      <c r="U17" s="22">
        <v>2381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939</v>
      </c>
      <c r="AB17" s="22">
        <v>0</v>
      </c>
      <c r="AC17" s="22">
        <v>162</v>
      </c>
      <c r="AD17" s="22">
        <f t="shared" si="5"/>
        <v>777</v>
      </c>
      <c r="AE17" s="22">
        <v>777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110</v>
      </c>
      <c r="B18" s="40" t="s">
        <v>135</v>
      </c>
      <c r="C18" s="41" t="s">
        <v>136</v>
      </c>
      <c r="D18" s="31">
        <f t="shared" si="0"/>
        <v>1857</v>
      </c>
      <c r="E18" s="22">
        <v>1532</v>
      </c>
      <c r="F18" s="31">
        <f t="shared" si="1"/>
        <v>171</v>
      </c>
      <c r="G18" s="22">
        <v>63</v>
      </c>
      <c r="H18" s="22">
        <v>108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154</v>
      </c>
      <c r="N18" s="22">
        <v>154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1532</v>
      </c>
      <c r="U18" s="22">
        <v>1532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269</v>
      </c>
      <c r="AB18" s="22">
        <v>0</v>
      </c>
      <c r="AC18" s="22">
        <v>253</v>
      </c>
      <c r="AD18" s="22">
        <f t="shared" si="5"/>
        <v>16</v>
      </c>
      <c r="AE18" s="22">
        <v>16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110</v>
      </c>
      <c r="B19" s="40" t="s">
        <v>137</v>
      </c>
      <c r="C19" s="41" t="s">
        <v>138</v>
      </c>
      <c r="D19" s="31">
        <f t="shared" si="0"/>
        <v>1475</v>
      </c>
      <c r="E19" s="22">
        <v>851</v>
      </c>
      <c r="F19" s="31">
        <f t="shared" si="1"/>
        <v>476</v>
      </c>
      <c r="G19" s="22">
        <v>208</v>
      </c>
      <c r="H19" s="22">
        <v>80</v>
      </c>
      <c r="I19" s="22">
        <v>0</v>
      </c>
      <c r="J19" s="22">
        <v>0</v>
      </c>
      <c r="K19" s="22">
        <v>188</v>
      </c>
      <c r="L19" s="22">
        <v>0</v>
      </c>
      <c r="M19" s="22">
        <f t="shared" si="2"/>
        <v>148</v>
      </c>
      <c r="N19" s="22">
        <v>148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1000</v>
      </c>
      <c r="U19" s="22">
        <v>851</v>
      </c>
      <c r="V19" s="22">
        <v>149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354</v>
      </c>
      <c r="AB19" s="22">
        <v>0</v>
      </c>
      <c r="AC19" s="22">
        <v>150</v>
      </c>
      <c r="AD19" s="22">
        <f t="shared" si="5"/>
        <v>204</v>
      </c>
      <c r="AE19" s="22">
        <v>15</v>
      </c>
      <c r="AF19" s="22">
        <v>1</v>
      </c>
      <c r="AG19" s="22">
        <v>0</v>
      </c>
      <c r="AH19" s="22">
        <v>0</v>
      </c>
      <c r="AI19" s="22">
        <v>188</v>
      </c>
    </row>
    <row r="20" spans="1:35" ht="13.5">
      <c r="A20" s="40" t="s">
        <v>110</v>
      </c>
      <c r="B20" s="40" t="s">
        <v>139</v>
      </c>
      <c r="C20" s="41" t="s">
        <v>140</v>
      </c>
      <c r="D20" s="31">
        <f t="shared" si="0"/>
        <v>2008</v>
      </c>
      <c r="E20" s="22">
        <v>1409</v>
      </c>
      <c r="F20" s="31">
        <f t="shared" si="1"/>
        <v>599</v>
      </c>
      <c r="G20" s="22">
        <v>567</v>
      </c>
      <c r="H20" s="22">
        <v>32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1409</v>
      </c>
      <c r="U20" s="22">
        <v>1409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589</v>
      </c>
      <c r="AB20" s="22">
        <v>0</v>
      </c>
      <c r="AC20" s="22">
        <v>98</v>
      </c>
      <c r="AD20" s="22">
        <f t="shared" si="5"/>
        <v>491</v>
      </c>
      <c r="AE20" s="22">
        <v>491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110</v>
      </c>
      <c r="B21" s="40" t="s">
        <v>141</v>
      </c>
      <c r="C21" s="41" t="s">
        <v>142</v>
      </c>
      <c r="D21" s="31">
        <f t="shared" si="0"/>
        <v>2109</v>
      </c>
      <c r="E21" s="22">
        <v>1658</v>
      </c>
      <c r="F21" s="31">
        <f t="shared" si="1"/>
        <v>211</v>
      </c>
      <c r="G21" s="22">
        <v>85</v>
      </c>
      <c r="H21" s="22">
        <v>126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240</v>
      </c>
      <c r="N21" s="22">
        <v>240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1705</v>
      </c>
      <c r="U21" s="22">
        <v>1658</v>
      </c>
      <c r="V21" s="22">
        <v>47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268</v>
      </c>
      <c r="AB21" s="22">
        <v>0</v>
      </c>
      <c r="AC21" s="22">
        <v>256</v>
      </c>
      <c r="AD21" s="22">
        <f t="shared" si="5"/>
        <v>12</v>
      </c>
      <c r="AE21" s="22">
        <v>12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110</v>
      </c>
      <c r="B22" s="40" t="s">
        <v>143</v>
      </c>
      <c r="C22" s="41" t="s">
        <v>144</v>
      </c>
      <c r="D22" s="31">
        <f t="shared" si="0"/>
        <v>958</v>
      </c>
      <c r="E22" s="22">
        <v>712</v>
      </c>
      <c r="F22" s="31">
        <f t="shared" si="1"/>
        <v>246</v>
      </c>
      <c r="G22" s="22">
        <v>174</v>
      </c>
      <c r="H22" s="22">
        <v>72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828</v>
      </c>
      <c r="U22" s="22">
        <v>712</v>
      </c>
      <c r="V22" s="22">
        <v>116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149</v>
      </c>
      <c r="AB22" s="22">
        <v>0</v>
      </c>
      <c r="AC22" s="22">
        <v>133</v>
      </c>
      <c r="AD22" s="22">
        <f t="shared" si="5"/>
        <v>16</v>
      </c>
      <c r="AE22" s="22">
        <v>16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110</v>
      </c>
      <c r="B23" s="40" t="s">
        <v>145</v>
      </c>
      <c r="C23" s="41" t="s">
        <v>146</v>
      </c>
      <c r="D23" s="31">
        <f t="shared" si="0"/>
        <v>1825</v>
      </c>
      <c r="E23" s="22">
        <v>1268</v>
      </c>
      <c r="F23" s="31">
        <f t="shared" si="1"/>
        <v>5</v>
      </c>
      <c r="G23" s="22">
        <v>5</v>
      </c>
      <c r="H23" s="22">
        <v>0</v>
      </c>
      <c r="I23" s="22">
        <v>0</v>
      </c>
      <c r="J23" s="22">
        <v>0</v>
      </c>
      <c r="K23" s="22">
        <v>0</v>
      </c>
      <c r="L23" s="22">
        <v>520</v>
      </c>
      <c r="M23" s="22">
        <f t="shared" si="2"/>
        <v>32</v>
      </c>
      <c r="N23" s="22">
        <v>0</v>
      </c>
      <c r="O23" s="22">
        <v>32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1270</v>
      </c>
      <c r="U23" s="22">
        <v>1268</v>
      </c>
      <c r="V23" s="22">
        <v>2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671</v>
      </c>
      <c r="AB23" s="22">
        <v>520</v>
      </c>
      <c r="AC23" s="22">
        <v>149</v>
      </c>
      <c r="AD23" s="22">
        <f t="shared" si="5"/>
        <v>2</v>
      </c>
      <c r="AE23" s="22">
        <v>2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110</v>
      </c>
      <c r="B24" s="40" t="s">
        <v>147</v>
      </c>
      <c r="C24" s="41" t="s">
        <v>148</v>
      </c>
      <c r="D24" s="31">
        <f t="shared" si="0"/>
        <v>5620</v>
      </c>
      <c r="E24" s="22">
        <v>4163</v>
      </c>
      <c r="F24" s="31">
        <f t="shared" si="1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501</v>
      </c>
      <c r="M24" s="22">
        <f t="shared" si="2"/>
        <v>956</v>
      </c>
      <c r="N24" s="22">
        <v>435</v>
      </c>
      <c r="O24" s="22">
        <v>326</v>
      </c>
      <c r="P24" s="22">
        <v>121</v>
      </c>
      <c r="Q24" s="22">
        <v>32</v>
      </c>
      <c r="R24" s="22">
        <v>0</v>
      </c>
      <c r="S24" s="22">
        <v>42</v>
      </c>
      <c r="T24" s="22">
        <f t="shared" si="3"/>
        <v>4163</v>
      </c>
      <c r="U24" s="22">
        <v>4163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860</v>
      </c>
      <c r="AB24" s="22">
        <v>501</v>
      </c>
      <c r="AC24" s="22">
        <v>359</v>
      </c>
      <c r="AD24" s="22">
        <f t="shared" si="5"/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110</v>
      </c>
      <c r="B25" s="40" t="s">
        <v>149</v>
      </c>
      <c r="C25" s="41" t="s">
        <v>150</v>
      </c>
      <c r="D25" s="31">
        <f t="shared" si="0"/>
        <v>1722</v>
      </c>
      <c r="E25" s="22">
        <v>1381</v>
      </c>
      <c r="F25" s="31">
        <f t="shared" si="1"/>
        <v>200</v>
      </c>
      <c r="G25" s="22">
        <v>200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141</v>
      </c>
      <c r="N25" s="22">
        <v>107</v>
      </c>
      <c r="O25" s="22">
        <v>34</v>
      </c>
      <c r="P25" s="22">
        <v>0</v>
      </c>
      <c r="Q25" s="22">
        <v>0</v>
      </c>
      <c r="R25" s="22">
        <v>0</v>
      </c>
      <c r="S25" s="22">
        <v>0</v>
      </c>
      <c r="T25" s="22">
        <f t="shared" si="3"/>
        <v>1456</v>
      </c>
      <c r="U25" s="22">
        <v>1381</v>
      </c>
      <c r="V25" s="22">
        <v>75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247</v>
      </c>
      <c r="AB25" s="22">
        <v>0</v>
      </c>
      <c r="AC25" s="22">
        <v>171</v>
      </c>
      <c r="AD25" s="22">
        <f t="shared" si="5"/>
        <v>76</v>
      </c>
      <c r="AE25" s="22">
        <v>76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110</v>
      </c>
      <c r="B26" s="40" t="s">
        <v>151</v>
      </c>
      <c r="C26" s="41" t="s">
        <v>152</v>
      </c>
      <c r="D26" s="31">
        <f t="shared" si="0"/>
        <v>2780</v>
      </c>
      <c r="E26" s="22">
        <v>1884</v>
      </c>
      <c r="F26" s="31">
        <f t="shared" si="1"/>
        <v>27</v>
      </c>
      <c r="G26" s="22">
        <v>27</v>
      </c>
      <c r="H26" s="22">
        <v>0</v>
      </c>
      <c r="I26" s="22">
        <v>0</v>
      </c>
      <c r="J26" s="22">
        <v>0</v>
      </c>
      <c r="K26" s="22">
        <v>0</v>
      </c>
      <c r="L26" s="22">
        <v>605</v>
      </c>
      <c r="M26" s="22">
        <f t="shared" si="2"/>
        <v>264</v>
      </c>
      <c r="N26" s="22">
        <v>0</v>
      </c>
      <c r="O26" s="22">
        <v>264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1894</v>
      </c>
      <c r="U26" s="22">
        <v>1884</v>
      </c>
      <c r="V26" s="22">
        <v>10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839</v>
      </c>
      <c r="AB26" s="22">
        <v>605</v>
      </c>
      <c r="AC26" s="22">
        <v>223</v>
      </c>
      <c r="AD26" s="22">
        <f t="shared" si="5"/>
        <v>11</v>
      </c>
      <c r="AE26" s="22">
        <v>11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110</v>
      </c>
      <c r="B27" s="40" t="s">
        <v>153</v>
      </c>
      <c r="C27" s="41" t="s">
        <v>154</v>
      </c>
      <c r="D27" s="31">
        <f t="shared" si="0"/>
        <v>2095</v>
      </c>
      <c r="E27" s="22">
        <v>1580</v>
      </c>
      <c r="F27" s="31">
        <f t="shared" si="1"/>
        <v>7</v>
      </c>
      <c r="G27" s="22">
        <v>7</v>
      </c>
      <c r="H27" s="22">
        <v>0</v>
      </c>
      <c r="I27" s="22">
        <v>0</v>
      </c>
      <c r="J27" s="22">
        <v>0</v>
      </c>
      <c r="K27" s="22">
        <v>0</v>
      </c>
      <c r="L27" s="22">
        <v>251</v>
      </c>
      <c r="M27" s="22">
        <f t="shared" si="2"/>
        <v>257</v>
      </c>
      <c r="N27" s="22">
        <v>110</v>
      </c>
      <c r="O27" s="22">
        <v>147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1583</v>
      </c>
      <c r="U27" s="22">
        <v>1580</v>
      </c>
      <c r="V27" s="22">
        <v>3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439</v>
      </c>
      <c r="AB27" s="22">
        <v>251</v>
      </c>
      <c r="AC27" s="22">
        <v>186</v>
      </c>
      <c r="AD27" s="22">
        <f t="shared" si="5"/>
        <v>2</v>
      </c>
      <c r="AE27" s="22">
        <v>2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110</v>
      </c>
      <c r="B28" s="40" t="s">
        <v>155</v>
      </c>
      <c r="C28" s="41" t="s">
        <v>156</v>
      </c>
      <c r="D28" s="31">
        <f t="shared" si="0"/>
        <v>1332</v>
      </c>
      <c r="E28" s="22">
        <v>1029</v>
      </c>
      <c r="F28" s="31">
        <f t="shared" si="1"/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17</v>
      </c>
      <c r="M28" s="22">
        <f t="shared" si="2"/>
        <v>286</v>
      </c>
      <c r="N28" s="22">
        <v>99</v>
      </c>
      <c r="O28" s="22">
        <v>133</v>
      </c>
      <c r="P28" s="22">
        <v>43</v>
      </c>
      <c r="Q28" s="22">
        <v>11</v>
      </c>
      <c r="R28" s="22">
        <v>0</v>
      </c>
      <c r="S28" s="22">
        <v>0</v>
      </c>
      <c r="T28" s="22">
        <f t="shared" si="3"/>
        <v>1029</v>
      </c>
      <c r="U28" s="22">
        <v>1029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133</v>
      </c>
      <c r="AB28" s="22">
        <v>17</v>
      </c>
      <c r="AC28" s="22">
        <v>116</v>
      </c>
      <c r="AD28" s="22">
        <f t="shared" si="5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110</v>
      </c>
      <c r="B29" s="40" t="s">
        <v>157</v>
      </c>
      <c r="C29" s="41" t="s">
        <v>158</v>
      </c>
      <c r="D29" s="31">
        <f t="shared" si="0"/>
        <v>1529</v>
      </c>
      <c r="E29" s="22">
        <v>1181</v>
      </c>
      <c r="F29" s="31">
        <f t="shared" si="1"/>
        <v>194</v>
      </c>
      <c r="G29" s="22">
        <v>194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f t="shared" si="2"/>
        <v>154</v>
      </c>
      <c r="N29" s="22">
        <v>115</v>
      </c>
      <c r="O29" s="22">
        <v>38</v>
      </c>
      <c r="P29" s="22">
        <v>0</v>
      </c>
      <c r="Q29" s="22">
        <v>0</v>
      </c>
      <c r="R29" s="22">
        <v>0</v>
      </c>
      <c r="S29" s="22">
        <v>1</v>
      </c>
      <c r="T29" s="22">
        <f t="shared" si="3"/>
        <v>1254</v>
      </c>
      <c r="U29" s="22">
        <v>1181</v>
      </c>
      <c r="V29" s="22">
        <v>73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221</v>
      </c>
      <c r="AB29" s="22">
        <v>0</v>
      </c>
      <c r="AC29" s="22">
        <v>147</v>
      </c>
      <c r="AD29" s="22">
        <f t="shared" si="5"/>
        <v>74</v>
      </c>
      <c r="AE29" s="22">
        <v>74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110</v>
      </c>
      <c r="B30" s="40" t="s">
        <v>159</v>
      </c>
      <c r="C30" s="41" t="s">
        <v>160</v>
      </c>
      <c r="D30" s="31">
        <f t="shared" si="0"/>
        <v>3480</v>
      </c>
      <c r="E30" s="22">
        <v>2927</v>
      </c>
      <c r="F30" s="31">
        <f t="shared" si="1"/>
        <v>520</v>
      </c>
      <c r="G30" s="22">
        <v>0</v>
      </c>
      <c r="H30" s="22">
        <v>351</v>
      </c>
      <c r="I30" s="22">
        <v>0</v>
      </c>
      <c r="J30" s="22">
        <v>0</v>
      </c>
      <c r="K30" s="22">
        <v>169</v>
      </c>
      <c r="L30" s="22">
        <v>33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2994</v>
      </c>
      <c r="U30" s="22">
        <v>2927</v>
      </c>
      <c r="V30" s="22">
        <v>0</v>
      </c>
      <c r="W30" s="22">
        <v>0</v>
      </c>
      <c r="X30" s="22">
        <v>0</v>
      </c>
      <c r="Y30" s="22">
        <v>0</v>
      </c>
      <c r="Z30" s="22">
        <v>67</v>
      </c>
      <c r="AA30" s="22">
        <f t="shared" si="4"/>
        <v>440</v>
      </c>
      <c r="AB30" s="22">
        <v>33</v>
      </c>
      <c r="AC30" s="22">
        <v>305</v>
      </c>
      <c r="AD30" s="22">
        <f t="shared" si="5"/>
        <v>102</v>
      </c>
      <c r="AE30" s="22">
        <v>0</v>
      </c>
      <c r="AF30" s="22">
        <v>0</v>
      </c>
      <c r="AG30" s="22">
        <v>0</v>
      </c>
      <c r="AH30" s="22">
        <v>0</v>
      </c>
      <c r="AI30" s="22">
        <v>102</v>
      </c>
    </row>
    <row r="31" spans="1:35" ht="13.5">
      <c r="A31" s="40" t="s">
        <v>110</v>
      </c>
      <c r="B31" s="40" t="s">
        <v>161</v>
      </c>
      <c r="C31" s="41" t="s">
        <v>162</v>
      </c>
      <c r="D31" s="31">
        <f t="shared" si="0"/>
        <v>4143</v>
      </c>
      <c r="E31" s="22">
        <v>3088</v>
      </c>
      <c r="F31" s="31">
        <f t="shared" si="1"/>
        <v>674</v>
      </c>
      <c r="G31" s="22">
        <v>674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f t="shared" si="2"/>
        <v>381</v>
      </c>
      <c r="N31" s="22">
        <v>381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3352</v>
      </c>
      <c r="U31" s="22">
        <v>3088</v>
      </c>
      <c r="V31" s="22">
        <v>264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666</v>
      </c>
      <c r="AB31" s="22">
        <v>0</v>
      </c>
      <c r="AC31" s="22">
        <v>531</v>
      </c>
      <c r="AD31" s="22">
        <f t="shared" si="5"/>
        <v>135</v>
      </c>
      <c r="AE31" s="22">
        <v>135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110</v>
      </c>
      <c r="B32" s="40" t="s">
        <v>163</v>
      </c>
      <c r="C32" s="41" t="s">
        <v>164</v>
      </c>
      <c r="D32" s="31">
        <f t="shared" si="0"/>
        <v>2413</v>
      </c>
      <c r="E32" s="22">
        <v>1860</v>
      </c>
      <c r="F32" s="31">
        <f t="shared" si="1"/>
        <v>237</v>
      </c>
      <c r="G32" s="22">
        <v>177</v>
      </c>
      <c r="H32" s="22">
        <v>60</v>
      </c>
      <c r="I32" s="22">
        <v>0</v>
      </c>
      <c r="J32" s="22">
        <v>0</v>
      </c>
      <c r="K32" s="22">
        <v>0</v>
      </c>
      <c r="L32" s="22">
        <v>86</v>
      </c>
      <c r="M32" s="22">
        <f t="shared" si="2"/>
        <v>230</v>
      </c>
      <c r="N32" s="22">
        <v>135</v>
      </c>
      <c r="O32" s="22">
        <v>0</v>
      </c>
      <c r="P32" s="22">
        <v>95</v>
      </c>
      <c r="Q32" s="22">
        <v>0</v>
      </c>
      <c r="R32" s="22">
        <v>0</v>
      </c>
      <c r="S32" s="22">
        <v>0</v>
      </c>
      <c r="T32" s="22">
        <f t="shared" si="3"/>
        <v>1860</v>
      </c>
      <c r="U32" s="22">
        <v>1860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317</v>
      </c>
      <c r="AB32" s="22">
        <v>86</v>
      </c>
      <c r="AC32" s="22">
        <v>160</v>
      </c>
      <c r="AD32" s="22">
        <f t="shared" si="5"/>
        <v>71</v>
      </c>
      <c r="AE32" s="22">
        <v>71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110</v>
      </c>
      <c r="B33" s="40" t="s">
        <v>165</v>
      </c>
      <c r="C33" s="41" t="s">
        <v>166</v>
      </c>
      <c r="D33" s="31">
        <f t="shared" si="0"/>
        <v>1791</v>
      </c>
      <c r="E33" s="22">
        <v>1295</v>
      </c>
      <c r="F33" s="31">
        <f t="shared" si="1"/>
        <v>296</v>
      </c>
      <c r="G33" s="22">
        <v>296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f t="shared" si="2"/>
        <v>200</v>
      </c>
      <c r="N33" s="22">
        <v>200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3"/>
        <v>1411</v>
      </c>
      <c r="U33" s="22">
        <v>1295</v>
      </c>
      <c r="V33" s="22">
        <v>116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288</v>
      </c>
      <c r="AB33" s="22">
        <v>0</v>
      </c>
      <c r="AC33" s="22">
        <v>229</v>
      </c>
      <c r="AD33" s="22">
        <f t="shared" si="5"/>
        <v>59</v>
      </c>
      <c r="AE33" s="22">
        <v>59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110</v>
      </c>
      <c r="B34" s="40" t="s">
        <v>167</v>
      </c>
      <c r="C34" s="41" t="s">
        <v>168</v>
      </c>
      <c r="D34" s="31">
        <f t="shared" si="0"/>
        <v>7062</v>
      </c>
      <c r="E34" s="22">
        <v>5042</v>
      </c>
      <c r="F34" s="31">
        <f t="shared" si="1"/>
        <v>1143</v>
      </c>
      <c r="G34" s="22">
        <v>1143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877</v>
      </c>
      <c r="N34" s="22">
        <v>877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3"/>
        <v>5490</v>
      </c>
      <c r="U34" s="22">
        <v>5042</v>
      </c>
      <c r="V34" s="22">
        <v>448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1134</v>
      </c>
      <c r="AB34" s="22">
        <v>0</v>
      </c>
      <c r="AC34" s="22">
        <v>907</v>
      </c>
      <c r="AD34" s="22">
        <f t="shared" si="5"/>
        <v>227</v>
      </c>
      <c r="AE34" s="22">
        <v>227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110</v>
      </c>
      <c r="B35" s="40" t="s">
        <v>169</v>
      </c>
      <c r="C35" s="41" t="s">
        <v>170</v>
      </c>
      <c r="D35" s="31">
        <f t="shared" si="0"/>
        <v>1203</v>
      </c>
      <c r="E35" s="22">
        <v>1061</v>
      </c>
      <c r="F35" s="31">
        <f t="shared" si="1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142</v>
      </c>
      <c r="N35" s="22">
        <v>0</v>
      </c>
      <c r="O35" s="22">
        <v>81</v>
      </c>
      <c r="P35" s="22">
        <v>61</v>
      </c>
      <c r="Q35" s="22">
        <v>0</v>
      </c>
      <c r="R35" s="22">
        <v>0</v>
      </c>
      <c r="S35" s="22">
        <v>0</v>
      </c>
      <c r="T35" s="22">
        <f t="shared" si="3"/>
        <v>1061</v>
      </c>
      <c r="U35" s="22">
        <v>1061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272</v>
      </c>
      <c r="AB35" s="22">
        <v>0</v>
      </c>
      <c r="AC35" s="22">
        <v>272</v>
      </c>
      <c r="AD35" s="22">
        <f t="shared" si="5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110</v>
      </c>
      <c r="B36" s="40" t="s">
        <v>171</v>
      </c>
      <c r="C36" s="41" t="s">
        <v>172</v>
      </c>
      <c r="D36" s="31">
        <f t="shared" si="0"/>
        <v>3101</v>
      </c>
      <c r="E36" s="22">
        <v>1311</v>
      </c>
      <c r="F36" s="31">
        <f t="shared" si="1"/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1790</v>
      </c>
      <c r="M36" s="22">
        <f t="shared" si="2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3"/>
        <v>1311</v>
      </c>
      <c r="U36" s="22">
        <v>1311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1886</v>
      </c>
      <c r="AB36" s="22">
        <v>1790</v>
      </c>
      <c r="AC36" s="22">
        <v>96</v>
      </c>
      <c r="AD36" s="22">
        <f t="shared" si="5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110</v>
      </c>
      <c r="B37" s="40" t="s">
        <v>173</v>
      </c>
      <c r="C37" s="41" t="s">
        <v>174</v>
      </c>
      <c r="D37" s="31">
        <f t="shared" si="0"/>
        <v>1309</v>
      </c>
      <c r="E37" s="22">
        <v>885</v>
      </c>
      <c r="F37" s="31">
        <f t="shared" si="1"/>
        <v>113</v>
      </c>
      <c r="G37" s="22">
        <v>0</v>
      </c>
      <c r="H37" s="22">
        <v>113</v>
      </c>
      <c r="I37" s="22">
        <v>0</v>
      </c>
      <c r="J37" s="22">
        <v>0</v>
      </c>
      <c r="K37" s="22">
        <v>0</v>
      </c>
      <c r="L37" s="22">
        <v>111</v>
      </c>
      <c r="M37" s="22">
        <f t="shared" si="2"/>
        <v>200</v>
      </c>
      <c r="N37" s="22">
        <v>100</v>
      </c>
      <c r="O37" s="22">
        <v>100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3"/>
        <v>885</v>
      </c>
      <c r="U37" s="22">
        <v>885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176</v>
      </c>
      <c r="AB37" s="22">
        <v>111</v>
      </c>
      <c r="AC37" s="22">
        <v>65</v>
      </c>
      <c r="AD37" s="22">
        <f t="shared" si="5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110</v>
      </c>
      <c r="B38" s="40" t="s">
        <v>175</v>
      </c>
      <c r="C38" s="41" t="s">
        <v>176</v>
      </c>
      <c r="D38" s="31">
        <f t="shared" si="0"/>
        <v>3458</v>
      </c>
      <c r="E38" s="22">
        <v>2591</v>
      </c>
      <c r="F38" s="31">
        <f t="shared" si="1"/>
        <v>414</v>
      </c>
      <c r="G38" s="22">
        <v>176</v>
      </c>
      <c r="H38" s="22">
        <v>238</v>
      </c>
      <c r="I38" s="22">
        <v>0</v>
      </c>
      <c r="J38" s="22">
        <v>0</v>
      </c>
      <c r="K38" s="22">
        <v>0</v>
      </c>
      <c r="L38" s="22">
        <v>215</v>
      </c>
      <c r="M38" s="22">
        <f t="shared" si="2"/>
        <v>238</v>
      </c>
      <c r="N38" s="22">
        <v>238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3"/>
        <v>2674</v>
      </c>
      <c r="U38" s="22">
        <v>2591</v>
      </c>
      <c r="V38" s="22">
        <v>83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538</v>
      </c>
      <c r="AB38" s="22">
        <v>215</v>
      </c>
      <c r="AC38" s="22">
        <v>276</v>
      </c>
      <c r="AD38" s="22">
        <f t="shared" si="5"/>
        <v>47</v>
      </c>
      <c r="AE38" s="22">
        <v>47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110</v>
      </c>
      <c r="B39" s="40" t="s">
        <v>177</v>
      </c>
      <c r="C39" s="41" t="s">
        <v>178</v>
      </c>
      <c r="D39" s="31">
        <f t="shared" si="0"/>
        <v>2336</v>
      </c>
      <c r="E39" s="22">
        <v>1624</v>
      </c>
      <c r="F39" s="31">
        <f t="shared" si="1"/>
        <v>188</v>
      </c>
      <c r="G39" s="22">
        <v>0</v>
      </c>
      <c r="H39" s="22">
        <v>188</v>
      </c>
      <c r="I39" s="22">
        <v>0</v>
      </c>
      <c r="J39" s="22">
        <v>0</v>
      </c>
      <c r="K39" s="22">
        <v>0</v>
      </c>
      <c r="L39" s="22">
        <v>257</v>
      </c>
      <c r="M39" s="22">
        <f t="shared" si="2"/>
        <v>267</v>
      </c>
      <c r="N39" s="22">
        <v>266</v>
      </c>
      <c r="O39" s="22">
        <v>0</v>
      </c>
      <c r="P39" s="22">
        <v>0</v>
      </c>
      <c r="Q39" s="22">
        <v>0</v>
      </c>
      <c r="R39" s="22">
        <v>0</v>
      </c>
      <c r="S39" s="22">
        <v>1</v>
      </c>
      <c r="T39" s="22">
        <f t="shared" si="3"/>
        <v>1624</v>
      </c>
      <c r="U39" s="22">
        <v>1624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429</v>
      </c>
      <c r="AB39" s="22">
        <v>257</v>
      </c>
      <c r="AC39" s="22">
        <v>172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110</v>
      </c>
      <c r="B40" s="40" t="s">
        <v>179</v>
      </c>
      <c r="C40" s="41" t="s">
        <v>180</v>
      </c>
      <c r="D40" s="31">
        <f t="shared" si="0"/>
        <v>4955</v>
      </c>
      <c r="E40" s="22">
        <v>3297</v>
      </c>
      <c r="F40" s="31">
        <f t="shared" si="1"/>
        <v>651</v>
      </c>
      <c r="G40" s="22">
        <v>0</v>
      </c>
      <c r="H40" s="22">
        <v>651</v>
      </c>
      <c r="I40" s="22">
        <v>0</v>
      </c>
      <c r="J40" s="22">
        <v>0</v>
      </c>
      <c r="K40" s="22">
        <v>0</v>
      </c>
      <c r="L40" s="22">
        <v>1007</v>
      </c>
      <c r="M40" s="22">
        <f t="shared" si="2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3"/>
        <v>3297</v>
      </c>
      <c r="U40" s="22">
        <v>3297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1257</v>
      </c>
      <c r="AB40" s="22">
        <v>1007</v>
      </c>
      <c r="AC40" s="22">
        <v>238</v>
      </c>
      <c r="AD40" s="22">
        <f t="shared" si="5"/>
        <v>12</v>
      </c>
      <c r="AE40" s="22">
        <v>0</v>
      </c>
      <c r="AF40" s="22">
        <v>12</v>
      </c>
      <c r="AG40" s="22">
        <v>0</v>
      </c>
      <c r="AH40" s="22">
        <v>0</v>
      </c>
      <c r="AI40" s="22">
        <v>0</v>
      </c>
    </row>
    <row r="41" spans="1:35" ht="13.5">
      <c r="A41" s="40" t="s">
        <v>110</v>
      </c>
      <c r="B41" s="40" t="s">
        <v>181</v>
      </c>
      <c r="C41" s="41" t="s">
        <v>182</v>
      </c>
      <c r="D41" s="31">
        <f t="shared" si="0"/>
        <v>2109</v>
      </c>
      <c r="E41" s="22">
        <v>1378</v>
      </c>
      <c r="F41" s="31">
        <f t="shared" si="1"/>
        <v>291</v>
      </c>
      <c r="G41" s="22">
        <v>0</v>
      </c>
      <c r="H41" s="22">
        <v>291</v>
      </c>
      <c r="I41" s="22">
        <v>0</v>
      </c>
      <c r="J41" s="22">
        <v>0</v>
      </c>
      <c r="K41" s="22">
        <v>0</v>
      </c>
      <c r="L41" s="22">
        <v>440</v>
      </c>
      <c r="M41" s="22">
        <f t="shared" si="2"/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3"/>
        <v>1378</v>
      </c>
      <c r="U41" s="22">
        <v>1378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539</v>
      </c>
      <c r="AB41" s="22">
        <v>440</v>
      </c>
      <c r="AC41" s="22">
        <v>99</v>
      </c>
      <c r="AD41" s="22">
        <f t="shared" si="5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110</v>
      </c>
      <c r="B42" s="40" t="s">
        <v>183</v>
      </c>
      <c r="C42" s="41" t="s">
        <v>184</v>
      </c>
      <c r="D42" s="31">
        <f t="shared" si="0"/>
        <v>5490</v>
      </c>
      <c r="E42" s="22">
        <v>3783</v>
      </c>
      <c r="F42" s="31">
        <f t="shared" si="1"/>
        <v>259</v>
      </c>
      <c r="G42" s="22">
        <v>0</v>
      </c>
      <c r="H42" s="22">
        <v>259</v>
      </c>
      <c r="I42" s="22">
        <v>0</v>
      </c>
      <c r="J42" s="22">
        <v>0</v>
      </c>
      <c r="K42" s="22">
        <v>0</v>
      </c>
      <c r="L42" s="22">
        <v>855</v>
      </c>
      <c r="M42" s="22">
        <f t="shared" si="2"/>
        <v>593</v>
      </c>
      <c r="N42" s="22">
        <v>463</v>
      </c>
      <c r="O42" s="22">
        <v>130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3"/>
        <v>3783</v>
      </c>
      <c r="U42" s="22">
        <v>3783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1143</v>
      </c>
      <c r="AB42" s="22">
        <v>855</v>
      </c>
      <c r="AC42" s="22">
        <v>275</v>
      </c>
      <c r="AD42" s="22">
        <f t="shared" si="5"/>
        <v>13</v>
      </c>
      <c r="AE42" s="22">
        <v>0</v>
      </c>
      <c r="AF42" s="22">
        <v>13</v>
      </c>
      <c r="AG42" s="22">
        <v>0</v>
      </c>
      <c r="AH42" s="22">
        <v>0</v>
      </c>
      <c r="AI42" s="22">
        <v>0</v>
      </c>
    </row>
    <row r="43" spans="1:35" ht="13.5">
      <c r="A43" s="40" t="s">
        <v>110</v>
      </c>
      <c r="B43" s="40" t="s">
        <v>185</v>
      </c>
      <c r="C43" s="41" t="s">
        <v>186</v>
      </c>
      <c r="D43" s="31">
        <f t="shared" si="0"/>
        <v>2248</v>
      </c>
      <c r="E43" s="22">
        <v>1903</v>
      </c>
      <c r="F43" s="31">
        <f t="shared" si="1"/>
        <v>202</v>
      </c>
      <c r="G43" s="22">
        <v>0</v>
      </c>
      <c r="H43" s="22">
        <v>202</v>
      </c>
      <c r="I43" s="22">
        <v>0</v>
      </c>
      <c r="J43" s="22">
        <v>0</v>
      </c>
      <c r="K43" s="22">
        <v>0</v>
      </c>
      <c r="L43" s="22">
        <v>94</v>
      </c>
      <c r="M43" s="22">
        <f t="shared" si="2"/>
        <v>49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49</v>
      </c>
      <c r="T43" s="22">
        <f t="shared" si="3"/>
        <v>1903</v>
      </c>
      <c r="U43" s="22">
        <v>1903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264</v>
      </c>
      <c r="AB43" s="22">
        <v>94</v>
      </c>
      <c r="AC43" s="22">
        <v>170</v>
      </c>
      <c r="AD43" s="22">
        <f t="shared" si="5"/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110</v>
      </c>
      <c r="B44" s="40" t="s">
        <v>187</v>
      </c>
      <c r="C44" s="41" t="s">
        <v>188</v>
      </c>
      <c r="D44" s="31">
        <f t="shared" si="0"/>
        <v>2007</v>
      </c>
      <c r="E44" s="22">
        <v>1271</v>
      </c>
      <c r="F44" s="31">
        <f t="shared" si="1"/>
        <v>224</v>
      </c>
      <c r="G44" s="22">
        <v>1</v>
      </c>
      <c r="H44" s="22">
        <v>0</v>
      </c>
      <c r="I44" s="22">
        <v>0</v>
      </c>
      <c r="J44" s="22">
        <v>0</v>
      </c>
      <c r="K44" s="22">
        <v>223</v>
      </c>
      <c r="L44" s="22">
        <v>294</v>
      </c>
      <c r="M44" s="22">
        <f t="shared" si="2"/>
        <v>218</v>
      </c>
      <c r="N44" s="22">
        <v>218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3"/>
        <v>1271</v>
      </c>
      <c r="U44" s="22">
        <v>1271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661</v>
      </c>
      <c r="AB44" s="22">
        <v>294</v>
      </c>
      <c r="AC44" s="22">
        <v>143</v>
      </c>
      <c r="AD44" s="22">
        <f t="shared" si="5"/>
        <v>224</v>
      </c>
      <c r="AE44" s="22">
        <v>1</v>
      </c>
      <c r="AF44" s="22">
        <v>0</v>
      </c>
      <c r="AG44" s="22">
        <v>0</v>
      </c>
      <c r="AH44" s="22">
        <v>0</v>
      </c>
      <c r="AI44" s="22">
        <v>223</v>
      </c>
    </row>
    <row r="45" spans="1:35" ht="13.5">
      <c r="A45" s="40" t="s">
        <v>110</v>
      </c>
      <c r="B45" s="40" t="s">
        <v>189</v>
      </c>
      <c r="C45" s="41" t="s">
        <v>190</v>
      </c>
      <c r="D45" s="31">
        <f t="shared" si="0"/>
        <v>1372</v>
      </c>
      <c r="E45" s="22">
        <v>1075</v>
      </c>
      <c r="F45" s="31">
        <f t="shared" si="1"/>
        <v>80</v>
      </c>
      <c r="G45" s="22">
        <v>8</v>
      </c>
      <c r="H45" s="22">
        <v>71</v>
      </c>
      <c r="I45" s="22">
        <v>0</v>
      </c>
      <c r="J45" s="22">
        <v>0</v>
      </c>
      <c r="K45" s="22">
        <v>1</v>
      </c>
      <c r="L45" s="22">
        <v>69</v>
      </c>
      <c r="M45" s="22">
        <f t="shared" si="2"/>
        <v>148</v>
      </c>
      <c r="N45" s="22">
        <v>76</v>
      </c>
      <c r="O45" s="22">
        <v>0</v>
      </c>
      <c r="P45" s="22">
        <v>63</v>
      </c>
      <c r="Q45" s="22">
        <v>9</v>
      </c>
      <c r="R45" s="22">
        <v>0</v>
      </c>
      <c r="S45" s="22">
        <v>0</v>
      </c>
      <c r="T45" s="22">
        <f t="shared" si="3"/>
        <v>1083</v>
      </c>
      <c r="U45" s="22">
        <v>1075</v>
      </c>
      <c r="V45" s="22">
        <v>8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219</v>
      </c>
      <c r="AB45" s="22">
        <v>69</v>
      </c>
      <c r="AC45" s="22">
        <v>149</v>
      </c>
      <c r="AD45" s="22">
        <f t="shared" si="5"/>
        <v>1</v>
      </c>
      <c r="AE45" s="22">
        <v>0</v>
      </c>
      <c r="AF45" s="22">
        <v>0</v>
      </c>
      <c r="AG45" s="22">
        <v>0</v>
      </c>
      <c r="AH45" s="22">
        <v>0</v>
      </c>
      <c r="AI45" s="22">
        <v>1</v>
      </c>
    </row>
    <row r="46" spans="1:35" ht="13.5">
      <c r="A46" s="40" t="s">
        <v>110</v>
      </c>
      <c r="B46" s="40" t="s">
        <v>191</v>
      </c>
      <c r="C46" s="41" t="s">
        <v>192</v>
      </c>
      <c r="D46" s="31">
        <f aca="true" t="shared" si="6" ref="D46:D74">E46+F46+L46+M46</f>
        <v>2298</v>
      </c>
      <c r="E46" s="22">
        <v>1736</v>
      </c>
      <c r="F46" s="31">
        <f aca="true" t="shared" si="7" ref="F46:F74">SUM(G46:K46)</f>
        <v>368</v>
      </c>
      <c r="G46" s="22">
        <v>368</v>
      </c>
      <c r="H46" s="22">
        <v>0</v>
      </c>
      <c r="I46" s="22">
        <v>0</v>
      </c>
      <c r="J46" s="22">
        <v>0</v>
      </c>
      <c r="K46" s="22">
        <v>0</v>
      </c>
      <c r="L46" s="22">
        <v>194</v>
      </c>
      <c r="M46" s="22">
        <f aca="true" t="shared" si="8" ref="M46:M74">SUM(N46:S46)</f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aca="true" t="shared" si="9" ref="T46:T74">SUM(U46:Z46)</f>
        <v>1914</v>
      </c>
      <c r="U46" s="22">
        <v>1736</v>
      </c>
      <c r="V46" s="22">
        <v>178</v>
      </c>
      <c r="W46" s="22">
        <v>0</v>
      </c>
      <c r="X46" s="22">
        <v>0</v>
      </c>
      <c r="Y46" s="22">
        <v>0</v>
      </c>
      <c r="Z46" s="22">
        <v>0</v>
      </c>
      <c r="AA46" s="22">
        <f aca="true" t="shared" si="10" ref="AA46:AA74">SUM(AB46:AD46)</f>
        <v>534</v>
      </c>
      <c r="AB46" s="22">
        <v>194</v>
      </c>
      <c r="AC46" s="22">
        <v>238</v>
      </c>
      <c r="AD46" s="22">
        <f aca="true" t="shared" si="11" ref="AD46:AD74">SUM(AE46:AI46)</f>
        <v>102</v>
      </c>
      <c r="AE46" s="22">
        <v>102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110</v>
      </c>
      <c r="B47" s="40" t="s">
        <v>193</v>
      </c>
      <c r="C47" s="41" t="s">
        <v>194</v>
      </c>
      <c r="D47" s="31">
        <f t="shared" si="6"/>
        <v>1558</v>
      </c>
      <c r="E47" s="22">
        <v>969</v>
      </c>
      <c r="F47" s="31">
        <f t="shared" si="7"/>
        <v>72</v>
      </c>
      <c r="G47" s="22">
        <v>0</v>
      </c>
      <c r="H47" s="22">
        <v>72</v>
      </c>
      <c r="I47" s="22">
        <v>0</v>
      </c>
      <c r="J47" s="22">
        <v>0</v>
      </c>
      <c r="K47" s="22">
        <v>0</v>
      </c>
      <c r="L47" s="22">
        <v>307</v>
      </c>
      <c r="M47" s="22">
        <f t="shared" si="8"/>
        <v>210</v>
      </c>
      <c r="N47" s="22">
        <v>120</v>
      </c>
      <c r="O47" s="22">
        <v>0</v>
      </c>
      <c r="P47" s="22">
        <v>90</v>
      </c>
      <c r="Q47" s="22">
        <v>0</v>
      </c>
      <c r="R47" s="22">
        <v>0</v>
      </c>
      <c r="S47" s="22">
        <v>0</v>
      </c>
      <c r="T47" s="22">
        <f t="shared" si="9"/>
        <v>969</v>
      </c>
      <c r="U47" s="22">
        <v>969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411</v>
      </c>
      <c r="AB47" s="22">
        <v>307</v>
      </c>
      <c r="AC47" s="22">
        <v>104</v>
      </c>
      <c r="AD47" s="22">
        <f t="shared" si="11"/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110</v>
      </c>
      <c r="B48" s="40" t="s">
        <v>195</v>
      </c>
      <c r="C48" s="41" t="s">
        <v>196</v>
      </c>
      <c r="D48" s="31">
        <f t="shared" si="6"/>
        <v>1111</v>
      </c>
      <c r="E48" s="22">
        <v>736</v>
      </c>
      <c r="F48" s="31">
        <f t="shared" si="7"/>
        <v>167</v>
      </c>
      <c r="G48" s="22">
        <v>0</v>
      </c>
      <c r="H48" s="22">
        <v>167</v>
      </c>
      <c r="I48" s="22">
        <v>0</v>
      </c>
      <c r="J48" s="22">
        <v>0</v>
      </c>
      <c r="K48" s="22">
        <v>0</v>
      </c>
      <c r="L48" s="22">
        <v>184</v>
      </c>
      <c r="M48" s="22">
        <f t="shared" si="8"/>
        <v>24</v>
      </c>
      <c r="N48" s="22">
        <v>24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746</v>
      </c>
      <c r="U48" s="22">
        <v>736</v>
      </c>
      <c r="V48" s="22">
        <v>0</v>
      </c>
      <c r="W48" s="22">
        <v>10</v>
      </c>
      <c r="X48" s="22">
        <v>0</v>
      </c>
      <c r="Y48" s="22">
        <v>0</v>
      </c>
      <c r="Z48" s="22">
        <v>0</v>
      </c>
      <c r="AA48" s="22">
        <f t="shared" si="10"/>
        <v>350</v>
      </c>
      <c r="AB48" s="22">
        <v>184</v>
      </c>
      <c r="AC48" s="22">
        <v>101</v>
      </c>
      <c r="AD48" s="22">
        <f t="shared" si="11"/>
        <v>65</v>
      </c>
      <c r="AE48" s="22">
        <v>0</v>
      </c>
      <c r="AF48" s="22">
        <v>65</v>
      </c>
      <c r="AG48" s="22">
        <v>0</v>
      </c>
      <c r="AH48" s="22">
        <v>0</v>
      </c>
      <c r="AI48" s="22">
        <v>0</v>
      </c>
    </row>
    <row r="49" spans="1:35" ht="13.5">
      <c r="A49" s="40" t="s">
        <v>110</v>
      </c>
      <c r="B49" s="40" t="s">
        <v>197</v>
      </c>
      <c r="C49" s="41" t="s">
        <v>198</v>
      </c>
      <c r="D49" s="31">
        <f t="shared" si="6"/>
        <v>1862</v>
      </c>
      <c r="E49" s="22">
        <v>1599</v>
      </c>
      <c r="F49" s="31">
        <f t="shared" si="7"/>
        <v>69</v>
      </c>
      <c r="G49" s="22">
        <v>8</v>
      </c>
      <c r="H49" s="22">
        <v>61</v>
      </c>
      <c r="I49" s="22">
        <v>0</v>
      </c>
      <c r="J49" s="22">
        <v>0</v>
      </c>
      <c r="K49" s="22">
        <v>0</v>
      </c>
      <c r="L49" s="22">
        <v>119</v>
      </c>
      <c r="M49" s="22">
        <f t="shared" si="8"/>
        <v>75</v>
      </c>
      <c r="N49" s="22">
        <v>0</v>
      </c>
      <c r="O49" s="22">
        <v>75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1601</v>
      </c>
      <c r="U49" s="22">
        <v>1599</v>
      </c>
      <c r="V49" s="22">
        <v>1</v>
      </c>
      <c r="W49" s="22">
        <v>1</v>
      </c>
      <c r="X49" s="22">
        <v>0</v>
      </c>
      <c r="Y49" s="22">
        <v>0</v>
      </c>
      <c r="Z49" s="22">
        <v>0</v>
      </c>
      <c r="AA49" s="22">
        <f t="shared" si="10"/>
        <v>346</v>
      </c>
      <c r="AB49" s="22">
        <v>119</v>
      </c>
      <c r="AC49" s="22">
        <v>219</v>
      </c>
      <c r="AD49" s="22">
        <f t="shared" si="11"/>
        <v>8</v>
      </c>
      <c r="AE49" s="22">
        <v>5</v>
      </c>
      <c r="AF49" s="22">
        <v>3</v>
      </c>
      <c r="AG49" s="22">
        <v>0</v>
      </c>
      <c r="AH49" s="22">
        <v>0</v>
      </c>
      <c r="AI49" s="22">
        <v>0</v>
      </c>
    </row>
    <row r="50" spans="1:35" ht="13.5">
      <c r="A50" s="40" t="s">
        <v>110</v>
      </c>
      <c r="B50" s="40" t="s">
        <v>199</v>
      </c>
      <c r="C50" s="41" t="s">
        <v>200</v>
      </c>
      <c r="D50" s="31">
        <f t="shared" si="6"/>
        <v>2000</v>
      </c>
      <c r="E50" s="22">
        <v>1710</v>
      </c>
      <c r="F50" s="31">
        <f t="shared" si="7"/>
        <v>269</v>
      </c>
      <c r="G50" s="22">
        <v>269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21</v>
      </c>
      <c r="N50" s="22">
        <v>0</v>
      </c>
      <c r="O50" s="22">
        <v>21</v>
      </c>
      <c r="P50" s="22">
        <v>0</v>
      </c>
      <c r="Q50" s="22">
        <v>0</v>
      </c>
      <c r="R50" s="22">
        <v>0</v>
      </c>
      <c r="S50" s="22">
        <v>0</v>
      </c>
      <c r="T50" s="22">
        <f t="shared" si="9"/>
        <v>1780</v>
      </c>
      <c r="U50" s="22">
        <v>1710</v>
      </c>
      <c r="V50" s="22">
        <v>70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374</v>
      </c>
      <c r="AB50" s="22">
        <v>0</v>
      </c>
      <c r="AC50" s="22">
        <v>246</v>
      </c>
      <c r="AD50" s="22">
        <f t="shared" si="11"/>
        <v>128</v>
      </c>
      <c r="AE50" s="22">
        <v>128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110</v>
      </c>
      <c r="B51" s="40" t="s">
        <v>201</v>
      </c>
      <c r="C51" s="41" t="s">
        <v>202</v>
      </c>
      <c r="D51" s="31">
        <f t="shared" si="6"/>
        <v>3846</v>
      </c>
      <c r="E51" s="22">
        <v>2273</v>
      </c>
      <c r="F51" s="31">
        <f t="shared" si="7"/>
        <v>227</v>
      </c>
      <c r="G51" s="22">
        <v>227</v>
      </c>
      <c r="H51" s="22">
        <v>0</v>
      </c>
      <c r="I51" s="22">
        <v>0</v>
      </c>
      <c r="J51" s="22">
        <v>0</v>
      </c>
      <c r="K51" s="22">
        <v>0</v>
      </c>
      <c r="L51" s="22">
        <v>1346</v>
      </c>
      <c r="M51" s="22">
        <f t="shared" si="8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9"/>
        <v>2332</v>
      </c>
      <c r="U51" s="22">
        <v>2273</v>
      </c>
      <c r="V51" s="22">
        <v>59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1781</v>
      </c>
      <c r="AB51" s="22">
        <v>1346</v>
      </c>
      <c r="AC51" s="22">
        <v>327</v>
      </c>
      <c r="AD51" s="22">
        <f t="shared" si="11"/>
        <v>108</v>
      </c>
      <c r="AE51" s="22">
        <v>108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110</v>
      </c>
      <c r="B52" s="40" t="s">
        <v>203</v>
      </c>
      <c r="C52" s="41" t="s">
        <v>204</v>
      </c>
      <c r="D52" s="31">
        <f t="shared" si="6"/>
        <v>4835</v>
      </c>
      <c r="E52" s="22">
        <v>4123</v>
      </c>
      <c r="F52" s="31">
        <f t="shared" si="7"/>
        <v>231</v>
      </c>
      <c r="G52" s="22">
        <v>231</v>
      </c>
      <c r="H52" s="22">
        <v>0</v>
      </c>
      <c r="I52" s="22">
        <v>0</v>
      </c>
      <c r="J52" s="22">
        <v>0</v>
      </c>
      <c r="K52" s="22">
        <v>0</v>
      </c>
      <c r="L52" s="22">
        <v>380</v>
      </c>
      <c r="M52" s="22">
        <f t="shared" si="8"/>
        <v>101</v>
      </c>
      <c r="N52" s="22">
        <v>98</v>
      </c>
      <c r="O52" s="22">
        <v>0</v>
      </c>
      <c r="P52" s="22">
        <v>0</v>
      </c>
      <c r="Q52" s="22">
        <v>0</v>
      </c>
      <c r="R52" s="22">
        <v>1</v>
      </c>
      <c r="S52" s="22">
        <v>2</v>
      </c>
      <c r="T52" s="22">
        <f t="shared" si="9"/>
        <v>4183</v>
      </c>
      <c r="U52" s="22">
        <v>4123</v>
      </c>
      <c r="V52" s="22">
        <v>60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809</v>
      </c>
      <c r="AB52" s="22">
        <v>380</v>
      </c>
      <c r="AC52" s="22">
        <v>407</v>
      </c>
      <c r="AD52" s="22">
        <f t="shared" si="11"/>
        <v>22</v>
      </c>
      <c r="AE52" s="22">
        <v>22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110</v>
      </c>
      <c r="B53" s="40" t="s">
        <v>205</v>
      </c>
      <c r="C53" s="41" t="s">
        <v>206</v>
      </c>
      <c r="D53" s="31">
        <f t="shared" si="6"/>
        <v>2757</v>
      </c>
      <c r="E53" s="22">
        <v>2238</v>
      </c>
      <c r="F53" s="31">
        <f t="shared" si="7"/>
        <v>104</v>
      </c>
      <c r="G53" s="22">
        <v>104</v>
      </c>
      <c r="H53" s="22">
        <v>0</v>
      </c>
      <c r="I53" s="22">
        <v>0</v>
      </c>
      <c r="J53" s="22">
        <v>0</v>
      </c>
      <c r="K53" s="22">
        <v>0</v>
      </c>
      <c r="L53" s="22">
        <v>322</v>
      </c>
      <c r="M53" s="22">
        <f t="shared" si="8"/>
        <v>93</v>
      </c>
      <c r="N53" s="22">
        <v>82</v>
      </c>
      <c r="O53" s="22">
        <v>11</v>
      </c>
      <c r="P53" s="22">
        <v>0</v>
      </c>
      <c r="Q53" s="22">
        <v>0</v>
      </c>
      <c r="R53" s="22">
        <v>0</v>
      </c>
      <c r="S53" s="22">
        <v>0</v>
      </c>
      <c r="T53" s="22">
        <f t="shared" si="9"/>
        <v>2265</v>
      </c>
      <c r="U53" s="22">
        <v>2238</v>
      </c>
      <c r="V53" s="22">
        <v>27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693</v>
      </c>
      <c r="AB53" s="22">
        <v>322</v>
      </c>
      <c r="AC53" s="22">
        <v>322</v>
      </c>
      <c r="AD53" s="22">
        <f t="shared" si="11"/>
        <v>49</v>
      </c>
      <c r="AE53" s="22">
        <v>49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110</v>
      </c>
      <c r="B54" s="40" t="s">
        <v>207</v>
      </c>
      <c r="C54" s="41" t="s">
        <v>208</v>
      </c>
      <c r="D54" s="31">
        <f t="shared" si="6"/>
        <v>3593</v>
      </c>
      <c r="E54" s="22">
        <v>1737</v>
      </c>
      <c r="F54" s="31">
        <f t="shared" si="7"/>
        <v>159</v>
      </c>
      <c r="G54" s="22">
        <v>117</v>
      </c>
      <c r="H54" s="22">
        <v>42</v>
      </c>
      <c r="I54" s="22">
        <v>0</v>
      </c>
      <c r="J54" s="22">
        <v>0</v>
      </c>
      <c r="K54" s="22">
        <v>0</v>
      </c>
      <c r="L54" s="22">
        <v>1690</v>
      </c>
      <c r="M54" s="22">
        <f t="shared" si="8"/>
        <v>7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7</v>
      </c>
      <c r="T54" s="22">
        <f t="shared" si="9"/>
        <v>1804</v>
      </c>
      <c r="U54" s="22">
        <v>1737</v>
      </c>
      <c r="V54" s="22">
        <v>67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1918</v>
      </c>
      <c r="AB54" s="22">
        <v>1690</v>
      </c>
      <c r="AC54" s="22">
        <v>178</v>
      </c>
      <c r="AD54" s="22">
        <f t="shared" si="11"/>
        <v>50</v>
      </c>
      <c r="AE54" s="22">
        <v>37</v>
      </c>
      <c r="AF54" s="22">
        <v>13</v>
      </c>
      <c r="AG54" s="22">
        <v>0</v>
      </c>
      <c r="AH54" s="22">
        <v>0</v>
      </c>
      <c r="AI54" s="22">
        <v>0</v>
      </c>
    </row>
    <row r="55" spans="1:35" ht="13.5">
      <c r="A55" s="40" t="s">
        <v>110</v>
      </c>
      <c r="B55" s="40" t="s">
        <v>209</v>
      </c>
      <c r="C55" s="41" t="s">
        <v>210</v>
      </c>
      <c r="D55" s="31">
        <f t="shared" si="6"/>
        <v>9599</v>
      </c>
      <c r="E55" s="22">
        <v>3104</v>
      </c>
      <c r="F55" s="31">
        <f t="shared" si="7"/>
        <v>138</v>
      </c>
      <c r="G55" s="22">
        <v>57</v>
      </c>
      <c r="H55" s="22">
        <v>81</v>
      </c>
      <c r="I55" s="22">
        <v>0</v>
      </c>
      <c r="J55" s="22">
        <v>0</v>
      </c>
      <c r="K55" s="22">
        <v>0</v>
      </c>
      <c r="L55" s="22">
        <v>6233</v>
      </c>
      <c r="M55" s="22">
        <f t="shared" si="8"/>
        <v>124</v>
      </c>
      <c r="N55" s="22">
        <v>109</v>
      </c>
      <c r="O55" s="22">
        <v>0</v>
      </c>
      <c r="P55" s="22">
        <v>0</v>
      </c>
      <c r="Q55" s="22">
        <v>0</v>
      </c>
      <c r="R55" s="22">
        <v>0</v>
      </c>
      <c r="S55" s="22">
        <v>15</v>
      </c>
      <c r="T55" s="22">
        <f t="shared" si="9"/>
        <v>3104</v>
      </c>
      <c r="U55" s="22">
        <v>3104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6539</v>
      </c>
      <c r="AB55" s="22">
        <v>6233</v>
      </c>
      <c r="AC55" s="22">
        <v>306</v>
      </c>
      <c r="AD55" s="22">
        <f t="shared" si="11"/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110</v>
      </c>
      <c r="B56" s="40" t="s">
        <v>211</v>
      </c>
      <c r="C56" s="41" t="s">
        <v>212</v>
      </c>
      <c r="D56" s="31">
        <f t="shared" si="6"/>
        <v>4103</v>
      </c>
      <c r="E56" s="22">
        <v>1933</v>
      </c>
      <c r="F56" s="31">
        <f t="shared" si="7"/>
        <v>40</v>
      </c>
      <c r="G56" s="22">
        <v>40</v>
      </c>
      <c r="H56" s="22">
        <v>0</v>
      </c>
      <c r="I56" s="22">
        <v>0</v>
      </c>
      <c r="J56" s="22">
        <v>0</v>
      </c>
      <c r="K56" s="22">
        <v>0</v>
      </c>
      <c r="L56" s="22">
        <v>799</v>
      </c>
      <c r="M56" s="22">
        <f t="shared" si="8"/>
        <v>1331</v>
      </c>
      <c r="N56" s="22">
        <v>1325</v>
      </c>
      <c r="O56" s="22">
        <v>0</v>
      </c>
      <c r="P56" s="22">
        <v>3</v>
      </c>
      <c r="Q56" s="22">
        <v>0</v>
      </c>
      <c r="R56" s="22">
        <v>0</v>
      </c>
      <c r="S56" s="22">
        <v>3</v>
      </c>
      <c r="T56" s="22">
        <f t="shared" si="9"/>
        <v>1943</v>
      </c>
      <c r="U56" s="22">
        <v>1933</v>
      </c>
      <c r="V56" s="22">
        <v>10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1096</v>
      </c>
      <c r="AB56" s="22">
        <v>799</v>
      </c>
      <c r="AC56" s="22">
        <v>278</v>
      </c>
      <c r="AD56" s="22">
        <f t="shared" si="11"/>
        <v>19</v>
      </c>
      <c r="AE56" s="22">
        <v>19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110</v>
      </c>
      <c r="B57" s="40" t="s">
        <v>213</v>
      </c>
      <c r="C57" s="41" t="s">
        <v>214</v>
      </c>
      <c r="D57" s="31">
        <f t="shared" si="6"/>
        <v>848</v>
      </c>
      <c r="E57" s="22">
        <v>585</v>
      </c>
      <c r="F57" s="31">
        <f t="shared" si="7"/>
        <v>221</v>
      </c>
      <c r="G57" s="22">
        <v>221</v>
      </c>
      <c r="H57" s="22">
        <v>0</v>
      </c>
      <c r="I57" s="22">
        <v>0</v>
      </c>
      <c r="J57" s="22">
        <v>0</v>
      </c>
      <c r="K57" s="22">
        <v>0</v>
      </c>
      <c r="L57" s="22">
        <v>23</v>
      </c>
      <c r="M57" s="22">
        <f t="shared" si="8"/>
        <v>19</v>
      </c>
      <c r="N57" s="22">
        <v>19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9"/>
        <v>643</v>
      </c>
      <c r="U57" s="22">
        <v>585</v>
      </c>
      <c r="V57" s="22">
        <v>58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211</v>
      </c>
      <c r="AB57" s="22">
        <v>23</v>
      </c>
      <c r="AC57" s="22">
        <v>84</v>
      </c>
      <c r="AD57" s="22">
        <f t="shared" si="11"/>
        <v>104</v>
      </c>
      <c r="AE57" s="22">
        <v>104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110</v>
      </c>
      <c r="B58" s="40" t="s">
        <v>215</v>
      </c>
      <c r="C58" s="41" t="s">
        <v>216</v>
      </c>
      <c r="D58" s="31">
        <f t="shared" si="6"/>
        <v>1598</v>
      </c>
      <c r="E58" s="22">
        <v>1202</v>
      </c>
      <c r="F58" s="31">
        <f t="shared" si="7"/>
        <v>271</v>
      </c>
      <c r="G58" s="22">
        <v>271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f t="shared" si="8"/>
        <v>125</v>
      </c>
      <c r="N58" s="22">
        <v>28</v>
      </c>
      <c r="O58" s="22">
        <v>93</v>
      </c>
      <c r="P58" s="22">
        <v>0</v>
      </c>
      <c r="Q58" s="22">
        <v>0</v>
      </c>
      <c r="R58" s="22">
        <v>0</v>
      </c>
      <c r="S58" s="22">
        <v>4</v>
      </c>
      <c r="T58" s="22">
        <f t="shared" si="9"/>
        <v>1273</v>
      </c>
      <c r="U58" s="22">
        <v>1202</v>
      </c>
      <c r="V58" s="22">
        <v>71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301</v>
      </c>
      <c r="AB58" s="22">
        <v>0</v>
      </c>
      <c r="AC58" s="22">
        <v>173</v>
      </c>
      <c r="AD58" s="22">
        <f t="shared" si="11"/>
        <v>128</v>
      </c>
      <c r="AE58" s="22">
        <v>128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110</v>
      </c>
      <c r="B59" s="40" t="s">
        <v>217</v>
      </c>
      <c r="C59" s="41" t="s">
        <v>218</v>
      </c>
      <c r="D59" s="31">
        <f t="shared" si="6"/>
        <v>1253</v>
      </c>
      <c r="E59" s="22">
        <v>550</v>
      </c>
      <c r="F59" s="31">
        <f t="shared" si="7"/>
        <v>48</v>
      </c>
      <c r="G59" s="22">
        <v>0</v>
      </c>
      <c r="H59" s="22">
        <v>48</v>
      </c>
      <c r="I59" s="22">
        <v>0</v>
      </c>
      <c r="J59" s="22">
        <v>0</v>
      </c>
      <c r="K59" s="22">
        <v>0</v>
      </c>
      <c r="L59" s="22">
        <v>655</v>
      </c>
      <c r="M59" s="22">
        <f t="shared" si="8"/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9"/>
        <v>550</v>
      </c>
      <c r="U59" s="22">
        <v>550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714</v>
      </c>
      <c r="AB59" s="22">
        <v>655</v>
      </c>
      <c r="AC59" s="22">
        <v>54</v>
      </c>
      <c r="AD59" s="22">
        <f t="shared" si="11"/>
        <v>5</v>
      </c>
      <c r="AE59" s="22">
        <v>0</v>
      </c>
      <c r="AF59" s="22">
        <v>5</v>
      </c>
      <c r="AG59" s="22">
        <v>0</v>
      </c>
      <c r="AH59" s="22">
        <v>0</v>
      </c>
      <c r="AI59" s="22">
        <v>0</v>
      </c>
    </row>
    <row r="60" spans="1:35" ht="13.5">
      <c r="A60" s="40" t="s">
        <v>110</v>
      </c>
      <c r="B60" s="40" t="s">
        <v>219</v>
      </c>
      <c r="C60" s="41" t="s">
        <v>220</v>
      </c>
      <c r="D60" s="31">
        <f t="shared" si="6"/>
        <v>1481</v>
      </c>
      <c r="E60" s="22">
        <v>1073</v>
      </c>
      <c r="F60" s="31">
        <f t="shared" si="7"/>
        <v>372</v>
      </c>
      <c r="G60" s="22">
        <v>274</v>
      </c>
      <c r="H60" s="22">
        <v>98</v>
      </c>
      <c r="I60" s="22">
        <v>0</v>
      </c>
      <c r="J60" s="22">
        <v>0</v>
      </c>
      <c r="K60" s="22">
        <v>0</v>
      </c>
      <c r="L60" s="22">
        <v>0</v>
      </c>
      <c r="M60" s="22">
        <f t="shared" si="8"/>
        <v>36</v>
      </c>
      <c r="N60" s="22">
        <v>36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1145</v>
      </c>
      <c r="U60" s="22">
        <v>1073</v>
      </c>
      <c r="V60" s="22">
        <v>72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312</v>
      </c>
      <c r="AB60" s="22">
        <v>0</v>
      </c>
      <c r="AC60" s="22">
        <v>154</v>
      </c>
      <c r="AD60" s="22">
        <f t="shared" si="11"/>
        <v>158</v>
      </c>
      <c r="AE60" s="22">
        <v>129</v>
      </c>
      <c r="AF60" s="22">
        <v>29</v>
      </c>
      <c r="AG60" s="22">
        <v>0</v>
      </c>
      <c r="AH60" s="22">
        <v>0</v>
      </c>
      <c r="AI60" s="22">
        <v>0</v>
      </c>
    </row>
    <row r="61" spans="1:35" ht="13.5">
      <c r="A61" s="40" t="s">
        <v>110</v>
      </c>
      <c r="B61" s="40" t="s">
        <v>221</v>
      </c>
      <c r="C61" s="41" t="s">
        <v>222</v>
      </c>
      <c r="D61" s="31">
        <f t="shared" si="6"/>
        <v>1666</v>
      </c>
      <c r="E61" s="22">
        <v>1194</v>
      </c>
      <c r="F61" s="31">
        <f t="shared" si="7"/>
        <v>433</v>
      </c>
      <c r="G61" s="22">
        <v>433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f t="shared" si="8"/>
        <v>39</v>
      </c>
      <c r="N61" s="22">
        <v>16</v>
      </c>
      <c r="O61" s="22">
        <v>0</v>
      </c>
      <c r="P61" s="22">
        <v>23</v>
      </c>
      <c r="Q61" s="22">
        <v>0</v>
      </c>
      <c r="R61" s="22">
        <v>0</v>
      </c>
      <c r="S61" s="22">
        <v>0</v>
      </c>
      <c r="T61" s="22">
        <f t="shared" si="9"/>
        <v>1307</v>
      </c>
      <c r="U61" s="22">
        <v>1194</v>
      </c>
      <c r="V61" s="22">
        <v>113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377</v>
      </c>
      <c r="AB61" s="22">
        <v>0</v>
      </c>
      <c r="AC61" s="22">
        <v>172</v>
      </c>
      <c r="AD61" s="22">
        <f t="shared" si="11"/>
        <v>205</v>
      </c>
      <c r="AE61" s="22">
        <v>205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110</v>
      </c>
      <c r="B62" s="40" t="s">
        <v>223</v>
      </c>
      <c r="C62" s="41" t="s">
        <v>224</v>
      </c>
      <c r="D62" s="31">
        <f t="shared" si="6"/>
        <v>1491</v>
      </c>
      <c r="E62" s="22">
        <v>1159</v>
      </c>
      <c r="F62" s="31">
        <f t="shared" si="7"/>
        <v>215</v>
      </c>
      <c r="G62" s="22">
        <v>215</v>
      </c>
      <c r="H62" s="22">
        <v>0</v>
      </c>
      <c r="I62" s="22">
        <v>0</v>
      </c>
      <c r="J62" s="22">
        <v>0</v>
      </c>
      <c r="K62" s="22">
        <v>0</v>
      </c>
      <c r="L62" s="22">
        <v>25</v>
      </c>
      <c r="M62" s="22">
        <f t="shared" si="8"/>
        <v>92</v>
      </c>
      <c r="N62" s="22">
        <v>82</v>
      </c>
      <c r="O62" s="22">
        <v>10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9"/>
        <v>1215</v>
      </c>
      <c r="U62" s="22">
        <v>1159</v>
      </c>
      <c r="V62" s="22">
        <v>56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294</v>
      </c>
      <c r="AB62" s="22">
        <v>25</v>
      </c>
      <c r="AC62" s="22">
        <v>167</v>
      </c>
      <c r="AD62" s="22">
        <f t="shared" si="11"/>
        <v>102</v>
      </c>
      <c r="AE62" s="22">
        <v>102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110</v>
      </c>
      <c r="B63" s="40" t="s">
        <v>225</v>
      </c>
      <c r="C63" s="41" t="s">
        <v>226</v>
      </c>
      <c r="D63" s="31">
        <f t="shared" si="6"/>
        <v>2388</v>
      </c>
      <c r="E63" s="22">
        <v>1686</v>
      </c>
      <c r="F63" s="31">
        <f t="shared" si="7"/>
        <v>484</v>
      </c>
      <c r="G63" s="22">
        <v>255</v>
      </c>
      <c r="H63" s="22">
        <v>217</v>
      </c>
      <c r="I63" s="22">
        <v>0</v>
      </c>
      <c r="J63" s="22">
        <v>0</v>
      </c>
      <c r="K63" s="22">
        <v>12</v>
      </c>
      <c r="L63" s="22">
        <v>0</v>
      </c>
      <c r="M63" s="22">
        <f t="shared" si="8"/>
        <v>218</v>
      </c>
      <c r="N63" s="22">
        <v>218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9"/>
        <v>1749</v>
      </c>
      <c r="U63" s="22">
        <v>1686</v>
      </c>
      <c r="V63" s="22">
        <v>51</v>
      </c>
      <c r="W63" s="22">
        <v>0</v>
      </c>
      <c r="X63" s="22">
        <v>0</v>
      </c>
      <c r="Y63" s="22">
        <v>0</v>
      </c>
      <c r="Z63" s="22">
        <v>12</v>
      </c>
      <c r="AA63" s="22">
        <f t="shared" si="10"/>
        <v>229</v>
      </c>
      <c r="AB63" s="22">
        <v>0</v>
      </c>
      <c r="AC63" s="22">
        <v>124</v>
      </c>
      <c r="AD63" s="22">
        <f t="shared" si="11"/>
        <v>105</v>
      </c>
      <c r="AE63" s="22">
        <v>85</v>
      </c>
      <c r="AF63" s="22">
        <v>20</v>
      </c>
      <c r="AG63" s="22">
        <v>0</v>
      </c>
      <c r="AH63" s="22">
        <v>0</v>
      </c>
      <c r="AI63" s="22">
        <v>0</v>
      </c>
    </row>
    <row r="64" spans="1:35" ht="13.5">
      <c r="A64" s="40" t="s">
        <v>110</v>
      </c>
      <c r="B64" s="40" t="s">
        <v>227</v>
      </c>
      <c r="C64" s="41" t="s">
        <v>228</v>
      </c>
      <c r="D64" s="31">
        <f t="shared" si="6"/>
        <v>3453</v>
      </c>
      <c r="E64" s="22">
        <v>2482</v>
      </c>
      <c r="F64" s="31">
        <f t="shared" si="7"/>
        <v>679</v>
      </c>
      <c r="G64" s="22">
        <v>285</v>
      </c>
      <c r="H64" s="22">
        <v>383</v>
      </c>
      <c r="I64" s="22">
        <v>0</v>
      </c>
      <c r="J64" s="22">
        <v>0</v>
      </c>
      <c r="K64" s="22">
        <v>11</v>
      </c>
      <c r="L64" s="22">
        <v>0</v>
      </c>
      <c r="M64" s="22">
        <f t="shared" si="8"/>
        <v>292</v>
      </c>
      <c r="N64" s="22">
        <v>292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2518</v>
      </c>
      <c r="U64" s="22">
        <v>2482</v>
      </c>
      <c r="V64" s="22">
        <v>25</v>
      </c>
      <c r="W64" s="22">
        <v>0</v>
      </c>
      <c r="X64" s="22">
        <v>0</v>
      </c>
      <c r="Y64" s="22">
        <v>0</v>
      </c>
      <c r="Z64" s="22">
        <v>11</v>
      </c>
      <c r="AA64" s="22">
        <f t="shared" si="10"/>
        <v>325</v>
      </c>
      <c r="AB64" s="22">
        <v>0</v>
      </c>
      <c r="AC64" s="22">
        <v>184</v>
      </c>
      <c r="AD64" s="22">
        <f t="shared" si="11"/>
        <v>141</v>
      </c>
      <c r="AE64" s="22">
        <v>78</v>
      </c>
      <c r="AF64" s="22">
        <v>63</v>
      </c>
      <c r="AG64" s="22">
        <v>0</v>
      </c>
      <c r="AH64" s="22">
        <v>0</v>
      </c>
      <c r="AI64" s="22">
        <v>0</v>
      </c>
    </row>
    <row r="65" spans="1:35" ht="13.5">
      <c r="A65" s="40" t="s">
        <v>110</v>
      </c>
      <c r="B65" s="40" t="s">
        <v>229</v>
      </c>
      <c r="C65" s="41" t="s">
        <v>230</v>
      </c>
      <c r="D65" s="31">
        <f t="shared" si="6"/>
        <v>2700</v>
      </c>
      <c r="E65" s="22">
        <v>2047</v>
      </c>
      <c r="F65" s="31">
        <f t="shared" si="7"/>
        <v>273</v>
      </c>
      <c r="G65" s="22">
        <v>269</v>
      </c>
      <c r="H65" s="22">
        <v>4</v>
      </c>
      <c r="I65" s="22">
        <v>0</v>
      </c>
      <c r="J65" s="22">
        <v>0</v>
      </c>
      <c r="K65" s="22">
        <v>0</v>
      </c>
      <c r="L65" s="22">
        <v>0</v>
      </c>
      <c r="M65" s="22">
        <f t="shared" si="8"/>
        <v>380</v>
      </c>
      <c r="N65" s="22">
        <v>238</v>
      </c>
      <c r="O65" s="22">
        <v>0</v>
      </c>
      <c r="P65" s="22">
        <v>124</v>
      </c>
      <c r="Q65" s="22">
        <v>0</v>
      </c>
      <c r="R65" s="22">
        <v>0</v>
      </c>
      <c r="S65" s="22">
        <v>18</v>
      </c>
      <c r="T65" s="22">
        <f t="shared" si="9"/>
        <v>2130</v>
      </c>
      <c r="U65" s="22">
        <v>2047</v>
      </c>
      <c r="V65" s="22">
        <v>83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310</v>
      </c>
      <c r="AB65" s="22">
        <v>0</v>
      </c>
      <c r="AC65" s="22">
        <v>217</v>
      </c>
      <c r="AD65" s="22">
        <f t="shared" si="11"/>
        <v>93</v>
      </c>
      <c r="AE65" s="22">
        <v>93</v>
      </c>
      <c r="AF65" s="22">
        <v>0</v>
      </c>
      <c r="AG65" s="22">
        <v>0</v>
      </c>
      <c r="AH65" s="22">
        <v>0</v>
      </c>
      <c r="AI65" s="22">
        <v>0</v>
      </c>
    </row>
    <row r="66" spans="1:35" ht="13.5">
      <c r="A66" s="40" t="s">
        <v>110</v>
      </c>
      <c r="B66" s="40" t="s">
        <v>231</v>
      </c>
      <c r="C66" s="41" t="s">
        <v>232</v>
      </c>
      <c r="D66" s="31">
        <f t="shared" si="6"/>
        <v>2144</v>
      </c>
      <c r="E66" s="22">
        <v>1638</v>
      </c>
      <c r="F66" s="31">
        <f t="shared" si="7"/>
        <v>506</v>
      </c>
      <c r="G66" s="22">
        <v>201</v>
      </c>
      <c r="H66" s="22">
        <v>305</v>
      </c>
      <c r="I66" s="22">
        <v>0</v>
      </c>
      <c r="J66" s="22">
        <v>0</v>
      </c>
      <c r="K66" s="22">
        <v>0</v>
      </c>
      <c r="L66" s="22">
        <v>0</v>
      </c>
      <c r="M66" s="22">
        <f t="shared" si="8"/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1667</v>
      </c>
      <c r="U66" s="22">
        <v>1638</v>
      </c>
      <c r="V66" s="22">
        <v>21</v>
      </c>
      <c r="W66" s="22">
        <v>8</v>
      </c>
      <c r="X66" s="22">
        <v>0</v>
      </c>
      <c r="Y66" s="22">
        <v>0</v>
      </c>
      <c r="Z66" s="22">
        <v>0</v>
      </c>
      <c r="AA66" s="22">
        <f t="shared" si="10"/>
        <v>197</v>
      </c>
      <c r="AB66" s="22">
        <v>0</v>
      </c>
      <c r="AC66" s="22">
        <v>136</v>
      </c>
      <c r="AD66" s="22">
        <f t="shared" si="11"/>
        <v>61</v>
      </c>
      <c r="AE66" s="22">
        <v>61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110</v>
      </c>
      <c r="B67" s="40" t="s">
        <v>233</v>
      </c>
      <c r="C67" s="41" t="s">
        <v>234</v>
      </c>
      <c r="D67" s="31">
        <f t="shared" si="6"/>
        <v>4025</v>
      </c>
      <c r="E67" s="22">
        <v>3012</v>
      </c>
      <c r="F67" s="31">
        <f t="shared" si="7"/>
        <v>709</v>
      </c>
      <c r="G67" s="22">
        <v>378</v>
      </c>
      <c r="H67" s="22">
        <v>306</v>
      </c>
      <c r="I67" s="22">
        <v>0</v>
      </c>
      <c r="J67" s="22">
        <v>0</v>
      </c>
      <c r="K67" s="22">
        <v>25</v>
      </c>
      <c r="L67" s="22">
        <v>0</v>
      </c>
      <c r="M67" s="22">
        <f t="shared" si="8"/>
        <v>304</v>
      </c>
      <c r="N67" s="22">
        <v>304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3141</v>
      </c>
      <c r="U67" s="22">
        <v>3012</v>
      </c>
      <c r="V67" s="22">
        <v>104</v>
      </c>
      <c r="W67" s="22">
        <v>0</v>
      </c>
      <c r="X67" s="22">
        <v>0</v>
      </c>
      <c r="Y67" s="22">
        <v>0</v>
      </c>
      <c r="Z67" s="22">
        <v>25</v>
      </c>
      <c r="AA67" s="22">
        <f t="shared" si="10"/>
        <v>359</v>
      </c>
      <c r="AB67" s="22">
        <v>0</v>
      </c>
      <c r="AC67" s="22">
        <v>220</v>
      </c>
      <c r="AD67" s="22">
        <f t="shared" si="11"/>
        <v>139</v>
      </c>
      <c r="AE67" s="22">
        <v>111</v>
      </c>
      <c r="AF67" s="22">
        <v>28</v>
      </c>
      <c r="AG67" s="22">
        <v>0</v>
      </c>
      <c r="AH67" s="22">
        <v>0</v>
      </c>
      <c r="AI67" s="22">
        <v>0</v>
      </c>
    </row>
    <row r="68" spans="1:35" ht="13.5">
      <c r="A68" s="40" t="s">
        <v>110</v>
      </c>
      <c r="B68" s="40" t="s">
        <v>235</v>
      </c>
      <c r="C68" s="41" t="s">
        <v>236</v>
      </c>
      <c r="D68" s="31">
        <f t="shared" si="6"/>
        <v>1176</v>
      </c>
      <c r="E68" s="22">
        <v>877</v>
      </c>
      <c r="F68" s="31">
        <f t="shared" si="7"/>
        <v>197</v>
      </c>
      <c r="G68" s="22">
        <v>55</v>
      </c>
      <c r="H68" s="22">
        <v>142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102</v>
      </c>
      <c r="N68" s="22">
        <v>102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882</v>
      </c>
      <c r="U68" s="22">
        <v>877</v>
      </c>
      <c r="V68" s="22">
        <v>0</v>
      </c>
      <c r="W68" s="22">
        <v>5</v>
      </c>
      <c r="X68" s="22">
        <v>0</v>
      </c>
      <c r="Y68" s="22">
        <v>0</v>
      </c>
      <c r="Z68" s="22">
        <v>0</v>
      </c>
      <c r="AA68" s="22">
        <f t="shared" si="10"/>
        <v>122</v>
      </c>
      <c r="AB68" s="22">
        <v>0</v>
      </c>
      <c r="AC68" s="22">
        <v>92</v>
      </c>
      <c r="AD68" s="22">
        <f t="shared" si="11"/>
        <v>30</v>
      </c>
      <c r="AE68" s="22">
        <v>0</v>
      </c>
      <c r="AF68" s="22">
        <v>30</v>
      </c>
      <c r="AG68" s="22">
        <v>0</v>
      </c>
      <c r="AH68" s="22">
        <v>0</v>
      </c>
      <c r="AI68" s="22">
        <v>0</v>
      </c>
    </row>
    <row r="69" spans="1:35" ht="13.5">
      <c r="A69" s="40" t="s">
        <v>110</v>
      </c>
      <c r="B69" s="40" t="s">
        <v>237</v>
      </c>
      <c r="C69" s="41" t="s">
        <v>238</v>
      </c>
      <c r="D69" s="31">
        <f t="shared" si="6"/>
        <v>1299</v>
      </c>
      <c r="E69" s="22">
        <v>894</v>
      </c>
      <c r="F69" s="31">
        <f t="shared" si="7"/>
        <v>405</v>
      </c>
      <c r="G69" s="22">
        <v>217</v>
      </c>
      <c r="H69" s="22">
        <v>188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955</v>
      </c>
      <c r="U69" s="22">
        <v>894</v>
      </c>
      <c r="V69" s="22">
        <v>61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159</v>
      </c>
      <c r="AB69" s="22">
        <v>0</v>
      </c>
      <c r="AC69" s="22">
        <v>96</v>
      </c>
      <c r="AD69" s="22">
        <f t="shared" si="11"/>
        <v>63</v>
      </c>
      <c r="AE69" s="22">
        <v>63</v>
      </c>
      <c r="AF69" s="22">
        <v>0</v>
      </c>
      <c r="AG69" s="22">
        <v>0</v>
      </c>
      <c r="AH69" s="22">
        <v>0</v>
      </c>
      <c r="AI69" s="22">
        <v>0</v>
      </c>
    </row>
    <row r="70" spans="1:35" ht="13.5">
      <c r="A70" s="40" t="s">
        <v>110</v>
      </c>
      <c r="B70" s="40" t="s">
        <v>239</v>
      </c>
      <c r="C70" s="41" t="s">
        <v>240</v>
      </c>
      <c r="D70" s="31">
        <f t="shared" si="6"/>
        <v>3009</v>
      </c>
      <c r="E70" s="22">
        <v>2236</v>
      </c>
      <c r="F70" s="31">
        <f t="shared" si="7"/>
        <v>773</v>
      </c>
      <c r="G70" s="22">
        <v>316</v>
      </c>
      <c r="H70" s="22">
        <v>457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2298</v>
      </c>
      <c r="U70" s="22">
        <v>2236</v>
      </c>
      <c r="V70" s="22">
        <v>62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457</v>
      </c>
      <c r="AB70" s="22">
        <v>0</v>
      </c>
      <c r="AC70" s="22">
        <v>311</v>
      </c>
      <c r="AD70" s="22">
        <f t="shared" si="11"/>
        <v>146</v>
      </c>
      <c r="AE70" s="22">
        <v>146</v>
      </c>
      <c r="AF70" s="22">
        <v>0</v>
      </c>
      <c r="AG70" s="22">
        <v>0</v>
      </c>
      <c r="AH70" s="22">
        <v>0</v>
      </c>
      <c r="AI70" s="22">
        <v>0</v>
      </c>
    </row>
    <row r="71" spans="1:35" ht="13.5">
      <c r="A71" s="40" t="s">
        <v>110</v>
      </c>
      <c r="B71" s="40" t="s">
        <v>241</v>
      </c>
      <c r="C71" s="41" t="s">
        <v>109</v>
      </c>
      <c r="D71" s="31">
        <f t="shared" si="6"/>
        <v>3074</v>
      </c>
      <c r="E71" s="22">
        <v>2485</v>
      </c>
      <c r="F71" s="31">
        <f t="shared" si="7"/>
        <v>589</v>
      </c>
      <c r="G71" s="22">
        <v>271</v>
      </c>
      <c r="H71" s="22">
        <v>318</v>
      </c>
      <c r="I71" s="22">
        <v>0</v>
      </c>
      <c r="J71" s="22">
        <v>0</v>
      </c>
      <c r="K71" s="22">
        <v>0</v>
      </c>
      <c r="L71" s="22">
        <v>0</v>
      </c>
      <c r="M71" s="22">
        <f t="shared" si="8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2538</v>
      </c>
      <c r="U71" s="22">
        <v>2485</v>
      </c>
      <c r="V71" s="22">
        <v>53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467</v>
      </c>
      <c r="AB71" s="22">
        <v>0</v>
      </c>
      <c r="AC71" s="22">
        <v>342</v>
      </c>
      <c r="AD71" s="22">
        <f t="shared" si="11"/>
        <v>125</v>
      </c>
      <c r="AE71" s="22">
        <v>125</v>
      </c>
      <c r="AF71" s="22">
        <v>0</v>
      </c>
      <c r="AG71" s="22">
        <v>0</v>
      </c>
      <c r="AH71" s="22">
        <v>0</v>
      </c>
      <c r="AI71" s="22">
        <v>0</v>
      </c>
    </row>
    <row r="72" spans="1:35" ht="13.5">
      <c r="A72" s="40" t="s">
        <v>110</v>
      </c>
      <c r="B72" s="40" t="s">
        <v>242</v>
      </c>
      <c r="C72" s="41" t="s">
        <v>243</v>
      </c>
      <c r="D72" s="31">
        <f t="shared" si="6"/>
        <v>5020</v>
      </c>
      <c r="E72" s="22">
        <v>3903</v>
      </c>
      <c r="F72" s="31">
        <f t="shared" si="7"/>
        <v>1117</v>
      </c>
      <c r="G72" s="22">
        <v>474</v>
      </c>
      <c r="H72" s="22">
        <v>643</v>
      </c>
      <c r="I72" s="22">
        <v>0</v>
      </c>
      <c r="J72" s="22">
        <v>0</v>
      </c>
      <c r="K72" s="22">
        <v>0</v>
      </c>
      <c r="L72" s="22">
        <v>0</v>
      </c>
      <c r="M72" s="22">
        <f t="shared" si="8"/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4063</v>
      </c>
      <c r="U72" s="22">
        <v>3903</v>
      </c>
      <c r="V72" s="22">
        <v>160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717</v>
      </c>
      <c r="AB72" s="22">
        <v>0</v>
      </c>
      <c r="AC72" s="22">
        <v>537</v>
      </c>
      <c r="AD72" s="22">
        <f t="shared" si="11"/>
        <v>180</v>
      </c>
      <c r="AE72" s="22">
        <v>180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110</v>
      </c>
      <c r="B73" s="40" t="s">
        <v>244</v>
      </c>
      <c r="C73" s="41" t="s">
        <v>245</v>
      </c>
      <c r="D73" s="31">
        <f t="shared" si="6"/>
        <v>674</v>
      </c>
      <c r="E73" s="22">
        <v>411</v>
      </c>
      <c r="F73" s="31">
        <f t="shared" si="7"/>
        <v>196</v>
      </c>
      <c r="G73" s="22">
        <v>70</v>
      </c>
      <c r="H73" s="22">
        <v>126</v>
      </c>
      <c r="I73" s="22">
        <v>0</v>
      </c>
      <c r="J73" s="22">
        <v>0</v>
      </c>
      <c r="K73" s="22">
        <v>0</v>
      </c>
      <c r="L73" s="22">
        <v>67</v>
      </c>
      <c r="M73" s="22">
        <f t="shared" si="8"/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424</v>
      </c>
      <c r="U73" s="22">
        <v>411</v>
      </c>
      <c r="V73" s="22">
        <v>13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157</v>
      </c>
      <c r="AB73" s="22">
        <v>67</v>
      </c>
      <c r="AC73" s="22">
        <v>57</v>
      </c>
      <c r="AD73" s="22">
        <f t="shared" si="11"/>
        <v>33</v>
      </c>
      <c r="AE73" s="22">
        <v>33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110</v>
      </c>
      <c r="B74" s="40" t="s">
        <v>246</v>
      </c>
      <c r="C74" s="41" t="s">
        <v>247</v>
      </c>
      <c r="D74" s="31">
        <f t="shared" si="6"/>
        <v>664</v>
      </c>
      <c r="E74" s="22">
        <v>463</v>
      </c>
      <c r="F74" s="31">
        <f t="shared" si="7"/>
        <v>201</v>
      </c>
      <c r="G74" s="22">
        <v>73</v>
      </c>
      <c r="H74" s="22">
        <v>128</v>
      </c>
      <c r="I74" s="22">
        <v>0</v>
      </c>
      <c r="J74" s="22">
        <v>0</v>
      </c>
      <c r="K74" s="22">
        <v>0</v>
      </c>
      <c r="L74" s="22">
        <v>0</v>
      </c>
      <c r="M74" s="22">
        <f t="shared" si="8"/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477</v>
      </c>
      <c r="U74" s="22">
        <v>463</v>
      </c>
      <c r="V74" s="22">
        <v>14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99</v>
      </c>
      <c r="AB74" s="22">
        <v>0</v>
      </c>
      <c r="AC74" s="22">
        <v>65</v>
      </c>
      <c r="AD74" s="22">
        <f t="shared" si="11"/>
        <v>34</v>
      </c>
      <c r="AE74" s="22">
        <v>34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74" t="s">
        <v>12</v>
      </c>
      <c r="B75" s="75"/>
      <c r="C75" s="76"/>
      <c r="D75" s="22">
        <f aca="true" t="shared" si="12" ref="D75:AI75">SUM(D6:D74)</f>
        <v>470401</v>
      </c>
      <c r="E75" s="22">
        <f t="shared" si="12"/>
        <v>341184</v>
      </c>
      <c r="F75" s="22">
        <f t="shared" si="12"/>
        <v>48115</v>
      </c>
      <c r="G75" s="22">
        <f t="shared" si="12"/>
        <v>27679</v>
      </c>
      <c r="H75" s="22">
        <f t="shared" si="12"/>
        <v>19807</v>
      </c>
      <c r="I75" s="22">
        <f t="shared" si="12"/>
        <v>0</v>
      </c>
      <c r="J75" s="22">
        <f t="shared" si="12"/>
        <v>0</v>
      </c>
      <c r="K75" s="22">
        <f t="shared" si="12"/>
        <v>629</v>
      </c>
      <c r="L75" s="22">
        <f t="shared" si="12"/>
        <v>34944</v>
      </c>
      <c r="M75" s="22">
        <f t="shared" si="12"/>
        <v>46158</v>
      </c>
      <c r="N75" s="22">
        <f t="shared" si="12"/>
        <v>40725</v>
      </c>
      <c r="O75" s="22">
        <f t="shared" si="12"/>
        <v>3545</v>
      </c>
      <c r="P75" s="22">
        <f t="shared" si="12"/>
        <v>1619</v>
      </c>
      <c r="Q75" s="22">
        <f t="shared" si="12"/>
        <v>52</v>
      </c>
      <c r="R75" s="22">
        <f t="shared" si="12"/>
        <v>1</v>
      </c>
      <c r="S75" s="22">
        <f t="shared" si="12"/>
        <v>216</v>
      </c>
      <c r="T75" s="22">
        <f t="shared" si="12"/>
        <v>348740</v>
      </c>
      <c r="U75" s="22">
        <f t="shared" si="12"/>
        <v>341184</v>
      </c>
      <c r="V75" s="22">
        <f t="shared" si="12"/>
        <v>7141</v>
      </c>
      <c r="W75" s="22">
        <f t="shared" si="12"/>
        <v>300</v>
      </c>
      <c r="X75" s="22">
        <f t="shared" si="12"/>
        <v>0</v>
      </c>
      <c r="Y75" s="22">
        <f t="shared" si="12"/>
        <v>0</v>
      </c>
      <c r="Z75" s="22">
        <f t="shared" si="12"/>
        <v>115</v>
      </c>
      <c r="AA75" s="22">
        <f t="shared" si="12"/>
        <v>89305</v>
      </c>
      <c r="AB75" s="22">
        <f t="shared" si="12"/>
        <v>34944</v>
      </c>
      <c r="AC75" s="22">
        <f t="shared" si="12"/>
        <v>39150</v>
      </c>
      <c r="AD75" s="22">
        <f t="shared" si="12"/>
        <v>15211</v>
      </c>
      <c r="AE75" s="22">
        <f t="shared" si="12"/>
        <v>12761</v>
      </c>
      <c r="AF75" s="22">
        <f t="shared" si="12"/>
        <v>1936</v>
      </c>
      <c r="AG75" s="22">
        <f t="shared" si="12"/>
        <v>0</v>
      </c>
      <c r="AH75" s="22">
        <f t="shared" si="12"/>
        <v>0</v>
      </c>
      <c r="AI75" s="22">
        <f t="shared" si="12"/>
        <v>514</v>
      </c>
    </row>
  </sheetData>
  <mergeCells count="10">
    <mergeCell ref="AC3:AC4"/>
    <mergeCell ref="A75:C75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7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105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13</v>
      </c>
      <c r="B2" s="49" t="s">
        <v>49</v>
      </c>
      <c r="C2" s="49" t="s">
        <v>50</v>
      </c>
      <c r="D2" s="95" t="s">
        <v>51</v>
      </c>
      <c r="E2" s="93"/>
      <c r="F2" s="93"/>
      <c r="G2" s="93"/>
      <c r="H2" s="93"/>
      <c r="I2" s="93"/>
      <c r="J2" s="94"/>
      <c r="K2" s="95" t="s">
        <v>52</v>
      </c>
      <c r="L2" s="93"/>
      <c r="M2" s="93"/>
      <c r="N2" s="93"/>
      <c r="O2" s="93"/>
      <c r="P2" s="93"/>
      <c r="Q2" s="94"/>
      <c r="R2" s="96" t="s">
        <v>0</v>
      </c>
      <c r="S2" s="47"/>
      <c r="T2" s="47"/>
      <c r="U2" s="47"/>
      <c r="V2" s="47"/>
      <c r="W2" s="47"/>
      <c r="X2" s="48"/>
      <c r="Y2" s="57" t="s">
        <v>1</v>
      </c>
      <c r="Z2" s="97"/>
      <c r="AA2" s="97"/>
      <c r="AB2" s="97"/>
      <c r="AC2" s="97"/>
      <c r="AD2" s="97"/>
      <c r="AE2" s="98"/>
      <c r="AF2" s="57" t="s">
        <v>2</v>
      </c>
      <c r="AG2" s="66"/>
      <c r="AH2" s="66"/>
      <c r="AI2" s="66"/>
      <c r="AJ2" s="66"/>
      <c r="AK2" s="66"/>
      <c r="AL2" s="67"/>
      <c r="AM2" s="57" t="s">
        <v>3</v>
      </c>
      <c r="AN2" s="99"/>
      <c r="AO2" s="99"/>
      <c r="AP2" s="99"/>
      <c r="AQ2" s="99"/>
      <c r="AR2" s="99"/>
      <c r="AS2" s="100"/>
      <c r="AT2" s="57" t="s">
        <v>4</v>
      </c>
      <c r="AU2" s="97"/>
      <c r="AV2" s="97"/>
      <c r="AW2" s="97"/>
      <c r="AX2" s="97"/>
      <c r="AY2" s="97"/>
      <c r="AZ2" s="98"/>
      <c r="BA2" s="57" t="s">
        <v>5</v>
      </c>
      <c r="BB2" s="97"/>
      <c r="BC2" s="97"/>
      <c r="BD2" s="97"/>
      <c r="BE2" s="97"/>
      <c r="BF2" s="97"/>
      <c r="BG2" s="98"/>
      <c r="BH2" s="92" t="s">
        <v>6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67</v>
      </c>
      <c r="E3" s="7" t="s">
        <v>75</v>
      </c>
      <c r="F3" s="7" t="s">
        <v>45</v>
      </c>
      <c r="G3" s="7" t="s">
        <v>77</v>
      </c>
      <c r="H3" s="7" t="s">
        <v>7</v>
      </c>
      <c r="I3" s="7" t="s">
        <v>8</v>
      </c>
      <c r="J3" s="7" t="s">
        <v>47</v>
      </c>
      <c r="K3" s="39" t="s">
        <v>67</v>
      </c>
      <c r="L3" s="7" t="s">
        <v>75</v>
      </c>
      <c r="M3" s="7" t="s">
        <v>45</v>
      </c>
      <c r="N3" s="7" t="s">
        <v>77</v>
      </c>
      <c r="O3" s="7" t="s">
        <v>7</v>
      </c>
      <c r="P3" s="7" t="s">
        <v>8</v>
      </c>
      <c r="Q3" s="7" t="s">
        <v>47</v>
      </c>
      <c r="R3" s="39" t="s">
        <v>67</v>
      </c>
      <c r="S3" s="7" t="s">
        <v>75</v>
      </c>
      <c r="T3" s="7" t="s">
        <v>45</v>
      </c>
      <c r="U3" s="7" t="s">
        <v>77</v>
      </c>
      <c r="V3" s="7" t="s">
        <v>7</v>
      </c>
      <c r="W3" s="7" t="s">
        <v>8</v>
      </c>
      <c r="X3" s="7" t="s">
        <v>47</v>
      </c>
      <c r="Y3" s="39" t="s">
        <v>67</v>
      </c>
      <c r="Z3" s="7" t="s">
        <v>75</v>
      </c>
      <c r="AA3" s="7" t="s">
        <v>45</v>
      </c>
      <c r="AB3" s="7" t="s">
        <v>77</v>
      </c>
      <c r="AC3" s="7" t="s">
        <v>7</v>
      </c>
      <c r="AD3" s="7" t="s">
        <v>8</v>
      </c>
      <c r="AE3" s="7" t="s">
        <v>47</v>
      </c>
      <c r="AF3" s="39" t="s">
        <v>67</v>
      </c>
      <c r="AG3" s="7" t="s">
        <v>75</v>
      </c>
      <c r="AH3" s="7" t="s">
        <v>45</v>
      </c>
      <c r="AI3" s="7" t="s">
        <v>77</v>
      </c>
      <c r="AJ3" s="7" t="s">
        <v>7</v>
      </c>
      <c r="AK3" s="7" t="s">
        <v>8</v>
      </c>
      <c r="AL3" s="7" t="s">
        <v>47</v>
      </c>
      <c r="AM3" s="39" t="s">
        <v>67</v>
      </c>
      <c r="AN3" s="7" t="s">
        <v>75</v>
      </c>
      <c r="AO3" s="7" t="s">
        <v>45</v>
      </c>
      <c r="AP3" s="7" t="s">
        <v>77</v>
      </c>
      <c r="AQ3" s="7" t="s">
        <v>7</v>
      </c>
      <c r="AR3" s="7" t="s">
        <v>8</v>
      </c>
      <c r="AS3" s="7" t="s">
        <v>47</v>
      </c>
      <c r="AT3" s="39" t="s">
        <v>67</v>
      </c>
      <c r="AU3" s="7" t="s">
        <v>75</v>
      </c>
      <c r="AV3" s="7" t="s">
        <v>45</v>
      </c>
      <c r="AW3" s="7" t="s">
        <v>77</v>
      </c>
      <c r="AX3" s="7" t="s">
        <v>7</v>
      </c>
      <c r="AY3" s="7" t="s">
        <v>8</v>
      </c>
      <c r="AZ3" s="7" t="s">
        <v>47</v>
      </c>
      <c r="BA3" s="39" t="s">
        <v>67</v>
      </c>
      <c r="BB3" s="7" t="s">
        <v>75</v>
      </c>
      <c r="BC3" s="7" t="s">
        <v>45</v>
      </c>
      <c r="BD3" s="7" t="s">
        <v>77</v>
      </c>
      <c r="BE3" s="7" t="s">
        <v>7</v>
      </c>
      <c r="BF3" s="7" t="s">
        <v>8</v>
      </c>
      <c r="BG3" s="7" t="s">
        <v>47</v>
      </c>
      <c r="BH3" s="39" t="s">
        <v>67</v>
      </c>
      <c r="BI3" s="7" t="s">
        <v>75</v>
      </c>
      <c r="BJ3" s="7" t="s">
        <v>45</v>
      </c>
      <c r="BK3" s="7" t="s">
        <v>77</v>
      </c>
      <c r="BL3" s="7" t="s">
        <v>7</v>
      </c>
      <c r="BM3" s="7" t="s">
        <v>8</v>
      </c>
      <c r="BN3" s="7" t="s">
        <v>47</v>
      </c>
    </row>
    <row r="4" spans="1:66" s="42" customFormat="1" ht="13.5">
      <c r="A4" s="51"/>
      <c r="B4" s="77"/>
      <c r="C4" s="77"/>
      <c r="D4" s="19" t="s">
        <v>48</v>
      </c>
      <c r="E4" s="38" t="s">
        <v>34</v>
      </c>
      <c r="F4" s="38" t="s">
        <v>34</v>
      </c>
      <c r="G4" s="38" t="s">
        <v>34</v>
      </c>
      <c r="H4" s="38" t="s">
        <v>34</v>
      </c>
      <c r="I4" s="38" t="s">
        <v>34</v>
      </c>
      <c r="J4" s="38" t="s">
        <v>34</v>
      </c>
      <c r="K4" s="19" t="s">
        <v>34</v>
      </c>
      <c r="L4" s="38" t="s">
        <v>34</v>
      </c>
      <c r="M4" s="38" t="s">
        <v>34</v>
      </c>
      <c r="N4" s="38" t="s">
        <v>34</v>
      </c>
      <c r="O4" s="38" t="s">
        <v>34</v>
      </c>
      <c r="P4" s="38" t="s">
        <v>34</v>
      </c>
      <c r="Q4" s="38" t="s">
        <v>34</v>
      </c>
      <c r="R4" s="19" t="s">
        <v>34</v>
      </c>
      <c r="S4" s="38" t="s">
        <v>34</v>
      </c>
      <c r="T4" s="38" t="s">
        <v>34</v>
      </c>
      <c r="U4" s="38" t="s">
        <v>34</v>
      </c>
      <c r="V4" s="38" t="s">
        <v>34</v>
      </c>
      <c r="W4" s="38" t="s">
        <v>34</v>
      </c>
      <c r="X4" s="38" t="s">
        <v>34</v>
      </c>
      <c r="Y4" s="19" t="s">
        <v>34</v>
      </c>
      <c r="Z4" s="38" t="s">
        <v>34</v>
      </c>
      <c r="AA4" s="38" t="s">
        <v>34</v>
      </c>
      <c r="AB4" s="38" t="s">
        <v>34</v>
      </c>
      <c r="AC4" s="38" t="s">
        <v>34</v>
      </c>
      <c r="AD4" s="38" t="s">
        <v>34</v>
      </c>
      <c r="AE4" s="38" t="s">
        <v>34</v>
      </c>
      <c r="AF4" s="19" t="s">
        <v>34</v>
      </c>
      <c r="AG4" s="38" t="s">
        <v>34</v>
      </c>
      <c r="AH4" s="38" t="s">
        <v>34</v>
      </c>
      <c r="AI4" s="38" t="s">
        <v>34</v>
      </c>
      <c r="AJ4" s="38" t="s">
        <v>34</v>
      </c>
      <c r="AK4" s="38" t="s">
        <v>34</v>
      </c>
      <c r="AL4" s="38" t="s">
        <v>34</v>
      </c>
      <c r="AM4" s="19" t="s">
        <v>34</v>
      </c>
      <c r="AN4" s="38" t="s">
        <v>34</v>
      </c>
      <c r="AO4" s="38" t="s">
        <v>34</v>
      </c>
      <c r="AP4" s="38" t="s">
        <v>34</v>
      </c>
      <c r="AQ4" s="38" t="s">
        <v>34</v>
      </c>
      <c r="AR4" s="38" t="s">
        <v>34</v>
      </c>
      <c r="AS4" s="38" t="s">
        <v>34</v>
      </c>
      <c r="AT4" s="19" t="s">
        <v>34</v>
      </c>
      <c r="AU4" s="38" t="s">
        <v>34</v>
      </c>
      <c r="AV4" s="38" t="s">
        <v>34</v>
      </c>
      <c r="AW4" s="38" t="s">
        <v>34</v>
      </c>
      <c r="AX4" s="38" t="s">
        <v>34</v>
      </c>
      <c r="AY4" s="38" t="s">
        <v>34</v>
      </c>
      <c r="AZ4" s="38" t="s">
        <v>34</v>
      </c>
      <c r="BA4" s="19" t="s">
        <v>34</v>
      </c>
      <c r="BB4" s="38" t="s">
        <v>34</v>
      </c>
      <c r="BC4" s="38" t="s">
        <v>34</v>
      </c>
      <c r="BD4" s="38" t="s">
        <v>34</v>
      </c>
      <c r="BE4" s="38" t="s">
        <v>34</v>
      </c>
      <c r="BF4" s="38" t="s">
        <v>34</v>
      </c>
      <c r="BG4" s="38" t="s">
        <v>34</v>
      </c>
      <c r="BH4" s="19" t="s">
        <v>34</v>
      </c>
      <c r="BI4" s="38" t="s">
        <v>34</v>
      </c>
      <c r="BJ4" s="38" t="s">
        <v>34</v>
      </c>
      <c r="BK4" s="38" t="s">
        <v>34</v>
      </c>
      <c r="BL4" s="38" t="s">
        <v>34</v>
      </c>
      <c r="BM4" s="38" t="s">
        <v>34</v>
      </c>
      <c r="BN4" s="38" t="s">
        <v>34</v>
      </c>
    </row>
    <row r="5" spans="1:66" ht="13.5">
      <c r="A5" s="40" t="s">
        <v>110</v>
      </c>
      <c r="B5" s="40" t="s">
        <v>111</v>
      </c>
      <c r="C5" s="41" t="s">
        <v>112</v>
      </c>
      <c r="D5" s="22">
        <f aca="true" t="shared" si="0" ref="D5:D44">SUM(E5:J5)</f>
        <v>36252</v>
      </c>
      <c r="E5" s="22">
        <f aca="true" t="shared" si="1" ref="E5:J39">L5+S5</f>
        <v>27113</v>
      </c>
      <c r="F5" s="22">
        <f t="shared" si="1"/>
        <v>4018</v>
      </c>
      <c r="G5" s="22">
        <f t="shared" si="1"/>
        <v>4172</v>
      </c>
      <c r="H5" s="22">
        <f aca="true" t="shared" si="2" ref="H5:J38">O5+V5</f>
        <v>924</v>
      </c>
      <c r="I5" s="22">
        <f t="shared" si="2"/>
        <v>0</v>
      </c>
      <c r="J5" s="22">
        <f t="shared" si="2"/>
        <v>25</v>
      </c>
      <c r="K5" s="22">
        <f aca="true" t="shared" si="3" ref="K5:K44">SUM(L5:Q5)</f>
        <v>28523</v>
      </c>
      <c r="L5" s="22">
        <v>27113</v>
      </c>
      <c r="M5" s="22">
        <v>911</v>
      </c>
      <c r="N5" s="22">
        <v>474</v>
      </c>
      <c r="O5" s="22">
        <v>0</v>
      </c>
      <c r="P5" s="22">
        <v>0</v>
      </c>
      <c r="Q5" s="22">
        <v>25</v>
      </c>
      <c r="R5" s="22">
        <f aca="true" t="shared" si="4" ref="R5:R44">SUM(S5:X5)</f>
        <v>7729</v>
      </c>
      <c r="S5" s="22">
        <f aca="true" t="shared" si="5" ref="S5:S44">AG5+AN5</f>
        <v>0</v>
      </c>
      <c r="T5" s="22">
        <f aca="true" t="shared" si="6" ref="T5:T44">AA5+AH5+AO5+AV5+BC5</f>
        <v>3107</v>
      </c>
      <c r="U5" s="22">
        <f aca="true" t="shared" si="7" ref="U5:W44">AI5+AP5</f>
        <v>3698</v>
      </c>
      <c r="V5" s="22">
        <f t="shared" si="7"/>
        <v>924</v>
      </c>
      <c r="W5" s="22">
        <f t="shared" si="7"/>
        <v>0</v>
      </c>
      <c r="X5" s="22">
        <f aca="true" t="shared" si="8" ref="X5:X44">AE5+AL5+AS5+AZ5+BG5</f>
        <v>0</v>
      </c>
      <c r="Y5" s="22">
        <f aca="true" t="shared" si="9" ref="Y5:Y44">SUM(Z5:AE5)</f>
        <v>0</v>
      </c>
      <c r="Z5" s="22" t="s">
        <v>9</v>
      </c>
      <c r="AA5" s="22">
        <v>0</v>
      </c>
      <c r="AB5" s="22" t="s">
        <v>9</v>
      </c>
      <c r="AC5" s="22" t="s">
        <v>9</v>
      </c>
      <c r="AD5" s="22" t="s">
        <v>9</v>
      </c>
      <c r="AE5" s="22">
        <v>0</v>
      </c>
      <c r="AF5" s="22">
        <f aca="true" t="shared" si="10" ref="AF5:AF44">SUM(AG5:AL5)</f>
        <v>885</v>
      </c>
      <c r="AG5" s="22">
        <v>0</v>
      </c>
      <c r="AH5" s="22">
        <v>885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44">SUM(AN5:AS5)</f>
        <v>6844</v>
      </c>
      <c r="AN5" s="22">
        <v>0</v>
      </c>
      <c r="AO5" s="22">
        <v>2222</v>
      </c>
      <c r="AP5" s="22">
        <v>3698</v>
      </c>
      <c r="AQ5" s="22">
        <v>924</v>
      </c>
      <c r="AR5" s="22">
        <v>0</v>
      </c>
      <c r="AS5" s="22">
        <v>0</v>
      </c>
      <c r="AT5" s="22">
        <f aca="true" t="shared" si="12" ref="AT5:AT44">SUM(AU5:AZ5)</f>
        <v>0</v>
      </c>
      <c r="AU5" s="22" t="s">
        <v>9</v>
      </c>
      <c r="AV5" s="22">
        <v>0</v>
      </c>
      <c r="AW5" s="22" t="s">
        <v>9</v>
      </c>
      <c r="AX5" s="22" t="s">
        <v>9</v>
      </c>
      <c r="AY5" s="22" t="s">
        <v>9</v>
      </c>
      <c r="AZ5" s="22">
        <v>0</v>
      </c>
      <c r="BA5" s="22">
        <f aca="true" t="shared" si="13" ref="BA5:BA44">SUM(BB5:BG5)</f>
        <v>0</v>
      </c>
      <c r="BB5" s="22" t="s">
        <v>9</v>
      </c>
      <c r="BC5" s="22">
        <v>0</v>
      </c>
      <c r="BD5" s="22" t="s">
        <v>9</v>
      </c>
      <c r="BE5" s="22" t="s">
        <v>9</v>
      </c>
      <c r="BF5" s="22" t="s">
        <v>9</v>
      </c>
      <c r="BG5" s="22">
        <v>0</v>
      </c>
      <c r="BH5" s="22">
        <f aca="true" t="shared" si="14" ref="BH5:BH44">SUM(BI5:BN5)</f>
        <v>4728</v>
      </c>
      <c r="BI5" s="22">
        <v>4533</v>
      </c>
      <c r="BJ5" s="22">
        <v>4</v>
      </c>
      <c r="BK5" s="22">
        <v>186</v>
      </c>
      <c r="BL5" s="22">
        <v>0</v>
      </c>
      <c r="BM5" s="22">
        <v>0</v>
      </c>
      <c r="BN5" s="22">
        <v>5</v>
      </c>
    </row>
    <row r="6" spans="1:66" ht="13.5">
      <c r="A6" s="40" t="s">
        <v>110</v>
      </c>
      <c r="B6" s="40" t="s">
        <v>113</v>
      </c>
      <c r="C6" s="41" t="s">
        <v>114</v>
      </c>
      <c r="D6" s="22">
        <f t="shared" si="0"/>
        <v>2669</v>
      </c>
      <c r="E6" s="22">
        <f t="shared" si="1"/>
        <v>1143</v>
      </c>
      <c r="F6" s="22">
        <f t="shared" si="1"/>
        <v>872</v>
      </c>
      <c r="G6" s="22">
        <f t="shared" si="1"/>
        <v>523</v>
      </c>
      <c r="H6" s="22">
        <f t="shared" si="2"/>
        <v>110</v>
      </c>
      <c r="I6" s="22">
        <f t="shared" si="2"/>
        <v>0</v>
      </c>
      <c r="J6" s="22">
        <f t="shared" si="2"/>
        <v>21</v>
      </c>
      <c r="K6" s="22">
        <f t="shared" si="3"/>
        <v>1519</v>
      </c>
      <c r="L6" s="22">
        <v>1143</v>
      </c>
      <c r="M6" s="22">
        <v>355</v>
      </c>
      <c r="N6" s="22">
        <v>0</v>
      </c>
      <c r="O6" s="22">
        <v>0</v>
      </c>
      <c r="P6" s="22">
        <v>0</v>
      </c>
      <c r="Q6" s="22">
        <v>21</v>
      </c>
      <c r="R6" s="22">
        <f t="shared" si="4"/>
        <v>1150</v>
      </c>
      <c r="S6" s="22">
        <f t="shared" si="5"/>
        <v>0</v>
      </c>
      <c r="T6" s="22">
        <f t="shared" si="6"/>
        <v>517</v>
      </c>
      <c r="U6" s="22">
        <f t="shared" si="7"/>
        <v>523</v>
      </c>
      <c r="V6" s="22">
        <f t="shared" si="7"/>
        <v>110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9</v>
      </c>
      <c r="AA6" s="22">
        <v>0</v>
      </c>
      <c r="AB6" s="22" t="s">
        <v>9</v>
      </c>
      <c r="AC6" s="22" t="s">
        <v>9</v>
      </c>
      <c r="AD6" s="22" t="s">
        <v>9</v>
      </c>
      <c r="AE6" s="22">
        <v>0</v>
      </c>
      <c r="AF6" s="22">
        <f t="shared" si="10"/>
        <v>517</v>
      </c>
      <c r="AG6" s="22">
        <v>0</v>
      </c>
      <c r="AH6" s="22">
        <v>517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633</v>
      </c>
      <c r="AN6" s="22">
        <v>0</v>
      </c>
      <c r="AO6" s="22">
        <v>0</v>
      </c>
      <c r="AP6" s="22">
        <v>523</v>
      </c>
      <c r="AQ6" s="22">
        <v>110</v>
      </c>
      <c r="AR6" s="22">
        <v>0</v>
      </c>
      <c r="AS6" s="22">
        <v>0</v>
      </c>
      <c r="AT6" s="22">
        <f t="shared" si="12"/>
        <v>0</v>
      </c>
      <c r="AU6" s="22" t="s">
        <v>9</v>
      </c>
      <c r="AV6" s="22">
        <v>0</v>
      </c>
      <c r="AW6" s="22" t="s">
        <v>9</v>
      </c>
      <c r="AX6" s="22" t="s">
        <v>9</v>
      </c>
      <c r="AY6" s="22" t="s">
        <v>9</v>
      </c>
      <c r="AZ6" s="22">
        <v>0</v>
      </c>
      <c r="BA6" s="22">
        <f t="shared" si="13"/>
        <v>0</v>
      </c>
      <c r="BB6" s="22" t="s">
        <v>9</v>
      </c>
      <c r="BC6" s="22">
        <v>0</v>
      </c>
      <c r="BD6" s="22" t="s">
        <v>9</v>
      </c>
      <c r="BE6" s="22" t="s">
        <v>9</v>
      </c>
      <c r="BF6" s="22" t="s">
        <v>9</v>
      </c>
      <c r="BG6" s="22">
        <v>0</v>
      </c>
      <c r="BH6" s="22">
        <f t="shared" si="14"/>
        <v>393</v>
      </c>
      <c r="BI6" s="22">
        <v>363</v>
      </c>
      <c r="BJ6" s="22">
        <v>7</v>
      </c>
      <c r="BK6" s="22">
        <v>23</v>
      </c>
      <c r="BL6" s="22">
        <v>0</v>
      </c>
      <c r="BM6" s="22">
        <v>0</v>
      </c>
      <c r="BN6" s="22">
        <v>0</v>
      </c>
    </row>
    <row r="7" spans="1:66" ht="13.5">
      <c r="A7" s="40" t="s">
        <v>110</v>
      </c>
      <c r="B7" s="40" t="s">
        <v>115</v>
      </c>
      <c r="C7" s="41" t="s">
        <v>116</v>
      </c>
      <c r="D7" s="22">
        <f t="shared" si="0"/>
        <v>2662</v>
      </c>
      <c r="E7" s="22">
        <f t="shared" si="1"/>
        <v>1092</v>
      </c>
      <c r="F7" s="22">
        <f t="shared" si="1"/>
        <v>910</v>
      </c>
      <c r="G7" s="22">
        <f t="shared" si="1"/>
        <v>521</v>
      </c>
      <c r="H7" s="22">
        <f t="shared" si="2"/>
        <v>48</v>
      </c>
      <c r="I7" s="22">
        <f t="shared" si="2"/>
        <v>91</v>
      </c>
      <c r="J7" s="22">
        <f t="shared" si="2"/>
        <v>0</v>
      </c>
      <c r="K7" s="22">
        <f t="shared" si="3"/>
        <v>1113</v>
      </c>
      <c r="L7" s="22">
        <v>1092</v>
      </c>
      <c r="M7" s="22">
        <v>0</v>
      </c>
      <c r="N7" s="22">
        <v>21</v>
      </c>
      <c r="O7" s="22">
        <v>0</v>
      </c>
      <c r="P7" s="22">
        <v>0</v>
      </c>
      <c r="Q7" s="22">
        <v>0</v>
      </c>
      <c r="R7" s="22">
        <f t="shared" si="4"/>
        <v>1549</v>
      </c>
      <c r="S7" s="22">
        <f t="shared" si="5"/>
        <v>0</v>
      </c>
      <c r="T7" s="22">
        <f t="shared" si="6"/>
        <v>910</v>
      </c>
      <c r="U7" s="22">
        <f t="shared" si="7"/>
        <v>500</v>
      </c>
      <c r="V7" s="22">
        <f t="shared" si="7"/>
        <v>48</v>
      </c>
      <c r="W7" s="22">
        <f t="shared" si="7"/>
        <v>91</v>
      </c>
      <c r="X7" s="22">
        <f t="shared" si="8"/>
        <v>0</v>
      </c>
      <c r="Y7" s="22">
        <f t="shared" si="9"/>
        <v>0</v>
      </c>
      <c r="Z7" s="22" t="s">
        <v>9</v>
      </c>
      <c r="AA7" s="22">
        <v>0</v>
      </c>
      <c r="AB7" s="22" t="s">
        <v>9</v>
      </c>
      <c r="AC7" s="22" t="s">
        <v>9</v>
      </c>
      <c r="AD7" s="22" t="s">
        <v>9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1549</v>
      </c>
      <c r="AN7" s="22">
        <v>0</v>
      </c>
      <c r="AO7" s="22">
        <v>910</v>
      </c>
      <c r="AP7" s="22">
        <v>500</v>
      </c>
      <c r="AQ7" s="22">
        <v>48</v>
      </c>
      <c r="AR7" s="22">
        <v>91</v>
      </c>
      <c r="AS7" s="22">
        <v>0</v>
      </c>
      <c r="AT7" s="22">
        <f t="shared" si="12"/>
        <v>0</v>
      </c>
      <c r="AU7" s="22" t="s">
        <v>9</v>
      </c>
      <c r="AV7" s="22">
        <v>0</v>
      </c>
      <c r="AW7" s="22" t="s">
        <v>9</v>
      </c>
      <c r="AX7" s="22" t="s">
        <v>9</v>
      </c>
      <c r="AY7" s="22" t="s">
        <v>9</v>
      </c>
      <c r="AZ7" s="22">
        <v>0</v>
      </c>
      <c r="BA7" s="22">
        <f t="shared" si="13"/>
        <v>0</v>
      </c>
      <c r="BB7" s="22" t="s">
        <v>9</v>
      </c>
      <c r="BC7" s="22">
        <v>0</v>
      </c>
      <c r="BD7" s="22" t="s">
        <v>9</v>
      </c>
      <c r="BE7" s="22" t="s">
        <v>9</v>
      </c>
      <c r="BF7" s="22" t="s">
        <v>9</v>
      </c>
      <c r="BG7" s="22">
        <v>0</v>
      </c>
      <c r="BH7" s="22">
        <f t="shared" si="14"/>
        <v>427</v>
      </c>
      <c r="BI7" s="22">
        <v>306</v>
      </c>
      <c r="BJ7" s="22">
        <v>8</v>
      </c>
      <c r="BK7" s="22">
        <v>113</v>
      </c>
      <c r="BL7" s="22">
        <v>0</v>
      </c>
      <c r="BM7" s="22">
        <v>0</v>
      </c>
      <c r="BN7" s="22">
        <v>0</v>
      </c>
    </row>
    <row r="8" spans="1:66" ht="13.5">
      <c r="A8" s="40" t="s">
        <v>110</v>
      </c>
      <c r="B8" s="40" t="s">
        <v>117</v>
      </c>
      <c r="C8" s="41" t="s">
        <v>118</v>
      </c>
      <c r="D8" s="22">
        <f t="shared" si="0"/>
        <v>3395</v>
      </c>
      <c r="E8" s="22">
        <f t="shared" si="1"/>
        <v>1560</v>
      </c>
      <c r="F8" s="22">
        <f t="shared" si="1"/>
        <v>1781</v>
      </c>
      <c r="G8" s="22">
        <f t="shared" si="1"/>
        <v>54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3"/>
        <v>2307</v>
      </c>
      <c r="L8" s="22">
        <v>1560</v>
      </c>
      <c r="M8" s="22">
        <v>693</v>
      </c>
      <c r="N8" s="22">
        <v>54</v>
      </c>
      <c r="O8" s="22">
        <v>0</v>
      </c>
      <c r="P8" s="22">
        <v>0</v>
      </c>
      <c r="Q8" s="22">
        <v>0</v>
      </c>
      <c r="R8" s="22">
        <f t="shared" si="4"/>
        <v>1088</v>
      </c>
      <c r="S8" s="22">
        <f t="shared" si="5"/>
        <v>0</v>
      </c>
      <c r="T8" s="22">
        <f t="shared" si="6"/>
        <v>1088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16</v>
      </c>
      <c r="Z8" s="22" t="s">
        <v>9</v>
      </c>
      <c r="AA8" s="22">
        <v>16</v>
      </c>
      <c r="AB8" s="22" t="s">
        <v>9</v>
      </c>
      <c r="AC8" s="22" t="s">
        <v>9</v>
      </c>
      <c r="AD8" s="22" t="s">
        <v>9</v>
      </c>
      <c r="AE8" s="22">
        <v>0</v>
      </c>
      <c r="AF8" s="22">
        <f t="shared" si="10"/>
        <v>1072</v>
      </c>
      <c r="AG8" s="22">
        <v>0</v>
      </c>
      <c r="AH8" s="22">
        <v>1072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9</v>
      </c>
      <c r="AV8" s="22">
        <v>0</v>
      </c>
      <c r="AW8" s="22" t="s">
        <v>9</v>
      </c>
      <c r="AX8" s="22" t="s">
        <v>9</v>
      </c>
      <c r="AY8" s="22" t="s">
        <v>9</v>
      </c>
      <c r="AZ8" s="22">
        <v>0</v>
      </c>
      <c r="BA8" s="22">
        <f t="shared" si="13"/>
        <v>0</v>
      </c>
      <c r="BB8" s="22" t="s">
        <v>9</v>
      </c>
      <c r="BC8" s="22">
        <v>0</v>
      </c>
      <c r="BD8" s="22" t="s">
        <v>9</v>
      </c>
      <c r="BE8" s="22" t="s">
        <v>9</v>
      </c>
      <c r="BF8" s="22" t="s">
        <v>9</v>
      </c>
      <c r="BG8" s="22">
        <v>0</v>
      </c>
      <c r="BH8" s="22">
        <f t="shared" si="14"/>
        <v>523</v>
      </c>
      <c r="BI8" s="22">
        <v>481</v>
      </c>
      <c r="BJ8" s="22">
        <v>6</v>
      </c>
      <c r="BK8" s="22">
        <v>36</v>
      </c>
      <c r="BL8" s="22">
        <v>0</v>
      </c>
      <c r="BM8" s="22">
        <v>0</v>
      </c>
      <c r="BN8" s="22">
        <v>0</v>
      </c>
    </row>
    <row r="9" spans="1:66" ht="13.5">
      <c r="A9" s="40" t="s">
        <v>110</v>
      </c>
      <c r="B9" s="40" t="s">
        <v>119</v>
      </c>
      <c r="C9" s="41" t="s">
        <v>120</v>
      </c>
      <c r="D9" s="22">
        <f t="shared" si="0"/>
        <v>1951</v>
      </c>
      <c r="E9" s="22">
        <f t="shared" si="1"/>
        <v>860</v>
      </c>
      <c r="F9" s="22">
        <f t="shared" si="1"/>
        <v>704</v>
      </c>
      <c r="G9" s="22">
        <f t="shared" si="1"/>
        <v>387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3"/>
        <v>1247</v>
      </c>
      <c r="L9" s="22">
        <v>860</v>
      </c>
      <c r="M9" s="22">
        <v>0</v>
      </c>
      <c r="N9" s="22">
        <v>387</v>
      </c>
      <c r="O9" s="22">
        <v>0</v>
      </c>
      <c r="P9" s="22">
        <v>0</v>
      </c>
      <c r="Q9" s="22">
        <v>0</v>
      </c>
      <c r="R9" s="22">
        <f t="shared" si="4"/>
        <v>704</v>
      </c>
      <c r="S9" s="22">
        <f t="shared" si="5"/>
        <v>0</v>
      </c>
      <c r="T9" s="22">
        <f t="shared" si="6"/>
        <v>704</v>
      </c>
      <c r="U9" s="22">
        <f t="shared" si="7"/>
        <v>0</v>
      </c>
      <c r="V9" s="22">
        <f t="shared" si="7"/>
        <v>0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9</v>
      </c>
      <c r="AA9" s="22">
        <v>0</v>
      </c>
      <c r="AB9" s="22" t="s">
        <v>9</v>
      </c>
      <c r="AC9" s="22" t="s">
        <v>9</v>
      </c>
      <c r="AD9" s="22" t="s">
        <v>9</v>
      </c>
      <c r="AE9" s="22">
        <v>0</v>
      </c>
      <c r="AF9" s="22">
        <f t="shared" si="10"/>
        <v>704</v>
      </c>
      <c r="AG9" s="22">
        <v>0</v>
      </c>
      <c r="AH9" s="22">
        <v>704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f t="shared" si="12"/>
        <v>0</v>
      </c>
      <c r="AU9" s="22" t="s">
        <v>9</v>
      </c>
      <c r="AV9" s="22">
        <v>0</v>
      </c>
      <c r="AW9" s="22" t="s">
        <v>9</v>
      </c>
      <c r="AX9" s="22" t="s">
        <v>9</v>
      </c>
      <c r="AY9" s="22" t="s">
        <v>9</v>
      </c>
      <c r="AZ9" s="22">
        <v>0</v>
      </c>
      <c r="BA9" s="22">
        <f t="shared" si="13"/>
        <v>0</v>
      </c>
      <c r="BB9" s="22" t="s">
        <v>9</v>
      </c>
      <c r="BC9" s="22">
        <v>0</v>
      </c>
      <c r="BD9" s="22" t="s">
        <v>9</v>
      </c>
      <c r="BE9" s="22" t="s">
        <v>9</v>
      </c>
      <c r="BF9" s="22" t="s">
        <v>9</v>
      </c>
      <c r="BG9" s="22">
        <v>0</v>
      </c>
      <c r="BH9" s="22">
        <f t="shared" si="14"/>
        <v>172</v>
      </c>
      <c r="BI9" s="22">
        <v>122</v>
      </c>
      <c r="BJ9" s="22">
        <v>1</v>
      </c>
      <c r="BK9" s="22">
        <v>49</v>
      </c>
      <c r="BL9" s="22">
        <v>0</v>
      </c>
      <c r="BM9" s="22">
        <v>0</v>
      </c>
      <c r="BN9" s="22">
        <v>0</v>
      </c>
    </row>
    <row r="10" spans="1:66" ht="13.5">
      <c r="A10" s="40" t="s">
        <v>110</v>
      </c>
      <c r="B10" s="40" t="s">
        <v>121</v>
      </c>
      <c r="C10" s="41" t="s">
        <v>122</v>
      </c>
      <c r="D10" s="22">
        <f t="shared" si="0"/>
        <v>197</v>
      </c>
      <c r="E10" s="22">
        <f t="shared" si="1"/>
        <v>0</v>
      </c>
      <c r="F10" s="22">
        <f t="shared" si="1"/>
        <v>197</v>
      </c>
      <c r="G10" s="22">
        <f t="shared" si="1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3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4"/>
        <v>197</v>
      </c>
      <c r="S10" s="22">
        <f t="shared" si="5"/>
        <v>0</v>
      </c>
      <c r="T10" s="22">
        <f t="shared" si="6"/>
        <v>197</v>
      </c>
      <c r="U10" s="22">
        <f t="shared" si="7"/>
        <v>0</v>
      </c>
      <c r="V10" s="22">
        <f t="shared" si="7"/>
        <v>0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9</v>
      </c>
      <c r="AA10" s="22">
        <v>0</v>
      </c>
      <c r="AB10" s="22" t="s">
        <v>9</v>
      </c>
      <c r="AC10" s="22" t="s">
        <v>9</v>
      </c>
      <c r="AD10" s="22" t="s">
        <v>9</v>
      </c>
      <c r="AE10" s="22">
        <v>0</v>
      </c>
      <c r="AF10" s="22">
        <f t="shared" si="10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197</v>
      </c>
      <c r="AN10" s="22">
        <v>0</v>
      </c>
      <c r="AO10" s="22">
        <v>197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2"/>
        <v>0</v>
      </c>
      <c r="AU10" s="22" t="s">
        <v>9</v>
      </c>
      <c r="AV10" s="22">
        <v>0</v>
      </c>
      <c r="AW10" s="22" t="s">
        <v>9</v>
      </c>
      <c r="AX10" s="22" t="s">
        <v>9</v>
      </c>
      <c r="AY10" s="22" t="s">
        <v>9</v>
      </c>
      <c r="AZ10" s="22">
        <v>0</v>
      </c>
      <c r="BA10" s="22">
        <f t="shared" si="13"/>
        <v>0</v>
      </c>
      <c r="BB10" s="22" t="s">
        <v>9</v>
      </c>
      <c r="BC10" s="22">
        <v>0</v>
      </c>
      <c r="BD10" s="22" t="s">
        <v>9</v>
      </c>
      <c r="BE10" s="22" t="s">
        <v>9</v>
      </c>
      <c r="BF10" s="22" t="s">
        <v>9</v>
      </c>
      <c r="BG10" s="22">
        <v>0</v>
      </c>
      <c r="BH10" s="22">
        <f t="shared" si="14"/>
        <v>161</v>
      </c>
      <c r="BI10" s="22">
        <v>132</v>
      </c>
      <c r="BJ10" s="22">
        <v>2</v>
      </c>
      <c r="BK10" s="22">
        <v>27</v>
      </c>
      <c r="BL10" s="22">
        <v>0</v>
      </c>
      <c r="BM10" s="22">
        <v>0</v>
      </c>
      <c r="BN10" s="22">
        <v>0</v>
      </c>
    </row>
    <row r="11" spans="1:66" ht="13.5">
      <c r="A11" s="40" t="s">
        <v>110</v>
      </c>
      <c r="B11" s="40" t="s">
        <v>123</v>
      </c>
      <c r="C11" s="41" t="s">
        <v>124</v>
      </c>
      <c r="D11" s="22">
        <f t="shared" si="0"/>
        <v>1441</v>
      </c>
      <c r="E11" s="22">
        <f t="shared" si="1"/>
        <v>617</v>
      </c>
      <c r="F11" s="22">
        <f t="shared" si="1"/>
        <v>475</v>
      </c>
      <c r="G11" s="22">
        <f t="shared" si="1"/>
        <v>349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3"/>
        <v>650</v>
      </c>
      <c r="L11" s="22">
        <v>575</v>
      </c>
      <c r="M11" s="22">
        <v>54</v>
      </c>
      <c r="N11" s="22">
        <v>21</v>
      </c>
      <c r="O11" s="22">
        <v>0</v>
      </c>
      <c r="P11" s="22">
        <v>0</v>
      </c>
      <c r="Q11" s="22">
        <v>0</v>
      </c>
      <c r="R11" s="22">
        <f t="shared" si="4"/>
        <v>791</v>
      </c>
      <c r="S11" s="22">
        <f t="shared" si="5"/>
        <v>42</v>
      </c>
      <c r="T11" s="22">
        <f t="shared" si="6"/>
        <v>421</v>
      </c>
      <c r="U11" s="22">
        <f t="shared" si="7"/>
        <v>328</v>
      </c>
      <c r="V11" s="22">
        <f t="shared" si="7"/>
        <v>0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9</v>
      </c>
      <c r="AA11" s="22">
        <v>0</v>
      </c>
      <c r="AB11" s="22" t="s">
        <v>9</v>
      </c>
      <c r="AC11" s="22" t="s">
        <v>9</v>
      </c>
      <c r="AD11" s="22" t="s">
        <v>9</v>
      </c>
      <c r="AE11" s="22">
        <v>0</v>
      </c>
      <c r="AF11" s="22">
        <f t="shared" si="10"/>
        <v>319</v>
      </c>
      <c r="AG11" s="22">
        <v>0</v>
      </c>
      <c r="AH11" s="22">
        <v>319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472</v>
      </c>
      <c r="AN11" s="22">
        <v>42</v>
      </c>
      <c r="AO11" s="22">
        <v>102</v>
      </c>
      <c r="AP11" s="22">
        <v>328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9</v>
      </c>
      <c r="AV11" s="22">
        <v>0</v>
      </c>
      <c r="AW11" s="22" t="s">
        <v>9</v>
      </c>
      <c r="AX11" s="22" t="s">
        <v>9</v>
      </c>
      <c r="AY11" s="22" t="s">
        <v>9</v>
      </c>
      <c r="AZ11" s="22">
        <v>0</v>
      </c>
      <c r="BA11" s="22">
        <f t="shared" si="13"/>
        <v>0</v>
      </c>
      <c r="BB11" s="22" t="s">
        <v>9</v>
      </c>
      <c r="BC11" s="22">
        <v>0</v>
      </c>
      <c r="BD11" s="22" t="s">
        <v>9</v>
      </c>
      <c r="BE11" s="22" t="s">
        <v>9</v>
      </c>
      <c r="BF11" s="22" t="s">
        <v>9</v>
      </c>
      <c r="BG11" s="22">
        <v>0</v>
      </c>
      <c r="BH11" s="22">
        <f t="shared" si="14"/>
        <v>605</v>
      </c>
      <c r="BI11" s="22">
        <v>491</v>
      </c>
      <c r="BJ11" s="22">
        <v>6</v>
      </c>
      <c r="BK11" s="22">
        <v>108</v>
      </c>
      <c r="BL11" s="22">
        <v>0</v>
      </c>
      <c r="BM11" s="22">
        <v>0</v>
      </c>
      <c r="BN11" s="22">
        <v>0</v>
      </c>
    </row>
    <row r="12" spans="1:66" ht="13.5">
      <c r="A12" s="40" t="s">
        <v>110</v>
      </c>
      <c r="B12" s="40" t="s">
        <v>125</v>
      </c>
      <c r="C12" s="41" t="s">
        <v>126</v>
      </c>
      <c r="D12" s="22">
        <f t="shared" si="0"/>
        <v>1543</v>
      </c>
      <c r="E12" s="22">
        <f t="shared" si="1"/>
        <v>927</v>
      </c>
      <c r="F12" s="22">
        <f t="shared" si="1"/>
        <v>577</v>
      </c>
      <c r="G12" s="22">
        <f t="shared" si="1"/>
        <v>39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3"/>
        <v>1003</v>
      </c>
      <c r="L12" s="22">
        <v>927</v>
      </c>
      <c r="M12" s="22">
        <v>37</v>
      </c>
      <c r="N12" s="22">
        <v>39</v>
      </c>
      <c r="O12" s="22">
        <v>0</v>
      </c>
      <c r="P12" s="22">
        <v>0</v>
      </c>
      <c r="Q12" s="22">
        <v>0</v>
      </c>
      <c r="R12" s="22">
        <f t="shared" si="4"/>
        <v>540</v>
      </c>
      <c r="S12" s="22">
        <f t="shared" si="5"/>
        <v>0</v>
      </c>
      <c r="T12" s="22">
        <f t="shared" si="6"/>
        <v>540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9</v>
      </c>
      <c r="AA12" s="22">
        <v>0</v>
      </c>
      <c r="AB12" s="22" t="s">
        <v>9</v>
      </c>
      <c r="AC12" s="22" t="s">
        <v>9</v>
      </c>
      <c r="AD12" s="22" t="s">
        <v>9</v>
      </c>
      <c r="AE12" s="22">
        <v>0</v>
      </c>
      <c r="AF12" s="22">
        <f t="shared" si="10"/>
        <v>540</v>
      </c>
      <c r="AG12" s="22">
        <v>0</v>
      </c>
      <c r="AH12" s="22">
        <v>540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9</v>
      </c>
      <c r="AV12" s="22">
        <v>0</v>
      </c>
      <c r="AW12" s="22" t="s">
        <v>9</v>
      </c>
      <c r="AX12" s="22" t="s">
        <v>9</v>
      </c>
      <c r="AY12" s="22" t="s">
        <v>9</v>
      </c>
      <c r="AZ12" s="22">
        <v>0</v>
      </c>
      <c r="BA12" s="22">
        <f t="shared" si="13"/>
        <v>0</v>
      </c>
      <c r="BB12" s="22" t="s">
        <v>9</v>
      </c>
      <c r="BC12" s="22">
        <v>0</v>
      </c>
      <c r="BD12" s="22" t="s">
        <v>9</v>
      </c>
      <c r="BE12" s="22" t="s">
        <v>9</v>
      </c>
      <c r="BF12" s="22" t="s">
        <v>9</v>
      </c>
      <c r="BG12" s="22">
        <v>0</v>
      </c>
      <c r="BH12" s="22">
        <f t="shared" si="14"/>
        <v>144</v>
      </c>
      <c r="BI12" s="22">
        <v>58</v>
      </c>
      <c r="BJ12" s="22">
        <v>0</v>
      </c>
      <c r="BK12" s="22">
        <v>86</v>
      </c>
      <c r="BL12" s="22">
        <v>0</v>
      </c>
      <c r="BM12" s="22">
        <v>0</v>
      </c>
      <c r="BN12" s="22">
        <v>0</v>
      </c>
    </row>
    <row r="13" spans="1:66" ht="13.5">
      <c r="A13" s="40" t="s">
        <v>110</v>
      </c>
      <c r="B13" s="40" t="s">
        <v>127</v>
      </c>
      <c r="C13" s="41" t="s">
        <v>128</v>
      </c>
      <c r="D13" s="22">
        <f t="shared" si="0"/>
        <v>1011</v>
      </c>
      <c r="E13" s="22">
        <f t="shared" si="1"/>
        <v>133</v>
      </c>
      <c r="F13" s="22">
        <f t="shared" si="1"/>
        <v>416</v>
      </c>
      <c r="G13" s="22">
        <f t="shared" si="1"/>
        <v>404</v>
      </c>
      <c r="H13" s="22">
        <f t="shared" si="2"/>
        <v>52</v>
      </c>
      <c r="I13" s="22">
        <f t="shared" si="2"/>
        <v>0</v>
      </c>
      <c r="J13" s="22">
        <f t="shared" si="2"/>
        <v>6</v>
      </c>
      <c r="K13" s="22">
        <f t="shared" si="3"/>
        <v>6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6</v>
      </c>
      <c r="R13" s="22">
        <f t="shared" si="4"/>
        <v>1005</v>
      </c>
      <c r="S13" s="22">
        <f t="shared" si="5"/>
        <v>133</v>
      </c>
      <c r="T13" s="22">
        <f t="shared" si="6"/>
        <v>416</v>
      </c>
      <c r="U13" s="22">
        <f t="shared" si="7"/>
        <v>404</v>
      </c>
      <c r="V13" s="22">
        <f t="shared" si="7"/>
        <v>52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 t="s">
        <v>9</v>
      </c>
      <c r="AA13" s="22">
        <v>0</v>
      </c>
      <c r="AB13" s="22" t="s">
        <v>9</v>
      </c>
      <c r="AC13" s="22" t="s">
        <v>9</v>
      </c>
      <c r="AD13" s="22" t="s">
        <v>9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1005</v>
      </c>
      <c r="AN13" s="22">
        <v>133</v>
      </c>
      <c r="AO13" s="22">
        <v>416</v>
      </c>
      <c r="AP13" s="22">
        <v>404</v>
      </c>
      <c r="AQ13" s="22">
        <v>52</v>
      </c>
      <c r="AR13" s="22">
        <v>0</v>
      </c>
      <c r="AS13" s="22">
        <v>0</v>
      </c>
      <c r="AT13" s="22">
        <f t="shared" si="12"/>
        <v>0</v>
      </c>
      <c r="AU13" s="22" t="s">
        <v>9</v>
      </c>
      <c r="AV13" s="22">
        <v>0</v>
      </c>
      <c r="AW13" s="22" t="s">
        <v>9</v>
      </c>
      <c r="AX13" s="22" t="s">
        <v>9</v>
      </c>
      <c r="AY13" s="22" t="s">
        <v>9</v>
      </c>
      <c r="AZ13" s="22">
        <v>0</v>
      </c>
      <c r="BA13" s="22">
        <f t="shared" si="13"/>
        <v>0</v>
      </c>
      <c r="BB13" s="22" t="s">
        <v>9</v>
      </c>
      <c r="BC13" s="22">
        <v>0</v>
      </c>
      <c r="BD13" s="22" t="s">
        <v>9</v>
      </c>
      <c r="BE13" s="22" t="s">
        <v>9</v>
      </c>
      <c r="BF13" s="22" t="s">
        <v>9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110</v>
      </c>
      <c r="B14" s="40" t="s">
        <v>129</v>
      </c>
      <c r="C14" s="41" t="s">
        <v>130</v>
      </c>
      <c r="D14" s="22">
        <f t="shared" si="0"/>
        <v>191</v>
      </c>
      <c r="E14" s="22">
        <f t="shared" si="1"/>
        <v>27</v>
      </c>
      <c r="F14" s="22">
        <f t="shared" si="1"/>
        <v>67</v>
      </c>
      <c r="G14" s="22">
        <f t="shared" si="1"/>
        <v>65</v>
      </c>
      <c r="H14" s="22">
        <f t="shared" si="2"/>
        <v>10</v>
      </c>
      <c r="I14" s="22">
        <f t="shared" si="2"/>
        <v>0</v>
      </c>
      <c r="J14" s="22">
        <f t="shared" si="2"/>
        <v>22</v>
      </c>
      <c r="K14" s="22">
        <f t="shared" si="3"/>
        <v>22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22</v>
      </c>
      <c r="R14" s="22">
        <f t="shared" si="4"/>
        <v>169</v>
      </c>
      <c r="S14" s="22">
        <f t="shared" si="5"/>
        <v>27</v>
      </c>
      <c r="T14" s="22">
        <f t="shared" si="6"/>
        <v>67</v>
      </c>
      <c r="U14" s="22">
        <f t="shared" si="7"/>
        <v>65</v>
      </c>
      <c r="V14" s="22">
        <f t="shared" si="7"/>
        <v>10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9</v>
      </c>
      <c r="AA14" s="22">
        <v>0</v>
      </c>
      <c r="AB14" s="22" t="s">
        <v>9</v>
      </c>
      <c r="AC14" s="22" t="s">
        <v>9</v>
      </c>
      <c r="AD14" s="22" t="s">
        <v>9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169</v>
      </c>
      <c r="AN14" s="22">
        <v>27</v>
      </c>
      <c r="AO14" s="22">
        <v>67</v>
      </c>
      <c r="AP14" s="22">
        <v>65</v>
      </c>
      <c r="AQ14" s="22">
        <v>10</v>
      </c>
      <c r="AR14" s="22">
        <v>0</v>
      </c>
      <c r="AS14" s="22">
        <v>0</v>
      </c>
      <c r="AT14" s="22">
        <f t="shared" si="12"/>
        <v>0</v>
      </c>
      <c r="AU14" s="22" t="s">
        <v>9</v>
      </c>
      <c r="AV14" s="22">
        <v>0</v>
      </c>
      <c r="AW14" s="22" t="s">
        <v>9</v>
      </c>
      <c r="AX14" s="22" t="s">
        <v>9</v>
      </c>
      <c r="AY14" s="22" t="s">
        <v>9</v>
      </c>
      <c r="AZ14" s="22">
        <v>0</v>
      </c>
      <c r="BA14" s="22">
        <f t="shared" si="13"/>
        <v>0</v>
      </c>
      <c r="BB14" s="22" t="s">
        <v>9</v>
      </c>
      <c r="BC14" s="22">
        <v>0</v>
      </c>
      <c r="BD14" s="22" t="s">
        <v>9</v>
      </c>
      <c r="BE14" s="22" t="s">
        <v>9</v>
      </c>
      <c r="BF14" s="22" t="s">
        <v>9</v>
      </c>
      <c r="BG14" s="22">
        <v>0</v>
      </c>
      <c r="BH14" s="22">
        <f t="shared" si="14"/>
        <v>140</v>
      </c>
      <c r="BI14" s="22">
        <v>139</v>
      </c>
      <c r="BJ14" s="22">
        <v>0</v>
      </c>
      <c r="BK14" s="22">
        <v>1</v>
      </c>
      <c r="BL14" s="22">
        <v>0</v>
      </c>
      <c r="BM14" s="22">
        <v>0</v>
      </c>
      <c r="BN14" s="22">
        <v>0</v>
      </c>
    </row>
    <row r="15" spans="1:66" ht="13.5">
      <c r="A15" s="40" t="s">
        <v>110</v>
      </c>
      <c r="B15" s="40" t="s">
        <v>131</v>
      </c>
      <c r="C15" s="41" t="s">
        <v>132</v>
      </c>
      <c r="D15" s="22">
        <f t="shared" si="0"/>
        <v>570</v>
      </c>
      <c r="E15" s="22">
        <f t="shared" si="1"/>
        <v>8</v>
      </c>
      <c r="F15" s="22">
        <f t="shared" si="1"/>
        <v>293</v>
      </c>
      <c r="G15" s="22">
        <f t="shared" si="1"/>
        <v>211</v>
      </c>
      <c r="H15" s="22">
        <f t="shared" si="2"/>
        <v>48</v>
      </c>
      <c r="I15" s="22">
        <f t="shared" si="2"/>
        <v>10</v>
      </c>
      <c r="J15" s="22">
        <f t="shared" si="2"/>
        <v>0</v>
      </c>
      <c r="K15" s="22">
        <f t="shared" si="3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570</v>
      </c>
      <c r="S15" s="22">
        <f t="shared" si="5"/>
        <v>8</v>
      </c>
      <c r="T15" s="22">
        <f t="shared" si="6"/>
        <v>293</v>
      </c>
      <c r="U15" s="22">
        <f t="shared" si="7"/>
        <v>211</v>
      </c>
      <c r="V15" s="22">
        <f t="shared" si="7"/>
        <v>48</v>
      </c>
      <c r="W15" s="22">
        <f t="shared" si="7"/>
        <v>10</v>
      </c>
      <c r="X15" s="22">
        <f t="shared" si="8"/>
        <v>0</v>
      </c>
      <c r="Y15" s="22">
        <f t="shared" si="9"/>
        <v>0</v>
      </c>
      <c r="Z15" s="22" t="s">
        <v>9</v>
      </c>
      <c r="AA15" s="22">
        <v>0</v>
      </c>
      <c r="AB15" s="22" t="s">
        <v>9</v>
      </c>
      <c r="AC15" s="22" t="s">
        <v>9</v>
      </c>
      <c r="AD15" s="22" t="s">
        <v>9</v>
      </c>
      <c r="AE15" s="22">
        <v>0</v>
      </c>
      <c r="AF15" s="22">
        <f t="shared" si="10"/>
        <v>190</v>
      </c>
      <c r="AG15" s="22">
        <v>0</v>
      </c>
      <c r="AH15" s="22">
        <v>190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380</v>
      </c>
      <c r="AN15" s="22">
        <v>8</v>
      </c>
      <c r="AO15" s="22">
        <v>103</v>
      </c>
      <c r="AP15" s="22">
        <v>211</v>
      </c>
      <c r="AQ15" s="22">
        <v>48</v>
      </c>
      <c r="AR15" s="22">
        <v>10</v>
      </c>
      <c r="AS15" s="22">
        <v>0</v>
      </c>
      <c r="AT15" s="22">
        <f t="shared" si="12"/>
        <v>0</v>
      </c>
      <c r="AU15" s="22" t="s">
        <v>9</v>
      </c>
      <c r="AV15" s="22">
        <v>0</v>
      </c>
      <c r="AW15" s="22" t="s">
        <v>9</v>
      </c>
      <c r="AX15" s="22" t="s">
        <v>9</v>
      </c>
      <c r="AY15" s="22" t="s">
        <v>9</v>
      </c>
      <c r="AZ15" s="22">
        <v>0</v>
      </c>
      <c r="BA15" s="22">
        <f t="shared" si="13"/>
        <v>0</v>
      </c>
      <c r="BB15" s="22" t="s">
        <v>9</v>
      </c>
      <c r="BC15" s="22">
        <v>0</v>
      </c>
      <c r="BD15" s="22" t="s">
        <v>9</v>
      </c>
      <c r="BE15" s="22" t="s">
        <v>9</v>
      </c>
      <c r="BF15" s="22" t="s">
        <v>9</v>
      </c>
      <c r="BG15" s="22">
        <v>0</v>
      </c>
      <c r="BH15" s="22">
        <f t="shared" si="14"/>
        <v>234</v>
      </c>
      <c r="BI15" s="22">
        <v>234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110</v>
      </c>
      <c r="B16" s="40" t="s">
        <v>133</v>
      </c>
      <c r="C16" s="41" t="s">
        <v>134</v>
      </c>
      <c r="D16" s="22">
        <f t="shared" si="0"/>
        <v>133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2"/>
        <v>0</v>
      </c>
      <c r="I16" s="22">
        <f t="shared" si="2"/>
        <v>0</v>
      </c>
      <c r="J16" s="22">
        <f t="shared" si="2"/>
        <v>133</v>
      </c>
      <c r="K16" s="22">
        <f t="shared" si="3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133</v>
      </c>
      <c r="S16" s="22">
        <f t="shared" si="5"/>
        <v>0</v>
      </c>
      <c r="T16" s="22">
        <f t="shared" si="6"/>
        <v>0</v>
      </c>
      <c r="U16" s="22">
        <f t="shared" si="7"/>
        <v>0</v>
      </c>
      <c r="V16" s="22">
        <f t="shared" si="7"/>
        <v>0</v>
      </c>
      <c r="W16" s="22">
        <f t="shared" si="7"/>
        <v>0</v>
      </c>
      <c r="X16" s="22">
        <f t="shared" si="8"/>
        <v>133</v>
      </c>
      <c r="Y16" s="22">
        <f t="shared" si="9"/>
        <v>2</v>
      </c>
      <c r="Z16" s="22" t="s">
        <v>9</v>
      </c>
      <c r="AA16" s="22">
        <v>0</v>
      </c>
      <c r="AB16" s="22" t="s">
        <v>9</v>
      </c>
      <c r="AC16" s="22" t="s">
        <v>9</v>
      </c>
      <c r="AD16" s="22" t="s">
        <v>9</v>
      </c>
      <c r="AE16" s="22">
        <v>2</v>
      </c>
      <c r="AF16" s="22">
        <f t="shared" si="10"/>
        <v>131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131</v>
      </c>
      <c r="AM16" s="22">
        <f t="shared" si="11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2"/>
        <v>0</v>
      </c>
      <c r="AU16" s="22" t="s">
        <v>9</v>
      </c>
      <c r="AV16" s="22">
        <v>0</v>
      </c>
      <c r="AW16" s="22" t="s">
        <v>9</v>
      </c>
      <c r="AX16" s="22" t="s">
        <v>9</v>
      </c>
      <c r="AY16" s="22" t="s">
        <v>9</v>
      </c>
      <c r="AZ16" s="22">
        <v>0</v>
      </c>
      <c r="BA16" s="22">
        <f t="shared" si="13"/>
        <v>0</v>
      </c>
      <c r="BB16" s="22" t="s">
        <v>9</v>
      </c>
      <c r="BC16" s="22">
        <v>0</v>
      </c>
      <c r="BD16" s="22" t="s">
        <v>9</v>
      </c>
      <c r="BE16" s="22" t="s">
        <v>9</v>
      </c>
      <c r="BF16" s="22" t="s">
        <v>9</v>
      </c>
      <c r="BG16" s="22">
        <v>0</v>
      </c>
      <c r="BH16" s="22">
        <f t="shared" si="14"/>
        <v>354</v>
      </c>
      <c r="BI16" s="22">
        <v>276</v>
      </c>
      <c r="BJ16" s="22">
        <v>60</v>
      </c>
      <c r="BK16" s="22">
        <v>18</v>
      </c>
      <c r="BL16" s="22">
        <v>0</v>
      </c>
      <c r="BM16" s="22">
        <v>0</v>
      </c>
      <c r="BN16" s="22">
        <v>0</v>
      </c>
    </row>
    <row r="17" spans="1:66" ht="13.5">
      <c r="A17" s="40" t="s">
        <v>110</v>
      </c>
      <c r="B17" s="40" t="s">
        <v>135</v>
      </c>
      <c r="C17" s="41" t="s">
        <v>136</v>
      </c>
      <c r="D17" s="22">
        <f t="shared" si="0"/>
        <v>361</v>
      </c>
      <c r="E17" s="22">
        <f t="shared" si="1"/>
        <v>154</v>
      </c>
      <c r="F17" s="22">
        <f t="shared" si="1"/>
        <v>130</v>
      </c>
      <c r="G17" s="22">
        <f t="shared" si="1"/>
        <v>63</v>
      </c>
      <c r="H17" s="22">
        <f t="shared" si="2"/>
        <v>12</v>
      </c>
      <c r="I17" s="22">
        <f t="shared" si="2"/>
        <v>2</v>
      </c>
      <c r="J17" s="22">
        <f t="shared" si="2"/>
        <v>0</v>
      </c>
      <c r="K17" s="22">
        <f t="shared" si="3"/>
        <v>154</v>
      </c>
      <c r="L17" s="22">
        <v>154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207</v>
      </c>
      <c r="S17" s="22">
        <f t="shared" si="5"/>
        <v>0</v>
      </c>
      <c r="T17" s="22">
        <f t="shared" si="6"/>
        <v>130</v>
      </c>
      <c r="U17" s="22">
        <f t="shared" si="7"/>
        <v>63</v>
      </c>
      <c r="V17" s="22">
        <f t="shared" si="7"/>
        <v>12</v>
      </c>
      <c r="W17" s="22">
        <f t="shared" si="7"/>
        <v>2</v>
      </c>
      <c r="X17" s="22">
        <f t="shared" si="8"/>
        <v>0</v>
      </c>
      <c r="Y17" s="22">
        <f t="shared" si="9"/>
        <v>52</v>
      </c>
      <c r="Z17" s="22" t="s">
        <v>9</v>
      </c>
      <c r="AA17" s="22">
        <v>52</v>
      </c>
      <c r="AB17" s="22" t="s">
        <v>9</v>
      </c>
      <c r="AC17" s="22" t="s">
        <v>9</v>
      </c>
      <c r="AD17" s="22" t="s">
        <v>9</v>
      </c>
      <c r="AE17" s="22">
        <v>0</v>
      </c>
      <c r="AF17" s="22">
        <f t="shared" si="10"/>
        <v>47</v>
      </c>
      <c r="AG17" s="22">
        <v>0</v>
      </c>
      <c r="AH17" s="22">
        <v>47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108</v>
      </c>
      <c r="AN17" s="22">
        <v>0</v>
      </c>
      <c r="AO17" s="22">
        <v>31</v>
      </c>
      <c r="AP17" s="22">
        <v>63</v>
      </c>
      <c r="AQ17" s="22">
        <v>12</v>
      </c>
      <c r="AR17" s="22">
        <v>2</v>
      </c>
      <c r="AS17" s="22">
        <v>0</v>
      </c>
      <c r="AT17" s="22">
        <f t="shared" si="12"/>
        <v>0</v>
      </c>
      <c r="AU17" s="22" t="s">
        <v>9</v>
      </c>
      <c r="AV17" s="22">
        <v>0</v>
      </c>
      <c r="AW17" s="22" t="s">
        <v>9</v>
      </c>
      <c r="AX17" s="22" t="s">
        <v>9</v>
      </c>
      <c r="AY17" s="22" t="s">
        <v>9</v>
      </c>
      <c r="AZ17" s="22">
        <v>0</v>
      </c>
      <c r="BA17" s="22">
        <f t="shared" si="13"/>
        <v>0</v>
      </c>
      <c r="BB17" s="22" t="s">
        <v>9</v>
      </c>
      <c r="BC17" s="22">
        <v>0</v>
      </c>
      <c r="BD17" s="22" t="s">
        <v>9</v>
      </c>
      <c r="BE17" s="22" t="s">
        <v>9</v>
      </c>
      <c r="BF17" s="22" t="s">
        <v>9</v>
      </c>
      <c r="BG17" s="22">
        <v>0</v>
      </c>
      <c r="BH17" s="22">
        <f t="shared" si="14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110</v>
      </c>
      <c r="B18" s="40" t="s">
        <v>137</v>
      </c>
      <c r="C18" s="41" t="s">
        <v>138</v>
      </c>
      <c r="D18" s="22">
        <f t="shared" si="0"/>
        <v>271</v>
      </c>
      <c r="E18" s="22">
        <f t="shared" si="1"/>
        <v>148</v>
      </c>
      <c r="F18" s="22">
        <f t="shared" si="1"/>
        <v>123</v>
      </c>
      <c r="G18" s="22">
        <f t="shared" si="1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3"/>
        <v>148</v>
      </c>
      <c r="L18" s="22">
        <v>148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4"/>
        <v>123</v>
      </c>
      <c r="S18" s="22">
        <f t="shared" si="5"/>
        <v>0</v>
      </c>
      <c r="T18" s="22">
        <f t="shared" si="6"/>
        <v>123</v>
      </c>
      <c r="U18" s="22">
        <f t="shared" si="7"/>
        <v>0</v>
      </c>
      <c r="V18" s="22">
        <f t="shared" si="7"/>
        <v>0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9</v>
      </c>
      <c r="AA18" s="22">
        <v>0</v>
      </c>
      <c r="AB18" s="22" t="s">
        <v>9</v>
      </c>
      <c r="AC18" s="22" t="s">
        <v>9</v>
      </c>
      <c r="AD18" s="22" t="s">
        <v>9</v>
      </c>
      <c r="AE18" s="22">
        <v>0</v>
      </c>
      <c r="AF18" s="22">
        <f t="shared" si="10"/>
        <v>44</v>
      </c>
      <c r="AG18" s="22">
        <v>0</v>
      </c>
      <c r="AH18" s="22">
        <v>44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79</v>
      </c>
      <c r="AN18" s="22">
        <v>0</v>
      </c>
      <c r="AO18" s="22">
        <v>79</v>
      </c>
      <c r="AP18" s="22">
        <v>0</v>
      </c>
      <c r="AQ18" s="22">
        <v>0</v>
      </c>
      <c r="AR18" s="22">
        <v>0</v>
      </c>
      <c r="AS18" s="22">
        <v>0</v>
      </c>
      <c r="AT18" s="22">
        <f t="shared" si="12"/>
        <v>0</v>
      </c>
      <c r="AU18" s="22" t="s">
        <v>9</v>
      </c>
      <c r="AV18" s="22">
        <v>0</v>
      </c>
      <c r="AW18" s="22" t="s">
        <v>9</v>
      </c>
      <c r="AX18" s="22" t="s">
        <v>9</v>
      </c>
      <c r="AY18" s="22" t="s">
        <v>9</v>
      </c>
      <c r="AZ18" s="22">
        <v>0</v>
      </c>
      <c r="BA18" s="22">
        <f t="shared" si="13"/>
        <v>0</v>
      </c>
      <c r="BB18" s="22" t="s">
        <v>9</v>
      </c>
      <c r="BC18" s="22">
        <v>0</v>
      </c>
      <c r="BD18" s="22" t="s">
        <v>9</v>
      </c>
      <c r="BE18" s="22" t="s">
        <v>9</v>
      </c>
      <c r="BF18" s="22" t="s">
        <v>9</v>
      </c>
      <c r="BG18" s="22">
        <v>0</v>
      </c>
      <c r="BH18" s="22">
        <f t="shared" si="14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110</v>
      </c>
      <c r="B19" s="40" t="s">
        <v>139</v>
      </c>
      <c r="C19" s="41" t="s">
        <v>140</v>
      </c>
      <c r="D19" s="22">
        <f t="shared" si="0"/>
        <v>109</v>
      </c>
      <c r="E19" s="22">
        <f t="shared" si="1"/>
        <v>0</v>
      </c>
      <c r="F19" s="22">
        <f t="shared" si="1"/>
        <v>109</v>
      </c>
      <c r="G19" s="22">
        <f t="shared" si="1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109</v>
      </c>
      <c r="S19" s="22">
        <f t="shared" si="5"/>
        <v>0</v>
      </c>
      <c r="T19" s="22">
        <f t="shared" si="6"/>
        <v>109</v>
      </c>
      <c r="U19" s="22">
        <f t="shared" si="7"/>
        <v>0</v>
      </c>
      <c r="V19" s="22">
        <f t="shared" si="7"/>
        <v>0</v>
      </c>
      <c r="W19" s="22">
        <f t="shared" si="7"/>
        <v>0</v>
      </c>
      <c r="X19" s="22">
        <f t="shared" si="8"/>
        <v>0</v>
      </c>
      <c r="Y19" s="22">
        <f t="shared" si="9"/>
        <v>1</v>
      </c>
      <c r="Z19" s="22" t="s">
        <v>9</v>
      </c>
      <c r="AA19" s="22">
        <v>1</v>
      </c>
      <c r="AB19" s="22" t="s">
        <v>9</v>
      </c>
      <c r="AC19" s="22" t="s">
        <v>9</v>
      </c>
      <c r="AD19" s="22" t="s">
        <v>9</v>
      </c>
      <c r="AE19" s="22">
        <v>0</v>
      </c>
      <c r="AF19" s="22">
        <f t="shared" si="10"/>
        <v>76</v>
      </c>
      <c r="AG19" s="22">
        <v>0</v>
      </c>
      <c r="AH19" s="22">
        <v>76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32</v>
      </c>
      <c r="AN19" s="22">
        <v>0</v>
      </c>
      <c r="AO19" s="22">
        <v>32</v>
      </c>
      <c r="AP19" s="22">
        <v>0</v>
      </c>
      <c r="AQ19" s="22">
        <v>0</v>
      </c>
      <c r="AR19" s="22">
        <v>0</v>
      </c>
      <c r="AS19" s="22">
        <v>0</v>
      </c>
      <c r="AT19" s="22">
        <f t="shared" si="12"/>
        <v>0</v>
      </c>
      <c r="AU19" s="22" t="s">
        <v>9</v>
      </c>
      <c r="AV19" s="22">
        <v>0</v>
      </c>
      <c r="AW19" s="22" t="s">
        <v>9</v>
      </c>
      <c r="AX19" s="22" t="s">
        <v>9</v>
      </c>
      <c r="AY19" s="22" t="s">
        <v>9</v>
      </c>
      <c r="AZ19" s="22">
        <v>0</v>
      </c>
      <c r="BA19" s="22">
        <f t="shared" si="13"/>
        <v>0</v>
      </c>
      <c r="BB19" s="22" t="s">
        <v>9</v>
      </c>
      <c r="BC19" s="22">
        <v>0</v>
      </c>
      <c r="BD19" s="22" t="s">
        <v>9</v>
      </c>
      <c r="BE19" s="22" t="s">
        <v>9</v>
      </c>
      <c r="BF19" s="22" t="s">
        <v>9</v>
      </c>
      <c r="BG19" s="22">
        <v>0</v>
      </c>
      <c r="BH19" s="22">
        <f t="shared" si="14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110</v>
      </c>
      <c r="B20" s="40" t="s">
        <v>141</v>
      </c>
      <c r="C20" s="41" t="s">
        <v>142</v>
      </c>
      <c r="D20" s="22">
        <f t="shared" si="0"/>
        <v>458</v>
      </c>
      <c r="E20" s="22">
        <f t="shared" si="1"/>
        <v>243</v>
      </c>
      <c r="F20" s="22">
        <f t="shared" si="1"/>
        <v>126</v>
      </c>
      <c r="G20" s="22">
        <f t="shared" si="1"/>
        <v>72</v>
      </c>
      <c r="H20" s="22">
        <f t="shared" si="2"/>
        <v>14</v>
      </c>
      <c r="I20" s="22">
        <f t="shared" si="2"/>
        <v>3</v>
      </c>
      <c r="J20" s="22">
        <f t="shared" si="2"/>
        <v>0</v>
      </c>
      <c r="K20" s="22">
        <f t="shared" si="3"/>
        <v>240</v>
      </c>
      <c r="L20" s="22">
        <v>240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4"/>
        <v>218</v>
      </c>
      <c r="S20" s="22">
        <f t="shared" si="5"/>
        <v>3</v>
      </c>
      <c r="T20" s="22">
        <f t="shared" si="6"/>
        <v>126</v>
      </c>
      <c r="U20" s="22">
        <f t="shared" si="7"/>
        <v>72</v>
      </c>
      <c r="V20" s="22">
        <f t="shared" si="7"/>
        <v>14</v>
      </c>
      <c r="W20" s="22">
        <f t="shared" si="7"/>
        <v>3</v>
      </c>
      <c r="X20" s="22">
        <f t="shared" si="8"/>
        <v>0</v>
      </c>
      <c r="Y20" s="22">
        <f t="shared" si="9"/>
        <v>66</v>
      </c>
      <c r="Z20" s="22" t="s">
        <v>9</v>
      </c>
      <c r="AA20" s="22">
        <v>66</v>
      </c>
      <c r="AB20" s="22" t="s">
        <v>9</v>
      </c>
      <c r="AC20" s="22" t="s">
        <v>9</v>
      </c>
      <c r="AD20" s="22" t="s">
        <v>9</v>
      </c>
      <c r="AE20" s="22">
        <v>0</v>
      </c>
      <c r="AF20" s="22">
        <f t="shared" si="10"/>
        <v>26</v>
      </c>
      <c r="AG20" s="22">
        <v>0</v>
      </c>
      <c r="AH20" s="22">
        <v>26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126</v>
      </c>
      <c r="AN20" s="22">
        <v>3</v>
      </c>
      <c r="AO20" s="22">
        <v>34</v>
      </c>
      <c r="AP20" s="22">
        <v>72</v>
      </c>
      <c r="AQ20" s="22">
        <v>14</v>
      </c>
      <c r="AR20" s="22">
        <v>3</v>
      </c>
      <c r="AS20" s="22">
        <v>0</v>
      </c>
      <c r="AT20" s="22">
        <f t="shared" si="12"/>
        <v>0</v>
      </c>
      <c r="AU20" s="22" t="s">
        <v>9</v>
      </c>
      <c r="AV20" s="22">
        <v>0</v>
      </c>
      <c r="AW20" s="22" t="s">
        <v>9</v>
      </c>
      <c r="AX20" s="22" t="s">
        <v>9</v>
      </c>
      <c r="AY20" s="22" t="s">
        <v>9</v>
      </c>
      <c r="AZ20" s="22">
        <v>0</v>
      </c>
      <c r="BA20" s="22">
        <f t="shared" si="13"/>
        <v>0</v>
      </c>
      <c r="BB20" s="22" t="s">
        <v>9</v>
      </c>
      <c r="BC20" s="22">
        <v>0</v>
      </c>
      <c r="BD20" s="22" t="s">
        <v>9</v>
      </c>
      <c r="BE20" s="22" t="s">
        <v>9</v>
      </c>
      <c r="BF20" s="22" t="s">
        <v>9</v>
      </c>
      <c r="BG20" s="22">
        <v>0</v>
      </c>
      <c r="BH20" s="22">
        <f t="shared" si="14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110</v>
      </c>
      <c r="B21" s="40" t="s">
        <v>143</v>
      </c>
      <c r="C21" s="41" t="s">
        <v>144</v>
      </c>
      <c r="D21" s="22">
        <f t="shared" si="0"/>
        <v>114</v>
      </c>
      <c r="E21" s="22">
        <f t="shared" si="1"/>
        <v>1</v>
      </c>
      <c r="F21" s="22">
        <f t="shared" si="1"/>
        <v>65</v>
      </c>
      <c r="G21" s="22">
        <f t="shared" si="1"/>
        <v>41</v>
      </c>
      <c r="H21" s="22">
        <f t="shared" si="2"/>
        <v>6</v>
      </c>
      <c r="I21" s="22">
        <f t="shared" si="2"/>
        <v>1</v>
      </c>
      <c r="J21" s="22">
        <f t="shared" si="2"/>
        <v>0</v>
      </c>
      <c r="K21" s="22">
        <f t="shared" si="3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114</v>
      </c>
      <c r="S21" s="22">
        <f t="shared" si="5"/>
        <v>1</v>
      </c>
      <c r="T21" s="22">
        <f t="shared" si="6"/>
        <v>65</v>
      </c>
      <c r="U21" s="22">
        <f t="shared" si="7"/>
        <v>41</v>
      </c>
      <c r="V21" s="22">
        <f t="shared" si="7"/>
        <v>6</v>
      </c>
      <c r="W21" s="22">
        <f t="shared" si="7"/>
        <v>1</v>
      </c>
      <c r="X21" s="22">
        <f t="shared" si="8"/>
        <v>0</v>
      </c>
      <c r="Y21" s="22">
        <f t="shared" si="9"/>
        <v>0</v>
      </c>
      <c r="Z21" s="22" t="s">
        <v>9</v>
      </c>
      <c r="AA21" s="22">
        <v>0</v>
      </c>
      <c r="AB21" s="22" t="s">
        <v>9</v>
      </c>
      <c r="AC21" s="22" t="s">
        <v>9</v>
      </c>
      <c r="AD21" s="22" t="s">
        <v>9</v>
      </c>
      <c r="AE21" s="22">
        <v>0</v>
      </c>
      <c r="AF21" s="22">
        <f t="shared" si="10"/>
        <v>42</v>
      </c>
      <c r="AG21" s="22">
        <v>0</v>
      </c>
      <c r="AH21" s="22">
        <v>42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72</v>
      </c>
      <c r="AN21" s="22">
        <v>1</v>
      </c>
      <c r="AO21" s="22">
        <v>23</v>
      </c>
      <c r="AP21" s="22">
        <v>41</v>
      </c>
      <c r="AQ21" s="22">
        <v>6</v>
      </c>
      <c r="AR21" s="22">
        <v>1</v>
      </c>
      <c r="AS21" s="22">
        <v>0</v>
      </c>
      <c r="AT21" s="22">
        <f t="shared" si="12"/>
        <v>0</v>
      </c>
      <c r="AU21" s="22" t="s">
        <v>9</v>
      </c>
      <c r="AV21" s="22">
        <v>0</v>
      </c>
      <c r="AW21" s="22" t="s">
        <v>9</v>
      </c>
      <c r="AX21" s="22" t="s">
        <v>9</v>
      </c>
      <c r="AY21" s="22" t="s">
        <v>9</v>
      </c>
      <c r="AZ21" s="22">
        <v>0</v>
      </c>
      <c r="BA21" s="22">
        <f t="shared" si="13"/>
        <v>0</v>
      </c>
      <c r="BB21" s="22" t="s">
        <v>9</v>
      </c>
      <c r="BC21" s="22">
        <v>0</v>
      </c>
      <c r="BD21" s="22" t="s">
        <v>9</v>
      </c>
      <c r="BE21" s="22" t="s">
        <v>9</v>
      </c>
      <c r="BF21" s="22" t="s">
        <v>9</v>
      </c>
      <c r="BG21" s="22">
        <v>0</v>
      </c>
      <c r="BH21" s="22">
        <f t="shared" si="14"/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110</v>
      </c>
      <c r="B22" s="40" t="s">
        <v>145</v>
      </c>
      <c r="C22" s="41" t="s">
        <v>146</v>
      </c>
      <c r="D22" s="22">
        <f t="shared" si="0"/>
        <v>33</v>
      </c>
      <c r="E22" s="22">
        <f t="shared" si="1"/>
        <v>0</v>
      </c>
      <c r="F22" s="22">
        <f t="shared" si="1"/>
        <v>33</v>
      </c>
      <c r="G22" s="22">
        <f t="shared" si="1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3"/>
        <v>32</v>
      </c>
      <c r="L22" s="22">
        <v>0</v>
      </c>
      <c r="M22" s="22">
        <v>32</v>
      </c>
      <c r="N22" s="22">
        <v>0</v>
      </c>
      <c r="O22" s="22">
        <v>0</v>
      </c>
      <c r="P22" s="22">
        <v>0</v>
      </c>
      <c r="Q22" s="22">
        <v>0</v>
      </c>
      <c r="R22" s="22">
        <f t="shared" si="4"/>
        <v>1</v>
      </c>
      <c r="S22" s="22">
        <f t="shared" si="5"/>
        <v>0</v>
      </c>
      <c r="T22" s="22">
        <f t="shared" si="6"/>
        <v>1</v>
      </c>
      <c r="U22" s="22">
        <f t="shared" si="7"/>
        <v>0</v>
      </c>
      <c r="V22" s="22">
        <f t="shared" si="7"/>
        <v>0</v>
      </c>
      <c r="W22" s="22">
        <f t="shared" si="7"/>
        <v>0</v>
      </c>
      <c r="X22" s="22">
        <f t="shared" si="8"/>
        <v>0</v>
      </c>
      <c r="Y22" s="22">
        <f t="shared" si="9"/>
        <v>1</v>
      </c>
      <c r="Z22" s="22" t="s">
        <v>9</v>
      </c>
      <c r="AA22" s="22">
        <v>1</v>
      </c>
      <c r="AB22" s="22" t="s">
        <v>9</v>
      </c>
      <c r="AC22" s="22" t="s">
        <v>9</v>
      </c>
      <c r="AD22" s="22" t="s">
        <v>9</v>
      </c>
      <c r="AE22" s="22">
        <v>0</v>
      </c>
      <c r="AF22" s="22">
        <f t="shared" si="10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12"/>
        <v>0</v>
      </c>
      <c r="AU22" s="22" t="s">
        <v>9</v>
      </c>
      <c r="AV22" s="22">
        <v>0</v>
      </c>
      <c r="AW22" s="22" t="s">
        <v>9</v>
      </c>
      <c r="AX22" s="22" t="s">
        <v>9</v>
      </c>
      <c r="AY22" s="22" t="s">
        <v>9</v>
      </c>
      <c r="AZ22" s="22">
        <v>0</v>
      </c>
      <c r="BA22" s="22">
        <f t="shared" si="13"/>
        <v>0</v>
      </c>
      <c r="BB22" s="22" t="s">
        <v>9</v>
      </c>
      <c r="BC22" s="22">
        <v>0</v>
      </c>
      <c r="BD22" s="22" t="s">
        <v>9</v>
      </c>
      <c r="BE22" s="22" t="s">
        <v>9</v>
      </c>
      <c r="BF22" s="22" t="s">
        <v>9</v>
      </c>
      <c r="BG22" s="22">
        <v>0</v>
      </c>
      <c r="BH22" s="22">
        <f t="shared" si="14"/>
        <v>245</v>
      </c>
      <c r="BI22" s="22">
        <v>239</v>
      </c>
      <c r="BJ22" s="22">
        <v>1</v>
      </c>
      <c r="BK22" s="22">
        <v>5</v>
      </c>
      <c r="BL22" s="22">
        <v>0</v>
      </c>
      <c r="BM22" s="22">
        <v>0</v>
      </c>
      <c r="BN22" s="22">
        <v>0</v>
      </c>
    </row>
    <row r="23" spans="1:66" ht="13.5">
      <c r="A23" s="40" t="s">
        <v>110</v>
      </c>
      <c r="B23" s="40" t="s">
        <v>147</v>
      </c>
      <c r="C23" s="41" t="s">
        <v>148</v>
      </c>
      <c r="D23" s="22">
        <f t="shared" si="0"/>
        <v>956</v>
      </c>
      <c r="E23" s="22">
        <f t="shared" si="1"/>
        <v>435</v>
      </c>
      <c r="F23" s="22">
        <f t="shared" si="1"/>
        <v>326</v>
      </c>
      <c r="G23" s="22">
        <f t="shared" si="1"/>
        <v>121</v>
      </c>
      <c r="H23" s="22">
        <f t="shared" si="2"/>
        <v>32</v>
      </c>
      <c r="I23" s="22">
        <f t="shared" si="2"/>
        <v>0</v>
      </c>
      <c r="J23" s="22">
        <f t="shared" si="2"/>
        <v>42</v>
      </c>
      <c r="K23" s="22">
        <f t="shared" si="3"/>
        <v>956</v>
      </c>
      <c r="L23" s="22">
        <v>435</v>
      </c>
      <c r="M23" s="22">
        <v>326</v>
      </c>
      <c r="N23" s="22">
        <v>121</v>
      </c>
      <c r="O23" s="22">
        <v>32</v>
      </c>
      <c r="P23" s="22">
        <v>0</v>
      </c>
      <c r="Q23" s="22">
        <v>42</v>
      </c>
      <c r="R23" s="22">
        <f t="shared" si="4"/>
        <v>0</v>
      </c>
      <c r="S23" s="22">
        <f t="shared" si="5"/>
        <v>0</v>
      </c>
      <c r="T23" s="22">
        <f t="shared" si="6"/>
        <v>0</v>
      </c>
      <c r="U23" s="22">
        <f t="shared" si="7"/>
        <v>0</v>
      </c>
      <c r="V23" s="22">
        <f t="shared" si="7"/>
        <v>0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9</v>
      </c>
      <c r="AA23" s="22">
        <v>0</v>
      </c>
      <c r="AB23" s="22" t="s">
        <v>9</v>
      </c>
      <c r="AC23" s="22" t="s">
        <v>9</v>
      </c>
      <c r="AD23" s="22" t="s">
        <v>9</v>
      </c>
      <c r="AE23" s="22">
        <v>0</v>
      </c>
      <c r="AF23" s="22">
        <f t="shared" si="10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12"/>
        <v>0</v>
      </c>
      <c r="AU23" s="22" t="s">
        <v>9</v>
      </c>
      <c r="AV23" s="22">
        <v>0</v>
      </c>
      <c r="AW23" s="22" t="s">
        <v>9</v>
      </c>
      <c r="AX23" s="22" t="s">
        <v>9</v>
      </c>
      <c r="AY23" s="22" t="s">
        <v>9</v>
      </c>
      <c r="AZ23" s="22">
        <v>0</v>
      </c>
      <c r="BA23" s="22">
        <f t="shared" si="13"/>
        <v>0</v>
      </c>
      <c r="BB23" s="22" t="s">
        <v>9</v>
      </c>
      <c r="BC23" s="22">
        <v>0</v>
      </c>
      <c r="BD23" s="22" t="s">
        <v>9</v>
      </c>
      <c r="BE23" s="22" t="s">
        <v>9</v>
      </c>
      <c r="BF23" s="22" t="s">
        <v>9</v>
      </c>
      <c r="BG23" s="22">
        <v>0</v>
      </c>
      <c r="BH23" s="22">
        <f t="shared" si="14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110</v>
      </c>
      <c r="B24" s="40" t="s">
        <v>149</v>
      </c>
      <c r="C24" s="41" t="s">
        <v>150</v>
      </c>
      <c r="D24" s="22">
        <f t="shared" si="0"/>
        <v>190</v>
      </c>
      <c r="E24" s="22">
        <f t="shared" si="1"/>
        <v>107</v>
      </c>
      <c r="F24" s="22">
        <f t="shared" si="1"/>
        <v>83</v>
      </c>
      <c r="G24" s="22">
        <f t="shared" si="1"/>
        <v>0</v>
      </c>
      <c r="H24" s="22">
        <f t="shared" si="2"/>
        <v>0</v>
      </c>
      <c r="I24" s="22">
        <f t="shared" si="2"/>
        <v>0</v>
      </c>
      <c r="J24" s="22">
        <f t="shared" si="2"/>
        <v>0</v>
      </c>
      <c r="K24" s="22">
        <f t="shared" si="3"/>
        <v>141</v>
      </c>
      <c r="L24" s="22">
        <v>107</v>
      </c>
      <c r="M24" s="22">
        <v>34</v>
      </c>
      <c r="N24" s="22">
        <v>0</v>
      </c>
      <c r="O24" s="22">
        <v>0</v>
      </c>
      <c r="P24" s="22">
        <v>0</v>
      </c>
      <c r="Q24" s="22">
        <v>0</v>
      </c>
      <c r="R24" s="22">
        <f t="shared" si="4"/>
        <v>49</v>
      </c>
      <c r="S24" s="22">
        <f t="shared" si="5"/>
        <v>0</v>
      </c>
      <c r="T24" s="22">
        <f t="shared" si="6"/>
        <v>49</v>
      </c>
      <c r="U24" s="22">
        <f t="shared" si="7"/>
        <v>0</v>
      </c>
      <c r="V24" s="22">
        <f t="shared" si="7"/>
        <v>0</v>
      </c>
      <c r="W24" s="22">
        <f t="shared" si="7"/>
        <v>0</v>
      </c>
      <c r="X24" s="22">
        <f t="shared" si="8"/>
        <v>0</v>
      </c>
      <c r="Y24" s="22">
        <f t="shared" si="9"/>
        <v>0</v>
      </c>
      <c r="Z24" s="22" t="s">
        <v>9</v>
      </c>
      <c r="AA24" s="22">
        <v>0</v>
      </c>
      <c r="AB24" s="22" t="s">
        <v>9</v>
      </c>
      <c r="AC24" s="22" t="s">
        <v>9</v>
      </c>
      <c r="AD24" s="22" t="s">
        <v>9</v>
      </c>
      <c r="AE24" s="22">
        <v>0</v>
      </c>
      <c r="AF24" s="22">
        <f t="shared" si="10"/>
        <v>49</v>
      </c>
      <c r="AG24" s="22">
        <v>0</v>
      </c>
      <c r="AH24" s="22">
        <v>49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12"/>
        <v>0</v>
      </c>
      <c r="AU24" s="22" t="s">
        <v>9</v>
      </c>
      <c r="AV24" s="22">
        <v>0</v>
      </c>
      <c r="AW24" s="22" t="s">
        <v>9</v>
      </c>
      <c r="AX24" s="22" t="s">
        <v>9</v>
      </c>
      <c r="AY24" s="22" t="s">
        <v>9</v>
      </c>
      <c r="AZ24" s="22">
        <v>0</v>
      </c>
      <c r="BA24" s="22">
        <f t="shared" si="13"/>
        <v>0</v>
      </c>
      <c r="BB24" s="22" t="s">
        <v>9</v>
      </c>
      <c r="BC24" s="22">
        <v>0</v>
      </c>
      <c r="BD24" s="22" t="s">
        <v>9</v>
      </c>
      <c r="BE24" s="22" t="s">
        <v>9</v>
      </c>
      <c r="BF24" s="22" t="s">
        <v>9</v>
      </c>
      <c r="BG24" s="22">
        <v>0</v>
      </c>
      <c r="BH24" s="22">
        <f t="shared" si="14"/>
        <v>185</v>
      </c>
      <c r="BI24" s="22">
        <v>169</v>
      </c>
      <c r="BJ24" s="22">
        <v>0</v>
      </c>
      <c r="BK24" s="22">
        <v>16</v>
      </c>
      <c r="BL24" s="22">
        <v>0</v>
      </c>
      <c r="BM24" s="22">
        <v>0</v>
      </c>
      <c r="BN24" s="22">
        <v>0</v>
      </c>
    </row>
    <row r="25" spans="1:66" ht="13.5">
      <c r="A25" s="40" t="s">
        <v>110</v>
      </c>
      <c r="B25" s="40" t="s">
        <v>151</v>
      </c>
      <c r="C25" s="41" t="s">
        <v>152</v>
      </c>
      <c r="D25" s="22">
        <f t="shared" si="0"/>
        <v>270</v>
      </c>
      <c r="E25" s="22">
        <f t="shared" si="1"/>
        <v>0</v>
      </c>
      <c r="F25" s="22">
        <f t="shared" si="1"/>
        <v>270</v>
      </c>
      <c r="G25" s="22">
        <f t="shared" si="1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3"/>
        <v>264</v>
      </c>
      <c r="L25" s="22">
        <v>0</v>
      </c>
      <c r="M25" s="22">
        <v>264</v>
      </c>
      <c r="N25" s="22">
        <v>0</v>
      </c>
      <c r="O25" s="22">
        <v>0</v>
      </c>
      <c r="P25" s="22">
        <v>0</v>
      </c>
      <c r="Q25" s="22">
        <v>0</v>
      </c>
      <c r="R25" s="22">
        <f t="shared" si="4"/>
        <v>6</v>
      </c>
      <c r="S25" s="22">
        <f t="shared" si="5"/>
        <v>0</v>
      </c>
      <c r="T25" s="22">
        <f t="shared" si="6"/>
        <v>6</v>
      </c>
      <c r="U25" s="22">
        <f t="shared" si="7"/>
        <v>0</v>
      </c>
      <c r="V25" s="22">
        <f t="shared" si="7"/>
        <v>0</v>
      </c>
      <c r="W25" s="22">
        <f t="shared" si="7"/>
        <v>0</v>
      </c>
      <c r="X25" s="22">
        <f t="shared" si="8"/>
        <v>0</v>
      </c>
      <c r="Y25" s="22">
        <f t="shared" si="9"/>
        <v>0</v>
      </c>
      <c r="Z25" s="22" t="s">
        <v>9</v>
      </c>
      <c r="AA25" s="22">
        <v>0</v>
      </c>
      <c r="AB25" s="22" t="s">
        <v>9</v>
      </c>
      <c r="AC25" s="22" t="s">
        <v>9</v>
      </c>
      <c r="AD25" s="22" t="s">
        <v>9</v>
      </c>
      <c r="AE25" s="22">
        <v>0</v>
      </c>
      <c r="AF25" s="22">
        <f t="shared" si="10"/>
        <v>6</v>
      </c>
      <c r="AG25" s="22">
        <v>0</v>
      </c>
      <c r="AH25" s="22">
        <v>6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2"/>
        <v>0</v>
      </c>
      <c r="AU25" s="22" t="s">
        <v>9</v>
      </c>
      <c r="AV25" s="22">
        <v>0</v>
      </c>
      <c r="AW25" s="22" t="s">
        <v>9</v>
      </c>
      <c r="AX25" s="22" t="s">
        <v>9</v>
      </c>
      <c r="AY25" s="22" t="s">
        <v>9</v>
      </c>
      <c r="AZ25" s="22">
        <v>0</v>
      </c>
      <c r="BA25" s="22">
        <f t="shared" si="13"/>
        <v>0</v>
      </c>
      <c r="BB25" s="22" t="s">
        <v>9</v>
      </c>
      <c r="BC25" s="22">
        <v>0</v>
      </c>
      <c r="BD25" s="22" t="s">
        <v>9</v>
      </c>
      <c r="BE25" s="22" t="s">
        <v>9</v>
      </c>
      <c r="BF25" s="22" t="s">
        <v>9</v>
      </c>
      <c r="BG25" s="22">
        <v>0</v>
      </c>
      <c r="BH25" s="22">
        <f t="shared" si="14"/>
        <v>156</v>
      </c>
      <c r="BI25" s="22">
        <v>156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110</v>
      </c>
      <c r="B26" s="40" t="s">
        <v>153</v>
      </c>
      <c r="C26" s="41" t="s">
        <v>154</v>
      </c>
      <c r="D26" s="22">
        <f t="shared" si="0"/>
        <v>259</v>
      </c>
      <c r="E26" s="22">
        <f t="shared" si="1"/>
        <v>110</v>
      </c>
      <c r="F26" s="22">
        <f t="shared" si="1"/>
        <v>149</v>
      </c>
      <c r="G26" s="22">
        <f t="shared" si="1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3"/>
        <v>257</v>
      </c>
      <c r="L26" s="22">
        <v>110</v>
      </c>
      <c r="M26" s="22">
        <v>147</v>
      </c>
      <c r="N26" s="22">
        <v>0</v>
      </c>
      <c r="O26" s="22">
        <v>0</v>
      </c>
      <c r="P26" s="22">
        <v>0</v>
      </c>
      <c r="Q26" s="22">
        <v>0</v>
      </c>
      <c r="R26" s="22">
        <f t="shared" si="4"/>
        <v>2</v>
      </c>
      <c r="S26" s="22">
        <f t="shared" si="5"/>
        <v>0</v>
      </c>
      <c r="T26" s="22">
        <f t="shared" si="6"/>
        <v>2</v>
      </c>
      <c r="U26" s="22">
        <f t="shared" si="7"/>
        <v>0</v>
      </c>
      <c r="V26" s="22">
        <f t="shared" si="7"/>
        <v>0</v>
      </c>
      <c r="W26" s="22">
        <f t="shared" si="7"/>
        <v>0</v>
      </c>
      <c r="X26" s="22">
        <f t="shared" si="8"/>
        <v>0</v>
      </c>
      <c r="Y26" s="22">
        <f t="shared" si="9"/>
        <v>0</v>
      </c>
      <c r="Z26" s="22" t="s">
        <v>9</v>
      </c>
      <c r="AA26" s="22">
        <v>0</v>
      </c>
      <c r="AB26" s="22" t="s">
        <v>9</v>
      </c>
      <c r="AC26" s="22" t="s">
        <v>9</v>
      </c>
      <c r="AD26" s="22" t="s">
        <v>9</v>
      </c>
      <c r="AE26" s="22">
        <v>0</v>
      </c>
      <c r="AF26" s="22">
        <f t="shared" si="10"/>
        <v>2</v>
      </c>
      <c r="AG26" s="22">
        <v>0</v>
      </c>
      <c r="AH26" s="22">
        <v>2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12"/>
        <v>0</v>
      </c>
      <c r="AU26" s="22" t="s">
        <v>9</v>
      </c>
      <c r="AV26" s="22">
        <v>0</v>
      </c>
      <c r="AW26" s="22" t="s">
        <v>9</v>
      </c>
      <c r="AX26" s="22" t="s">
        <v>9</v>
      </c>
      <c r="AY26" s="22" t="s">
        <v>9</v>
      </c>
      <c r="AZ26" s="22">
        <v>0</v>
      </c>
      <c r="BA26" s="22">
        <f t="shared" si="13"/>
        <v>0</v>
      </c>
      <c r="BB26" s="22" t="s">
        <v>9</v>
      </c>
      <c r="BC26" s="22">
        <v>0</v>
      </c>
      <c r="BD26" s="22" t="s">
        <v>9</v>
      </c>
      <c r="BE26" s="22" t="s">
        <v>9</v>
      </c>
      <c r="BF26" s="22" t="s">
        <v>9</v>
      </c>
      <c r="BG26" s="22">
        <v>0</v>
      </c>
      <c r="BH26" s="22">
        <f t="shared" si="14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110</v>
      </c>
      <c r="B27" s="40" t="s">
        <v>155</v>
      </c>
      <c r="C27" s="41" t="s">
        <v>156</v>
      </c>
      <c r="D27" s="22">
        <f t="shared" si="0"/>
        <v>286</v>
      </c>
      <c r="E27" s="22">
        <f t="shared" si="1"/>
        <v>99</v>
      </c>
      <c r="F27" s="22">
        <f t="shared" si="1"/>
        <v>133</v>
      </c>
      <c r="G27" s="22">
        <f t="shared" si="1"/>
        <v>43</v>
      </c>
      <c r="H27" s="22">
        <f t="shared" si="2"/>
        <v>11</v>
      </c>
      <c r="I27" s="22">
        <f t="shared" si="2"/>
        <v>0</v>
      </c>
      <c r="J27" s="22">
        <f t="shared" si="2"/>
        <v>0</v>
      </c>
      <c r="K27" s="22">
        <f t="shared" si="3"/>
        <v>286</v>
      </c>
      <c r="L27" s="22">
        <v>99</v>
      </c>
      <c r="M27" s="22">
        <v>133</v>
      </c>
      <c r="N27" s="22">
        <v>43</v>
      </c>
      <c r="O27" s="22">
        <v>11</v>
      </c>
      <c r="P27" s="22">
        <v>0</v>
      </c>
      <c r="Q27" s="22">
        <v>0</v>
      </c>
      <c r="R27" s="22">
        <f t="shared" si="4"/>
        <v>0</v>
      </c>
      <c r="S27" s="22">
        <f t="shared" si="5"/>
        <v>0</v>
      </c>
      <c r="T27" s="22">
        <f t="shared" si="6"/>
        <v>0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8"/>
        <v>0</v>
      </c>
      <c r="Y27" s="22">
        <f t="shared" si="9"/>
        <v>0</v>
      </c>
      <c r="Z27" s="22" t="s">
        <v>9</v>
      </c>
      <c r="AA27" s="22">
        <v>0</v>
      </c>
      <c r="AB27" s="22" t="s">
        <v>9</v>
      </c>
      <c r="AC27" s="22" t="s">
        <v>9</v>
      </c>
      <c r="AD27" s="22" t="s">
        <v>9</v>
      </c>
      <c r="AE27" s="22">
        <v>0</v>
      </c>
      <c r="AF27" s="22">
        <f t="shared" si="10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12"/>
        <v>0</v>
      </c>
      <c r="AU27" s="22" t="s">
        <v>9</v>
      </c>
      <c r="AV27" s="22">
        <v>0</v>
      </c>
      <c r="AW27" s="22" t="s">
        <v>9</v>
      </c>
      <c r="AX27" s="22" t="s">
        <v>9</v>
      </c>
      <c r="AY27" s="22" t="s">
        <v>9</v>
      </c>
      <c r="AZ27" s="22">
        <v>0</v>
      </c>
      <c r="BA27" s="22">
        <f t="shared" si="13"/>
        <v>0</v>
      </c>
      <c r="BB27" s="22" t="s">
        <v>9</v>
      </c>
      <c r="BC27" s="22">
        <v>0</v>
      </c>
      <c r="BD27" s="22" t="s">
        <v>9</v>
      </c>
      <c r="BE27" s="22" t="s">
        <v>9</v>
      </c>
      <c r="BF27" s="22" t="s">
        <v>9</v>
      </c>
      <c r="BG27" s="22">
        <v>0</v>
      </c>
      <c r="BH27" s="22">
        <f t="shared" si="14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110</v>
      </c>
      <c r="B28" s="40" t="s">
        <v>157</v>
      </c>
      <c r="C28" s="41" t="s">
        <v>158</v>
      </c>
      <c r="D28" s="22">
        <f t="shared" si="0"/>
        <v>201</v>
      </c>
      <c r="E28" s="22">
        <f t="shared" si="1"/>
        <v>115</v>
      </c>
      <c r="F28" s="22">
        <f t="shared" si="1"/>
        <v>85</v>
      </c>
      <c r="G28" s="22">
        <f t="shared" si="1"/>
        <v>0</v>
      </c>
      <c r="H28" s="22">
        <f t="shared" si="2"/>
        <v>0</v>
      </c>
      <c r="I28" s="22">
        <f t="shared" si="2"/>
        <v>0</v>
      </c>
      <c r="J28" s="22">
        <f t="shared" si="2"/>
        <v>1</v>
      </c>
      <c r="K28" s="22">
        <f t="shared" si="3"/>
        <v>154</v>
      </c>
      <c r="L28" s="22">
        <v>115</v>
      </c>
      <c r="M28" s="22">
        <v>38</v>
      </c>
      <c r="N28" s="22">
        <v>0</v>
      </c>
      <c r="O28" s="22">
        <v>0</v>
      </c>
      <c r="P28" s="22">
        <v>0</v>
      </c>
      <c r="Q28" s="22">
        <v>1</v>
      </c>
      <c r="R28" s="22">
        <f t="shared" si="4"/>
        <v>47</v>
      </c>
      <c r="S28" s="22">
        <f t="shared" si="5"/>
        <v>0</v>
      </c>
      <c r="T28" s="22">
        <f t="shared" si="6"/>
        <v>47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8"/>
        <v>0</v>
      </c>
      <c r="Y28" s="22">
        <f t="shared" si="9"/>
        <v>0</v>
      </c>
      <c r="Z28" s="22" t="s">
        <v>9</v>
      </c>
      <c r="AA28" s="22">
        <v>0</v>
      </c>
      <c r="AB28" s="22" t="s">
        <v>9</v>
      </c>
      <c r="AC28" s="22" t="s">
        <v>9</v>
      </c>
      <c r="AD28" s="22" t="s">
        <v>9</v>
      </c>
      <c r="AE28" s="22">
        <v>0</v>
      </c>
      <c r="AF28" s="22">
        <f t="shared" si="10"/>
        <v>47</v>
      </c>
      <c r="AG28" s="22">
        <v>0</v>
      </c>
      <c r="AH28" s="22">
        <v>47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12"/>
        <v>0</v>
      </c>
      <c r="AU28" s="22" t="s">
        <v>9</v>
      </c>
      <c r="AV28" s="22">
        <v>0</v>
      </c>
      <c r="AW28" s="22" t="s">
        <v>9</v>
      </c>
      <c r="AX28" s="22" t="s">
        <v>9</v>
      </c>
      <c r="AY28" s="22" t="s">
        <v>9</v>
      </c>
      <c r="AZ28" s="22">
        <v>0</v>
      </c>
      <c r="BA28" s="22">
        <f t="shared" si="13"/>
        <v>0</v>
      </c>
      <c r="BB28" s="22" t="s">
        <v>9</v>
      </c>
      <c r="BC28" s="22">
        <v>0</v>
      </c>
      <c r="BD28" s="22" t="s">
        <v>9</v>
      </c>
      <c r="BE28" s="22" t="s">
        <v>9</v>
      </c>
      <c r="BF28" s="22" t="s">
        <v>9</v>
      </c>
      <c r="BG28" s="22">
        <v>0</v>
      </c>
      <c r="BH28" s="22">
        <f t="shared" si="14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110</v>
      </c>
      <c r="B29" s="40" t="s">
        <v>159</v>
      </c>
      <c r="C29" s="41" t="s">
        <v>160</v>
      </c>
      <c r="D29" s="22">
        <f t="shared" si="0"/>
        <v>351</v>
      </c>
      <c r="E29" s="22">
        <f t="shared" si="1"/>
        <v>0</v>
      </c>
      <c r="F29" s="22">
        <f t="shared" si="1"/>
        <v>175</v>
      </c>
      <c r="G29" s="22">
        <f t="shared" si="1"/>
        <v>170</v>
      </c>
      <c r="H29" s="22">
        <f t="shared" si="2"/>
        <v>6</v>
      </c>
      <c r="I29" s="22">
        <f t="shared" si="2"/>
        <v>0</v>
      </c>
      <c r="J29" s="22">
        <f t="shared" si="2"/>
        <v>0</v>
      </c>
      <c r="K29" s="22">
        <f t="shared" si="3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4"/>
        <v>351</v>
      </c>
      <c r="S29" s="22">
        <f t="shared" si="5"/>
        <v>0</v>
      </c>
      <c r="T29" s="22">
        <f t="shared" si="6"/>
        <v>175</v>
      </c>
      <c r="U29" s="22">
        <f t="shared" si="7"/>
        <v>170</v>
      </c>
      <c r="V29" s="22">
        <f t="shared" si="7"/>
        <v>6</v>
      </c>
      <c r="W29" s="22">
        <f t="shared" si="7"/>
        <v>0</v>
      </c>
      <c r="X29" s="22">
        <f t="shared" si="8"/>
        <v>0</v>
      </c>
      <c r="Y29" s="22">
        <f t="shared" si="9"/>
        <v>0</v>
      </c>
      <c r="Z29" s="22" t="s">
        <v>9</v>
      </c>
      <c r="AA29" s="22">
        <v>0</v>
      </c>
      <c r="AB29" s="22" t="s">
        <v>9</v>
      </c>
      <c r="AC29" s="22" t="s">
        <v>9</v>
      </c>
      <c r="AD29" s="22" t="s">
        <v>9</v>
      </c>
      <c r="AE29" s="22">
        <v>0</v>
      </c>
      <c r="AF29" s="22">
        <f t="shared" si="10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351</v>
      </c>
      <c r="AN29" s="22">
        <v>0</v>
      </c>
      <c r="AO29" s="22">
        <v>175</v>
      </c>
      <c r="AP29" s="22">
        <v>170</v>
      </c>
      <c r="AQ29" s="22">
        <v>6</v>
      </c>
      <c r="AR29" s="22">
        <v>0</v>
      </c>
      <c r="AS29" s="22">
        <v>0</v>
      </c>
      <c r="AT29" s="22">
        <f t="shared" si="12"/>
        <v>0</v>
      </c>
      <c r="AU29" s="22" t="s">
        <v>9</v>
      </c>
      <c r="AV29" s="22">
        <v>0</v>
      </c>
      <c r="AW29" s="22" t="s">
        <v>9</v>
      </c>
      <c r="AX29" s="22" t="s">
        <v>9</v>
      </c>
      <c r="AY29" s="22" t="s">
        <v>9</v>
      </c>
      <c r="AZ29" s="22">
        <v>0</v>
      </c>
      <c r="BA29" s="22">
        <f t="shared" si="13"/>
        <v>0</v>
      </c>
      <c r="BB29" s="22" t="s">
        <v>9</v>
      </c>
      <c r="BC29" s="22">
        <v>0</v>
      </c>
      <c r="BD29" s="22" t="s">
        <v>9</v>
      </c>
      <c r="BE29" s="22" t="s">
        <v>9</v>
      </c>
      <c r="BF29" s="22" t="s">
        <v>9</v>
      </c>
      <c r="BG29" s="22">
        <v>0</v>
      </c>
      <c r="BH29" s="22">
        <f t="shared" si="14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110</v>
      </c>
      <c r="B30" s="40" t="s">
        <v>161</v>
      </c>
      <c r="C30" s="41" t="s">
        <v>162</v>
      </c>
      <c r="D30" s="22">
        <f t="shared" si="0"/>
        <v>656</v>
      </c>
      <c r="E30" s="22">
        <f t="shared" si="1"/>
        <v>381</v>
      </c>
      <c r="F30" s="22">
        <f t="shared" si="1"/>
        <v>275</v>
      </c>
      <c r="G30" s="22">
        <f t="shared" si="1"/>
        <v>0</v>
      </c>
      <c r="H30" s="22">
        <f t="shared" si="2"/>
        <v>0</v>
      </c>
      <c r="I30" s="22">
        <f t="shared" si="2"/>
        <v>0</v>
      </c>
      <c r="J30" s="22">
        <f t="shared" si="2"/>
        <v>0</v>
      </c>
      <c r="K30" s="22">
        <f t="shared" si="3"/>
        <v>381</v>
      </c>
      <c r="L30" s="22">
        <v>381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4"/>
        <v>275</v>
      </c>
      <c r="S30" s="22">
        <f t="shared" si="5"/>
        <v>0</v>
      </c>
      <c r="T30" s="22">
        <f t="shared" si="6"/>
        <v>275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8"/>
        <v>0</v>
      </c>
      <c r="Y30" s="22">
        <f t="shared" si="9"/>
        <v>0</v>
      </c>
      <c r="Z30" s="22" t="s">
        <v>9</v>
      </c>
      <c r="AA30" s="22">
        <v>0</v>
      </c>
      <c r="AB30" s="22" t="s">
        <v>9</v>
      </c>
      <c r="AC30" s="22" t="s">
        <v>9</v>
      </c>
      <c r="AD30" s="22" t="s">
        <v>9</v>
      </c>
      <c r="AE30" s="22">
        <v>0</v>
      </c>
      <c r="AF30" s="22">
        <f t="shared" si="10"/>
        <v>275</v>
      </c>
      <c r="AG30" s="22">
        <v>0</v>
      </c>
      <c r="AH30" s="22">
        <v>275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2"/>
        <v>0</v>
      </c>
      <c r="AU30" s="22" t="s">
        <v>9</v>
      </c>
      <c r="AV30" s="22">
        <v>0</v>
      </c>
      <c r="AW30" s="22" t="s">
        <v>9</v>
      </c>
      <c r="AX30" s="22" t="s">
        <v>9</v>
      </c>
      <c r="AY30" s="22" t="s">
        <v>9</v>
      </c>
      <c r="AZ30" s="22">
        <v>0</v>
      </c>
      <c r="BA30" s="22">
        <f t="shared" si="13"/>
        <v>0</v>
      </c>
      <c r="BB30" s="22" t="s">
        <v>9</v>
      </c>
      <c r="BC30" s="22">
        <v>0</v>
      </c>
      <c r="BD30" s="22" t="s">
        <v>9</v>
      </c>
      <c r="BE30" s="22" t="s">
        <v>9</v>
      </c>
      <c r="BF30" s="22" t="s">
        <v>9</v>
      </c>
      <c r="BG30" s="22">
        <v>0</v>
      </c>
      <c r="BH30" s="22">
        <f t="shared" si="14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110</v>
      </c>
      <c r="B31" s="40" t="s">
        <v>163</v>
      </c>
      <c r="C31" s="41" t="s">
        <v>164</v>
      </c>
      <c r="D31" s="22">
        <f t="shared" si="0"/>
        <v>396</v>
      </c>
      <c r="E31" s="22">
        <f t="shared" si="1"/>
        <v>135</v>
      </c>
      <c r="F31" s="22">
        <f t="shared" si="1"/>
        <v>157</v>
      </c>
      <c r="G31" s="22">
        <f t="shared" si="1"/>
        <v>95</v>
      </c>
      <c r="H31" s="22">
        <f t="shared" si="2"/>
        <v>9</v>
      </c>
      <c r="I31" s="22">
        <f t="shared" si="2"/>
        <v>0</v>
      </c>
      <c r="J31" s="22">
        <f t="shared" si="2"/>
        <v>0</v>
      </c>
      <c r="K31" s="22">
        <f t="shared" si="3"/>
        <v>230</v>
      </c>
      <c r="L31" s="22">
        <v>135</v>
      </c>
      <c r="M31" s="22">
        <v>0</v>
      </c>
      <c r="N31" s="22">
        <v>95</v>
      </c>
      <c r="O31" s="22">
        <v>0</v>
      </c>
      <c r="P31" s="22">
        <v>0</v>
      </c>
      <c r="Q31" s="22">
        <v>0</v>
      </c>
      <c r="R31" s="22">
        <f t="shared" si="4"/>
        <v>166</v>
      </c>
      <c r="S31" s="22">
        <f t="shared" si="5"/>
        <v>0</v>
      </c>
      <c r="T31" s="22">
        <f t="shared" si="6"/>
        <v>157</v>
      </c>
      <c r="U31" s="22">
        <f t="shared" si="7"/>
        <v>0</v>
      </c>
      <c r="V31" s="22">
        <f t="shared" si="7"/>
        <v>9</v>
      </c>
      <c r="W31" s="22">
        <f t="shared" si="7"/>
        <v>0</v>
      </c>
      <c r="X31" s="22">
        <f t="shared" si="8"/>
        <v>0</v>
      </c>
      <c r="Y31" s="22">
        <f t="shared" si="9"/>
        <v>0</v>
      </c>
      <c r="Z31" s="22" t="s">
        <v>9</v>
      </c>
      <c r="AA31" s="22">
        <v>0</v>
      </c>
      <c r="AB31" s="22" t="s">
        <v>9</v>
      </c>
      <c r="AC31" s="22" t="s">
        <v>9</v>
      </c>
      <c r="AD31" s="22" t="s">
        <v>9</v>
      </c>
      <c r="AE31" s="22">
        <v>0</v>
      </c>
      <c r="AF31" s="22">
        <f t="shared" si="10"/>
        <v>106</v>
      </c>
      <c r="AG31" s="22">
        <v>0</v>
      </c>
      <c r="AH31" s="22">
        <v>106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60</v>
      </c>
      <c r="AN31" s="22">
        <v>0</v>
      </c>
      <c r="AO31" s="22">
        <v>51</v>
      </c>
      <c r="AP31" s="22">
        <v>0</v>
      </c>
      <c r="AQ31" s="22">
        <v>9</v>
      </c>
      <c r="AR31" s="22">
        <v>0</v>
      </c>
      <c r="AS31" s="22">
        <v>0</v>
      </c>
      <c r="AT31" s="22">
        <f t="shared" si="12"/>
        <v>0</v>
      </c>
      <c r="AU31" s="22" t="s">
        <v>9</v>
      </c>
      <c r="AV31" s="22">
        <v>0</v>
      </c>
      <c r="AW31" s="22" t="s">
        <v>9</v>
      </c>
      <c r="AX31" s="22" t="s">
        <v>9</v>
      </c>
      <c r="AY31" s="22" t="s">
        <v>9</v>
      </c>
      <c r="AZ31" s="22">
        <v>0</v>
      </c>
      <c r="BA31" s="22">
        <f t="shared" si="13"/>
        <v>0</v>
      </c>
      <c r="BB31" s="22" t="s">
        <v>9</v>
      </c>
      <c r="BC31" s="22">
        <v>0</v>
      </c>
      <c r="BD31" s="22" t="s">
        <v>9</v>
      </c>
      <c r="BE31" s="22" t="s">
        <v>9</v>
      </c>
      <c r="BF31" s="22" t="s">
        <v>9</v>
      </c>
      <c r="BG31" s="22">
        <v>0</v>
      </c>
      <c r="BH31" s="22">
        <f t="shared" si="14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110</v>
      </c>
      <c r="B32" s="40" t="s">
        <v>165</v>
      </c>
      <c r="C32" s="41" t="s">
        <v>166</v>
      </c>
      <c r="D32" s="22">
        <f t="shared" si="0"/>
        <v>321</v>
      </c>
      <c r="E32" s="22">
        <f t="shared" si="1"/>
        <v>200</v>
      </c>
      <c r="F32" s="22">
        <f t="shared" si="1"/>
        <v>120</v>
      </c>
      <c r="G32" s="22">
        <f t="shared" si="1"/>
        <v>0</v>
      </c>
      <c r="H32" s="22">
        <f t="shared" si="2"/>
        <v>0</v>
      </c>
      <c r="I32" s="22">
        <f t="shared" si="2"/>
        <v>0</v>
      </c>
      <c r="J32" s="22">
        <f t="shared" si="2"/>
        <v>1</v>
      </c>
      <c r="K32" s="22">
        <f t="shared" si="3"/>
        <v>200</v>
      </c>
      <c r="L32" s="22">
        <v>200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4"/>
        <v>121</v>
      </c>
      <c r="S32" s="22">
        <f t="shared" si="5"/>
        <v>0</v>
      </c>
      <c r="T32" s="22">
        <f t="shared" si="6"/>
        <v>120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8"/>
        <v>1</v>
      </c>
      <c r="Y32" s="22">
        <f t="shared" si="9"/>
        <v>0</v>
      </c>
      <c r="Z32" s="22" t="s">
        <v>9</v>
      </c>
      <c r="AA32" s="22">
        <v>0</v>
      </c>
      <c r="AB32" s="22" t="s">
        <v>9</v>
      </c>
      <c r="AC32" s="22" t="s">
        <v>9</v>
      </c>
      <c r="AD32" s="22" t="s">
        <v>9</v>
      </c>
      <c r="AE32" s="22">
        <v>0</v>
      </c>
      <c r="AF32" s="22">
        <f t="shared" si="10"/>
        <v>121</v>
      </c>
      <c r="AG32" s="22">
        <v>0</v>
      </c>
      <c r="AH32" s="22">
        <v>120</v>
      </c>
      <c r="AI32" s="22">
        <v>0</v>
      </c>
      <c r="AJ32" s="22">
        <v>0</v>
      </c>
      <c r="AK32" s="22">
        <v>0</v>
      </c>
      <c r="AL32" s="22">
        <v>1</v>
      </c>
      <c r="AM32" s="22">
        <f t="shared" si="11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2"/>
        <v>0</v>
      </c>
      <c r="AU32" s="22" t="s">
        <v>9</v>
      </c>
      <c r="AV32" s="22">
        <v>0</v>
      </c>
      <c r="AW32" s="22" t="s">
        <v>9</v>
      </c>
      <c r="AX32" s="22" t="s">
        <v>9</v>
      </c>
      <c r="AY32" s="22" t="s">
        <v>9</v>
      </c>
      <c r="AZ32" s="22">
        <v>0</v>
      </c>
      <c r="BA32" s="22">
        <f t="shared" si="13"/>
        <v>0</v>
      </c>
      <c r="BB32" s="22" t="s">
        <v>9</v>
      </c>
      <c r="BC32" s="22">
        <v>0</v>
      </c>
      <c r="BD32" s="22" t="s">
        <v>9</v>
      </c>
      <c r="BE32" s="22" t="s">
        <v>9</v>
      </c>
      <c r="BF32" s="22" t="s">
        <v>9</v>
      </c>
      <c r="BG32" s="22">
        <v>0</v>
      </c>
      <c r="BH32" s="22">
        <f t="shared" si="14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110</v>
      </c>
      <c r="B33" s="40" t="s">
        <v>167</v>
      </c>
      <c r="C33" s="41" t="s">
        <v>168</v>
      </c>
      <c r="D33" s="22">
        <f t="shared" si="0"/>
        <v>1345</v>
      </c>
      <c r="E33" s="22">
        <f t="shared" si="1"/>
        <v>877</v>
      </c>
      <c r="F33" s="22">
        <f t="shared" si="1"/>
        <v>465</v>
      </c>
      <c r="G33" s="22">
        <f t="shared" si="1"/>
        <v>0</v>
      </c>
      <c r="H33" s="22">
        <f t="shared" si="2"/>
        <v>0</v>
      </c>
      <c r="I33" s="22">
        <f t="shared" si="2"/>
        <v>0</v>
      </c>
      <c r="J33" s="22">
        <f t="shared" si="2"/>
        <v>3</v>
      </c>
      <c r="K33" s="22">
        <f t="shared" si="3"/>
        <v>877</v>
      </c>
      <c r="L33" s="22">
        <v>877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4"/>
        <v>468</v>
      </c>
      <c r="S33" s="22">
        <f t="shared" si="5"/>
        <v>0</v>
      </c>
      <c r="T33" s="22">
        <f t="shared" si="6"/>
        <v>465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8"/>
        <v>3</v>
      </c>
      <c r="Y33" s="22">
        <f t="shared" si="9"/>
        <v>0</v>
      </c>
      <c r="Z33" s="22" t="s">
        <v>9</v>
      </c>
      <c r="AA33" s="22">
        <v>0</v>
      </c>
      <c r="AB33" s="22" t="s">
        <v>9</v>
      </c>
      <c r="AC33" s="22" t="s">
        <v>9</v>
      </c>
      <c r="AD33" s="22" t="s">
        <v>9</v>
      </c>
      <c r="AE33" s="22">
        <v>0</v>
      </c>
      <c r="AF33" s="22">
        <f t="shared" si="10"/>
        <v>468</v>
      </c>
      <c r="AG33" s="22">
        <v>0</v>
      </c>
      <c r="AH33" s="22">
        <v>465</v>
      </c>
      <c r="AI33" s="22">
        <v>0</v>
      </c>
      <c r="AJ33" s="22">
        <v>0</v>
      </c>
      <c r="AK33" s="22">
        <v>0</v>
      </c>
      <c r="AL33" s="22">
        <v>3</v>
      </c>
      <c r="AM33" s="22">
        <f t="shared" si="11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2"/>
        <v>0</v>
      </c>
      <c r="AU33" s="22" t="s">
        <v>9</v>
      </c>
      <c r="AV33" s="22">
        <v>0</v>
      </c>
      <c r="AW33" s="22" t="s">
        <v>9</v>
      </c>
      <c r="AX33" s="22" t="s">
        <v>9</v>
      </c>
      <c r="AY33" s="22" t="s">
        <v>9</v>
      </c>
      <c r="AZ33" s="22">
        <v>0</v>
      </c>
      <c r="BA33" s="22">
        <f t="shared" si="13"/>
        <v>0</v>
      </c>
      <c r="BB33" s="22" t="s">
        <v>9</v>
      </c>
      <c r="BC33" s="22">
        <v>0</v>
      </c>
      <c r="BD33" s="22" t="s">
        <v>9</v>
      </c>
      <c r="BE33" s="22" t="s">
        <v>9</v>
      </c>
      <c r="BF33" s="22" t="s">
        <v>9</v>
      </c>
      <c r="BG33" s="22">
        <v>0</v>
      </c>
      <c r="BH33" s="22">
        <f t="shared" si="14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110</v>
      </c>
      <c r="B34" s="40" t="s">
        <v>169</v>
      </c>
      <c r="C34" s="41" t="s">
        <v>170</v>
      </c>
      <c r="D34" s="22">
        <f t="shared" si="0"/>
        <v>142</v>
      </c>
      <c r="E34" s="22">
        <f t="shared" si="1"/>
        <v>0</v>
      </c>
      <c r="F34" s="22">
        <f t="shared" si="1"/>
        <v>81</v>
      </c>
      <c r="G34" s="22">
        <f t="shared" si="1"/>
        <v>61</v>
      </c>
      <c r="H34" s="22">
        <f t="shared" si="2"/>
        <v>0</v>
      </c>
      <c r="I34" s="22">
        <f t="shared" si="2"/>
        <v>0</v>
      </c>
      <c r="J34" s="22">
        <f t="shared" si="2"/>
        <v>0</v>
      </c>
      <c r="K34" s="22">
        <f t="shared" si="3"/>
        <v>142</v>
      </c>
      <c r="L34" s="22">
        <v>0</v>
      </c>
      <c r="M34" s="22">
        <v>81</v>
      </c>
      <c r="N34" s="22">
        <v>61</v>
      </c>
      <c r="O34" s="22">
        <v>0</v>
      </c>
      <c r="P34" s="22">
        <v>0</v>
      </c>
      <c r="Q34" s="22">
        <v>0</v>
      </c>
      <c r="R34" s="22">
        <f t="shared" si="4"/>
        <v>0</v>
      </c>
      <c r="S34" s="22">
        <f t="shared" si="5"/>
        <v>0</v>
      </c>
      <c r="T34" s="22">
        <f t="shared" si="6"/>
        <v>0</v>
      </c>
      <c r="U34" s="22">
        <f t="shared" si="7"/>
        <v>0</v>
      </c>
      <c r="V34" s="22">
        <f t="shared" si="7"/>
        <v>0</v>
      </c>
      <c r="W34" s="22">
        <f t="shared" si="7"/>
        <v>0</v>
      </c>
      <c r="X34" s="22">
        <f t="shared" si="8"/>
        <v>0</v>
      </c>
      <c r="Y34" s="22">
        <f t="shared" si="9"/>
        <v>0</v>
      </c>
      <c r="Z34" s="22" t="s">
        <v>9</v>
      </c>
      <c r="AA34" s="22">
        <v>0</v>
      </c>
      <c r="AB34" s="22" t="s">
        <v>9</v>
      </c>
      <c r="AC34" s="22" t="s">
        <v>9</v>
      </c>
      <c r="AD34" s="22" t="s">
        <v>9</v>
      </c>
      <c r="AE34" s="22">
        <v>0</v>
      </c>
      <c r="AF34" s="22">
        <f t="shared" si="10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12"/>
        <v>0</v>
      </c>
      <c r="AU34" s="22" t="s">
        <v>9</v>
      </c>
      <c r="AV34" s="22">
        <v>0</v>
      </c>
      <c r="AW34" s="22" t="s">
        <v>9</v>
      </c>
      <c r="AX34" s="22" t="s">
        <v>9</v>
      </c>
      <c r="AY34" s="22" t="s">
        <v>9</v>
      </c>
      <c r="AZ34" s="22">
        <v>0</v>
      </c>
      <c r="BA34" s="22">
        <f t="shared" si="13"/>
        <v>0</v>
      </c>
      <c r="BB34" s="22" t="s">
        <v>9</v>
      </c>
      <c r="BC34" s="22">
        <v>0</v>
      </c>
      <c r="BD34" s="22" t="s">
        <v>9</v>
      </c>
      <c r="BE34" s="22" t="s">
        <v>9</v>
      </c>
      <c r="BF34" s="22" t="s">
        <v>9</v>
      </c>
      <c r="BG34" s="22">
        <v>0</v>
      </c>
      <c r="BH34" s="22">
        <f t="shared" si="14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110</v>
      </c>
      <c r="B35" s="40" t="s">
        <v>171</v>
      </c>
      <c r="C35" s="41" t="s">
        <v>172</v>
      </c>
      <c r="D35" s="22">
        <f t="shared" si="0"/>
        <v>0</v>
      </c>
      <c r="E35" s="22">
        <f t="shared" si="1"/>
        <v>0</v>
      </c>
      <c r="F35" s="22">
        <f t="shared" si="1"/>
        <v>0</v>
      </c>
      <c r="G35" s="22">
        <f t="shared" si="1"/>
        <v>0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22">
        <f t="shared" si="3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4"/>
        <v>0</v>
      </c>
      <c r="S35" s="22">
        <f t="shared" si="5"/>
        <v>0</v>
      </c>
      <c r="T35" s="22">
        <f t="shared" si="6"/>
        <v>0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8"/>
        <v>0</v>
      </c>
      <c r="Y35" s="22">
        <f t="shared" si="9"/>
        <v>0</v>
      </c>
      <c r="Z35" s="22" t="s">
        <v>9</v>
      </c>
      <c r="AA35" s="22">
        <v>0</v>
      </c>
      <c r="AB35" s="22" t="s">
        <v>9</v>
      </c>
      <c r="AC35" s="22" t="s">
        <v>9</v>
      </c>
      <c r="AD35" s="22" t="s">
        <v>9</v>
      </c>
      <c r="AE35" s="22">
        <v>0</v>
      </c>
      <c r="AF35" s="22">
        <f t="shared" si="10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2"/>
        <v>0</v>
      </c>
      <c r="AU35" s="22" t="s">
        <v>9</v>
      </c>
      <c r="AV35" s="22">
        <v>0</v>
      </c>
      <c r="AW35" s="22" t="s">
        <v>9</v>
      </c>
      <c r="AX35" s="22" t="s">
        <v>9</v>
      </c>
      <c r="AY35" s="22" t="s">
        <v>9</v>
      </c>
      <c r="AZ35" s="22">
        <v>0</v>
      </c>
      <c r="BA35" s="22">
        <f t="shared" si="13"/>
        <v>0</v>
      </c>
      <c r="BB35" s="22" t="s">
        <v>9</v>
      </c>
      <c r="BC35" s="22">
        <v>0</v>
      </c>
      <c r="BD35" s="22" t="s">
        <v>9</v>
      </c>
      <c r="BE35" s="22" t="s">
        <v>9</v>
      </c>
      <c r="BF35" s="22" t="s">
        <v>9</v>
      </c>
      <c r="BG35" s="22">
        <v>0</v>
      </c>
      <c r="BH35" s="22">
        <f t="shared" si="14"/>
        <v>16</v>
      </c>
      <c r="BI35" s="22">
        <v>11</v>
      </c>
      <c r="BJ35" s="22">
        <v>0</v>
      </c>
      <c r="BK35" s="22">
        <v>5</v>
      </c>
      <c r="BL35" s="22">
        <v>0</v>
      </c>
      <c r="BM35" s="22">
        <v>0</v>
      </c>
      <c r="BN35" s="22">
        <v>0</v>
      </c>
    </row>
    <row r="36" spans="1:66" ht="13.5">
      <c r="A36" s="40" t="s">
        <v>110</v>
      </c>
      <c r="B36" s="40" t="s">
        <v>173</v>
      </c>
      <c r="C36" s="41" t="s">
        <v>174</v>
      </c>
      <c r="D36" s="22">
        <f t="shared" si="0"/>
        <v>313</v>
      </c>
      <c r="E36" s="22">
        <f t="shared" si="1"/>
        <v>100</v>
      </c>
      <c r="F36" s="22">
        <f t="shared" si="1"/>
        <v>146</v>
      </c>
      <c r="G36" s="22">
        <f t="shared" si="1"/>
        <v>57</v>
      </c>
      <c r="H36" s="22">
        <f t="shared" si="2"/>
        <v>10</v>
      </c>
      <c r="I36" s="22">
        <f t="shared" si="2"/>
        <v>0</v>
      </c>
      <c r="J36" s="22">
        <f t="shared" si="2"/>
        <v>0</v>
      </c>
      <c r="K36" s="22">
        <f t="shared" si="3"/>
        <v>200</v>
      </c>
      <c r="L36" s="22">
        <v>100</v>
      </c>
      <c r="M36" s="22">
        <v>100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4"/>
        <v>113</v>
      </c>
      <c r="S36" s="22">
        <f t="shared" si="5"/>
        <v>0</v>
      </c>
      <c r="T36" s="22">
        <f t="shared" si="6"/>
        <v>46</v>
      </c>
      <c r="U36" s="22">
        <f t="shared" si="7"/>
        <v>57</v>
      </c>
      <c r="V36" s="22">
        <f t="shared" si="7"/>
        <v>10</v>
      </c>
      <c r="W36" s="22">
        <f t="shared" si="7"/>
        <v>0</v>
      </c>
      <c r="X36" s="22">
        <f t="shared" si="8"/>
        <v>0</v>
      </c>
      <c r="Y36" s="22">
        <f t="shared" si="9"/>
        <v>0</v>
      </c>
      <c r="Z36" s="22" t="s">
        <v>9</v>
      </c>
      <c r="AA36" s="22">
        <v>0</v>
      </c>
      <c r="AB36" s="22" t="s">
        <v>9</v>
      </c>
      <c r="AC36" s="22" t="s">
        <v>9</v>
      </c>
      <c r="AD36" s="22" t="s">
        <v>9</v>
      </c>
      <c r="AE36" s="22">
        <v>0</v>
      </c>
      <c r="AF36" s="22">
        <f t="shared" si="10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113</v>
      </c>
      <c r="AN36" s="22">
        <v>0</v>
      </c>
      <c r="AO36" s="22">
        <v>46</v>
      </c>
      <c r="AP36" s="22">
        <v>57</v>
      </c>
      <c r="AQ36" s="22">
        <v>10</v>
      </c>
      <c r="AR36" s="22">
        <v>0</v>
      </c>
      <c r="AS36" s="22">
        <v>0</v>
      </c>
      <c r="AT36" s="22">
        <f t="shared" si="12"/>
        <v>0</v>
      </c>
      <c r="AU36" s="22" t="s">
        <v>9</v>
      </c>
      <c r="AV36" s="22">
        <v>0</v>
      </c>
      <c r="AW36" s="22" t="s">
        <v>9</v>
      </c>
      <c r="AX36" s="22" t="s">
        <v>9</v>
      </c>
      <c r="AY36" s="22" t="s">
        <v>9</v>
      </c>
      <c r="AZ36" s="22">
        <v>0</v>
      </c>
      <c r="BA36" s="22">
        <f t="shared" si="13"/>
        <v>0</v>
      </c>
      <c r="BB36" s="22" t="s">
        <v>9</v>
      </c>
      <c r="BC36" s="22">
        <v>0</v>
      </c>
      <c r="BD36" s="22" t="s">
        <v>9</v>
      </c>
      <c r="BE36" s="22" t="s">
        <v>9</v>
      </c>
      <c r="BF36" s="22" t="s">
        <v>9</v>
      </c>
      <c r="BG36" s="22">
        <v>0</v>
      </c>
      <c r="BH36" s="22">
        <f t="shared" si="14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110</v>
      </c>
      <c r="B37" s="40" t="s">
        <v>175</v>
      </c>
      <c r="C37" s="41" t="s">
        <v>176</v>
      </c>
      <c r="D37" s="22">
        <f t="shared" si="0"/>
        <v>522</v>
      </c>
      <c r="E37" s="22">
        <f t="shared" si="1"/>
        <v>238</v>
      </c>
      <c r="F37" s="22">
        <f t="shared" si="1"/>
        <v>124</v>
      </c>
      <c r="G37" s="22">
        <f t="shared" si="1"/>
        <v>109</v>
      </c>
      <c r="H37" s="22">
        <f t="shared" si="2"/>
        <v>28</v>
      </c>
      <c r="I37" s="22">
        <f t="shared" si="2"/>
        <v>0</v>
      </c>
      <c r="J37" s="22">
        <f t="shared" si="2"/>
        <v>23</v>
      </c>
      <c r="K37" s="22">
        <f t="shared" si="3"/>
        <v>238</v>
      </c>
      <c r="L37" s="22">
        <v>238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4"/>
        <v>284</v>
      </c>
      <c r="S37" s="22">
        <f t="shared" si="5"/>
        <v>0</v>
      </c>
      <c r="T37" s="22">
        <f t="shared" si="6"/>
        <v>124</v>
      </c>
      <c r="U37" s="22">
        <f t="shared" si="7"/>
        <v>109</v>
      </c>
      <c r="V37" s="22">
        <f t="shared" si="7"/>
        <v>28</v>
      </c>
      <c r="W37" s="22">
        <f t="shared" si="7"/>
        <v>0</v>
      </c>
      <c r="X37" s="22">
        <f t="shared" si="8"/>
        <v>23</v>
      </c>
      <c r="Y37" s="22">
        <f t="shared" si="9"/>
        <v>0</v>
      </c>
      <c r="Z37" s="22" t="s">
        <v>9</v>
      </c>
      <c r="AA37" s="22">
        <v>0</v>
      </c>
      <c r="AB37" s="22" t="s">
        <v>9</v>
      </c>
      <c r="AC37" s="22" t="s">
        <v>9</v>
      </c>
      <c r="AD37" s="22" t="s">
        <v>9</v>
      </c>
      <c r="AE37" s="22">
        <v>0</v>
      </c>
      <c r="AF37" s="22">
        <f t="shared" si="10"/>
        <v>46</v>
      </c>
      <c r="AG37" s="22">
        <v>0</v>
      </c>
      <c r="AH37" s="22">
        <v>46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238</v>
      </c>
      <c r="AN37" s="22">
        <v>0</v>
      </c>
      <c r="AO37" s="22">
        <v>78</v>
      </c>
      <c r="AP37" s="22">
        <v>109</v>
      </c>
      <c r="AQ37" s="22">
        <v>28</v>
      </c>
      <c r="AR37" s="22">
        <v>0</v>
      </c>
      <c r="AS37" s="22">
        <v>23</v>
      </c>
      <c r="AT37" s="22">
        <f t="shared" si="12"/>
        <v>0</v>
      </c>
      <c r="AU37" s="22" t="s">
        <v>9</v>
      </c>
      <c r="AV37" s="22">
        <v>0</v>
      </c>
      <c r="AW37" s="22" t="s">
        <v>9</v>
      </c>
      <c r="AX37" s="22" t="s">
        <v>9</v>
      </c>
      <c r="AY37" s="22" t="s">
        <v>9</v>
      </c>
      <c r="AZ37" s="22">
        <v>0</v>
      </c>
      <c r="BA37" s="22">
        <f t="shared" si="13"/>
        <v>0</v>
      </c>
      <c r="BB37" s="22" t="s">
        <v>9</v>
      </c>
      <c r="BC37" s="22">
        <v>0</v>
      </c>
      <c r="BD37" s="22" t="s">
        <v>9</v>
      </c>
      <c r="BE37" s="22" t="s">
        <v>9</v>
      </c>
      <c r="BF37" s="22" t="s">
        <v>9</v>
      </c>
      <c r="BG37" s="22">
        <v>0</v>
      </c>
      <c r="BH37" s="22">
        <f t="shared" si="14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110</v>
      </c>
      <c r="B38" s="40" t="s">
        <v>177</v>
      </c>
      <c r="C38" s="41" t="s">
        <v>178</v>
      </c>
      <c r="D38" s="22">
        <f t="shared" si="0"/>
        <v>455</v>
      </c>
      <c r="E38" s="22">
        <f t="shared" si="1"/>
        <v>266</v>
      </c>
      <c r="F38" s="22">
        <f t="shared" si="1"/>
        <v>65</v>
      </c>
      <c r="G38" s="22">
        <f t="shared" si="1"/>
        <v>106</v>
      </c>
      <c r="H38" s="22">
        <f t="shared" si="2"/>
        <v>17</v>
      </c>
      <c r="I38" s="22">
        <f t="shared" si="2"/>
        <v>0</v>
      </c>
      <c r="J38" s="22">
        <f t="shared" si="2"/>
        <v>1</v>
      </c>
      <c r="K38" s="22">
        <f t="shared" si="3"/>
        <v>267</v>
      </c>
      <c r="L38" s="22">
        <v>266</v>
      </c>
      <c r="M38" s="22">
        <v>0</v>
      </c>
      <c r="N38" s="22">
        <v>0</v>
      </c>
      <c r="O38" s="22">
        <v>0</v>
      </c>
      <c r="P38" s="22">
        <v>0</v>
      </c>
      <c r="Q38" s="22">
        <v>1</v>
      </c>
      <c r="R38" s="22">
        <f t="shared" si="4"/>
        <v>188</v>
      </c>
      <c r="S38" s="22">
        <f t="shared" si="5"/>
        <v>0</v>
      </c>
      <c r="T38" s="22">
        <f t="shared" si="6"/>
        <v>65</v>
      </c>
      <c r="U38" s="22">
        <f t="shared" si="7"/>
        <v>106</v>
      </c>
      <c r="V38" s="22">
        <f t="shared" si="7"/>
        <v>17</v>
      </c>
      <c r="W38" s="22">
        <f t="shared" si="7"/>
        <v>0</v>
      </c>
      <c r="X38" s="22">
        <f t="shared" si="8"/>
        <v>0</v>
      </c>
      <c r="Y38" s="22">
        <f t="shared" si="9"/>
        <v>0</v>
      </c>
      <c r="Z38" s="22" t="s">
        <v>9</v>
      </c>
      <c r="AA38" s="22">
        <v>0</v>
      </c>
      <c r="AB38" s="22" t="s">
        <v>9</v>
      </c>
      <c r="AC38" s="22" t="s">
        <v>9</v>
      </c>
      <c r="AD38" s="22" t="s">
        <v>9</v>
      </c>
      <c r="AE38" s="22">
        <v>0</v>
      </c>
      <c r="AF38" s="22">
        <f t="shared" si="10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188</v>
      </c>
      <c r="AN38" s="22">
        <v>0</v>
      </c>
      <c r="AO38" s="22">
        <v>65</v>
      </c>
      <c r="AP38" s="22">
        <v>106</v>
      </c>
      <c r="AQ38" s="22">
        <v>17</v>
      </c>
      <c r="AR38" s="22">
        <v>0</v>
      </c>
      <c r="AS38" s="22">
        <v>0</v>
      </c>
      <c r="AT38" s="22">
        <f t="shared" si="12"/>
        <v>0</v>
      </c>
      <c r="AU38" s="22" t="s">
        <v>9</v>
      </c>
      <c r="AV38" s="22">
        <v>0</v>
      </c>
      <c r="AW38" s="22" t="s">
        <v>9</v>
      </c>
      <c r="AX38" s="22" t="s">
        <v>9</v>
      </c>
      <c r="AY38" s="22" t="s">
        <v>9</v>
      </c>
      <c r="AZ38" s="22">
        <v>0</v>
      </c>
      <c r="BA38" s="22">
        <f t="shared" si="13"/>
        <v>0</v>
      </c>
      <c r="BB38" s="22" t="s">
        <v>9</v>
      </c>
      <c r="BC38" s="22">
        <v>0</v>
      </c>
      <c r="BD38" s="22" t="s">
        <v>9</v>
      </c>
      <c r="BE38" s="22" t="s">
        <v>9</v>
      </c>
      <c r="BF38" s="22" t="s">
        <v>9</v>
      </c>
      <c r="BG38" s="22">
        <v>0</v>
      </c>
      <c r="BH38" s="22">
        <f t="shared" si="14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110</v>
      </c>
      <c r="B39" s="40" t="s">
        <v>179</v>
      </c>
      <c r="C39" s="41" t="s">
        <v>180</v>
      </c>
      <c r="D39" s="22">
        <f t="shared" si="0"/>
        <v>639</v>
      </c>
      <c r="E39" s="22">
        <f t="shared" si="1"/>
        <v>413</v>
      </c>
      <c r="F39" s="22">
        <f t="shared" si="1"/>
        <v>83</v>
      </c>
      <c r="G39" s="22">
        <f t="shared" si="1"/>
        <v>143</v>
      </c>
      <c r="H39" s="22">
        <f t="shared" si="1"/>
        <v>0</v>
      </c>
      <c r="I39" s="22">
        <f t="shared" si="1"/>
        <v>0</v>
      </c>
      <c r="J39" s="22">
        <f t="shared" si="1"/>
        <v>0</v>
      </c>
      <c r="K39" s="22">
        <f t="shared" si="3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4"/>
        <v>639</v>
      </c>
      <c r="S39" s="22">
        <f t="shared" si="5"/>
        <v>413</v>
      </c>
      <c r="T39" s="22">
        <f t="shared" si="6"/>
        <v>83</v>
      </c>
      <c r="U39" s="22">
        <f t="shared" si="7"/>
        <v>143</v>
      </c>
      <c r="V39" s="22">
        <f t="shared" si="7"/>
        <v>0</v>
      </c>
      <c r="W39" s="22">
        <f t="shared" si="7"/>
        <v>0</v>
      </c>
      <c r="X39" s="22">
        <f t="shared" si="8"/>
        <v>0</v>
      </c>
      <c r="Y39" s="22">
        <f t="shared" si="9"/>
        <v>0</v>
      </c>
      <c r="Z39" s="22" t="s">
        <v>9</v>
      </c>
      <c r="AA39" s="22">
        <v>0</v>
      </c>
      <c r="AB39" s="22" t="s">
        <v>9</v>
      </c>
      <c r="AC39" s="22" t="s">
        <v>9</v>
      </c>
      <c r="AD39" s="22" t="s">
        <v>9</v>
      </c>
      <c r="AE39" s="22">
        <v>0</v>
      </c>
      <c r="AF39" s="22">
        <f t="shared" si="10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639</v>
      </c>
      <c r="AN39" s="22">
        <v>413</v>
      </c>
      <c r="AO39" s="22">
        <v>83</v>
      </c>
      <c r="AP39" s="22">
        <v>143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9</v>
      </c>
      <c r="AV39" s="22">
        <v>0</v>
      </c>
      <c r="AW39" s="22" t="s">
        <v>9</v>
      </c>
      <c r="AX39" s="22" t="s">
        <v>9</v>
      </c>
      <c r="AY39" s="22" t="s">
        <v>9</v>
      </c>
      <c r="AZ39" s="22">
        <v>0</v>
      </c>
      <c r="BA39" s="22">
        <f t="shared" si="13"/>
        <v>0</v>
      </c>
      <c r="BB39" s="22" t="s">
        <v>9</v>
      </c>
      <c r="BC39" s="22">
        <v>0</v>
      </c>
      <c r="BD39" s="22" t="s">
        <v>9</v>
      </c>
      <c r="BE39" s="22" t="s">
        <v>9</v>
      </c>
      <c r="BF39" s="22" t="s">
        <v>9</v>
      </c>
      <c r="BG39" s="22">
        <v>0</v>
      </c>
      <c r="BH39" s="22">
        <f t="shared" si="14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110</v>
      </c>
      <c r="B40" s="40" t="s">
        <v>181</v>
      </c>
      <c r="C40" s="41" t="s">
        <v>182</v>
      </c>
      <c r="D40" s="22">
        <f t="shared" si="0"/>
        <v>291</v>
      </c>
      <c r="E40" s="22">
        <f aca="true" t="shared" si="15" ref="E40:J73">L40+S40</f>
        <v>194</v>
      </c>
      <c r="F40" s="22">
        <f t="shared" si="15"/>
        <v>31</v>
      </c>
      <c r="G40" s="22">
        <f t="shared" si="15"/>
        <v>66</v>
      </c>
      <c r="H40" s="22">
        <f t="shared" si="15"/>
        <v>0</v>
      </c>
      <c r="I40" s="22">
        <f t="shared" si="15"/>
        <v>0</v>
      </c>
      <c r="J40" s="22">
        <f t="shared" si="15"/>
        <v>0</v>
      </c>
      <c r="K40" s="22">
        <f t="shared" si="3"/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4"/>
        <v>291</v>
      </c>
      <c r="S40" s="22">
        <f t="shared" si="5"/>
        <v>194</v>
      </c>
      <c r="T40" s="22">
        <f t="shared" si="6"/>
        <v>31</v>
      </c>
      <c r="U40" s="22">
        <f t="shared" si="7"/>
        <v>66</v>
      </c>
      <c r="V40" s="22">
        <f t="shared" si="7"/>
        <v>0</v>
      </c>
      <c r="W40" s="22">
        <f t="shared" si="7"/>
        <v>0</v>
      </c>
      <c r="X40" s="22">
        <f t="shared" si="8"/>
        <v>0</v>
      </c>
      <c r="Y40" s="22">
        <f t="shared" si="9"/>
        <v>0</v>
      </c>
      <c r="Z40" s="22" t="s">
        <v>9</v>
      </c>
      <c r="AA40" s="22">
        <v>0</v>
      </c>
      <c r="AB40" s="22" t="s">
        <v>9</v>
      </c>
      <c r="AC40" s="22" t="s">
        <v>9</v>
      </c>
      <c r="AD40" s="22" t="s">
        <v>9</v>
      </c>
      <c r="AE40" s="22">
        <v>0</v>
      </c>
      <c r="AF40" s="22">
        <f t="shared" si="10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291</v>
      </c>
      <c r="AN40" s="22">
        <v>194</v>
      </c>
      <c r="AO40" s="22">
        <v>31</v>
      </c>
      <c r="AP40" s="22">
        <v>66</v>
      </c>
      <c r="AQ40" s="22">
        <v>0</v>
      </c>
      <c r="AR40" s="22">
        <v>0</v>
      </c>
      <c r="AS40" s="22">
        <v>0</v>
      </c>
      <c r="AT40" s="22">
        <f t="shared" si="12"/>
        <v>0</v>
      </c>
      <c r="AU40" s="22" t="s">
        <v>9</v>
      </c>
      <c r="AV40" s="22">
        <v>0</v>
      </c>
      <c r="AW40" s="22" t="s">
        <v>9</v>
      </c>
      <c r="AX40" s="22" t="s">
        <v>9</v>
      </c>
      <c r="AY40" s="22" t="s">
        <v>9</v>
      </c>
      <c r="AZ40" s="22">
        <v>0</v>
      </c>
      <c r="BA40" s="22">
        <f t="shared" si="13"/>
        <v>0</v>
      </c>
      <c r="BB40" s="22" t="s">
        <v>9</v>
      </c>
      <c r="BC40" s="22">
        <v>0</v>
      </c>
      <c r="BD40" s="22" t="s">
        <v>9</v>
      </c>
      <c r="BE40" s="22" t="s">
        <v>9</v>
      </c>
      <c r="BF40" s="22" t="s">
        <v>9</v>
      </c>
      <c r="BG40" s="22">
        <v>0</v>
      </c>
      <c r="BH40" s="22">
        <f t="shared" si="14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110</v>
      </c>
      <c r="B41" s="40" t="s">
        <v>183</v>
      </c>
      <c r="C41" s="41" t="s">
        <v>184</v>
      </c>
      <c r="D41" s="22">
        <f t="shared" si="0"/>
        <v>839</v>
      </c>
      <c r="E41" s="22">
        <f t="shared" si="15"/>
        <v>463</v>
      </c>
      <c r="F41" s="22">
        <f t="shared" si="15"/>
        <v>213</v>
      </c>
      <c r="G41" s="22">
        <f t="shared" si="15"/>
        <v>163</v>
      </c>
      <c r="H41" s="22">
        <f t="shared" si="15"/>
        <v>0</v>
      </c>
      <c r="I41" s="22">
        <f t="shared" si="15"/>
        <v>0</v>
      </c>
      <c r="J41" s="22">
        <f t="shared" si="15"/>
        <v>0</v>
      </c>
      <c r="K41" s="22">
        <f t="shared" si="3"/>
        <v>593</v>
      </c>
      <c r="L41" s="22">
        <v>463</v>
      </c>
      <c r="M41" s="22">
        <v>130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4"/>
        <v>246</v>
      </c>
      <c r="S41" s="22">
        <f t="shared" si="5"/>
        <v>0</v>
      </c>
      <c r="T41" s="22">
        <f t="shared" si="6"/>
        <v>83</v>
      </c>
      <c r="U41" s="22">
        <f t="shared" si="7"/>
        <v>163</v>
      </c>
      <c r="V41" s="22">
        <f t="shared" si="7"/>
        <v>0</v>
      </c>
      <c r="W41" s="22">
        <f t="shared" si="7"/>
        <v>0</v>
      </c>
      <c r="X41" s="22">
        <f t="shared" si="8"/>
        <v>0</v>
      </c>
      <c r="Y41" s="22">
        <f t="shared" si="9"/>
        <v>0</v>
      </c>
      <c r="Z41" s="22" t="s">
        <v>9</v>
      </c>
      <c r="AA41" s="22">
        <v>0</v>
      </c>
      <c r="AB41" s="22" t="s">
        <v>9</v>
      </c>
      <c r="AC41" s="22" t="s">
        <v>9</v>
      </c>
      <c r="AD41" s="22" t="s">
        <v>9</v>
      </c>
      <c r="AE41" s="22">
        <v>0</v>
      </c>
      <c r="AF41" s="22">
        <f t="shared" si="10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246</v>
      </c>
      <c r="AN41" s="22">
        <v>0</v>
      </c>
      <c r="AO41" s="22">
        <v>83</v>
      </c>
      <c r="AP41" s="22">
        <v>163</v>
      </c>
      <c r="AQ41" s="22">
        <v>0</v>
      </c>
      <c r="AR41" s="22">
        <v>0</v>
      </c>
      <c r="AS41" s="22">
        <v>0</v>
      </c>
      <c r="AT41" s="22">
        <f t="shared" si="12"/>
        <v>0</v>
      </c>
      <c r="AU41" s="22" t="s">
        <v>9</v>
      </c>
      <c r="AV41" s="22">
        <v>0</v>
      </c>
      <c r="AW41" s="22" t="s">
        <v>9</v>
      </c>
      <c r="AX41" s="22" t="s">
        <v>9</v>
      </c>
      <c r="AY41" s="22" t="s">
        <v>9</v>
      </c>
      <c r="AZ41" s="22">
        <v>0</v>
      </c>
      <c r="BA41" s="22">
        <f t="shared" si="13"/>
        <v>0</v>
      </c>
      <c r="BB41" s="22" t="s">
        <v>9</v>
      </c>
      <c r="BC41" s="22">
        <v>0</v>
      </c>
      <c r="BD41" s="22" t="s">
        <v>9</v>
      </c>
      <c r="BE41" s="22" t="s">
        <v>9</v>
      </c>
      <c r="BF41" s="22" t="s">
        <v>9</v>
      </c>
      <c r="BG41" s="22">
        <v>0</v>
      </c>
      <c r="BH41" s="22">
        <f t="shared" si="14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110</v>
      </c>
      <c r="B42" s="40" t="s">
        <v>185</v>
      </c>
      <c r="C42" s="41" t="s">
        <v>186</v>
      </c>
      <c r="D42" s="22">
        <f t="shared" si="0"/>
        <v>251</v>
      </c>
      <c r="E42" s="22">
        <f t="shared" si="15"/>
        <v>60</v>
      </c>
      <c r="F42" s="22">
        <f t="shared" si="15"/>
        <v>50</v>
      </c>
      <c r="G42" s="22">
        <f t="shared" si="15"/>
        <v>81</v>
      </c>
      <c r="H42" s="22">
        <f t="shared" si="15"/>
        <v>11</v>
      </c>
      <c r="I42" s="22">
        <f t="shared" si="15"/>
        <v>0</v>
      </c>
      <c r="J42" s="22">
        <f t="shared" si="15"/>
        <v>49</v>
      </c>
      <c r="K42" s="22">
        <f t="shared" si="3"/>
        <v>49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49</v>
      </c>
      <c r="R42" s="22">
        <f t="shared" si="4"/>
        <v>202</v>
      </c>
      <c r="S42" s="22">
        <f t="shared" si="5"/>
        <v>60</v>
      </c>
      <c r="T42" s="22">
        <f t="shared" si="6"/>
        <v>50</v>
      </c>
      <c r="U42" s="22">
        <f t="shared" si="7"/>
        <v>81</v>
      </c>
      <c r="V42" s="22">
        <f t="shared" si="7"/>
        <v>11</v>
      </c>
      <c r="W42" s="22">
        <f t="shared" si="7"/>
        <v>0</v>
      </c>
      <c r="X42" s="22">
        <f t="shared" si="8"/>
        <v>0</v>
      </c>
      <c r="Y42" s="22">
        <f t="shared" si="9"/>
        <v>0</v>
      </c>
      <c r="Z42" s="22" t="s">
        <v>9</v>
      </c>
      <c r="AA42" s="22">
        <v>0</v>
      </c>
      <c r="AB42" s="22" t="s">
        <v>9</v>
      </c>
      <c r="AC42" s="22" t="s">
        <v>9</v>
      </c>
      <c r="AD42" s="22" t="s">
        <v>9</v>
      </c>
      <c r="AE42" s="22">
        <v>0</v>
      </c>
      <c r="AF42" s="22">
        <f t="shared" si="10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202</v>
      </c>
      <c r="AN42" s="22">
        <v>60</v>
      </c>
      <c r="AO42" s="22">
        <v>50</v>
      </c>
      <c r="AP42" s="22">
        <v>81</v>
      </c>
      <c r="AQ42" s="22">
        <v>11</v>
      </c>
      <c r="AR42" s="22">
        <v>0</v>
      </c>
      <c r="AS42" s="22">
        <v>0</v>
      </c>
      <c r="AT42" s="22">
        <f t="shared" si="12"/>
        <v>0</v>
      </c>
      <c r="AU42" s="22" t="s">
        <v>9</v>
      </c>
      <c r="AV42" s="22">
        <v>0</v>
      </c>
      <c r="AW42" s="22" t="s">
        <v>9</v>
      </c>
      <c r="AX42" s="22" t="s">
        <v>9</v>
      </c>
      <c r="AY42" s="22" t="s">
        <v>9</v>
      </c>
      <c r="AZ42" s="22">
        <v>0</v>
      </c>
      <c r="BA42" s="22">
        <f t="shared" si="13"/>
        <v>0</v>
      </c>
      <c r="BB42" s="22" t="s">
        <v>9</v>
      </c>
      <c r="BC42" s="22">
        <v>0</v>
      </c>
      <c r="BD42" s="22" t="s">
        <v>9</v>
      </c>
      <c r="BE42" s="22" t="s">
        <v>9</v>
      </c>
      <c r="BF42" s="22" t="s">
        <v>9</v>
      </c>
      <c r="BG42" s="22">
        <v>0</v>
      </c>
      <c r="BH42" s="22">
        <f t="shared" si="14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110</v>
      </c>
      <c r="B43" s="40" t="s">
        <v>187</v>
      </c>
      <c r="C43" s="41" t="s">
        <v>188</v>
      </c>
      <c r="D43" s="22">
        <f t="shared" si="0"/>
        <v>218</v>
      </c>
      <c r="E43" s="22">
        <f t="shared" si="15"/>
        <v>218</v>
      </c>
      <c r="F43" s="22">
        <f t="shared" si="15"/>
        <v>0</v>
      </c>
      <c r="G43" s="22">
        <f t="shared" si="15"/>
        <v>0</v>
      </c>
      <c r="H43" s="22">
        <f t="shared" si="15"/>
        <v>0</v>
      </c>
      <c r="I43" s="22">
        <f t="shared" si="15"/>
        <v>0</v>
      </c>
      <c r="J43" s="22">
        <f t="shared" si="15"/>
        <v>0</v>
      </c>
      <c r="K43" s="22">
        <f t="shared" si="3"/>
        <v>218</v>
      </c>
      <c r="L43" s="22">
        <v>218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4"/>
        <v>0</v>
      </c>
      <c r="S43" s="22">
        <f t="shared" si="5"/>
        <v>0</v>
      </c>
      <c r="T43" s="22">
        <f t="shared" si="6"/>
        <v>0</v>
      </c>
      <c r="U43" s="22">
        <f t="shared" si="7"/>
        <v>0</v>
      </c>
      <c r="V43" s="22">
        <f t="shared" si="7"/>
        <v>0</v>
      </c>
      <c r="W43" s="22">
        <f t="shared" si="7"/>
        <v>0</v>
      </c>
      <c r="X43" s="22">
        <f t="shared" si="8"/>
        <v>0</v>
      </c>
      <c r="Y43" s="22">
        <f t="shared" si="9"/>
        <v>0</v>
      </c>
      <c r="Z43" s="22" t="s">
        <v>9</v>
      </c>
      <c r="AA43" s="22">
        <v>0</v>
      </c>
      <c r="AB43" s="22" t="s">
        <v>9</v>
      </c>
      <c r="AC43" s="22" t="s">
        <v>9</v>
      </c>
      <c r="AD43" s="22" t="s">
        <v>9</v>
      </c>
      <c r="AE43" s="22">
        <v>0</v>
      </c>
      <c r="AF43" s="22">
        <f t="shared" si="10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1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9</v>
      </c>
      <c r="AV43" s="22">
        <v>0</v>
      </c>
      <c r="AW43" s="22" t="s">
        <v>9</v>
      </c>
      <c r="AX43" s="22" t="s">
        <v>9</v>
      </c>
      <c r="AY43" s="22" t="s">
        <v>9</v>
      </c>
      <c r="AZ43" s="22">
        <v>0</v>
      </c>
      <c r="BA43" s="22">
        <f t="shared" si="13"/>
        <v>0</v>
      </c>
      <c r="BB43" s="22" t="s">
        <v>9</v>
      </c>
      <c r="BC43" s="22">
        <v>0</v>
      </c>
      <c r="BD43" s="22" t="s">
        <v>9</v>
      </c>
      <c r="BE43" s="22" t="s">
        <v>9</v>
      </c>
      <c r="BF43" s="22" t="s">
        <v>9</v>
      </c>
      <c r="BG43" s="22">
        <v>0</v>
      </c>
      <c r="BH43" s="22">
        <f t="shared" si="14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110</v>
      </c>
      <c r="B44" s="40" t="s">
        <v>189</v>
      </c>
      <c r="C44" s="41" t="s">
        <v>190</v>
      </c>
      <c r="D44" s="22">
        <f t="shared" si="0"/>
        <v>219</v>
      </c>
      <c r="E44" s="22">
        <f t="shared" si="15"/>
        <v>76</v>
      </c>
      <c r="F44" s="22">
        <f t="shared" si="15"/>
        <v>71</v>
      </c>
      <c r="G44" s="22">
        <f t="shared" si="15"/>
        <v>63</v>
      </c>
      <c r="H44" s="22">
        <f t="shared" si="15"/>
        <v>9</v>
      </c>
      <c r="I44" s="22">
        <f t="shared" si="15"/>
        <v>0</v>
      </c>
      <c r="J44" s="22">
        <f t="shared" si="15"/>
        <v>0</v>
      </c>
      <c r="K44" s="22">
        <f t="shared" si="3"/>
        <v>148</v>
      </c>
      <c r="L44" s="22">
        <v>76</v>
      </c>
      <c r="M44" s="22">
        <v>0</v>
      </c>
      <c r="N44" s="22">
        <v>63</v>
      </c>
      <c r="O44" s="22">
        <v>9</v>
      </c>
      <c r="P44" s="22">
        <v>0</v>
      </c>
      <c r="Q44" s="22">
        <v>0</v>
      </c>
      <c r="R44" s="22">
        <f t="shared" si="4"/>
        <v>71</v>
      </c>
      <c r="S44" s="22">
        <f t="shared" si="5"/>
        <v>0</v>
      </c>
      <c r="T44" s="22">
        <f t="shared" si="6"/>
        <v>71</v>
      </c>
      <c r="U44" s="22">
        <f t="shared" si="7"/>
        <v>0</v>
      </c>
      <c r="V44" s="22">
        <f t="shared" si="7"/>
        <v>0</v>
      </c>
      <c r="W44" s="22">
        <f t="shared" si="7"/>
        <v>0</v>
      </c>
      <c r="X44" s="22">
        <f t="shared" si="8"/>
        <v>0</v>
      </c>
      <c r="Y44" s="22">
        <f t="shared" si="9"/>
        <v>0</v>
      </c>
      <c r="Z44" s="22" t="s">
        <v>9</v>
      </c>
      <c r="AA44" s="22">
        <v>0</v>
      </c>
      <c r="AB44" s="22" t="s">
        <v>9</v>
      </c>
      <c r="AC44" s="22" t="s">
        <v>9</v>
      </c>
      <c r="AD44" s="22" t="s">
        <v>9</v>
      </c>
      <c r="AE44" s="22">
        <v>0</v>
      </c>
      <c r="AF44" s="22">
        <f t="shared" si="10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71</v>
      </c>
      <c r="AN44" s="22">
        <v>0</v>
      </c>
      <c r="AO44" s="22">
        <v>71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12"/>
        <v>0</v>
      </c>
      <c r="AU44" s="22" t="s">
        <v>9</v>
      </c>
      <c r="AV44" s="22">
        <v>0</v>
      </c>
      <c r="AW44" s="22" t="s">
        <v>9</v>
      </c>
      <c r="AX44" s="22" t="s">
        <v>9</v>
      </c>
      <c r="AY44" s="22" t="s">
        <v>9</v>
      </c>
      <c r="AZ44" s="22">
        <v>0</v>
      </c>
      <c r="BA44" s="22">
        <f t="shared" si="13"/>
        <v>0</v>
      </c>
      <c r="BB44" s="22" t="s">
        <v>9</v>
      </c>
      <c r="BC44" s="22">
        <v>0</v>
      </c>
      <c r="BD44" s="22" t="s">
        <v>9</v>
      </c>
      <c r="BE44" s="22" t="s">
        <v>9</v>
      </c>
      <c r="BF44" s="22" t="s">
        <v>9</v>
      </c>
      <c r="BG44" s="22">
        <v>0</v>
      </c>
      <c r="BH44" s="22">
        <f t="shared" si="14"/>
        <v>151</v>
      </c>
      <c r="BI44" s="22">
        <v>146</v>
      </c>
      <c r="BJ44" s="22">
        <v>3</v>
      </c>
      <c r="BK44" s="22">
        <v>2</v>
      </c>
      <c r="BL44" s="22">
        <v>0</v>
      </c>
      <c r="BM44" s="22">
        <v>0</v>
      </c>
      <c r="BN44" s="22">
        <v>0</v>
      </c>
    </row>
    <row r="45" spans="1:66" ht="13.5">
      <c r="A45" s="40" t="s">
        <v>110</v>
      </c>
      <c r="B45" s="40" t="s">
        <v>191</v>
      </c>
      <c r="C45" s="41" t="s">
        <v>192</v>
      </c>
      <c r="D45" s="22">
        <f aca="true" t="shared" si="16" ref="D45:D73">SUM(E45:J45)</f>
        <v>88</v>
      </c>
      <c r="E45" s="22">
        <f t="shared" si="15"/>
        <v>0</v>
      </c>
      <c r="F45" s="22">
        <f t="shared" si="15"/>
        <v>88</v>
      </c>
      <c r="G45" s="22">
        <f t="shared" si="15"/>
        <v>0</v>
      </c>
      <c r="H45" s="22">
        <f t="shared" si="15"/>
        <v>0</v>
      </c>
      <c r="I45" s="22">
        <f t="shared" si="15"/>
        <v>0</v>
      </c>
      <c r="J45" s="22">
        <f t="shared" si="15"/>
        <v>0</v>
      </c>
      <c r="K45" s="22">
        <f aca="true" t="shared" si="17" ref="K45:K73">SUM(L45:Q45)</f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aca="true" t="shared" si="18" ref="R45:R73">SUM(S45:X45)</f>
        <v>88</v>
      </c>
      <c r="S45" s="22">
        <f aca="true" t="shared" si="19" ref="S45:S73">AG45+AN45</f>
        <v>0</v>
      </c>
      <c r="T45" s="22">
        <f aca="true" t="shared" si="20" ref="T45:T73">AA45+AH45+AO45+AV45+BC45</f>
        <v>88</v>
      </c>
      <c r="U45" s="22">
        <f aca="true" t="shared" si="21" ref="U45:W73">AI45+AP45</f>
        <v>0</v>
      </c>
      <c r="V45" s="22">
        <f t="shared" si="21"/>
        <v>0</v>
      </c>
      <c r="W45" s="22">
        <f t="shared" si="21"/>
        <v>0</v>
      </c>
      <c r="X45" s="22">
        <f aca="true" t="shared" si="22" ref="X45:X73">AE45+AL45+AS45+AZ45+BG45</f>
        <v>0</v>
      </c>
      <c r="Y45" s="22">
        <f aca="true" t="shared" si="23" ref="Y45:Y73">SUM(Z45:AE45)</f>
        <v>0</v>
      </c>
      <c r="Z45" s="22" t="s">
        <v>9</v>
      </c>
      <c r="AA45" s="22">
        <v>0</v>
      </c>
      <c r="AB45" s="22" t="s">
        <v>9</v>
      </c>
      <c r="AC45" s="22" t="s">
        <v>9</v>
      </c>
      <c r="AD45" s="22" t="s">
        <v>9</v>
      </c>
      <c r="AE45" s="22">
        <v>0</v>
      </c>
      <c r="AF45" s="22">
        <f aca="true" t="shared" si="24" ref="AF45:AF73">SUM(AG45:AL45)</f>
        <v>88</v>
      </c>
      <c r="AG45" s="22">
        <v>0</v>
      </c>
      <c r="AH45" s="22">
        <v>88</v>
      </c>
      <c r="AI45" s="22">
        <v>0</v>
      </c>
      <c r="AJ45" s="22">
        <v>0</v>
      </c>
      <c r="AK45" s="22">
        <v>0</v>
      </c>
      <c r="AL45" s="22">
        <v>0</v>
      </c>
      <c r="AM45" s="22">
        <f aca="true" t="shared" si="25" ref="AM45:AM73">SUM(AN45:AS45)</f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aca="true" t="shared" si="26" ref="AT45:AT73">SUM(AU45:AZ45)</f>
        <v>0</v>
      </c>
      <c r="AU45" s="22" t="s">
        <v>9</v>
      </c>
      <c r="AV45" s="22">
        <v>0</v>
      </c>
      <c r="AW45" s="22" t="s">
        <v>9</v>
      </c>
      <c r="AX45" s="22" t="s">
        <v>9</v>
      </c>
      <c r="AY45" s="22" t="s">
        <v>9</v>
      </c>
      <c r="AZ45" s="22">
        <v>0</v>
      </c>
      <c r="BA45" s="22">
        <f aca="true" t="shared" si="27" ref="BA45:BA73">SUM(BB45:BG45)</f>
        <v>0</v>
      </c>
      <c r="BB45" s="22" t="s">
        <v>9</v>
      </c>
      <c r="BC45" s="22">
        <v>0</v>
      </c>
      <c r="BD45" s="22" t="s">
        <v>9</v>
      </c>
      <c r="BE45" s="22" t="s">
        <v>9</v>
      </c>
      <c r="BF45" s="22" t="s">
        <v>9</v>
      </c>
      <c r="BG45" s="22">
        <v>0</v>
      </c>
      <c r="BH45" s="22">
        <f aca="true" t="shared" si="28" ref="BH45:BH73">SUM(BI45:BN45)</f>
        <v>132</v>
      </c>
      <c r="BI45" s="22">
        <v>132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110</v>
      </c>
      <c r="B46" s="40" t="s">
        <v>193</v>
      </c>
      <c r="C46" s="41" t="s">
        <v>194</v>
      </c>
      <c r="D46" s="22">
        <f t="shared" si="16"/>
        <v>282</v>
      </c>
      <c r="E46" s="22">
        <f t="shared" si="15"/>
        <v>120</v>
      </c>
      <c r="F46" s="22">
        <f t="shared" si="15"/>
        <v>63</v>
      </c>
      <c r="G46" s="22">
        <f t="shared" si="15"/>
        <v>90</v>
      </c>
      <c r="H46" s="22">
        <f t="shared" si="15"/>
        <v>9</v>
      </c>
      <c r="I46" s="22">
        <f t="shared" si="15"/>
        <v>0</v>
      </c>
      <c r="J46" s="22">
        <f t="shared" si="15"/>
        <v>0</v>
      </c>
      <c r="K46" s="22">
        <f t="shared" si="17"/>
        <v>210</v>
      </c>
      <c r="L46" s="22">
        <v>120</v>
      </c>
      <c r="M46" s="22">
        <v>0</v>
      </c>
      <c r="N46" s="22">
        <v>90</v>
      </c>
      <c r="O46" s="22">
        <v>0</v>
      </c>
      <c r="P46" s="22">
        <v>0</v>
      </c>
      <c r="Q46" s="22">
        <v>0</v>
      </c>
      <c r="R46" s="22">
        <f t="shared" si="18"/>
        <v>72</v>
      </c>
      <c r="S46" s="22">
        <f t="shared" si="19"/>
        <v>0</v>
      </c>
      <c r="T46" s="22">
        <f t="shared" si="20"/>
        <v>63</v>
      </c>
      <c r="U46" s="22">
        <f t="shared" si="21"/>
        <v>0</v>
      </c>
      <c r="V46" s="22">
        <f t="shared" si="21"/>
        <v>9</v>
      </c>
      <c r="W46" s="22">
        <f t="shared" si="21"/>
        <v>0</v>
      </c>
      <c r="X46" s="22">
        <f t="shared" si="22"/>
        <v>0</v>
      </c>
      <c r="Y46" s="22">
        <f t="shared" si="23"/>
        <v>0</v>
      </c>
      <c r="Z46" s="22" t="s">
        <v>9</v>
      </c>
      <c r="AA46" s="22">
        <v>0</v>
      </c>
      <c r="AB46" s="22" t="s">
        <v>9</v>
      </c>
      <c r="AC46" s="22" t="s">
        <v>9</v>
      </c>
      <c r="AD46" s="22" t="s">
        <v>9</v>
      </c>
      <c r="AE46" s="22">
        <v>0</v>
      </c>
      <c r="AF46" s="22">
        <f t="shared" si="24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5"/>
        <v>72</v>
      </c>
      <c r="AN46" s="22">
        <v>0</v>
      </c>
      <c r="AO46" s="22">
        <v>63</v>
      </c>
      <c r="AP46" s="22">
        <v>0</v>
      </c>
      <c r="AQ46" s="22">
        <v>9</v>
      </c>
      <c r="AR46" s="22">
        <v>0</v>
      </c>
      <c r="AS46" s="22">
        <v>0</v>
      </c>
      <c r="AT46" s="22">
        <f t="shared" si="26"/>
        <v>0</v>
      </c>
      <c r="AU46" s="22" t="s">
        <v>9</v>
      </c>
      <c r="AV46" s="22">
        <v>0</v>
      </c>
      <c r="AW46" s="22" t="s">
        <v>9</v>
      </c>
      <c r="AX46" s="22" t="s">
        <v>9</v>
      </c>
      <c r="AY46" s="22" t="s">
        <v>9</v>
      </c>
      <c r="AZ46" s="22">
        <v>0</v>
      </c>
      <c r="BA46" s="22">
        <f t="shared" si="27"/>
        <v>0</v>
      </c>
      <c r="BB46" s="22" t="s">
        <v>9</v>
      </c>
      <c r="BC46" s="22">
        <v>0</v>
      </c>
      <c r="BD46" s="22" t="s">
        <v>9</v>
      </c>
      <c r="BE46" s="22" t="s">
        <v>9</v>
      </c>
      <c r="BF46" s="22" t="s">
        <v>9</v>
      </c>
      <c r="BG46" s="22">
        <v>0</v>
      </c>
      <c r="BH46" s="22">
        <f t="shared" si="28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110</v>
      </c>
      <c r="B47" s="40" t="s">
        <v>195</v>
      </c>
      <c r="C47" s="41" t="s">
        <v>196</v>
      </c>
      <c r="D47" s="22">
        <f t="shared" si="16"/>
        <v>116</v>
      </c>
      <c r="E47" s="22">
        <f t="shared" si="15"/>
        <v>24</v>
      </c>
      <c r="F47" s="22">
        <f t="shared" si="15"/>
        <v>92</v>
      </c>
      <c r="G47" s="22">
        <f t="shared" si="15"/>
        <v>0</v>
      </c>
      <c r="H47" s="22">
        <f t="shared" si="15"/>
        <v>0</v>
      </c>
      <c r="I47" s="22">
        <f t="shared" si="15"/>
        <v>0</v>
      </c>
      <c r="J47" s="22">
        <f t="shared" si="15"/>
        <v>0</v>
      </c>
      <c r="K47" s="22">
        <f t="shared" si="17"/>
        <v>24</v>
      </c>
      <c r="L47" s="22">
        <v>24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8"/>
        <v>92</v>
      </c>
      <c r="S47" s="22">
        <f t="shared" si="19"/>
        <v>0</v>
      </c>
      <c r="T47" s="22">
        <f t="shared" si="20"/>
        <v>92</v>
      </c>
      <c r="U47" s="22">
        <f t="shared" si="21"/>
        <v>0</v>
      </c>
      <c r="V47" s="22">
        <f t="shared" si="21"/>
        <v>0</v>
      </c>
      <c r="W47" s="22">
        <f t="shared" si="21"/>
        <v>0</v>
      </c>
      <c r="X47" s="22">
        <f t="shared" si="22"/>
        <v>0</v>
      </c>
      <c r="Y47" s="22">
        <f t="shared" si="23"/>
        <v>0</v>
      </c>
      <c r="Z47" s="22" t="s">
        <v>9</v>
      </c>
      <c r="AA47" s="22">
        <v>0</v>
      </c>
      <c r="AB47" s="22" t="s">
        <v>9</v>
      </c>
      <c r="AC47" s="22" t="s">
        <v>9</v>
      </c>
      <c r="AD47" s="22" t="s">
        <v>9</v>
      </c>
      <c r="AE47" s="22">
        <v>0</v>
      </c>
      <c r="AF47" s="22">
        <f t="shared" si="24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5"/>
        <v>92</v>
      </c>
      <c r="AN47" s="22">
        <v>0</v>
      </c>
      <c r="AO47" s="22">
        <v>92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26"/>
        <v>0</v>
      </c>
      <c r="AU47" s="22" t="s">
        <v>9</v>
      </c>
      <c r="AV47" s="22">
        <v>0</v>
      </c>
      <c r="AW47" s="22" t="s">
        <v>9</v>
      </c>
      <c r="AX47" s="22" t="s">
        <v>9</v>
      </c>
      <c r="AY47" s="22" t="s">
        <v>9</v>
      </c>
      <c r="AZ47" s="22">
        <v>0</v>
      </c>
      <c r="BA47" s="22">
        <f t="shared" si="27"/>
        <v>0</v>
      </c>
      <c r="BB47" s="22" t="s">
        <v>9</v>
      </c>
      <c r="BC47" s="22">
        <v>0</v>
      </c>
      <c r="BD47" s="22" t="s">
        <v>9</v>
      </c>
      <c r="BE47" s="22" t="s">
        <v>9</v>
      </c>
      <c r="BF47" s="22" t="s">
        <v>9</v>
      </c>
      <c r="BG47" s="22">
        <v>0</v>
      </c>
      <c r="BH47" s="22">
        <f t="shared" si="28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110</v>
      </c>
      <c r="B48" s="40" t="s">
        <v>197</v>
      </c>
      <c r="C48" s="41" t="s">
        <v>198</v>
      </c>
      <c r="D48" s="22">
        <f t="shared" si="16"/>
        <v>134</v>
      </c>
      <c r="E48" s="22">
        <f t="shared" si="15"/>
        <v>0</v>
      </c>
      <c r="F48" s="22">
        <f t="shared" si="15"/>
        <v>134</v>
      </c>
      <c r="G48" s="22">
        <f t="shared" si="15"/>
        <v>0</v>
      </c>
      <c r="H48" s="22">
        <f t="shared" si="15"/>
        <v>0</v>
      </c>
      <c r="I48" s="22">
        <f t="shared" si="15"/>
        <v>0</v>
      </c>
      <c r="J48" s="22">
        <f t="shared" si="15"/>
        <v>0</v>
      </c>
      <c r="K48" s="22">
        <f t="shared" si="17"/>
        <v>75</v>
      </c>
      <c r="L48" s="22">
        <v>0</v>
      </c>
      <c r="M48" s="22">
        <v>75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8"/>
        <v>59</v>
      </c>
      <c r="S48" s="22">
        <f t="shared" si="19"/>
        <v>0</v>
      </c>
      <c r="T48" s="22">
        <f t="shared" si="20"/>
        <v>59</v>
      </c>
      <c r="U48" s="22">
        <f t="shared" si="21"/>
        <v>0</v>
      </c>
      <c r="V48" s="22">
        <f t="shared" si="21"/>
        <v>0</v>
      </c>
      <c r="W48" s="22">
        <f t="shared" si="21"/>
        <v>0</v>
      </c>
      <c r="X48" s="22">
        <f t="shared" si="22"/>
        <v>0</v>
      </c>
      <c r="Y48" s="22">
        <f t="shared" si="23"/>
        <v>0</v>
      </c>
      <c r="Z48" s="22" t="s">
        <v>9</v>
      </c>
      <c r="AA48" s="22">
        <v>0</v>
      </c>
      <c r="AB48" s="22" t="s">
        <v>9</v>
      </c>
      <c r="AC48" s="22" t="s">
        <v>9</v>
      </c>
      <c r="AD48" s="22" t="s">
        <v>9</v>
      </c>
      <c r="AE48" s="22">
        <v>0</v>
      </c>
      <c r="AF48" s="22">
        <f t="shared" si="24"/>
        <v>2</v>
      </c>
      <c r="AG48" s="22">
        <v>0</v>
      </c>
      <c r="AH48" s="22">
        <v>2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5"/>
        <v>57</v>
      </c>
      <c r="AN48" s="22">
        <v>0</v>
      </c>
      <c r="AO48" s="22">
        <v>57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26"/>
        <v>0</v>
      </c>
      <c r="AU48" s="22" t="s">
        <v>9</v>
      </c>
      <c r="AV48" s="22">
        <v>0</v>
      </c>
      <c r="AW48" s="22" t="s">
        <v>9</v>
      </c>
      <c r="AX48" s="22" t="s">
        <v>9</v>
      </c>
      <c r="AY48" s="22" t="s">
        <v>9</v>
      </c>
      <c r="AZ48" s="22">
        <v>0</v>
      </c>
      <c r="BA48" s="22">
        <f t="shared" si="27"/>
        <v>0</v>
      </c>
      <c r="BB48" s="22" t="s">
        <v>9</v>
      </c>
      <c r="BC48" s="22">
        <v>0</v>
      </c>
      <c r="BD48" s="22" t="s">
        <v>9</v>
      </c>
      <c r="BE48" s="22" t="s">
        <v>9</v>
      </c>
      <c r="BF48" s="22" t="s">
        <v>9</v>
      </c>
      <c r="BG48" s="22">
        <v>0</v>
      </c>
      <c r="BH48" s="22">
        <f t="shared" si="28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110</v>
      </c>
      <c r="B49" s="40" t="s">
        <v>199</v>
      </c>
      <c r="C49" s="41" t="s">
        <v>200</v>
      </c>
      <c r="D49" s="22">
        <f t="shared" si="16"/>
        <v>92</v>
      </c>
      <c r="E49" s="22">
        <f t="shared" si="15"/>
        <v>0</v>
      </c>
      <c r="F49" s="22">
        <f t="shared" si="15"/>
        <v>92</v>
      </c>
      <c r="G49" s="22">
        <f t="shared" si="15"/>
        <v>0</v>
      </c>
      <c r="H49" s="22">
        <f t="shared" si="15"/>
        <v>0</v>
      </c>
      <c r="I49" s="22">
        <f t="shared" si="15"/>
        <v>0</v>
      </c>
      <c r="J49" s="22">
        <f t="shared" si="15"/>
        <v>0</v>
      </c>
      <c r="K49" s="22">
        <f t="shared" si="17"/>
        <v>21</v>
      </c>
      <c r="L49" s="22">
        <v>0</v>
      </c>
      <c r="M49" s="22">
        <v>21</v>
      </c>
      <c r="N49" s="22">
        <v>0</v>
      </c>
      <c r="O49" s="22">
        <v>0</v>
      </c>
      <c r="P49" s="22">
        <v>0</v>
      </c>
      <c r="Q49" s="22">
        <v>0</v>
      </c>
      <c r="R49" s="22">
        <f t="shared" si="18"/>
        <v>71</v>
      </c>
      <c r="S49" s="22">
        <f t="shared" si="19"/>
        <v>0</v>
      </c>
      <c r="T49" s="22">
        <f t="shared" si="20"/>
        <v>71</v>
      </c>
      <c r="U49" s="22">
        <f t="shared" si="21"/>
        <v>0</v>
      </c>
      <c r="V49" s="22">
        <f t="shared" si="21"/>
        <v>0</v>
      </c>
      <c r="W49" s="22">
        <f t="shared" si="21"/>
        <v>0</v>
      </c>
      <c r="X49" s="22">
        <f t="shared" si="22"/>
        <v>0</v>
      </c>
      <c r="Y49" s="22">
        <f t="shared" si="23"/>
        <v>0</v>
      </c>
      <c r="Z49" s="22" t="s">
        <v>9</v>
      </c>
      <c r="AA49" s="22">
        <v>0</v>
      </c>
      <c r="AB49" s="22" t="s">
        <v>9</v>
      </c>
      <c r="AC49" s="22" t="s">
        <v>9</v>
      </c>
      <c r="AD49" s="22" t="s">
        <v>9</v>
      </c>
      <c r="AE49" s="22">
        <v>0</v>
      </c>
      <c r="AF49" s="22">
        <f t="shared" si="24"/>
        <v>71</v>
      </c>
      <c r="AG49" s="22">
        <v>0</v>
      </c>
      <c r="AH49" s="22">
        <v>71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5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6"/>
        <v>0</v>
      </c>
      <c r="AU49" s="22" t="s">
        <v>9</v>
      </c>
      <c r="AV49" s="22">
        <v>0</v>
      </c>
      <c r="AW49" s="22" t="s">
        <v>9</v>
      </c>
      <c r="AX49" s="22" t="s">
        <v>9</v>
      </c>
      <c r="AY49" s="22" t="s">
        <v>9</v>
      </c>
      <c r="AZ49" s="22">
        <v>0</v>
      </c>
      <c r="BA49" s="22">
        <f t="shared" si="27"/>
        <v>0</v>
      </c>
      <c r="BB49" s="22" t="s">
        <v>9</v>
      </c>
      <c r="BC49" s="22">
        <v>0</v>
      </c>
      <c r="BD49" s="22" t="s">
        <v>9</v>
      </c>
      <c r="BE49" s="22" t="s">
        <v>9</v>
      </c>
      <c r="BF49" s="22" t="s">
        <v>9</v>
      </c>
      <c r="BG49" s="22">
        <v>0</v>
      </c>
      <c r="BH49" s="22">
        <f t="shared" si="28"/>
        <v>64</v>
      </c>
      <c r="BI49" s="22">
        <v>64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110</v>
      </c>
      <c r="B50" s="40" t="s">
        <v>201</v>
      </c>
      <c r="C50" s="41" t="s">
        <v>202</v>
      </c>
      <c r="D50" s="22">
        <f t="shared" si="16"/>
        <v>60</v>
      </c>
      <c r="E50" s="22">
        <f t="shared" si="15"/>
        <v>0</v>
      </c>
      <c r="F50" s="22">
        <f t="shared" si="15"/>
        <v>60</v>
      </c>
      <c r="G50" s="22">
        <f t="shared" si="15"/>
        <v>0</v>
      </c>
      <c r="H50" s="22">
        <f t="shared" si="15"/>
        <v>0</v>
      </c>
      <c r="I50" s="22">
        <f t="shared" si="15"/>
        <v>0</v>
      </c>
      <c r="J50" s="22">
        <f t="shared" si="15"/>
        <v>0</v>
      </c>
      <c r="K50" s="22">
        <f t="shared" si="17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18"/>
        <v>60</v>
      </c>
      <c r="S50" s="22">
        <f t="shared" si="19"/>
        <v>0</v>
      </c>
      <c r="T50" s="22">
        <f t="shared" si="20"/>
        <v>60</v>
      </c>
      <c r="U50" s="22">
        <f t="shared" si="21"/>
        <v>0</v>
      </c>
      <c r="V50" s="22">
        <f t="shared" si="21"/>
        <v>0</v>
      </c>
      <c r="W50" s="22">
        <f t="shared" si="21"/>
        <v>0</v>
      </c>
      <c r="X50" s="22">
        <f t="shared" si="22"/>
        <v>0</v>
      </c>
      <c r="Y50" s="22">
        <f t="shared" si="23"/>
        <v>0</v>
      </c>
      <c r="Z50" s="22" t="s">
        <v>9</v>
      </c>
      <c r="AA50" s="22">
        <v>0</v>
      </c>
      <c r="AB50" s="22" t="s">
        <v>9</v>
      </c>
      <c r="AC50" s="22" t="s">
        <v>9</v>
      </c>
      <c r="AD50" s="22" t="s">
        <v>9</v>
      </c>
      <c r="AE50" s="22">
        <v>0</v>
      </c>
      <c r="AF50" s="22">
        <f t="shared" si="24"/>
        <v>60</v>
      </c>
      <c r="AG50" s="22">
        <v>0</v>
      </c>
      <c r="AH50" s="22">
        <v>60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5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26"/>
        <v>0</v>
      </c>
      <c r="AU50" s="22" t="s">
        <v>9</v>
      </c>
      <c r="AV50" s="22">
        <v>0</v>
      </c>
      <c r="AW50" s="22" t="s">
        <v>9</v>
      </c>
      <c r="AX50" s="22" t="s">
        <v>9</v>
      </c>
      <c r="AY50" s="22" t="s">
        <v>9</v>
      </c>
      <c r="AZ50" s="22">
        <v>0</v>
      </c>
      <c r="BA50" s="22">
        <f t="shared" si="27"/>
        <v>0</v>
      </c>
      <c r="BB50" s="22" t="s">
        <v>9</v>
      </c>
      <c r="BC50" s="22">
        <v>0</v>
      </c>
      <c r="BD50" s="22" t="s">
        <v>9</v>
      </c>
      <c r="BE50" s="22" t="s">
        <v>9</v>
      </c>
      <c r="BF50" s="22" t="s">
        <v>9</v>
      </c>
      <c r="BG50" s="22">
        <v>0</v>
      </c>
      <c r="BH50" s="22">
        <f t="shared" si="28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110</v>
      </c>
      <c r="B51" s="40" t="s">
        <v>203</v>
      </c>
      <c r="C51" s="41" t="s">
        <v>204</v>
      </c>
      <c r="D51" s="22">
        <f t="shared" si="16"/>
        <v>250</v>
      </c>
      <c r="E51" s="22">
        <f t="shared" si="15"/>
        <v>98</v>
      </c>
      <c r="F51" s="22">
        <f t="shared" si="15"/>
        <v>140</v>
      </c>
      <c r="G51" s="22">
        <f t="shared" si="15"/>
        <v>0</v>
      </c>
      <c r="H51" s="22">
        <f t="shared" si="15"/>
        <v>9</v>
      </c>
      <c r="I51" s="22">
        <f t="shared" si="15"/>
        <v>1</v>
      </c>
      <c r="J51" s="22">
        <f t="shared" si="15"/>
        <v>2</v>
      </c>
      <c r="K51" s="22">
        <f t="shared" si="17"/>
        <v>101</v>
      </c>
      <c r="L51" s="22">
        <v>98</v>
      </c>
      <c r="M51" s="22">
        <v>0</v>
      </c>
      <c r="N51" s="22">
        <v>0</v>
      </c>
      <c r="O51" s="22">
        <v>0</v>
      </c>
      <c r="P51" s="22">
        <v>1</v>
      </c>
      <c r="Q51" s="22">
        <v>2</v>
      </c>
      <c r="R51" s="22">
        <f t="shared" si="18"/>
        <v>149</v>
      </c>
      <c r="S51" s="22">
        <f t="shared" si="19"/>
        <v>0</v>
      </c>
      <c r="T51" s="22">
        <f t="shared" si="20"/>
        <v>140</v>
      </c>
      <c r="U51" s="22">
        <f t="shared" si="21"/>
        <v>0</v>
      </c>
      <c r="V51" s="22">
        <f t="shared" si="21"/>
        <v>9</v>
      </c>
      <c r="W51" s="22">
        <f t="shared" si="21"/>
        <v>0</v>
      </c>
      <c r="X51" s="22">
        <f t="shared" si="22"/>
        <v>0</v>
      </c>
      <c r="Y51" s="22">
        <f t="shared" si="23"/>
        <v>0</v>
      </c>
      <c r="Z51" s="22" t="s">
        <v>9</v>
      </c>
      <c r="AA51" s="22">
        <v>0</v>
      </c>
      <c r="AB51" s="22" t="s">
        <v>9</v>
      </c>
      <c r="AC51" s="22" t="s">
        <v>9</v>
      </c>
      <c r="AD51" s="22" t="s">
        <v>9</v>
      </c>
      <c r="AE51" s="22">
        <v>0</v>
      </c>
      <c r="AF51" s="22">
        <f t="shared" si="24"/>
        <v>149</v>
      </c>
      <c r="AG51" s="22">
        <v>0</v>
      </c>
      <c r="AH51" s="22">
        <v>140</v>
      </c>
      <c r="AI51" s="22">
        <v>0</v>
      </c>
      <c r="AJ51" s="22">
        <v>9</v>
      </c>
      <c r="AK51" s="22">
        <v>0</v>
      </c>
      <c r="AL51" s="22">
        <v>0</v>
      </c>
      <c r="AM51" s="22">
        <f t="shared" si="25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6"/>
        <v>0</v>
      </c>
      <c r="AU51" s="22" t="s">
        <v>9</v>
      </c>
      <c r="AV51" s="22">
        <v>0</v>
      </c>
      <c r="AW51" s="22" t="s">
        <v>9</v>
      </c>
      <c r="AX51" s="22" t="s">
        <v>9</v>
      </c>
      <c r="AY51" s="22" t="s">
        <v>9</v>
      </c>
      <c r="AZ51" s="22">
        <v>0</v>
      </c>
      <c r="BA51" s="22">
        <f t="shared" si="27"/>
        <v>0</v>
      </c>
      <c r="BB51" s="22" t="s">
        <v>9</v>
      </c>
      <c r="BC51" s="22">
        <v>0</v>
      </c>
      <c r="BD51" s="22" t="s">
        <v>9</v>
      </c>
      <c r="BE51" s="22" t="s">
        <v>9</v>
      </c>
      <c r="BF51" s="22" t="s">
        <v>9</v>
      </c>
      <c r="BG51" s="22">
        <v>0</v>
      </c>
      <c r="BH51" s="22">
        <f t="shared" si="28"/>
        <v>19</v>
      </c>
      <c r="BI51" s="22">
        <v>0</v>
      </c>
      <c r="BJ51" s="22">
        <v>0</v>
      </c>
      <c r="BK51" s="22">
        <v>19</v>
      </c>
      <c r="BL51" s="22">
        <v>0</v>
      </c>
      <c r="BM51" s="22">
        <v>0</v>
      </c>
      <c r="BN51" s="22">
        <v>0</v>
      </c>
    </row>
    <row r="52" spans="1:66" ht="13.5">
      <c r="A52" s="40" t="s">
        <v>110</v>
      </c>
      <c r="B52" s="40" t="s">
        <v>205</v>
      </c>
      <c r="C52" s="41" t="s">
        <v>206</v>
      </c>
      <c r="D52" s="22">
        <f t="shared" si="16"/>
        <v>121</v>
      </c>
      <c r="E52" s="22">
        <f t="shared" si="15"/>
        <v>82</v>
      </c>
      <c r="F52" s="22">
        <f t="shared" si="15"/>
        <v>39</v>
      </c>
      <c r="G52" s="22">
        <f t="shared" si="15"/>
        <v>0</v>
      </c>
      <c r="H52" s="22">
        <f t="shared" si="15"/>
        <v>0</v>
      </c>
      <c r="I52" s="22">
        <f t="shared" si="15"/>
        <v>0</v>
      </c>
      <c r="J52" s="22">
        <f t="shared" si="15"/>
        <v>0</v>
      </c>
      <c r="K52" s="22">
        <f t="shared" si="17"/>
        <v>93</v>
      </c>
      <c r="L52" s="22">
        <v>82</v>
      </c>
      <c r="M52" s="22">
        <v>11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8"/>
        <v>28</v>
      </c>
      <c r="S52" s="22">
        <f t="shared" si="19"/>
        <v>0</v>
      </c>
      <c r="T52" s="22">
        <f t="shared" si="20"/>
        <v>28</v>
      </c>
      <c r="U52" s="22">
        <f t="shared" si="21"/>
        <v>0</v>
      </c>
      <c r="V52" s="22">
        <f t="shared" si="21"/>
        <v>0</v>
      </c>
      <c r="W52" s="22">
        <f t="shared" si="21"/>
        <v>0</v>
      </c>
      <c r="X52" s="22">
        <f t="shared" si="22"/>
        <v>0</v>
      </c>
      <c r="Y52" s="22">
        <f t="shared" si="23"/>
        <v>0</v>
      </c>
      <c r="Z52" s="22" t="s">
        <v>9</v>
      </c>
      <c r="AA52" s="22">
        <v>0</v>
      </c>
      <c r="AB52" s="22" t="s">
        <v>9</v>
      </c>
      <c r="AC52" s="22" t="s">
        <v>9</v>
      </c>
      <c r="AD52" s="22" t="s">
        <v>9</v>
      </c>
      <c r="AE52" s="22">
        <v>0</v>
      </c>
      <c r="AF52" s="22">
        <f t="shared" si="24"/>
        <v>28</v>
      </c>
      <c r="AG52" s="22">
        <v>0</v>
      </c>
      <c r="AH52" s="22">
        <v>28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5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6"/>
        <v>0</v>
      </c>
      <c r="AU52" s="22" t="s">
        <v>9</v>
      </c>
      <c r="AV52" s="22">
        <v>0</v>
      </c>
      <c r="AW52" s="22" t="s">
        <v>9</v>
      </c>
      <c r="AX52" s="22" t="s">
        <v>9</v>
      </c>
      <c r="AY52" s="22" t="s">
        <v>9</v>
      </c>
      <c r="AZ52" s="22">
        <v>0</v>
      </c>
      <c r="BA52" s="22">
        <f t="shared" si="27"/>
        <v>0</v>
      </c>
      <c r="BB52" s="22" t="s">
        <v>9</v>
      </c>
      <c r="BC52" s="22">
        <v>0</v>
      </c>
      <c r="BD52" s="22" t="s">
        <v>9</v>
      </c>
      <c r="BE52" s="22" t="s">
        <v>9</v>
      </c>
      <c r="BF52" s="22" t="s">
        <v>9</v>
      </c>
      <c r="BG52" s="22">
        <v>0</v>
      </c>
      <c r="BH52" s="22">
        <f t="shared" si="28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110</v>
      </c>
      <c r="B53" s="40" t="s">
        <v>207</v>
      </c>
      <c r="C53" s="41" t="s">
        <v>208</v>
      </c>
      <c r="D53" s="22">
        <f t="shared" si="16"/>
        <v>49</v>
      </c>
      <c r="E53" s="22">
        <f t="shared" si="15"/>
        <v>0</v>
      </c>
      <c r="F53" s="22">
        <f t="shared" si="15"/>
        <v>38</v>
      </c>
      <c r="G53" s="22">
        <f t="shared" si="15"/>
        <v>0</v>
      </c>
      <c r="H53" s="22">
        <f t="shared" si="15"/>
        <v>4</v>
      </c>
      <c r="I53" s="22">
        <f t="shared" si="15"/>
        <v>0</v>
      </c>
      <c r="J53" s="22">
        <f t="shared" si="15"/>
        <v>7</v>
      </c>
      <c r="K53" s="22">
        <f t="shared" si="17"/>
        <v>7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7</v>
      </c>
      <c r="R53" s="22">
        <f t="shared" si="18"/>
        <v>42</v>
      </c>
      <c r="S53" s="22">
        <f t="shared" si="19"/>
        <v>0</v>
      </c>
      <c r="T53" s="22">
        <f t="shared" si="20"/>
        <v>38</v>
      </c>
      <c r="U53" s="22">
        <f t="shared" si="21"/>
        <v>0</v>
      </c>
      <c r="V53" s="22">
        <f t="shared" si="21"/>
        <v>4</v>
      </c>
      <c r="W53" s="22">
        <f t="shared" si="21"/>
        <v>0</v>
      </c>
      <c r="X53" s="22">
        <f t="shared" si="22"/>
        <v>0</v>
      </c>
      <c r="Y53" s="22">
        <f t="shared" si="23"/>
        <v>0</v>
      </c>
      <c r="Z53" s="22" t="s">
        <v>9</v>
      </c>
      <c r="AA53" s="22">
        <v>0</v>
      </c>
      <c r="AB53" s="22" t="s">
        <v>9</v>
      </c>
      <c r="AC53" s="22" t="s">
        <v>9</v>
      </c>
      <c r="AD53" s="22" t="s">
        <v>9</v>
      </c>
      <c r="AE53" s="22">
        <v>0</v>
      </c>
      <c r="AF53" s="22">
        <f t="shared" si="24"/>
        <v>13</v>
      </c>
      <c r="AG53" s="22">
        <v>0</v>
      </c>
      <c r="AH53" s="22">
        <v>13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5"/>
        <v>29</v>
      </c>
      <c r="AN53" s="22">
        <v>0</v>
      </c>
      <c r="AO53" s="22">
        <v>25</v>
      </c>
      <c r="AP53" s="22">
        <v>0</v>
      </c>
      <c r="AQ53" s="22">
        <v>4</v>
      </c>
      <c r="AR53" s="22">
        <v>0</v>
      </c>
      <c r="AS53" s="22">
        <v>0</v>
      </c>
      <c r="AT53" s="22">
        <f t="shared" si="26"/>
        <v>0</v>
      </c>
      <c r="AU53" s="22" t="s">
        <v>9</v>
      </c>
      <c r="AV53" s="22">
        <v>0</v>
      </c>
      <c r="AW53" s="22" t="s">
        <v>9</v>
      </c>
      <c r="AX53" s="22" t="s">
        <v>9</v>
      </c>
      <c r="AY53" s="22" t="s">
        <v>9</v>
      </c>
      <c r="AZ53" s="22">
        <v>0</v>
      </c>
      <c r="BA53" s="22">
        <f t="shared" si="27"/>
        <v>0</v>
      </c>
      <c r="BB53" s="22" t="s">
        <v>9</v>
      </c>
      <c r="BC53" s="22">
        <v>0</v>
      </c>
      <c r="BD53" s="22" t="s">
        <v>9</v>
      </c>
      <c r="BE53" s="22" t="s">
        <v>9</v>
      </c>
      <c r="BF53" s="22" t="s">
        <v>9</v>
      </c>
      <c r="BG53" s="22">
        <v>0</v>
      </c>
      <c r="BH53" s="22">
        <f t="shared" si="28"/>
        <v>128</v>
      </c>
      <c r="BI53" s="22">
        <v>128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110</v>
      </c>
      <c r="B54" s="40" t="s">
        <v>209</v>
      </c>
      <c r="C54" s="41" t="s">
        <v>210</v>
      </c>
      <c r="D54" s="22">
        <f t="shared" si="16"/>
        <v>262</v>
      </c>
      <c r="E54" s="22">
        <f t="shared" si="15"/>
        <v>109</v>
      </c>
      <c r="F54" s="22">
        <f t="shared" si="15"/>
        <v>115</v>
      </c>
      <c r="G54" s="22">
        <f t="shared" si="15"/>
        <v>0</v>
      </c>
      <c r="H54" s="22">
        <f t="shared" si="15"/>
        <v>23</v>
      </c>
      <c r="I54" s="22">
        <f t="shared" si="15"/>
        <v>0</v>
      </c>
      <c r="J54" s="22">
        <f t="shared" si="15"/>
        <v>15</v>
      </c>
      <c r="K54" s="22">
        <f t="shared" si="17"/>
        <v>124</v>
      </c>
      <c r="L54" s="22">
        <v>109</v>
      </c>
      <c r="M54" s="22">
        <v>0</v>
      </c>
      <c r="N54" s="22">
        <v>0</v>
      </c>
      <c r="O54" s="22">
        <v>0</v>
      </c>
      <c r="P54" s="22">
        <v>0</v>
      </c>
      <c r="Q54" s="22">
        <v>15</v>
      </c>
      <c r="R54" s="22">
        <f t="shared" si="18"/>
        <v>138</v>
      </c>
      <c r="S54" s="22">
        <f t="shared" si="19"/>
        <v>0</v>
      </c>
      <c r="T54" s="22">
        <f t="shared" si="20"/>
        <v>115</v>
      </c>
      <c r="U54" s="22">
        <f t="shared" si="21"/>
        <v>0</v>
      </c>
      <c r="V54" s="22">
        <f t="shared" si="21"/>
        <v>23</v>
      </c>
      <c r="W54" s="22">
        <f t="shared" si="21"/>
        <v>0</v>
      </c>
      <c r="X54" s="22">
        <f t="shared" si="22"/>
        <v>0</v>
      </c>
      <c r="Y54" s="22">
        <f t="shared" si="23"/>
        <v>0</v>
      </c>
      <c r="Z54" s="22" t="s">
        <v>9</v>
      </c>
      <c r="AA54" s="22">
        <v>0</v>
      </c>
      <c r="AB54" s="22" t="s">
        <v>9</v>
      </c>
      <c r="AC54" s="22" t="s">
        <v>9</v>
      </c>
      <c r="AD54" s="22" t="s">
        <v>9</v>
      </c>
      <c r="AE54" s="22">
        <v>0</v>
      </c>
      <c r="AF54" s="22">
        <f t="shared" si="24"/>
        <v>57</v>
      </c>
      <c r="AG54" s="22">
        <v>0</v>
      </c>
      <c r="AH54" s="22">
        <v>57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5"/>
        <v>81</v>
      </c>
      <c r="AN54" s="22">
        <v>0</v>
      </c>
      <c r="AO54" s="22">
        <v>58</v>
      </c>
      <c r="AP54" s="22">
        <v>0</v>
      </c>
      <c r="AQ54" s="22">
        <v>23</v>
      </c>
      <c r="AR54" s="22">
        <v>0</v>
      </c>
      <c r="AS54" s="22">
        <v>0</v>
      </c>
      <c r="AT54" s="22">
        <f t="shared" si="26"/>
        <v>0</v>
      </c>
      <c r="AU54" s="22" t="s">
        <v>9</v>
      </c>
      <c r="AV54" s="22">
        <v>0</v>
      </c>
      <c r="AW54" s="22" t="s">
        <v>9</v>
      </c>
      <c r="AX54" s="22" t="s">
        <v>9</v>
      </c>
      <c r="AY54" s="22" t="s">
        <v>9</v>
      </c>
      <c r="AZ54" s="22">
        <v>0</v>
      </c>
      <c r="BA54" s="22">
        <f t="shared" si="27"/>
        <v>0</v>
      </c>
      <c r="BB54" s="22" t="s">
        <v>9</v>
      </c>
      <c r="BC54" s="22">
        <v>0</v>
      </c>
      <c r="BD54" s="22" t="s">
        <v>9</v>
      </c>
      <c r="BE54" s="22" t="s">
        <v>9</v>
      </c>
      <c r="BF54" s="22" t="s">
        <v>9</v>
      </c>
      <c r="BG54" s="22">
        <v>0</v>
      </c>
      <c r="BH54" s="22">
        <f t="shared" si="28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110</v>
      </c>
      <c r="B55" s="40" t="s">
        <v>211</v>
      </c>
      <c r="C55" s="41" t="s">
        <v>212</v>
      </c>
      <c r="D55" s="22">
        <f t="shared" si="16"/>
        <v>1342</v>
      </c>
      <c r="E55" s="22">
        <f t="shared" si="15"/>
        <v>1325</v>
      </c>
      <c r="F55" s="22">
        <f t="shared" si="15"/>
        <v>11</v>
      </c>
      <c r="G55" s="22">
        <f t="shared" si="15"/>
        <v>3</v>
      </c>
      <c r="H55" s="22">
        <f t="shared" si="15"/>
        <v>0</v>
      </c>
      <c r="I55" s="22">
        <f t="shared" si="15"/>
        <v>0</v>
      </c>
      <c r="J55" s="22">
        <f t="shared" si="15"/>
        <v>3</v>
      </c>
      <c r="K55" s="22">
        <f t="shared" si="17"/>
        <v>1331</v>
      </c>
      <c r="L55" s="22">
        <v>1325</v>
      </c>
      <c r="M55" s="22">
        <v>0</v>
      </c>
      <c r="N55" s="22">
        <v>3</v>
      </c>
      <c r="O55" s="22">
        <v>0</v>
      </c>
      <c r="P55" s="22">
        <v>0</v>
      </c>
      <c r="Q55" s="22">
        <v>3</v>
      </c>
      <c r="R55" s="22">
        <f t="shared" si="18"/>
        <v>11</v>
      </c>
      <c r="S55" s="22">
        <f t="shared" si="19"/>
        <v>0</v>
      </c>
      <c r="T55" s="22">
        <f t="shared" si="20"/>
        <v>11</v>
      </c>
      <c r="U55" s="22">
        <f t="shared" si="21"/>
        <v>0</v>
      </c>
      <c r="V55" s="22">
        <f t="shared" si="21"/>
        <v>0</v>
      </c>
      <c r="W55" s="22">
        <f t="shared" si="21"/>
        <v>0</v>
      </c>
      <c r="X55" s="22">
        <f t="shared" si="22"/>
        <v>0</v>
      </c>
      <c r="Y55" s="22">
        <f t="shared" si="23"/>
        <v>0</v>
      </c>
      <c r="Z55" s="22" t="s">
        <v>9</v>
      </c>
      <c r="AA55" s="22">
        <v>0</v>
      </c>
      <c r="AB55" s="22" t="s">
        <v>9</v>
      </c>
      <c r="AC55" s="22" t="s">
        <v>9</v>
      </c>
      <c r="AD55" s="22" t="s">
        <v>9</v>
      </c>
      <c r="AE55" s="22">
        <v>0</v>
      </c>
      <c r="AF55" s="22">
        <f t="shared" si="24"/>
        <v>11</v>
      </c>
      <c r="AG55" s="22">
        <v>0</v>
      </c>
      <c r="AH55" s="22">
        <v>11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5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6"/>
        <v>0</v>
      </c>
      <c r="AU55" s="22" t="s">
        <v>9</v>
      </c>
      <c r="AV55" s="22">
        <v>0</v>
      </c>
      <c r="AW55" s="22" t="s">
        <v>9</v>
      </c>
      <c r="AX55" s="22" t="s">
        <v>9</v>
      </c>
      <c r="AY55" s="22" t="s">
        <v>9</v>
      </c>
      <c r="AZ55" s="22">
        <v>0</v>
      </c>
      <c r="BA55" s="22">
        <f t="shared" si="27"/>
        <v>0</v>
      </c>
      <c r="BB55" s="22" t="s">
        <v>9</v>
      </c>
      <c r="BC55" s="22">
        <v>0</v>
      </c>
      <c r="BD55" s="22" t="s">
        <v>9</v>
      </c>
      <c r="BE55" s="22" t="s">
        <v>9</v>
      </c>
      <c r="BF55" s="22" t="s">
        <v>9</v>
      </c>
      <c r="BG55" s="22">
        <v>0</v>
      </c>
      <c r="BH55" s="22">
        <f t="shared" si="28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110</v>
      </c>
      <c r="B56" s="40" t="s">
        <v>213</v>
      </c>
      <c r="C56" s="41" t="s">
        <v>214</v>
      </c>
      <c r="D56" s="22">
        <f t="shared" si="16"/>
        <v>78</v>
      </c>
      <c r="E56" s="22">
        <f t="shared" si="15"/>
        <v>19</v>
      </c>
      <c r="F56" s="22">
        <f t="shared" si="15"/>
        <v>59</v>
      </c>
      <c r="G56" s="22">
        <f t="shared" si="15"/>
        <v>0</v>
      </c>
      <c r="H56" s="22">
        <f t="shared" si="15"/>
        <v>0</v>
      </c>
      <c r="I56" s="22">
        <f t="shared" si="15"/>
        <v>0</v>
      </c>
      <c r="J56" s="22">
        <f t="shared" si="15"/>
        <v>0</v>
      </c>
      <c r="K56" s="22">
        <f t="shared" si="17"/>
        <v>19</v>
      </c>
      <c r="L56" s="22">
        <v>19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8"/>
        <v>59</v>
      </c>
      <c r="S56" s="22">
        <f t="shared" si="19"/>
        <v>0</v>
      </c>
      <c r="T56" s="22">
        <f t="shared" si="20"/>
        <v>59</v>
      </c>
      <c r="U56" s="22">
        <f t="shared" si="21"/>
        <v>0</v>
      </c>
      <c r="V56" s="22">
        <f t="shared" si="21"/>
        <v>0</v>
      </c>
      <c r="W56" s="22">
        <f t="shared" si="21"/>
        <v>0</v>
      </c>
      <c r="X56" s="22">
        <f t="shared" si="22"/>
        <v>0</v>
      </c>
      <c r="Y56" s="22">
        <f t="shared" si="23"/>
        <v>0</v>
      </c>
      <c r="Z56" s="22" t="s">
        <v>9</v>
      </c>
      <c r="AA56" s="22">
        <v>0</v>
      </c>
      <c r="AB56" s="22" t="s">
        <v>9</v>
      </c>
      <c r="AC56" s="22" t="s">
        <v>9</v>
      </c>
      <c r="AD56" s="22" t="s">
        <v>9</v>
      </c>
      <c r="AE56" s="22">
        <v>0</v>
      </c>
      <c r="AF56" s="22">
        <f t="shared" si="24"/>
        <v>59</v>
      </c>
      <c r="AG56" s="22">
        <v>0</v>
      </c>
      <c r="AH56" s="22">
        <v>59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5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6"/>
        <v>0</v>
      </c>
      <c r="AU56" s="22" t="s">
        <v>9</v>
      </c>
      <c r="AV56" s="22">
        <v>0</v>
      </c>
      <c r="AW56" s="22" t="s">
        <v>9</v>
      </c>
      <c r="AX56" s="22" t="s">
        <v>9</v>
      </c>
      <c r="AY56" s="22" t="s">
        <v>9</v>
      </c>
      <c r="AZ56" s="22">
        <v>0</v>
      </c>
      <c r="BA56" s="22">
        <f t="shared" si="27"/>
        <v>0</v>
      </c>
      <c r="BB56" s="22" t="s">
        <v>9</v>
      </c>
      <c r="BC56" s="22">
        <v>0</v>
      </c>
      <c r="BD56" s="22" t="s">
        <v>9</v>
      </c>
      <c r="BE56" s="22" t="s">
        <v>9</v>
      </c>
      <c r="BF56" s="22" t="s">
        <v>9</v>
      </c>
      <c r="BG56" s="22">
        <v>0</v>
      </c>
      <c r="BH56" s="22">
        <f t="shared" si="28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110</v>
      </c>
      <c r="B57" s="40" t="s">
        <v>215</v>
      </c>
      <c r="C57" s="41" t="s">
        <v>216</v>
      </c>
      <c r="D57" s="22">
        <f t="shared" si="16"/>
        <v>197</v>
      </c>
      <c r="E57" s="22">
        <f t="shared" si="15"/>
        <v>28</v>
      </c>
      <c r="F57" s="22">
        <f t="shared" si="15"/>
        <v>165</v>
      </c>
      <c r="G57" s="22">
        <f t="shared" si="15"/>
        <v>0</v>
      </c>
      <c r="H57" s="22">
        <f t="shared" si="15"/>
        <v>0</v>
      </c>
      <c r="I57" s="22">
        <f t="shared" si="15"/>
        <v>0</v>
      </c>
      <c r="J57" s="22">
        <f t="shared" si="15"/>
        <v>4</v>
      </c>
      <c r="K57" s="22">
        <f t="shared" si="17"/>
        <v>125</v>
      </c>
      <c r="L57" s="22">
        <v>28</v>
      </c>
      <c r="M57" s="22">
        <v>93</v>
      </c>
      <c r="N57" s="22">
        <v>0</v>
      </c>
      <c r="O57" s="22">
        <v>0</v>
      </c>
      <c r="P57" s="22">
        <v>0</v>
      </c>
      <c r="Q57" s="22">
        <v>4</v>
      </c>
      <c r="R57" s="22">
        <f t="shared" si="18"/>
        <v>72</v>
      </c>
      <c r="S57" s="22">
        <f t="shared" si="19"/>
        <v>0</v>
      </c>
      <c r="T57" s="22">
        <f t="shared" si="20"/>
        <v>72</v>
      </c>
      <c r="U57" s="22">
        <f t="shared" si="21"/>
        <v>0</v>
      </c>
      <c r="V57" s="22">
        <f t="shared" si="21"/>
        <v>0</v>
      </c>
      <c r="W57" s="22">
        <f t="shared" si="21"/>
        <v>0</v>
      </c>
      <c r="X57" s="22">
        <f t="shared" si="22"/>
        <v>0</v>
      </c>
      <c r="Y57" s="22">
        <f t="shared" si="23"/>
        <v>0</v>
      </c>
      <c r="Z57" s="22" t="s">
        <v>9</v>
      </c>
      <c r="AA57" s="22">
        <v>0</v>
      </c>
      <c r="AB57" s="22" t="s">
        <v>9</v>
      </c>
      <c r="AC57" s="22" t="s">
        <v>9</v>
      </c>
      <c r="AD57" s="22" t="s">
        <v>9</v>
      </c>
      <c r="AE57" s="22">
        <v>0</v>
      </c>
      <c r="AF57" s="22">
        <f t="shared" si="24"/>
        <v>72</v>
      </c>
      <c r="AG57" s="22">
        <v>0</v>
      </c>
      <c r="AH57" s="22">
        <v>72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5"/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6"/>
        <v>0</v>
      </c>
      <c r="AU57" s="22" t="s">
        <v>9</v>
      </c>
      <c r="AV57" s="22">
        <v>0</v>
      </c>
      <c r="AW57" s="22" t="s">
        <v>9</v>
      </c>
      <c r="AX57" s="22" t="s">
        <v>9</v>
      </c>
      <c r="AY57" s="22" t="s">
        <v>9</v>
      </c>
      <c r="AZ57" s="22">
        <v>0</v>
      </c>
      <c r="BA57" s="22">
        <f t="shared" si="27"/>
        <v>0</v>
      </c>
      <c r="BB57" s="22" t="s">
        <v>9</v>
      </c>
      <c r="BC57" s="22">
        <v>0</v>
      </c>
      <c r="BD57" s="22" t="s">
        <v>9</v>
      </c>
      <c r="BE57" s="22" t="s">
        <v>9</v>
      </c>
      <c r="BF57" s="22" t="s">
        <v>9</v>
      </c>
      <c r="BG57" s="22">
        <v>0</v>
      </c>
      <c r="BH57" s="22">
        <f t="shared" si="28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110</v>
      </c>
      <c r="B58" s="40" t="s">
        <v>217</v>
      </c>
      <c r="C58" s="41" t="s">
        <v>218</v>
      </c>
      <c r="D58" s="22">
        <f t="shared" si="16"/>
        <v>43</v>
      </c>
      <c r="E58" s="22">
        <f t="shared" si="15"/>
        <v>0</v>
      </c>
      <c r="F58" s="22">
        <f t="shared" si="15"/>
        <v>31</v>
      </c>
      <c r="G58" s="22">
        <f t="shared" si="15"/>
        <v>0</v>
      </c>
      <c r="H58" s="22">
        <f t="shared" si="15"/>
        <v>12</v>
      </c>
      <c r="I58" s="22">
        <f t="shared" si="15"/>
        <v>0</v>
      </c>
      <c r="J58" s="22">
        <f t="shared" si="15"/>
        <v>0</v>
      </c>
      <c r="K58" s="22">
        <f t="shared" si="17"/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8"/>
        <v>43</v>
      </c>
      <c r="S58" s="22">
        <f t="shared" si="19"/>
        <v>0</v>
      </c>
      <c r="T58" s="22">
        <f t="shared" si="20"/>
        <v>31</v>
      </c>
      <c r="U58" s="22">
        <f t="shared" si="21"/>
        <v>0</v>
      </c>
      <c r="V58" s="22">
        <f t="shared" si="21"/>
        <v>12</v>
      </c>
      <c r="W58" s="22">
        <f t="shared" si="21"/>
        <v>0</v>
      </c>
      <c r="X58" s="22">
        <f t="shared" si="22"/>
        <v>0</v>
      </c>
      <c r="Y58" s="22">
        <f t="shared" si="23"/>
        <v>0</v>
      </c>
      <c r="Z58" s="22" t="s">
        <v>9</v>
      </c>
      <c r="AA58" s="22">
        <v>0</v>
      </c>
      <c r="AB58" s="22" t="s">
        <v>9</v>
      </c>
      <c r="AC58" s="22" t="s">
        <v>9</v>
      </c>
      <c r="AD58" s="22" t="s">
        <v>9</v>
      </c>
      <c r="AE58" s="22">
        <v>0</v>
      </c>
      <c r="AF58" s="22">
        <f t="shared" si="24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5"/>
        <v>43</v>
      </c>
      <c r="AN58" s="22">
        <v>0</v>
      </c>
      <c r="AO58" s="22">
        <v>31</v>
      </c>
      <c r="AP58" s="22">
        <v>0</v>
      </c>
      <c r="AQ58" s="22">
        <v>12</v>
      </c>
      <c r="AR58" s="22">
        <v>0</v>
      </c>
      <c r="AS58" s="22">
        <v>0</v>
      </c>
      <c r="AT58" s="22">
        <f t="shared" si="26"/>
        <v>0</v>
      </c>
      <c r="AU58" s="22" t="s">
        <v>9</v>
      </c>
      <c r="AV58" s="22">
        <v>0</v>
      </c>
      <c r="AW58" s="22" t="s">
        <v>9</v>
      </c>
      <c r="AX58" s="22" t="s">
        <v>9</v>
      </c>
      <c r="AY58" s="22" t="s">
        <v>9</v>
      </c>
      <c r="AZ58" s="22">
        <v>0</v>
      </c>
      <c r="BA58" s="22">
        <f t="shared" si="27"/>
        <v>0</v>
      </c>
      <c r="BB58" s="22" t="s">
        <v>9</v>
      </c>
      <c r="BC58" s="22">
        <v>0</v>
      </c>
      <c r="BD58" s="22" t="s">
        <v>9</v>
      </c>
      <c r="BE58" s="22" t="s">
        <v>9</v>
      </c>
      <c r="BF58" s="22" t="s">
        <v>9</v>
      </c>
      <c r="BG58" s="22">
        <v>0</v>
      </c>
      <c r="BH58" s="22">
        <f t="shared" si="28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110</v>
      </c>
      <c r="B59" s="40" t="s">
        <v>219</v>
      </c>
      <c r="C59" s="41" t="s">
        <v>220</v>
      </c>
      <c r="D59" s="22">
        <f t="shared" si="16"/>
        <v>178</v>
      </c>
      <c r="E59" s="22">
        <f t="shared" si="15"/>
        <v>36</v>
      </c>
      <c r="F59" s="22">
        <f t="shared" si="15"/>
        <v>142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7"/>
        <v>36</v>
      </c>
      <c r="L59" s="22">
        <v>36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8"/>
        <v>142</v>
      </c>
      <c r="S59" s="22">
        <f t="shared" si="19"/>
        <v>0</v>
      </c>
      <c r="T59" s="22">
        <f t="shared" si="20"/>
        <v>142</v>
      </c>
      <c r="U59" s="22">
        <f t="shared" si="21"/>
        <v>0</v>
      </c>
      <c r="V59" s="22">
        <f t="shared" si="21"/>
        <v>0</v>
      </c>
      <c r="W59" s="22">
        <f t="shared" si="21"/>
        <v>0</v>
      </c>
      <c r="X59" s="22">
        <f t="shared" si="22"/>
        <v>0</v>
      </c>
      <c r="Y59" s="22">
        <f t="shared" si="23"/>
        <v>0</v>
      </c>
      <c r="Z59" s="22" t="s">
        <v>9</v>
      </c>
      <c r="AA59" s="22">
        <v>0</v>
      </c>
      <c r="AB59" s="22" t="s">
        <v>9</v>
      </c>
      <c r="AC59" s="22" t="s">
        <v>9</v>
      </c>
      <c r="AD59" s="22" t="s">
        <v>9</v>
      </c>
      <c r="AE59" s="22">
        <v>0</v>
      </c>
      <c r="AF59" s="22">
        <f t="shared" si="24"/>
        <v>73</v>
      </c>
      <c r="AG59" s="22">
        <v>0</v>
      </c>
      <c r="AH59" s="22">
        <v>73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5"/>
        <v>69</v>
      </c>
      <c r="AN59" s="22">
        <v>0</v>
      </c>
      <c r="AO59" s="22">
        <v>69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6"/>
        <v>0</v>
      </c>
      <c r="AU59" s="22" t="s">
        <v>9</v>
      </c>
      <c r="AV59" s="22">
        <v>0</v>
      </c>
      <c r="AW59" s="22" t="s">
        <v>9</v>
      </c>
      <c r="AX59" s="22" t="s">
        <v>9</v>
      </c>
      <c r="AY59" s="22" t="s">
        <v>9</v>
      </c>
      <c r="AZ59" s="22">
        <v>0</v>
      </c>
      <c r="BA59" s="22">
        <f t="shared" si="27"/>
        <v>0</v>
      </c>
      <c r="BB59" s="22" t="s">
        <v>9</v>
      </c>
      <c r="BC59" s="22">
        <v>0</v>
      </c>
      <c r="BD59" s="22" t="s">
        <v>9</v>
      </c>
      <c r="BE59" s="22" t="s">
        <v>9</v>
      </c>
      <c r="BF59" s="22" t="s">
        <v>9</v>
      </c>
      <c r="BG59" s="22">
        <v>0</v>
      </c>
      <c r="BH59" s="22">
        <f t="shared" si="28"/>
        <v>121</v>
      </c>
      <c r="BI59" s="22">
        <v>98</v>
      </c>
      <c r="BJ59" s="22">
        <v>0</v>
      </c>
      <c r="BK59" s="22">
        <v>23</v>
      </c>
      <c r="BL59" s="22">
        <v>0</v>
      </c>
      <c r="BM59" s="22">
        <v>0</v>
      </c>
      <c r="BN59" s="22">
        <v>0</v>
      </c>
    </row>
    <row r="60" spans="1:66" ht="13.5">
      <c r="A60" s="40" t="s">
        <v>110</v>
      </c>
      <c r="B60" s="40" t="s">
        <v>221</v>
      </c>
      <c r="C60" s="41" t="s">
        <v>222</v>
      </c>
      <c r="D60" s="22">
        <f t="shared" si="16"/>
        <v>154</v>
      </c>
      <c r="E60" s="22">
        <f t="shared" si="15"/>
        <v>16</v>
      </c>
      <c r="F60" s="22">
        <f t="shared" si="15"/>
        <v>115</v>
      </c>
      <c r="G60" s="22">
        <f t="shared" si="15"/>
        <v>23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7"/>
        <v>39</v>
      </c>
      <c r="L60" s="22">
        <v>16</v>
      </c>
      <c r="M60" s="22">
        <v>0</v>
      </c>
      <c r="N60" s="22">
        <v>23</v>
      </c>
      <c r="O60" s="22">
        <v>0</v>
      </c>
      <c r="P60" s="22">
        <v>0</v>
      </c>
      <c r="Q60" s="22">
        <v>0</v>
      </c>
      <c r="R60" s="22">
        <f t="shared" si="18"/>
        <v>115</v>
      </c>
      <c r="S60" s="22">
        <f t="shared" si="19"/>
        <v>0</v>
      </c>
      <c r="T60" s="22">
        <f t="shared" si="20"/>
        <v>115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2"/>
        <v>0</v>
      </c>
      <c r="Y60" s="22">
        <f t="shared" si="23"/>
        <v>0</v>
      </c>
      <c r="Z60" s="22" t="s">
        <v>9</v>
      </c>
      <c r="AA60" s="22">
        <v>0</v>
      </c>
      <c r="AB60" s="22" t="s">
        <v>9</v>
      </c>
      <c r="AC60" s="22" t="s">
        <v>9</v>
      </c>
      <c r="AD60" s="22" t="s">
        <v>9</v>
      </c>
      <c r="AE60" s="22">
        <v>0</v>
      </c>
      <c r="AF60" s="22">
        <f t="shared" si="24"/>
        <v>115</v>
      </c>
      <c r="AG60" s="22">
        <v>0</v>
      </c>
      <c r="AH60" s="22">
        <v>115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5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6"/>
        <v>0</v>
      </c>
      <c r="AU60" s="22" t="s">
        <v>9</v>
      </c>
      <c r="AV60" s="22">
        <v>0</v>
      </c>
      <c r="AW60" s="22" t="s">
        <v>9</v>
      </c>
      <c r="AX60" s="22" t="s">
        <v>9</v>
      </c>
      <c r="AY60" s="22" t="s">
        <v>9</v>
      </c>
      <c r="AZ60" s="22">
        <v>0</v>
      </c>
      <c r="BA60" s="22">
        <f t="shared" si="27"/>
        <v>0</v>
      </c>
      <c r="BB60" s="22" t="s">
        <v>9</v>
      </c>
      <c r="BC60" s="22">
        <v>0</v>
      </c>
      <c r="BD60" s="22" t="s">
        <v>9</v>
      </c>
      <c r="BE60" s="22" t="s">
        <v>9</v>
      </c>
      <c r="BF60" s="22" t="s">
        <v>9</v>
      </c>
      <c r="BG60" s="22">
        <v>0</v>
      </c>
      <c r="BH60" s="22">
        <f t="shared" si="28"/>
        <v>75</v>
      </c>
      <c r="BI60" s="22">
        <v>39</v>
      </c>
      <c r="BJ60" s="22">
        <v>0</v>
      </c>
      <c r="BK60" s="22">
        <v>36</v>
      </c>
      <c r="BL60" s="22">
        <v>0</v>
      </c>
      <c r="BM60" s="22">
        <v>0</v>
      </c>
      <c r="BN60" s="22">
        <v>0</v>
      </c>
    </row>
    <row r="61" spans="1:66" ht="13.5">
      <c r="A61" s="40" t="s">
        <v>110</v>
      </c>
      <c r="B61" s="40" t="s">
        <v>223</v>
      </c>
      <c r="C61" s="41" t="s">
        <v>224</v>
      </c>
      <c r="D61" s="22">
        <f t="shared" si="16"/>
        <v>149</v>
      </c>
      <c r="E61" s="22">
        <f t="shared" si="15"/>
        <v>82</v>
      </c>
      <c r="F61" s="22">
        <f t="shared" si="15"/>
        <v>67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7"/>
        <v>92</v>
      </c>
      <c r="L61" s="22">
        <v>82</v>
      </c>
      <c r="M61" s="22">
        <v>10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8"/>
        <v>57</v>
      </c>
      <c r="S61" s="22">
        <f t="shared" si="19"/>
        <v>0</v>
      </c>
      <c r="T61" s="22">
        <f t="shared" si="20"/>
        <v>57</v>
      </c>
      <c r="U61" s="22">
        <f t="shared" si="21"/>
        <v>0</v>
      </c>
      <c r="V61" s="22">
        <f t="shared" si="21"/>
        <v>0</v>
      </c>
      <c r="W61" s="22">
        <f t="shared" si="21"/>
        <v>0</v>
      </c>
      <c r="X61" s="22">
        <f t="shared" si="22"/>
        <v>0</v>
      </c>
      <c r="Y61" s="22">
        <f t="shared" si="23"/>
        <v>0</v>
      </c>
      <c r="Z61" s="22" t="s">
        <v>9</v>
      </c>
      <c r="AA61" s="22">
        <v>0</v>
      </c>
      <c r="AB61" s="22" t="s">
        <v>9</v>
      </c>
      <c r="AC61" s="22" t="s">
        <v>9</v>
      </c>
      <c r="AD61" s="22" t="s">
        <v>9</v>
      </c>
      <c r="AE61" s="22">
        <v>0</v>
      </c>
      <c r="AF61" s="22">
        <f t="shared" si="24"/>
        <v>57</v>
      </c>
      <c r="AG61" s="22">
        <v>0</v>
      </c>
      <c r="AH61" s="22">
        <v>57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5"/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6"/>
        <v>0</v>
      </c>
      <c r="AU61" s="22" t="s">
        <v>9</v>
      </c>
      <c r="AV61" s="22">
        <v>0</v>
      </c>
      <c r="AW61" s="22" t="s">
        <v>9</v>
      </c>
      <c r="AX61" s="22" t="s">
        <v>9</v>
      </c>
      <c r="AY61" s="22" t="s">
        <v>9</v>
      </c>
      <c r="AZ61" s="22">
        <v>0</v>
      </c>
      <c r="BA61" s="22">
        <f t="shared" si="27"/>
        <v>0</v>
      </c>
      <c r="BB61" s="22" t="s">
        <v>9</v>
      </c>
      <c r="BC61" s="22">
        <v>0</v>
      </c>
      <c r="BD61" s="22" t="s">
        <v>9</v>
      </c>
      <c r="BE61" s="22" t="s">
        <v>9</v>
      </c>
      <c r="BF61" s="22" t="s">
        <v>9</v>
      </c>
      <c r="BG61" s="22">
        <v>0</v>
      </c>
      <c r="BH61" s="22">
        <f t="shared" si="28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110</v>
      </c>
      <c r="B62" s="40" t="s">
        <v>225</v>
      </c>
      <c r="C62" s="41" t="s">
        <v>226</v>
      </c>
      <c r="D62" s="22">
        <f t="shared" si="16"/>
        <v>534</v>
      </c>
      <c r="E62" s="22">
        <f t="shared" si="15"/>
        <v>218</v>
      </c>
      <c r="F62" s="22">
        <f t="shared" si="15"/>
        <v>211</v>
      </c>
      <c r="G62" s="22">
        <f t="shared" si="15"/>
        <v>95</v>
      </c>
      <c r="H62" s="22">
        <f t="shared" si="15"/>
        <v>10</v>
      </c>
      <c r="I62" s="22">
        <f t="shared" si="15"/>
        <v>0</v>
      </c>
      <c r="J62" s="22">
        <f t="shared" si="15"/>
        <v>0</v>
      </c>
      <c r="K62" s="22">
        <f t="shared" si="17"/>
        <v>218</v>
      </c>
      <c r="L62" s="22">
        <v>218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8"/>
        <v>316</v>
      </c>
      <c r="S62" s="22">
        <f t="shared" si="19"/>
        <v>0</v>
      </c>
      <c r="T62" s="22">
        <f t="shared" si="20"/>
        <v>211</v>
      </c>
      <c r="U62" s="22">
        <f t="shared" si="21"/>
        <v>95</v>
      </c>
      <c r="V62" s="22">
        <f t="shared" si="21"/>
        <v>10</v>
      </c>
      <c r="W62" s="22">
        <f t="shared" si="21"/>
        <v>0</v>
      </c>
      <c r="X62" s="22">
        <f t="shared" si="22"/>
        <v>0</v>
      </c>
      <c r="Y62" s="22">
        <f t="shared" si="23"/>
        <v>0</v>
      </c>
      <c r="Z62" s="22" t="s">
        <v>9</v>
      </c>
      <c r="AA62" s="22">
        <v>0</v>
      </c>
      <c r="AB62" s="22" t="s">
        <v>9</v>
      </c>
      <c r="AC62" s="22" t="s">
        <v>9</v>
      </c>
      <c r="AD62" s="22" t="s">
        <v>9</v>
      </c>
      <c r="AE62" s="22">
        <v>0</v>
      </c>
      <c r="AF62" s="22">
        <f t="shared" si="24"/>
        <v>119</v>
      </c>
      <c r="AG62" s="22">
        <v>0</v>
      </c>
      <c r="AH62" s="22">
        <v>119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5"/>
        <v>197</v>
      </c>
      <c r="AN62" s="22">
        <v>0</v>
      </c>
      <c r="AO62" s="22">
        <v>92</v>
      </c>
      <c r="AP62" s="22">
        <v>95</v>
      </c>
      <c r="AQ62" s="22">
        <v>10</v>
      </c>
      <c r="AR62" s="22">
        <v>0</v>
      </c>
      <c r="AS62" s="22">
        <v>0</v>
      </c>
      <c r="AT62" s="22">
        <f t="shared" si="26"/>
        <v>0</v>
      </c>
      <c r="AU62" s="22" t="s">
        <v>9</v>
      </c>
      <c r="AV62" s="22">
        <v>0</v>
      </c>
      <c r="AW62" s="22" t="s">
        <v>9</v>
      </c>
      <c r="AX62" s="22" t="s">
        <v>9</v>
      </c>
      <c r="AY62" s="22" t="s">
        <v>9</v>
      </c>
      <c r="AZ62" s="22">
        <v>0</v>
      </c>
      <c r="BA62" s="22">
        <f t="shared" si="27"/>
        <v>0</v>
      </c>
      <c r="BB62" s="22" t="s">
        <v>9</v>
      </c>
      <c r="BC62" s="22">
        <v>0</v>
      </c>
      <c r="BD62" s="22" t="s">
        <v>9</v>
      </c>
      <c r="BE62" s="22" t="s">
        <v>9</v>
      </c>
      <c r="BF62" s="22" t="s">
        <v>9</v>
      </c>
      <c r="BG62" s="22">
        <v>0</v>
      </c>
      <c r="BH62" s="22">
        <f t="shared" si="28"/>
        <v>48</v>
      </c>
      <c r="BI62" s="22">
        <v>25</v>
      </c>
      <c r="BJ62" s="22">
        <v>0</v>
      </c>
      <c r="BK62" s="22">
        <v>23</v>
      </c>
      <c r="BL62" s="22">
        <v>0</v>
      </c>
      <c r="BM62" s="22">
        <v>0</v>
      </c>
      <c r="BN62" s="22">
        <v>0</v>
      </c>
    </row>
    <row r="63" spans="1:66" ht="13.5">
      <c r="A63" s="40" t="s">
        <v>110</v>
      </c>
      <c r="B63" s="40" t="s">
        <v>227</v>
      </c>
      <c r="C63" s="41" t="s">
        <v>228</v>
      </c>
      <c r="D63" s="22">
        <f t="shared" si="16"/>
        <v>794</v>
      </c>
      <c r="E63" s="22">
        <f t="shared" si="15"/>
        <v>292</v>
      </c>
      <c r="F63" s="22">
        <f t="shared" si="15"/>
        <v>322</v>
      </c>
      <c r="G63" s="22">
        <f t="shared" si="15"/>
        <v>168</v>
      </c>
      <c r="H63" s="22">
        <f t="shared" si="15"/>
        <v>12</v>
      </c>
      <c r="I63" s="22">
        <f t="shared" si="15"/>
        <v>0</v>
      </c>
      <c r="J63" s="22">
        <f t="shared" si="15"/>
        <v>0</v>
      </c>
      <c r="K63" s="22">
        <f t="shared" si="17"/>
        <v>292</v>
      </c>
      <c r="L63" s="22">
        <v>292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8"/>
        <v>502</v>
      </c>
      <c r="S63" s="22">
        <f t="shared" si="19"/>
        <v>0</v>
      </c>
      <c r="T63" s="22">
        <f t="shared" si="20"/>
        <v>322</v>
      </c>
      <c r="U63" s="22">
        <f t="shared" si="21"/>
        <v>168</v>
      </c>
      <c r="V63" s="22">
        <f t="shared" si="21"/>
        <v>12</v>
      </c>
      <c r="W63" s="22">
        <f t="shared" si="21"/>
        <v>0</v>
      </c>
      <c r="X63" s="22">
        <f t="shared" si="22"/>
        <v>0</v>
      </c>
      <c r="Y63" s="22">
        <f t="shared" si="23"/>
        <v>0</v>
      </c>
      <c r="Z63" s="22" t="s">
        <v>9</v>
      </c>
      <c r="AA63" s="22">
        <v>0</v>
      </c>
      <c r="AB63" s="22" t="s">
        <v>9</v>
      </c>
      <c r="AC63" s="22" t="s">
        <v>9</v>
      </c>
      <c r="AD63" s="22" t="s">
        <v>9</v>
      </c>
      <c r="AE63" s="22">
        <v>0</v>
      </c>
      <c r="AF63" s="22">
        <f t="shared" si="24"/>
        <v>182</v>
      </c>
      <c r="AG63" s="22">
        <v>0</v>
      </c>
      <c r="AH63" s="22">
        <v>182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5"/>
        <v>320</v>
      </c>
      <c r="AN63" s="22">
        <v>0</v>
      </c>
      <c r="AO63" s="22">
        <v>140</v>
      </c>
      <c r="AP63" s="22">
        <v>168</v>
      </c>
      <c r="AQ63" s="22">
        <v>12</v>
      </c>
      <c r="AR63" s="22">
        <v>0</v>
      </c>
      <c r="AS63" s="22">
        <v>0</v>
      </c>
      <c r="AT63" s="22">
        <f t="shared" si="26"/>
        <v>0</v>
      </c>
      <c r="AU63" s="22" t="s">
        <v>9</v>
      </c>
      <c r="AV63" s="22">
        <v>0</v>
      </c>
      <c r="AW63" s="22" t="s">
        <v>9</v>
      </c>
      <c r="AX63" s="22" t="s">
        <v>9</v>
      </c>
      <c r="AY63" s="22" t="s">
        <v>9</v>
      </c>
      <c r="AZ63" s="22">
        <v>0</v>
      </c>
      <c r="BA63" s="22">
        <f t="shared" si="27"/>
        <v>0</v>
      </c>
      <c r="BB63" s="22" t="s">
        <v>9</v>
      </c>
      <c r="BC63" s="22">
        <v>0</v>
      </c>
      <c r="BD63" s="22" t="s">
        <v>9</v>
      </c>
      <c r="BE63" s="22" t="s">
        <v>9</v>
      </c>
      <c r="BF63" s="22" t="s">
        <v>9</v>
      </c>
      <c r="BG63" s="22">
        <v>0</v>
      </c>
      <c r="BH63" s="22">
        <f t="shared" si="28"/>
        <v>68</v>
      </c>
      <c r="BI63" s="22">
        <v>40</v>
      </c>
      <c r="BJ63" s="22">
        <v>0</v>
      </c>
      <c r="BK63" s="22">
        <v>26</v>
      </c>
      <c r="BL63" s="22">
        <v>0</v>
      </c>
      <c r="BM63" s="22">
        <v>0</v>
      </c>
      <c r="BN63" s="22">
        <v>2</v>
      </c>
    </row>
    <row r="64" spans="1:66" ht="13.5">
      <c r="A64" s="40" t="s">
        <v>110</v>
      </c>
      <c r="B64" s="40" t="s">
        <v>229</v>
      </c>
      <c r="C64" s="41" t="s">
        <v>230</v>
      </c>
      <c r="D64" s="22">
        <f t="shared" si="16"/>
        <v>477</v>
      </c>
      <c r="E64" s="22">
        <f t="shared" si="15"/>
        <v>238</v>
      </c>
      <c r="F64" s="22">
        <f t="shared" si="15"/>
        <v>93</v>
      </c>
      <c r="G64" s="22">
        <f t="shared" si="15"/>
        <v>124</v>
      </c>
      <c r="H64" s="22">
        <f t="shared" si="15"/>
        <v>4</v>
      </c>
      <c r="I64" s="22">
        <f t="shared" si="15"/>
        <v>0</v>
      </c>
      <c r="J64" s="22">
        <f t="shared" si="15"/>
        <v>18</v>
      </c>
      <c r="K64" s="22">
        <f t="shared" si="17"/>
        <v>380</v>
      </c>
      <c r="L64" s="22">
        <v>238</v>
      </c>
      <c r="M64" s="22">
        <v>0</v>
      </c>
      <c r="N64" s="22">
        <v>124</v>
      </c>
      <c r="O64" s="22">
        <v>0</v>
      </c>
      <c r="P64" s="22">
        <v>0</v>
      </c>
      <c r="Q64" s="22">
        <v>18</v>
      </c>
      <c r="R64" s="22">
        <f t="shared" si="18"/>
        <v>97</v>
      </c>
      <c r="S64" s="22">
        <f t="shared" si="19"/>
        <v>0</v>
      </c>
      <c r="T64" s="22">
        <f t="shared" si="20"/>
        <v>93</v>
      </c>
      <c r="U64" s="22">
        <f t="shared" si="21"/>
        <v>0</v>
      </c>
      <c r="V64" s="22">
        <f t="shared" si="21"/>
        <v>4</v>
      </c>
      <c r="W64" s="22">
        <f t="shared" si="21"/>
        <v>0</v>
      </c>
      <c r="X64" s="22">
        <f t="shared" si="22"/>
        <v>0</v>
      </c>
      <c r="Y64" s="22">
        <f t="shared" si="23"/>
        <v>0</v>
      </c>
      <c r="Z64" s="22" t="s">
        <v>9</v>
      </c>
      <c r="AA64" s="22">
        <v>0</v>
      </c>
      <c r="AB64" s="22" t="s">
        <v>9</v>
      </c>
      <c r="AC64" s="22" t="s">
        <v>9</v>
      </c>
      <c r="AD64" s="22" t="s">
        <v>9</v>
      </c>
      <c r="AE64" s="22">
        <v>0</v>
      </c>
      <c r="AF64" s="22">
        <f t="shared" si="24"/>
        <v>93</v>
      </c>
      <c r="AG64" s="22">
        <v>0</v>
      </c>
      <c r="AH64" s="22">
        <v>93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4</v>
      </c>
      <c r="AN64" s="22">
        <v>0</v>
      </c>
      <c r="AO64" s="22">
        <v>0</v>
      </c>
      <c r="AP64" s="22">
        <v>0</v>
      </c>
      <c r="AQ64" s="22">
        <v>4</v>
      </c>
      <c r="AR64" s="22">
        <v>0</v>
      </c>
      <c r="AS64" s="22">
        <v>0</v>
      </c>
      <c r="AT64" s="22">
        <f t="shared" si="26"/>
        <v>0</v>
      </c>
      <c r="AU64" s="22" t="s">
        <v>9</v>
      </c>
      <c r="AV64" s="22">
        <v>0</v>
      </c>
      <c r="AW64" s="22" t="s">
        <v>9</v>
      </c>
      <c r="AX64" s="22" t="s">
        <v>9</v>
      </c>
      <c r="AY64" s="22" t="s">
        <v>9</v>
      </c>
      <c r="AZ64" s="22">
        <v>0</v>
      </c>
      <c r="BA64" s="22">
        <f t="shared" si="27"/>
        <v>0</v>
      </c>
      <c r="BB64" s="22" t="s">
        <v>9</v>
      </c>
      <c r="BC64" s="22">
        <v>0</v>
      </c>
      <c r="BD64" s="22" t="s">
        <v>9</v>
      </c>
      <c r="BE64" s="22" t="s">
        <v>9</v>
      </c>
      <c r="BF64" s="22" t="s">
        <v>9</v>
      </c>
      <c r="BG64" s="22">
        <v>0</v>
      </c>
      <c r="BH64" s="22">
        <f t="shared" si="28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110</v>
      </c>
      <c r="B65" s="40" t="s">
        <v>231</v>
      </c>
      <c r="C65" s="41" t="s">
        <v>232</v>
      </c>
      <c r="D65" s="22">
        <f t="shared" si="16"/>
        <v>416</v>
      </c>
      <c r="E65" s="22">
        <f t="shared" si="15"/>
        <v>200</v>
      </c>
      <c r="F65" s="22">
        <f t="shared" si="15"/>
        <v>119</v>
      </c>
      <c r="G65" s="22">
        <f t="shared" si="15"/>
        <v>82</v>
      </c>
      <c r="H65" s="22">
        <f t="shared" si="15"/>
        <v>0</v>
      </c>
      <c r="I65" s="22">
        <f t="shared" si="15"/>
        <v>0</v>
      </c>
      <c r="J65" s="22">
        <f t="shared" si="15"/>
        <v>15</v>
      </c>
      <c r="K65" s="22">
        <f t="shared" si="17"/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8"/>
        <v>416</v>
      </c>
      <c r="S65" s="22">
        <f t="shared" si="19"/>
        <v>200</v>
      </c>
      <c r="T65" s="22">
        <f t="shared" si="20"/>
        <v>119</v>
      </c>
      <c r="U65" s="22">
        <f t="shared" si="21"/>
        <v>82</v>
      </c>
      <c r="V65" s="22">
        <f t="shared" si="21"/>
        <v>0</v>
      </c>
      <c r="W65" s="22">
        <f t="shared" si="21"/>
        <v>0</v>
      </c>
      <c r="X65" s="22">
        <f t="shared" si="22"/>
        <v>15</v>
      </c>
      <c r="Y65" s="22">
        <f t="shared" si="23"/>
        <v>0</v>
      </c>
      <c r="Z65" s="22" t="s">
        <v>9</v>
      </c>
      <c r="AA65" s="22">
        <v>0</v>
      </c>
      <c r="AB65" s="22" t="s">
        <v>9</v>
      </c>
      <c r="AC65" s="22" t="s">
        <v>9</v>
      </c>
      <c r="AD65" s="22" t="s">
        <v>9</v>
      </c>
      <c r="AE65" s="22">
        <v>0</v>
      </c>
      <c r="AF65" s="22">
        <f t="shared" si="24"/>
        <v>119</v>
      </c>
      <c r="AG65" s="22">
        <v>0</v>
      </c>
      <c r="AH65" s="22">
        <v>119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297</v>
      </c>
      <c r="AN65" s="22">
        <v>200</v>
      </c>
      <c r="AO65" s="22">
        <v>0</v>
      </c>
      <c r="AP65" s="22">
        <v>82</v>
      </c>
      <c r="AQ65" s="22">
        <v>0</v>
      </c>
      <c r="AR65" s="22">
        <v>0</v>
      </c>
      <c r="AS65" s="22">
        <v>15</v>
      </c>
      <c r="AT65" s="22">
        <f t="shared" si="26"/>
        <v>0</v>
      </c>
      <c r="AU65" s="22" t="s">
        <v>9</v>
      </c>
      <c r="AV65" s="22">
        <v>0</v>
      </c>
      <c r="AW65" s="22" t="s">
        <v>9</v>
      </c>
      <c r="AX65" s="22" t="s">
        <v>9</v>
      </c>
      <c r="AY65" s="22" t="s">
        <v>9</v>
      </c>
      <c r="AZ65" s="22">
        <v>0</v>
      </c>
      <c r="BA65" s="22">
        <f t="shared" si="27"/>
        <v>0</v>
      </c>
      <c r="BB65" s="22" t="s">
        <v>9</v>
      </c>
      <c r="BC65" s="22">
        <v>0</v>
      </c>
      <c r="BD65" s="22" t="s">
        <v>9</v>
      </c>
      <c r="BE65" s="22" t="s">
        <v>9</v>
      </c>
      <c r="BF65" s="22" t="s">
        <v>9</v>
      </c>
      <c r="BG65" s="22">
        <v>0</v>
      </c>
      <c r="BH65" s="22">
        <f t="shared" si="28"/>
        <v>70</v>
      </c>
      <c r="BI65" s="22">
        <v>47</v>
      </c>
      <c r="BJ65" s="22">
        <v>0</v>
      </c>
      <c r="BK65" s="22">
        <v>23</v>
      </c>
      <c r="BL65" s="22">
        <v>0</v>
      </c>
      <c r="BM65" s="22">
        <v>0</v>
      </c>
      <c r="BN65" s="22">
        <v>0</v>
      </c>
    </row>
    <row r="66" spans="1:66" ht="13.5">
      <c r="A66" s="40" t="s">
        <v>110</v>
      </c>
      <c r="B66" s="40" t="s">
        <v>233</v>
      </c>
      <c r="C66" s="41" t="s">
        <v>234</v>
      </c>
      <c r="D66" s="22">
        <f t="shared" si="16"/>
        <v>745</v>
      </c>
      <c r="E66" s="22">
        <f t="shared" si="15"/>
        <v>304</v>
      </c>
      <c r="F66" s="22">
        <f t="shared" si="15"/>
        <v>289</v>
      </c>
      <c r="G66" s="22">
        <f t="shared" si="15"/>
        <v>138</v>
      </c>
      <c r="H66" s="22">
        <f t="shared" si="15"/>
        <v>14</v>
      </c>
      <c r="I66" s="22">
        <f t="shared" si="15"/>
        <v>0</v>
      </c>
      <c r="J66" s="22">
        <f t="shared" si="15"/>
        <v>0</v>
      </c>
      <c r="K66" s="22">
        <f t="shared" si="17"/>
        <v>304</v>
      </c>
      <c r="L66" s="22">
        <v>304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8"/>
        <v>441</v>
      </c>
      <c r="S66" s="22">
        <f t="shared" si="19"/>
        <v>0</v>
      </c>
      <c r="T66" s="22">
        <f t="shared" si="20"/>
        <v>289</v>
      </c>
      <c r="U66" s="22">
        <f t="shared" si="21"/>
        <v>138</v>
      </c>
      <c r="V66" s="22">
        <f t="shared" si="21"/>
        <v>14</v>
      </c>
      <c r="W66" s="22">
        <f t="shared" si="21"/>
        <v>0</v>
      </c>
      <c r="X66" s="22">
        <f t="shared" si="22"/>
        <v>0</v>
      </c>
      <c r="Y66" s="22">
        <f t="shared" si="23"/>
        <v>0</v>
      </c>
      <c r="Z66" s="22" t="s">
        <v>9</v>
      </c>
      <c r="AA66" s="22">
        <v>0</v>
      </c>
      <c r="AB66" s="22" t="s">
        <v>9</v>
      </c>
      <c r="AC66" s="22" t="s">
        <v>9</v>
      </c>
      <c r="AD66" s="22" t="s">
        <v>9</v>
      </c>
      <c r="AE66" s="22">
        <v>0</v>
      </c>
      <c r="AF66" s="22">
        <f t="shared" si="24"/>
        <v>163</v>
      </c>
      <c r="AG66" s="22">
        <v>0</v>
      </c>
      <c r="AH66" s="22">
        <v>163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278</v>
      </c>
      <c r="AN66" s="22">
        <v>0</v>
      </c>
      <c r="AO66" s="22">
        <v>126</v>
      </c>
      <c r="AP66" s="22">
        <v>138</v>
      </c>
      <c r="AQ66" s="22">
        <v>14</v>
      </c>
      <c r="AR66" s="22">
        <v>0</v>
      </c>
      <c r="AS66" s="22">
        <v>0</v>
      </c>
      <c r="AT66" s="22">
        <f t="shared" si="26"/>
        <v>0</v>
      </c>
      <c r="AU66" s="22" t="s">
        <v>9</v>
      </c>
      <c r="AV66" s="22">
        <v>0</v>
      </c>
      <c r="AW66" s="22" t="s">
        <v>9</v>
      </c>
      <c r="AX66" s="22" t="s">
        <v>9</v>
      </c>
      <c r="AY66" s="22" t="s">
        <v>9</v>
      </c>
      <c r="AZ66" s="22">
        <v>0</v>
      </c>
      <c r="BA66" s="22">
        <f t="shared" si="27"/>
        <v>0</v>
      </c>
      <c r="BB66" s="22" t="s">
        <v>9</v>
      </c>
      <c r="BC66" s="22">
        <v>0</v>
      </c>
      <c r="BD66" s="22" t="s">
        <v>9</v>
      </c>
      <c r="BE66" s="22" t="s">
        <v>9</v>
      </c>
      <c r="BF66" s="22" t="s">
        <v>9</v>
      </c>
      <c r="BG66" s="22">
        <v>0</v>
      </c>
      <c r="BH66" s="22">
        <f t="shared" si="28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110</v>
      </c>
      <c r="B67" s="40" t="s">
        <v>235</v>
      </c>
      <c r="C67" s="41" t="s">
        <v>236</v>
      </c>
      <c r="D67" s="22">
        <f t="shared" si="16"/>
        <v>264</v>
      </c>
      <c r="E67" s="22">
        <f t="shared" si="15"/>
        <v>102</v>
      </c>
      <c r="F67" s="22">
        <f t="shared" si="15"/>
        <v>112</v>
      </c>
      <c r="G67" s="22">
        <f t="shared" si="15"/>
        <v>42</v>
      </c>
      <c r="H67" s="22">
        <f t="shared" si="15"/>
        <v>2</v>
      </c>
      <c r="I67" s="22">
        <f t="shared" si="15"/>
        <v>6</v>
      </c>
      <c r="J67" s="22">
        <f t="shared" si="15"/>
        <v>0</v>
      </c>
      <c r="K67" s="22">
        <f t="shared" si="17"/>
        <v>102</v>
      </c>
      <c r="L67" s="22">
        <v>102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8"/>
        <v>162</v>
      </c>
      <c r="S67" s="22">
        <f t="shared" si="19"/>
        <v>0</v>
      </c>
      <c r="T67" s="22">
        <f t="shared" si="20"/>
        <v>112</v>
      </c>
      <c r="U67" s="22">
        <f t="shared" si="21"/>
        <v>42</v>
      </c>
      <c r="V67" s="22">
        <f t="shared" si="21"/>
        <v>2</v>
      </c>
      <c r="W67" s="22">
        <f t="shared" si="21"/>
        <v>6</v>
      </c>
      <c r="X67" s="22">
        <f t="shared" si="22"/>
        <v>0</v>
      </c>
      <c r="Y67" s="22">
        <f t="shared" si="23"/>
        <v>0</v>
      </c>
      <c r="Z67" s="22" t="s">
        <v>9</v>
      </c>
      <c r="AA67" s="22">
        <v>0</v>
      </c>
      <c r="AB67" s="22" t="s">
        <v>9</v>
      </c>
      <c r="AC67" s="22" t="s">
        <v>9</v>
      </c>
      <c r="AD67" s="22" t="s">
        <v>9</v>
      </c>
      <c r="AE67" s="22">
        <v>0</v>
      </c>
      <c r="AF67" s="22">
        <f t="shared" si="24"/>
        <v>55</v>
      </c>
      <c r="AG67" s="22">
        <v>0</v>
      </c>
      <c r="AH67" s="22">
        <v>55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5"/>
        <v>107</v>
      </c>
      <c r="AN67" s="22">
        <v>0</v>
      </c>
      <c r="AO67" s="22">
        <v>57</v>
      </c>
      <c r="AP67" s="22">
        <v>42</v>
      </c>
      <c r="AQ67" s="22">
        <v>2</v>
      </c>
      <c r="AR67" s="22">
        <v>6</v>
      </c>
      <c r="AS67" s="22">
        <v>0</v>
      </c>
      <c r="AT67" s="22">
        <f t="shared" si="26"/>
        <v>0</v>
      </c>
      <c r="AU67" s="22" t="s">
        <v>9</v>
      </c>
      <c r="AV67" s="22">
        <v>0</v>
      </c>
      <c r="AW67" s="22" t="s">
        <v>9</v>
      </c>
      <c r="AX67" s="22" t="s">
        <v>9</v>
      </c>
      <c r="AY67" s="22" t="s">
        <v>9</v>
      </c>
      <c r="AZ67" s="22">
        <v>0</v>
      </c>
      <c r="BA67" s="22">
        <f t="shared" si="27"/>
        <v>0</v>
      </c>
      <c r="BB67" s="22" t="s">
        <v>9</v>
      </c>
      <c r="BC67" s="22">
        <v>0</v>
      </c>
      <c r="BD67" s="22" t="s">
        <v>9</v>
      </c>
      <c r="BE67" s="22" t="s">
        <v>9</v>
      </c>
      <c r="BF67" s="22" t="s">
        <v>9</v>
      </c>
      <c r="BG67" s="22">
        <v>0</v>
      </c>
      <c r="BH67" s="22">
        <f t="shared" si="28"/>
        <v>25</v>
      </c>
      <c r="BI67" s="22">
        <v>0</v>
      </c>
      <c r="BJ67" s="22">
        <v>0</v>
      </c>
      <c r="BK67" s="22">
        <v>25</v>
      </c>
      <c r="BL67" s="22">
        <v>0</v>
      </c>
      <c r="BM67" s="22">
        <v>0</v>
      </c>
      <c r="BN67" s="22">
        <v>0</v>
      </c>
    </row>
    <row r="68" spans="1:66" ht="13.5">
      <c r="A68" s="40" t="s">
        <v>110</v>
      </c>
      <c r="B68" s="40" t="s">
        <v>237</v>
      </c>
      <c r="C68" s="41" t="s">
        <v>238</v>
      </c>
      <c r="D68" s="22">
        <f t="shared" si="16"/>
        <v>281</v>
      </c>
      <c r="E68" s="22">
        <f t="shared" si="15"/>
        <v>113</v>
      </c>
      <c r="F68" s="22">
        <f t="shared" si="15"/>
        <v>93</v>
      </c>
      <c r="G68" s="22">
        <f t="shared" si="15"/>
        <v>64</v>
      </c>
      <c r="H68" s="22">
        <f t="shared" si="15"/>
        <v>2</v>
      </c>
      <c r="I68" s="22">
        <f t="shared" si="15"/>
        <v>0</v>
      </c>
      <c r="J68" s="22">
        <f t="shared" si="15"/>
        <v>9</v>
      </c>
      <c r="K68" s="22">
        <f t="shared" si="17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8"/>
        <v>281</v>
      </c>
      <c r="S68" s="22">
        <f t="shared" si="19"/>
        <v>113</v>
      </c>
      <c r="T68" s="22">
        <f t="shared" si="20"/>
        <v>93</v>
      </c>
      <c r="U68" s="22">
        <f t="shared" si="21"/>
        <v>64</v>
      </c>
      <c r="V68" s="22">
        <f t="shared" si="21"/>
        <v>2</v>
      </c>
      <c r="W68" s="22">
        <f t="shared" si="21"/>
        <v>0</v>
      </c>
      <c r="X68" s="22">
        <f t="shared" si="22"/>
        <v>9</v>
      </c>
      <c r="Y68" s="22">
        <f t="shared" si="23"/>
        <v>0</v>
      </c>
      <c r="Z68" s="22" t="s">
        <v>9</v>
      </c>
      <c r="AA68" s="22">
        <v>0</v>
      </c>
      <c r="AB68" s="22" t="s">
        <v>9</v>
      </c>
      <c r="AC68" s="22" t="s">
        <v>9</v>
      </c>
      <c r="AD68" s="22" t="s">
        <v>9</v>
      </c>
      <c r="AE68" s="22">
        <v>0</v>
      </c>
      <c r="AF68" s="22">
        <f t="shared" si="24"/>
        <v>93</v>
      </c>
      <c r="AG68" s="22">
        <v>0</v>
      </c>
      <c r="AH68" s="22">
        <v>93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5"/>
        <v>188</v>
      </c>
      <c r="AN68" s="22">
        <v>113</v>
      </c>
      <c r="AO68" s="22">
        <v>0</v>
      </c>
      <c r="AP68" s="22">
        <v>64</v>
      </c>
      <c r="AQ68" s="22">
        <v>2</v>
      </c>
      <c r="AR68" s="22">
        <v>0</v>
      </c>
      <c r="AS68" s="22">
        <v>9</v>
      </c>
      <c r="AT68" s="22">
        <f t="shared" si="26"/>
        <v>0</v>
      </c>
      <c r="AU68" s="22" t="s">
        <v>9</v>
      </c>
      <c r="AV68" s="22">
        <v>0</v>
      </c>
      <c r="AW68" s="22" t="s">
        <v>9</v>
      </c>
      <c r="AX68" s="22" t="s">
        <v>9</v>
      </c>
      <c r="AY68" s="22" t="s">
        <v>9</v>
      </c>
      <c r="AZ68" s="22">
        <v>0</v>
      </c>
      <c r="BA68" s="22">
        <f t="shared" si="27"/>
        <v>0</v>
      </c>
      <c r="BB68" s="22" t="s">
        <v>9</v>
      </c>
      <c r="BC68" s="22">
        <v>0</v>
      </c>
      <c r="BD68" s="22" t="s">
        <v>9</v>
      </c>
      <c r="BE68" s="22" t="s">
        <v>9</v>
      </c>
      <c r="BF68" s="22" t="s">
        <v>9</v>
      </c>
      <c r="BG68" s="22">
        <v>0</v>
      </c>
      <c r="BH68" s="22">
        <f t="shared" si="28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110</v>
      </c>
      <c r="B69" s="40" t="s">
        <v>239</v>
      </c>
      <c r="C69" s="41" t="s">
        <v>240</v>
      </c>
      <c r="D69" s="22">
        <f t="shared" si="16"/>
        <v>565</v>
      </c>
      <c r="E69" s="22">
        <f t="shared" si="15"/>
        <v>261</v>
      </c>
      <c r="F69" s="22">
        <f t="shared" si="15"/>
        <v>177</v>
      </c>
      <c r="G69" s="22">
        <f t="shared" si="15"/>
        <v>127</v>
      </c>
      <c r="H69" s="22">
        <f t="shared" si="15"/>
        <v>0</v>
      </c>
      <c r="I69" s="22">
        <f t="shared" si="15"/>
        <v>0</v>
      </c>
      <c r="J69" s="22">
        <f t="shared" si="15"/>
        <v>0</v>
      </c>
      <c r="K69" s="22">
        <f t="shared" si="17"/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8"/>
        <v>565</v>
      </c>
      <c r="S69" s="22">
        <f t="shared" si="19"/>
        <v>261</v>
      </c>
      <c r="T69" s="22">
        <f t="shared" si="20"/>
        <v>177</v>
      </c>
      <c r="U69" s="22">
        <f t="shared" si="21"/>
        <v>127</v>
      </c>
      <c r="V69" s="22">
        <f t="shared" si="21"/>
        <v>0</v>
      </c>
      <c r="W69" s="22">
        <f t="shared" si="21"/>
        <v>0</v>
      </c>
      <c r="X69" s="22">
        <f t="shared" si="22"/>
        <v>0</v>
      </c>
      <c r="Y69" s="22">
        <f t="shared" si="23"/>
        <v>0</v>
      </c>
      <c r="Z69" s="22" t="s">
        <v>9</v>
      </c>
      <c r="AA69" s="22">
        <v>0</v>
      </c>
      <c r="AB69" s="22" t="s">
        <v>9</v>
      </c>
      <c r="AC69" s="22" t="s">
        <v>9</v>
      </c>
      <c r="AD69" s="22" t="s">
        <v>9</v>
      </c>
      <c r="AE69" s="22">
        <v>0</v>
      </c>
      <c r="AF69" s="22">
        <f t="shared" si="24"/>
        <v>108</v>
      </c>
      <c r="AG69" s="22">
        <v>0</v>
      </c>
      <c r="AH69" s="22">
        <v>108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5"/>
        <v>457</v>
      </c>
      <c r="AN69" s="22">
        <v>261</v>
      </c>
      <c r="AO69" s="22">
        <v>69</v>
      </c>
      <c r="AP69" s="22">
        <v>127</v>
      </c>
      <c r="AQ69" s="22">
        <v>0</v>
      </c>
      <c r="AR69" s="22">
        <v>0</v>
      </c>
      <c r="AS69" s="22">
        <v>0</v>
      </c>
      <c r="AT69" s="22">
        <f t="shared" si="26"/>
        <v>0</v>
      </c>
      <c r="AU69" s="22" t="s">
        <v>9</v>
      </c>
      <c r="AV69" s="22">
        <v>0</v>
      </c>
      <c r="AW69" s="22" t="s">
        <v>9</v>
      </c>
      <c r="AX69" s="22" t="s">
        <v>9</v>
      </c>
      <c r="AY69" s="22" t="s">
        <v>9</v>
      </c>
      <c r="AZ69" s="22">
        <v>0</v>
      </c>
      <c r="BA69" s="22">
        <f t="shared" si="27"/>
        <v>0</v>
      </c>
      <c r="BB69" s="22" t="s">
        <v>9</v>
      </c>
      <c r="BC69" s="22">
        <v>0</v>
      </c>
      <c r="BD69" s="22" t="s">
        <v>9</v>
      </c>
      <c r="BE69" s="22" t="s">
        <v>9</v>
      </c>
      <c r="BF69" s="22" t="s">
        <v>9</v>
      </c>
      <c r="BG69" s="22">
        <v>0</v>
      </c>
      <c r="BH69" s="22">
        <f t="shared" si="28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110</v>
      </c>
      <c r="B70" s="40" t="s">
        <v>241</v>
      </c>
      <c r="C70" s="41" t="s">
        <v>109</v>
      </c>
      <c r="D70" s="22">
        <f t="shared" si="16"/>
        <v>411</v>
      </c>
      <c r="E70" s="22">
        <f t="shared" si="15"/>
        <v>174</v>
      </c>
      <c r="F70" s="22">
        <f t="shared" si="15"/>
        <v>146</v>
      </c>
      <c r="G70" s="22">
        <f t="shared" si="15"/>
        <v>91</v>
      </c>
      <c r="H70" s="22">
        <f t="shared" si="15"/>
        <v>0</v>
      </c>
      <c r="I70" s="22">
        <f t="shared" si="15"/>
        <v>0</v>
      </c>
      <c r="J70" s="22">
        <f t="shared" si="15"/>
        <v>0</v>
      </c>
      <c r="K70" s="22">
        <f t="shared" si="17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8"/>
        <v>411</v>
      </c>
      <c r="S70" s="22">
        <f t="shared" si="19"/>
        <v>174</v>
      </c>
      <c r="T70" s="22">
        <f t="shared" si="20"/>
        <v>146</v>
      </c>
      <c r="U70" s="22">
        <f t="shared" si="21"/>
        <v>91</v>
      </c>
      <c r="V70" s="22">
        <f t="shared" si="21"/>
        <v>0</v>
      </c>
      <c r="W70" s="22">
        <f t="shared" si="21"/>
        <v>0</v>
      </c>
      <c r="X70" s="22">
        <f t="shared" si="22"/>
        <v>0</v>
      </c>
      <c r="Y70" s="22">
        <f t="shared" si="23"/>
        <v>0</v>
      </c>
      <c r="Z70" s="22" t="s">
        <v>9</v>
      </c>
      <c r="AA70" s="22">
        <v>0</v>
      </c>
      <c r="AB70" s="22" t="s">
        <v>9</v>
      </c>
      <c r="AC70" s="22" t="s">
        <v>9</v>
      </c>
      <c r="AD70" s="22" t="s">
        <v>9</v>
      </c>
      <c r="AE70" s="22">
        <v>0</v>
      </c>
      <c r="AF70" s="22">
        <f t="shared" si="24"/>
        <v>93</v>
      </c>
      <c r="AG70" s="22">
        <v>0</v>
      </c>
      <c r="AH70" s="22">
        <v>93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318</v>
      </c>
      <c r="AN70" s="22">
        <v>174</v>
      </c>
      <c r="AO70" s="22">
        <v>53</v>
      </c>
      <c r="AP70" s="22">
        <v>91</v>
      </c>
      <c r="AQ70" s="22">
        <v>0</v>
      </c>
      <c r="AR70" s="22">
        <v>0</v>
      </c>
      <c r="AS70" s="22">
        <v>0</v>
      </c>
      <c r="AT70" s="22">
        <f t="shared" si="26"/>
        <v>0</v>
      </c>
      <c r="AU70" s="22" t="s">
        <v>9</v>
      </c>
      <c r="AV70" s="22">
        <v>0</v>
      </c>
      <c r="AW70" s="22" t="s">
        <v>9</v>
      </c>
      <c r="AX70" s="22" t="s">
        <v>9</v>
      </c>
      <c r="AY70" s="22" t="s">
        <v>9</v>
      </c>
      <c r="AZ70" s="22">
        <v>0</v>
      </c>
      <c r="BA70" s="22">
        <f t="shared" si="27"/>
        <v>0</v>
      </c>
      <c r="BB70" s="22" t="s">
        <v>9</v>
      </c>
      <c r="BC70" s="22">
        <v>0</v>
      </c>
      <c r="BD70" s="22" t="s">
        <v>9</v>
      </c>
      <c r="BE70" s="22" t="s">
        <v>9</v>
      </c>
      <c r="BF70" s="22" t="s">
        <v>9</v>
      </c>
      <c r="BG70" s="22">
        <v>0</v>
      </c>
      <c r="BH70" s="22">
        <f t="shared" si="28"/>
        <v>98</v>
      </c>
      <c r="BI70" s="22">
        <v>51</v>
      </c>
      <c r="BJ70" s="22">
        <v>2</v>
      </c>
      <c r="BK70" s="22">
        <v>45</v>
      </c>
      <c r="BL70" s="22">
        <v>0</v>
      </c>
      <c r="BM70" s="22">
        <v>0</v>
      </c>
      <c r="BN70" s="22">
        <v>0</v>
      </c>
    </row>
    <row r="71" spans="1:66" ht="13.5">
      <c r="A71" s="40" t="s">
        <v>110</v>
      </c>
      <c r="B71" s="40" t="s">
        <v>242</v>
      </c>
      <c r="C71" s="41" t="s">
        <v>243</v>
      </c>
      <c r="D71" s="22">
        <f t="shared" si="16"/>
        <v>777</v>
      </c>
      <c r="E71" s="22">
        <f t="shared" si="15"/>
        <v>368</v>
      </c>
      <c r="F71" s="22">
        <f t="shared" si="15"/>
        <v>255</v>
      </c>
      <c r="G71" s="22">
        <f t="shared" si="15"/>
        <v>154</v>
      </c>
      <c r="H71" s="22">
        <f t="shared" si="15"/>
        <v>0</v>
      </c>
      <c r="I71" s="22">
        <f t="shared" si="15"/>
        <v>0</v>
      </c>
      <c r="J71" s="22">
        <f t="shared" si="15"/>
        <v>0</v>
      </c>
      <c r="K71" s="22">
        <f t="shared" si="17"/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8"/>
        <v>777</v>
      </c>
      <c r="S71" s="22">
        <f t="shared" si="19"/>
        <v>368</v>
      </c>
      <c r="T71" s="22">
        <f t="shared" si="20"/>
        <v>255</v>
      </c>
      <c r="U71" s="22">
        <f t="shared" si="21"/>
        <v>154</v>
      </c>
      <c r="V71" s="22">
        <f t="shared" si="21"/>
        <v>0</v>
      </c>
      <c r="W71" s="22">
        <f t="shared" si="21"/>
        <v>0</v>
      </c>
      <c r="X71" s="22">
        <f t="shared" si="22"/>
        <v>0</v>
      </c>
      <c r="Y71" s="22">
        <f t="shared" si="23"/>
        <v>0</v>
      </c>
      <c r="Z71" s="22" t="s">
        <v>9</v>
      </c>
      <c r="AA71" s="22">
        <v>0</v>
      </c>
      <c r="AB71" s="22" t="s">
        <v>9</v>
      </c>
      <c r="AC71" s="22" t="s">
        <v>9</v>
      </c>
      <c r="AD71" s="22" t="s">
        <v>9</v>
      </c>
      <c r="AE71" s="22">
        <v>0</v>
      </c>
      <c r="AF71" s="22">
        <f t="shared" si="24"/>
        <v>134</v>
      </c>
      <c r="AG71" s="22">
        <v>0</v>
      </c>
      <c r="AH71" s="22">
        <v>134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643</v>
      </c>
      <c r="AN71" s="22">
        <v>368</v>
      </c>
      <c r="AO71" s="22">
        <v>121</v>
      </c>
      <c r="AP71" s="22">
        <v>154</v>
      </c>
      <c r="AQ71" s="22">
        <v>0</v>
      </c>
      <c r="AR71" s="22">
        <v>0</v>
      </c>
      <c r="AS71" s="22">
        <v>0</v>
      </c>
      <c r="AT71" s="22">
        <f t="shared" si="26"/>
        <v>0</v>
      </c>
      <c r="AU71" s="22" t="s">
        <v>9</v>
      </c>
      <c r="AV71" s="22">
        <v>0</v>
      </c>
      <c r="AW71" s="22" t="s">
        <v>9</v>
      </c>
      <c r="AX71" s="22" t="s">
        <v>9</v>
      </c>
      <c r="AY71" s="22" t="s">
        <v>9</v>
      </c>
      <c r="AZ71" s="22">
        <v>0</v>
      </c>
      <c r="BA71" s="22">
        <f t="shared" si="27"/>
        <v>0</v>
      </c>
      <c r="BB71" s="22" t="s">
        <v>9</v>
      </c>
      <c r="BC71" s="22">
        <v>0</v>
      </c>
      <c r="BD71" s="22" t="s">
        <v>9</v>
      </c>
      <c r="BE71" s="22" t="s">
        <v>9</v>
      </c>
      <c r="BF71" s="22" t="s">
        <v>9</v>
      </c>
      <c r="BG71" s="22">
        <v>0</v>
      </c>
      <c r="BH71" s="22">
        <f t="shared" si="28"/>
        <v>187</v>
      </c>
      <c r="BI71" s="22">
        <v>72</v>
      </c>
      <c r="BJ71" s="22">
        <v>0</v>
      </c>
      <c r="BK71" s="22">
        <v>115</v>
      </c>
      <c r="BL71" s="22">
        <v>0</v>
      </c>
      <c r="BM71" s="22">
        <v>0</v>
      </c>
      <c r="BN71" s="22">
        <v>0</v>
      </c>
    </row>
    <row r="72" spans="1:66" ht="13.5">
      <c r="A72" s="40" t="s">
        <v>110</v>
      </c>
      <c r="B72" s="40" t="s">
        <v>244</v>
      </c>
      <c r="C72" s="41" t="s">
        <v>245</v>
      </c>
      <c r="D72" s="22">
        <f t="shared" si="16"/>
        <v>150</v>
      </c>
      <c r="E72" s="22">
        <f t="shared" si="15"/>
        <v>64</v>
      </c>
      <c r="F72" s="22">
        <f t="shared" si="15"/>
        <v>45</v>
      </c>
      <c r="G72" s="22">
        <f t="shared" si="15"/>
        <v>41</v>
      </c>
      <c r="H72" s="22">
        <f t="shared" si="15"/>
        <v>0</v>
      </c>
      <c r="I72" s="22">
        <f t="shared" si="15"/>
        <v>0</v>
      </c>
      <c r="J72" s="22">
        <f t="shared" si="15"/>
        <v>0</v>
      </c>
      <c r="K72" s="22">
        <f t="shared" si="17"/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8"/>
        <v>150</v>
      </c>
      <c r="S72" s="22">
        <f t="shared" si="19"/>
        <v>64</v>
      </c>
      <c r="T72" s="22">
        <f t="shared" si="20"/>
        <v>45</v>
      </c>
      <c r="U72" s="22">
        <f t="shared" si="21"/>
        <v>41</v>
      </c>
      <c r="V72" s="22">
        <f t="shared" si="21"/>
        <v>0</v>
      </c>
      <c r="W72" s="22">
        <f t="shared" si="21"/>
        <v>0</v>
      </c>
      <c r="X72" s="22">
        <f t="shared" si="22"/>
        <v>0</v>
      </c>
      <c r="Y72" s="22">
        <f t="shared" si="23"/>
        <v>0</v>
      </c>
      <c r="Z72" s="22" t="s">
        <v>9</v>
      </c>
      <c r="AA72" s="22">
        <v>0</v>
      </c>
      <c r="AB72" s="22" t="s">
        <v>9</v>
      </c>
      <c r="AC72" s="22" t="s">
        <v>9</v>
      </c>
      <c r="AD72" s="22" t="s">
        <v>9</v>
      </c>
      <c r="AE72" s="22">
        <v>0</v>
      </c>
      <c r="AF72" s="22">
        <f t="shared" si="24"/>
        <v>24</v>
      </c>
      <c r="AG72" s="22">
        <v>0</v>
      </c>
      <c r="AH72" s="22">
        <v>24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126</v>
      </c>
      <c r="AN72" s="22">
        <v>64</v>
      </c>
      <c r="AO72" s="22">
        <v>21</v>
      </c>
      <c r="AP72" s="22">
        <v>41</v>
      </c>
      <c r="AQ72" s="22">
        <v>0</v>
      </c>
      <c r="AR72" s="22">
        <v>0</v>
      </c>
      <c r="AS72" s="22">
        <v>0</v>
      </c>
      <c r="AT72" s="22">
        <f t="shared" si="26"/>
        <v>0</v>
      </c>
      <c r="AU72" s="22" t="s">
        <v>9</v>
      </c>
      <c r="AV72" s="22">
        <v>0</v>
      </c>
      <c r="AW72" s="22" t="s">
        <v>9</v>
      </c>
      <c r="AX72" s="22" t="s">
        <v>9</v>
      </c>
      <c r="AY72" s="22" t="s">
        <v>9</v>
      </c>
      <c r="AZ72" s="22">
        <v>0</v>
      </c>
      <c r="BA72" s="22">
        <f t="shared" si="27"/>
        <v>0</v>
      </c>
      <c r="BB72" s="22" t="s">
        <v>9</v>
      </c>
      <c r="BC72" s="22">
        <v>0</v>
      </c>
      <c r="BD72" s="22" t="s">
        <v>9</v>
      </c>
      <c r="BE72" s="22" t="s">
        <v>9</v>
      </c>
      <c r="BF72" s="22" t="s">
        <v>9</v>
      </c>
      <c r="BG72" s="22">
        <v>0</v>
      </c>
      <c r="BH72" s="22">
        <f t="shared" si="28"/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</row>
    <row r="73" spans="1:66" ht="13.5">
      <c r="A73" s="40" t="s">
        <v>110</v>
      </c>
      <c r="B73" s="40" t="s">
        <v>246</v>
      </c>
      <c r="C73" s="41" t="s">
        <v>247</v>
      </c>
      <c r="D73" s="22">
        <f t="shared" si="16"/>
        <v>153</v>
      </c>
      <c r="E73" s="22">
        <f t="shared" si="15"/>
        <v>56</v>
      </c>
      <c r="F73" s="22">
        <f t="shared" si="15"/>
        <v>52</v>
      </c>
      <c r="G73" s="22">
        <f t="shared" si="15"/>
        <v>45</v>
      </c>
      <c r="H73" s="22">
        <f t="shared" si="15"/>
        <v>0</v>
      </c>
      <c r="I73" s="22">
        <f t="shared" si="15"/>
        <v>0</v>
      </c>
      <c r="J73" s="22">
        <f t="shared" si="15"/>
        <v>0</v>
      </c>
      <c r="K73" s="22">
        <f t="shared" si="17"/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8"/>
        <v>153</v>
      </c>
      <c r="S73" s="22">
        <f t="shared" si="19"/>
        <v>56</v>
      </c>
      <c r="T73" s="22">
        <f t="shared" si="20"/>
        <v>52</v>
      </c>
      <c r="U73" s="22">
        <f t="shared" si="21"/>
        <v>45</v>
      </c>
      <c r="V73" s="22">
        <f t="shared" si="21"/>
        <v>0</v>
      </c>
      <c r="W73" s="22">
        <f t="shared" si="21"/>
        <v>0</v>
      </c>
      <c r="X73" s="22">
        <f t="shared" si="22"/>
        <v>0</v>
      </c>
      <c r="Y73" s="22">
        <f t="shared" si="23"/>
        <v>0</v>
      </c>
      <c r="Z73" s="22" t="s">
        <v>9</v>
      </c>
      <c r="AA73" s="22">
        <v>0</v>
      </c>
      <c r="AB73" s="22" t="s">
        <v>9</v>
      </c>
      <c r="AC73" s="22" t="s">
        <v>9</v>
      </c>
      <c r="AD73" s="22" t="s">
        <v>9</v>
      </c>
      <c r="AE73" s="22">
        <v>0</v>
      </c>
      <c r="AF73" s="22">
        <f t="shared" si="24"/>
        <v>25</v>
      </c>
      <c r="AG73" s="22">
        <v>0</v>
      </c>
      <c r="AH73" s="22">
        <v>25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128</v>
      </c>
      <c r="AN73" s="22">
        <v>56</v>
      </c>
      <c r="AO73" s="22">
        <v>27</v>
      </c>
      <c r="AP73" s="22">
        <v>45</v>
      </c>
      <c r="AQ73" s="22">
        <v>0</v>
      </c>
      <c r="AR73" s="22">
        <v>0</v>
      </c>
      <c r="AS73" s="22">
        <v>0</v>
      </c>
      <c r="AT73" s="22">
        <f t="shared" si="26"/>
        <v>0</v>
      </c>
      <c r="AU73" s="22" t="s">
        <v>9</v>
      </c>
      <c r="AV73" s="22">
        <v>0</v>
      </c>
      <c r="AW73" s="22" t="s">
        <v>9</v>
      </c>
      <c r="AX73" s="22" t="s">
        <v>9</v>
      </c>
      <c r="AY73" s="22" t="s">
        <v>9</v>
      </c>
      <c r="AZ73" s="22">
        <v>0</v>
      </c>
      <c r="BA73" s="22">
        <f t="shared" si="27"/>
        <v>0</v>
      </c>
      <c r="BB73" s="22" t="s">
        <v>9</v>
      </c>
      <c r="BC73" s="22">
        <v>0</v>
      </c>
      <c r="BD73" s="22" t="s">
        <v>9</v>
      </c>
      <c r="BE73" s="22" t="s">
        <v>9</v>
      </c>
      <c r="BF73" s="22" t="s">
        <v>9</v>
      </c>
      <c r="BG73" s="22">
        <v>0</v>
      </c>
      <c r="BH73" s="22">
        <f t="shared" si="28"/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</row>
    <row r="74" spans="1:66" ht="13.5">
      <c r="A74" s="74" t="s">
        <v>12</v>
      </c>
      <c r="B74" s="75"/>
      <c r="C74" s="76"/>
      <c r="D74" s="22">
        <f aca="true" t="shared" si="29" ref="D74:AI74">SUM(D5:D73)</f>
        <v>71643</v>
      </c>
      <c r="E74" s="22">
        <f t="shared" si="29"/>
        <v>42842</v>
      </c>
      <c r="F74" s="22">
        <f t="shared" si="29"/>
        <v>17363</v>
      </c>
      <c r="G74" s="22">
        <f t="shared" si="29"/>
        <v>9466</v>
      </c>
      <c r="H74" s="22">
        <f t="shared" si="29"/>
        <v>1458</v>
      </c>
      <c r="I74" s="22">
        <f t="shared" si="29"/>
        <v>114</v>
      </c>
      <c r="J74" s="22">
        <f t="shared" si="29"/>
        <v>400</v>
      </c>
      <c r="K74" s="22">
        <f t="shared" si="29"/>
        <v>46158</v>
      </c>
      <c r="L74" s="22">
        <f t="shared" si="29"/>
        <v>40725</v>
      </c>
      <c r="M74" s="22">
        <f t="shared" si="29"/>
        <v>3545</v>
      </c>
      <c r="N74" s="22">
        <f t="shared" si="29"/>
        <v>1619</v>
      </c>
      <c r="O74" s="22">
        <f t="shared" si="29"/>
        <v>52</v>
      </c>
      <c r="P74" s="22">
        <f t="shared" si="29"/>
        <v>1</v>
      </c>
      <c r="Q74" s="22">
        <f t="shared" si="29"/>
        <v>216</v>
      </c>
      <c r="R74" s="22">
        <f t="shared" si="29"/>
        <v>25485</v>
      </c>
      <c r="S74" s="22">
        <f t="shared" si="29"/>
        <v>2117</v>
      </c>
      <c r="T74" s="22">
        <f t="shared" si="29"/>
        <v>13818</v>
      </c>
      <c r="U74" s="22">
        <f t="shared" si="29"/>
        <v>7847</v>
      </c>
      <c r="V74" s="22">
        <f t="shared" si="29"/>
        <v>1406</v>
      </c>
      <c r="W74" s="22">
        <f t="shared" si="29"/>
        <v>113</v>
      </c>
      <c r="X74" s="22">
        <f t="shared" si="29"/>
        <v>184</v>
      </c>
      <c r="Y74" s="22">
        <f t="shared" si="29"/>
        <v>138</v>
      </c>
      <c r="Z74" s="22">
        <f t="shared" si="29"/>
        <v>0</v>
      </c>
      <c r="AA74" s="22">
        <f t="shared" si="29"/>
        <v>136</v>
      </c>
      <c r="AB74" s="22">
        <f t="shared" si="29"/>
        <v>0</v>
      </c>
      <c r="AC74" s="22">
        <f t="shared" si="29"/>
        <v>0</v>
      </c>
      <c r="AD74" s="22">
        <f t="shared" si="29"/>
        <v>0</v>
      </c>
      <c r="AE74" s="22">
        <f t="shared" si="29"/>
        <v>2</v>
      </c>
      <c r="AF74" s="22">
        <f t="shared" si="29"/>
        <v>7776</v>
      </c>
      <c r="AG74" s="22">
        <f t="shared" si="29"/>
        <v>0</v>
      </c>
      <c r="AH74" s="22">
        <f t="shared" si="29"/>
        <v>7632</v>
      </c>
      <c r="AI74" s="22">
        <f t="shared" si="29"/>
        <v>0</v>
      </c>
      <c r="AJ74" s="22">
        <f aca="true" t="shared" si="30" ref="AJ74:BO74">SUM(AJ5:AJ73)</f>
        <v>9</v>
      </c>
      <c r="AK74" s="22">
        <f t="shared" si="30"/>
        <v>0</v>
      </c>
      <c r="AL74" s="22">
        <f t="shared" si="30"/>
        <v>135</v>
      </c>
      <c r="AM74" s="22">
        <f t="shared" si="30"/>
        <v>17571</v>
      </c>
      <c r="AN74" s="22">
        <f t="shared" si="30"/>
        <v>2117</v>
      </c>
      <c r="AO74" s="22">
        <f t="shared" si="30"/>
        <v>6050</v>
      </c>
      <c r="AP74" s="22">
        <f t="shared" si="30"/>
        <v>7847</v>
      </c>
      <c r="AQ74" s="22">
        <f t="shared" si="30"/>
        <v>1397</v>
      </c>
      <c r="AR74" s="22">
        <f t="shared" si="30"/>
        <v>113</v>
      </c>
      <c r="AS74" s="22">
        <f t="shared" si="30"/>
        <v>47</v>
      </c>
      <c r="AT74" s="22">
        <f t="shared" si="30"/>
        <v>0</v>
      </c>
      <c r="AU74" s="22">
        <f t="shared" si="30"/>
        <v>0</v>
      </c>
      <c r="AV74" s="22">
        <f t="shared" si="30"/>
        <v>0</v>
      </c>
      <c r="AW74" s="22">
        <f t="shared" si="30"/>
        <v>0</v>
      </c>
      <c r="AX74" s="22">
        <f t="shared" si="30"/>
        <v>0</v>
      </c>
      <c r="AY74" s="22">
        <f t="shared" si="30"/>
        <v>0</v>
      </c>
      <c r="AZ74" s="22">
        <f t="shared" si="30"/>
        <v>0</v>
      </c>
      <c r="BA74" s="22">
        <f t="shared" si="30"/>
        <v>0</v>
      </c>
      <c r="BB74" s="22">
        <f t="shared" si="30"/>
        <v>0</v>
      </c>
      <c r="BC74" s="22">
        <f t="shared" si="30"/>
        <v>0</v>
      </c>
      <c r="BD74" s="22">
        <f t="shared" si="30"/>
        <v>0</v>
      </c>
      <c r="BE74" s="22">
        <f t="shared" si="30"/>
        <v>0</v>
      </c>
      <c r="BF74" s="22">
        <f t="shared" si="30"/>
        <v>0</v>
      </c>
      <c r="BG74" s="22">
        <f t="shared" si="30"/>
        <v>0</v>
      </c>
      <c r="BH74" s="22">
        <f t="shared" si="30"/>
        <v>9669</v>
      </c>
      <c r="BI74" s="22">
        <f t="shared" si="30"/>
        <v>8552</v>
      </c>
      <c r="BJ74" s="22">
        <f t="shared" si="30"/>
        <v>100</v>
      </c>
      <c r="BK74" s="22">
        <f t="shared" si="30"/>
        <v>1010</v>
      </c>
      <c r="BL74" s="22">
        <f t="shared" si="30"/>
        <v>0</v>
      </c>
      <c r="BM74" s="22">
        <f t="shared" si="30"/>
        <v>0</v>
      </c>
      <c r="BN74" s="22">
        <f t="shared" si="30"/>
        <v>7</v>
      </c>
    </row>
  </sheetData>
  <mergeCells count="13">
    <mergeCell ref="A74:C74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2003-02-07T11:33:31Z</dcterms:modified>
  <cp:category/>
  <cp:version/>
  <cp:contentType/>
  <cp:contentStatus/>
</cp:coreProperties>
</file>