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'ごみ処理概要'!$A$2:$AP$65</definedName>
    <definedName name="_xlnm.Print_Area" localSheetId="2">'ごみ処理量内訳'!$A$2:$AI$65</definedName>
    <definedName name="_xlnm.Print_Area" localSheetId="1">'ごみ搬入量内訳'!$A$2:$AH$66</definedName>
    <definedName name="_xlnm.Print_Area" localSheetId="3">'資源化量内訳'!$A$2:$BN$64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<sst xmlns="http://schemas.openxmlformats.org/spreadsheetml/2006/main" count="1858" uniqueCount="228">
  <si>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</si>
  <si>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</si>
  <si>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</si>
  <si>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</si>
  <si>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</si>
  <si>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</si>
  <si>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</si>
  <si>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</si>
  <si>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</si>
  <si>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</si>
  <si>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</si>
  <si>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</si>
  <si>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</si>
  <si>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</si>
  <si>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</si>
  <si>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</si>
  <si>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</si>
  <si>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</si>
  <si>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</si>
  <si>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</si>
  <si>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</si>
  <si>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</si>
  <si>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</si>
  <si>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</si>
  <si>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</si>
  <si>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</si>
  <si>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</si>
  <si>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</si>
  <si>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</si>
  <si>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</si>
  <si>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</si>
  <si>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</si>
  <si>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</si>
  <si>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</si>
  <si>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</si>
  <si>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</si>
  <si>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</si>
  <si>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</si>
  <si>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</si>
  <si>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</si>
  <si>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</si>
  <si>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</si>
  <si>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</si>
  <si>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</si>
  <si>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</si>
  <si>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</si>
  <si>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</si>
  <si>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</si>
  <si>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</si>
  <si>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</si>
  <si>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</si>
  <si>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</si>
  <si>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</si>
  <si>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</si>
  <si>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</si>
  <si>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</si>
  <si>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</si>
  <si>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</si>
  <si>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</si>
  <si>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</si>
  <si>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</si>
  <si>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</si>
  <si>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</si>
  <si>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</si>
  <si>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</si>
  <si>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</si>
  <si>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</si>
  <si>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</si>
  <si>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</si>
  <si>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</si>
  <si>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</si>
  <si>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</si>
  <si>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</si>
  <si>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</si>
  <si>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</si>
  <si>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</si>
  <si>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</si>
  <si>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</si>
  <si>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</si>
  <si>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</si>
  <si>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</si>
  <si>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</si>
  <si>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</si>
  <si>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</si>
  <si>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</si>
  <si>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</si>
  <si>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</si>
  <si>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</si>
  <si>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</si>
  <si>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</si>
  <si>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</si>
  <si>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</si>
  <si>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</si>
  <si>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</si>
  <si>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</si>
  <si>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</si>
  <si>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</si>
  <si>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</si>
  <si>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</si>
  <si>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</si>
  <si>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</si>
  <si>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</si>
  <si>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</si>
  <si>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</si>
  <si>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</si>
  <si>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</si>
  <si>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</si>
  <si>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</si>
  <si>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</si>
  <si>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岩手県</t>
  </si>
  <si>
    <t>03201</t>
  </si>
  <si>
    <t>盛岡市</t>
  </si>
  <si>
    <t>03202</t>
  </si>
  <si>
    <t>宮古市</t>
  </si>
  <si>
    <t>03203</t>
  </si>
  <si>
    <t>大船渡市</t>
  </si>
  <si>
    <t>03204</t>
  </si>
  <si>
    <t>水沢市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</si>
  <si>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</si>
  <si>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</si>
  <si>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</si>
  <si>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</si>
  <si>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</si>
  <si>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</si>
  <si>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</si>
  <si>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</si>
  <si>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</si>
  <si>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</si>
  <si>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</si>
  <si>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</si>
  <si>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</si>
  <si>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</si>
  <si>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03212</t>
  </si>
  <si>
    <t>江刺市</t>
  </si>
  <si>
    <t>03213</t>
  </si>
  <si>
    <t>二戸市</t>
  </si>
  <si>
    <t>03301</t>
  </si>
  <si>
    <t>雫石町</t>
  </si>
  <si>
    <t>03302</t>
  </si>
  <si>
    <t>葛巻町</t>
  </si>
  <si>
    <t>03303</t>
  </si>
  <si>
    <t>岩手町</t>
  </si>
  <si>
    <t>03304</t>
  </si>
  <si>
    <t>西根町</t>
  </si>
  <si>
    <t>03305</t>
  </si>
  <si>
    <t>滝沢村</t>
  </si>
  <si>
    <t>03306</t>
  </si>
  <si>
    <t>松尾村</t>
  </si>
  <si>
    <t>03307</t>
  </si>
  <si>
    <t>玉山村</t>
  </si>
  <si>
    <t>03321</t>
  </si>
  <si>
    <t>紫波町</t>
  </si>
  <si>
    <t>03322</t>
  </si>
  <si>
    <t>矢巾町</t>
  </si>
  <si>
    <t>03341</t>
  </si>
  <si>
    <t>大迫町</t>
  </si>
  <si>
    <t>03342</t>
  </si>
  <si>
    <t>石鳥谷町</t>
  </si>
  <si>
    <t>03361</t>
  </si>
  <si>
    <t>東和町</t>
  </si>
  <si>
    <t>03363</t>
  </si>
  <si>
    <t>湯田町</t>
  </si>
  <si>
    <t>03365</t>
  </si>
  <si>
    <t>沢内村</t>
  </si>
  <si>
    <t>03381</t>
  </si>
  <si>
    <t>金ケ崎町</t>
  </si>
  <si>
    <t>03382</t>
  </si>
  <si>
    <t>前沢町</t>
  </si>
  <si>
    <t>03383</t>
  </si>
  <si>
    <t>胆沢町</t>
  </si>
  <si>
    <t>03384</t>
  </si>
  <si>
    <t>衣川村</t>
  </si>
  <si>
    <t>03401</t>
  </si>
  <si>
    <t>花泉町</t>
  </si>
  <si>
    <t>03402</t>
  </si>
  <si>
    <t>平泉町</t>
  </si>
  <si>
    <t>03421</t>
  </si>
  <si>
    <t>大東町</t>
  </si>
  <si>
    <t>03422</t>
  </si>
  <si>
    <t>藤沢町</t>
  </si>
  <si>
    <t>03423</t>
  </si>
  <si>
    <t>千厩町</t>
  </si>
  <si>
    <t>03424</t>
  </si>
  <si>
    <t>東山町</t>
  </si>
  <si>
    <t>03425</t>
  </si>
  <si>
    <t>室根村</t>
  </si>
  <si>
    <t>03426</t>
  </si>
  <si>
    <t>川崎村</t>
  </si>
  <si>
    <t>03441</t>
  </si>
  <si>
    <t>住田町</t>
  </si>
  <si>
    <t>03442</t>
  </si>
  <si>
    <t>三陸町</t>
  </si>
  <si>
    <t>03461</t>
  </si>
  <si>
    <t>大槌町</t>
  </si>
  <si>
    <t>03462</t>
  </si>
  <si>
    <t>宮守村</t>
  </si>
  <si>
    <t>03481</t>
  </si>
  <si>
    <t>田老町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</si>
  <si>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</si>
  <si>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</si>
  <si>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</si>
  <si>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</si>
  <si>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</si>
  <si>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</si>
  <si>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</si>
  <si>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</si>
  <si>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03486</t>
  </si>
  <si>
    <t>新里村</t>
  </si>
  <si>
    <t>03487</t>
  </si>
  <si>
    <t>川井村</t>
  </si>
  <si>
    <t>03501</t>
  </si>
  <si>
    <t>軽米町</t>
  </si>
  <si>
    <t>03502</t>
  </si>
  <si>
    <t>種市町</t>
  </si>
  <si>
    <t>03503</t>
  </si>
  <si>
    <t>野田村</t>
  </si>
  <si>
    <t>03504</t>
  </si>
  <si>
    <t>山形村</t>
  </si>
  <si>
    <t>03505</t>
  </si>
  <si>
    <t>大野村</t>
  </si>
  <si>
    <t>03506</t>
  </si>
  <si>
    <t>九戸村</t>
  </si>
  <si>
    <t>03521</t>
  </si>
  <si>
    <t>浄法寺町</t>
  </si>
  <si>
    <t>03523</t>
  </si>
  <si>
    <t>安代町</t>
  </si>
  <si>
    <t>03524</t>
  </si>
  <si>
    <t>一戸町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</si>
</sst>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5" xfId="0" applyFont="1" applyFill="1" applyBorder="1" applyAlignment="1">
      <alignment wrapText="1"/>
    </xf>
    <xf numFmtId="0" fontId="0" fillId="0" borderId="13" xfId="0" applyBorder="1" applyAlignment="1">
      <alignment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5" fillId="2" borderId="1" xfId="0" applyFont="1" applyFill="1" applyBorder="1" applyAlignment="1" quotePrefix="1">
      <alignment horizontal="left" vertical="top" wrapText="1"/>
    </xf>
    <xf numFmtId="0" fontId="0" fillId="0" borderId="4" xfId="0" applyBorder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5" fillId="2" borderId="6" xfId="20" applyFont="1" applyFill="1" applyBorder="1" applyAlignment="1" quotePrefix="1">
      <alignment horizontal="left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87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70" t="s">
        <v>53</v>
      </c>
      <c r="B2" s="70" t="s">
        <v>54</v>
      </c>
      <c r="C2" s="49" t="s">
        <v>55</v>
      </c>
      <c r="D2" s="54" t="s">
        <v>56</v>
      </c>
      <c r="E2" s="62"/>
      <c r="F2" s="54" t="s">
        <v>57</v>
      </c>
      <c r="G2" s="62"/>
      <c r="H2" s="62"/>
      <c r="I2" s="63"/>
      <c r="J2" s="64" t="s">
        <v>58</v>
      </c>
      <c r="K2" s="65"/>
      <c r="L2" s="66"/>
      <c r="M2" s="49" t="s">
        <v>59</v>
      </c>
      <c r="N2" s="8" t="s">
        <v>60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57" t="s">
        <v>10</v>
      </c>
      <c r="AE2" s="54" t="s">
        <v>61</v>
      </c>
      <c r="AF2" s="55"/>
      <c r="AG2" s="55"/>
      <c r="AH2" s="55"/>
      <c r="AI2" s="55"/>
      <c r="AJ2" s="55"/>
      <c r="AK2" s="56"/>
      <c r="AL2" s="57" t="s">
        <v>11</v>
      </c>
      <c r="AM2" s="54" t="s">
        <v>62</v>
      </c>
      <c r="AN2" s="48"/>
      <c r="AO2" s="48"/>
      <c r="AP2" s="58"/>
    </row>
    <row r="3" spans="1:42" ht="27" customHeight="1">
      <c r="A3" s="71"/>
      <c r="B3" s="73"/>
      <c r="C3" s="75"/>
      <c r="D3" s="11"/>
      <c r="E3" s="49" t="s">
        <v>63</v>
      </c>
      <c r="F3" s="49" t="s">
        <v>64</v>
      </c>
      <c r="G3" s="49" t="s">
        <v>65</v>
      </c>
      <c r="H3" s="49" t="s">
        <v>66</v>
      </c>
      <c r="I3" s="12" t="s">
        <v>67</v>
      </c>
      <c r="J3" s="57" t="s">
        <v>106</v>
      </c>
      <c r="K3" s="57" t="s">
        <v>107</v>
      </c>
      <c r="L3" s="57" t="s">
        <v>108</v>
      </c>
      <c r="M3" s="59"/>
      <c r="N3" s="49" t="s">
        <v>68</v>
      </c>
      <c r="O3" s="49" t="s">
        <v>89</v>
      </c>
      <c r="P3" s="67" t="s">
        <v>69</v>
      </c>
      <c r="Q3" s="68"/>
      <c r="R3" s="68"/>
      <c r="S3" s="68"/>
      <c r="T3" s="68"/>
      <c r="U3" s="69"/>
      <c r="V3" s="14" t="s">
        <v>70</v>
      </c>
      <c r="W3" s="9"/>
      <c r="X3" s="9"/>
      <c r="Y3" s="9"/>
      <c r="Z3" s="9"/>
      <c r="AA3" s="9"/>
      <c r="AB3" s="15"/>
      <c r="AC3" s="12" t="s">
        <v>67</v>
      </c>
      <c r="AD3" s="47"/>
      <c r="AE3" s="49" t="s">
        <v>71</v>
      </c>
      <c r="AF3" s="49" t="s">
        <v>95</v>
      </c>
      <c r="AG3" s="49" t="s">
        <v>91</v>
      </c>
      <c r="AH3" s="49" t="s">
        <v>92</v>
      </c>
      <c r="AI3" s="49" t="s">
        <v>93</v>
      </c>
      <c r="AJ3" s="49" t="s">
        <v>94</v>
      </c>
      <c r="AK3" s="12" t="s">
        <v>72</v>
      </c>
      <c r="AL3" s="47"/>
      <c r="AM3" s="49" t="s">
        <v>89</v>
      </c>
      <c r="AN3" s="49" t="s">
        <v>73</v>
      </c>
      <c r="AO3" s="49" t="s">
        <v>74</v>
      </c>
      <c r="AP3" s="12" t="s">
        <v>67</v>
      </c>
    </row>
    <row r="4" spans="1:42" ht="27" customHeight="1">
      <c r="A4" s="71"/>
      <c r="B4" s="73"/>
      <c r="C4" s="75"/>
      <c r="D4" s="11"/>
      <c r="E4" s="59"/>
      <c r="F4" s="59"/>
      <c r="G4" s="59"/>
      <c r="H4" s="59"/>
      <c r="I4" s="16"/>
      <c r="J4" s="60"/>
      <c r="K4" s="61"/>
      <c r="L4" s="60"/>
      <c r="M4" s="59"/>
      <c r="N4" s="50"/>
      <c r="O4" s="50"/>
      <c r="P4" s="12" t="s">
        <v>67</v>
      </c>
      <c r="Q4" s="7" t="s">
        <v>90</v>
      </c>
      <c r="R4" s="7" t="s">
        <v>91</v>
      </c>
      <c r="S4" s="7" t="s">
        <v>92</v>
      </c>
      <c r="T4" s="7" t="s">
        <v>93</v>
      </c>
      <c r="U4" s="7" t="s">
        <v>94</v>
      </c>
      <c r="V4" s="12" t="s">
        <v>67</v>
      </c>
      <c r="W4" s="7" t="s">
        <v>75</v>
      </c>
      <c r="X4" s="7" t="s">
        <v>76</v>
      </c>
      <c r="Y4" s="7" t="s">
        <v>77</v>
      </c>
      <c r="Z4" s="17" t="s">
        <v>78</v>
      </c>
      <c r="AA4" s="7" t="s">
        <v>79</v>
      </c>
      <c r="AB4" s="7" t="s">
        <v>80</v>
      </c>
      <c r="AC4" s="18"/>
      <c r="AD4" s="47"/>
      <c r="AE4" s="50"/>
      <c r="AF4" s="50"/>
      <c r="AG4" s="50"/>
      <c r="AH4" s="50"/>
      <c r="AI4" s="50"/>
      <c r="AJ4" s="50"/>
      <c r="AK4" s="18"/>
      <c r="AL4" s="47"/>
      <c r="AM4" s="50"/>
      <c r="AN4" s="50"/>
      <c r="AO4" s="50"/>
      <c r="AP4" s="18"/>
    </row>
    <row r="5" spans="1:42" ht="13.5">
      <c r="A5" s="72"/>
      <c r="B5" s="74"/>
      <c r="C5" s="76"/>
      <c r="D5" s="19" t="s">
        <v>81</v>
      </c>
      <c r="E5" s="19" t="s">
        <v>81</v>
      </c>
      <c r="F5" s="20" t="s">
        <v>82</v>
      </c>
      <c r="G5" s="20" t="s">
        <v>82</v>
      </c>
      <c r="H5" s="20" t="s">
        <v>82</v>
      </c>
      <c r="I5" s="20" t="s">
        <v>82</v>
      </c>
      <c r="J5" s="21" t="s">
        <v>83</v>
      </c>
      <c r="K5" s="21" t="s">
        <v>83</v>
      </c>
      <c r="L5" s="21" t="s">
        <v>83</v>
      </c>
      <c r="M5" s="20" t="s">
        <v>84</v>
      </c>
      <c r="N5" s="20" t="s">
        <v>84</v>
      </c>
      <c r="O5" s="20" t="s">
        <v>84</v>
      </c>
      <c r="P5" s="20" t="s">
        <v>84</v>
      </c>
      <c r="Q5" s="20" t="s">
        <v>84</v>
      </c>
      <c r="R5" s="20" t="s">
        <v>84</v>
      </c>
      <c r="S5" s="20" t="s">
        <v>84</v>
      </c>
      <c r="T5" s="20" t="s">
        <v>84</v>
      </c>
      <c r="U5" s="20" t="s">
        <v>84</v>
      </c>
      <c r="V5" s="20" t="s">
        <v>84</v>
      </c>
      <c r="W5" s="20" t="s">
        <v>84</v>
      </c>
      <c r="X5" s="20" t="s">
        <v>84</v>
      </c>
      <c r="Y5" s="20" t="s">
        <v>84</v>
      </c>
      <c r="Z5" s="20" t="s">
        <v>84</v>
      </c>
      <c r="AA5" s="20" t="s">
        <v>84</v>
      </c>
      <c r="AB5" s="20" t="s">
        <v>84</v>
      </c>
      <c r="AC5" s="20" t="s">
        <v>84</v>
      </c>
      <c r="AD5" s="20" t="s">
        <v>85</v>
      </c>
      <c r="AE5" s="20" t="s">
        <v>84</v>
      </c>
      <c r="AF5" s="20" t="s">
        <v>84</v>
      </c>
      <c r="AG5" s="20" t="s">
        <v>84</v>
      </c>
      <c r="AH5" s="20" t="s">
        <v>84</v>
      </c>
      <c r="AI5" s="20" t="s">
        <v>84</v>
      </c>
      <c r="AJ5" s="20" t="s">
        <v>84</v>
      </c>
      <c r="AK5" s="20" t="s">
        <v>84</v>
      </c>
      <c r="AL5" s="20" t="s">
        <v>85</v>
      </c>
      <c r="AM5" s="20" t="s">
        <v>84</v>
      </c>
      <c r="AN5" s="20" t="s">
        <v>84</v>
      </c>
      <c r="AO5" s="20" t="s">
        <v>84</v>
      </c>
      <c r="AP5" s="20" t="s">
        <v>84</v>
      </c>
    </row>
    <row r="6" spans="1:42" ht="13.5">
      <c r="A6" s="40" t="s">
        <v>109</v>
      </c>
      <c r="B6" s="40" t="s">
        <v>110</v>
      </c>
      <c r="C6" s="41" t="s">
        <v>111</v>
      </c>
      <c r="D6" s="22">
        <v>282957</v>
      </c>
      <c r="E6" s="22">
        <v>282957</v>
      </c>
      <c r="F6" s="22">
        <v>119809</v>
      </c>
      <c r="G6" s="22">
        <v>7224</v>
      </c>
      <c r="H6" s="22">
        <v>0</v>
      </c>
      <c r="I6" s="22">
        <f aca="true" t="shared" si="0" ref="I6:I47">SUM(F6:H6)</f>
        <v>127033</v>
      </c>
      <c r="J6" s="22">
        <v>1229.9947215949992</v>
      </c>
      <c r="K6" s="22">
        <v>727.2415320765375</v>
      </c>
      <c r="L6" s="22">
        <v>502.75318951846157</v>
      </c>
      <c r="M6" s="22">
        <v>6336</v>
      </c>
      <c r="N6" s="22">
        <v>105038</v>
      </c>
      <c r="O6" s="22">
        <v>1113</v>
      </c>
      <c r="P6" s="22">
        <f aca="true" t="shared" si="1" ref="P6:P47">SUM(Q6:U6)</f>
        <v>20525</v>
      </c>
      <c r="Q6" s="22">
        <v>9937</v>
      </c>
      <c r="R6" s="22">
        <v>8083</v>
      </c>
      <c r="S6" s="22">
        <v>2505</v>
      </c>
      <c r="T6" s="22">
        <v>0</v>
      </c>
      <c r="U6" s="22">
        <v>0</v>
      </c>
      <c r="V6" s="22">
        <f aca="true" t="shared" si="2" ref="V6:V47">SUM(W6:AB6)</f>
        <v>357</v>
      </c>
      <c r="W6" s="22">
        <v>217</v>
      </c>
      <c r="X6" s="22">
        <v>14</v>
      </c>
      <c r="Y6" s="22">
        <v>0</v>
      </c>
      <c r="Z6" s="22">
        <v>54</v>
      </c>
      <c r="AA6" s="22">
        <v>0</v>
      </c>
      <c r="AB6" s="22">
        <v>72</v>
      </c>
      <c r="AC6" s="22">
        <f aca="true" t="shared" si="3" ref="AC6:AC47">N6+O6+P6+V6</f>
        <v>127033</v>
      </c>
      <c r="AD6" s="23">
        <v>99.1238497083435</v>
      </c>
      <c r="AE6" s="22">
        <v>31</v>
      </c>
      <c r="AF6" s="22">
        <v>2355</v>
      </c>
      <c r="AG6" s="22">
        <v>5643</v>
      </c>
      <c r="AH6" s="22">
        <v>345</v>
      </c>
      <c r="AI6" s="22">
        <v>0</v>
      </c>
      <c r="AJ6" s="22" t="s">
        <v>86</v>
      </c>
      <c r="AK6" s="22">
        <f aca="true" t="shared" si="4" ref="AK6:AK47">SUM(AE6:AI6)</f>
        <v>8374</v>
      </c>
      <c r="AL6" s="23">
        <v>11.29722799151227</v>
      </c>
      <c r="AM6" s="22">
        <v>1113</v>
      </c>
      <c r="AN6" s="22">
        <v>15192</v>
      </c>
      <c r="AO6" s="22">
        <v>5788</v>
      </c>
      <c r="AP6" s="22">
        <f aca="true" t="shared" si="5" ref="AP6:AP47">SUM(AM6:AO6)</f>
        <v>22093</v>
      </c>
    </row>
    <row r="7" spans="1:42" ht="13.5">
      <c r="A7" s="40" t="s">
        <v>109</v>
      </c>
      <c r="B7" s="40" t="s">
        <v>112</v>
      </c>
      <c r="C7" s="41" t="s">
        <v>113</v>
      </c>
      <c r="D7" s="22">
        <v>55171</v>
      </c>
      <c r="E7" s="22">
        <v>55171</v>
      </c>
      <c r="F7" s="22">
        <v>20589</v>
      </c>
      <c r="G7" s="22">
        <v>3734</v>
      </c>
      <c r="H7" s="22">
        <v>0</v>
      </c>
      <c r="I7" s="22">
        <f t="shared" si="0"/>
        <v>24323</v>
      </c>
      <c r="J7" s="22">
        <v>1207.8511566653415</v>
      </c>
      <c r="K7" s="22">
        <v>820.2641699542867</v>
      </c>
      <c r="L7" s="22">
        <v>387.586986711055</v>
      </c>
      <c r="M7" s="22">
        <v>573</v>
      </c>
      <c r="N7" s="22">
        <v>18720</v>
      </c>
      <c r="O7" s="22">
        <v>3480</v>
      </c>
      <c r="P7" s="22">
        <f t="shared" si="1"/>
        <v>727</v>
      </c>
      <c r="Q7" s="22">
        <v>0</v>
      </c>
      <c r="R7" s="22">
        <v>134</v>
      </c>
      <c r="S7" s="22">
        <v>0</v>
      </c>
      <c r="T7" s="22">
        <v>0</v>
      </c>
      <c r="U7" s="22">
        <v>593</v>
      </c>
      <c r="V7" s="22">
        <f t="shared" si="2"/>
        <v>1396</v>
      </c>
      <c r="W7" s="22">
        <v>1140</v>
      </c>
      <c r="X7" s="22">
        <v>58</v>
      </c>
      <c r="Y7" s="22">
        <v>66</v>
      </c>
      <c r="Z7" s="22">
        <v>0</v>
      </c>
      <c r="AA7" s="22">
        <v>0</v>
      </c>
      <c r="AB7" s="22">
        <v>132</v>
      </c>
      <c r="AC7" s="22">
        <f t="shared" si="3"/>
        <v>24323</v>
      </c>
      <c r="AD7" s="23">
        <v>85.69255437240471</v>
      </c>
      <c r="AE7" s="22">
        <v>0</v>
      </c>
      <c r="AF7" s="22">
        <v>0</v>
      </c>
      <c r="AG7" s="22">
        <v>113</v>
      </c>
      <c r="AH7" s="22">
        <v>0</v>
      </c>
      <c r="AI7" s="22">
        <v>0</v>
      </c>
      <c r="AJ7" s="22" t="s">
        <v>86</v>
      </c>
      <c r="AK7" s="22">
        <f t="shared" si="4"/>
        <v>113</v>
      </c>
      <c r="AL7" s="23">
        <v>8.362789203084834</v>
      </c>
      <c r="AM7" s="22">
        <v>3480</v>
      </c>
      <c r="AN7" s="22">
        <v>1515</v>
      </c>
      <c r="AO7" s="22">
        <v>156</v>
      </c>
      <c r="AP7" s="22">
        <f t="shared" si="5"/>
        <v>5151</v>
      </c>
    </row>
    <row r="8" spans="1:42" ht="13.5">
      <c r="A8" s="40" t="s">
        <v>109</v>
      </c>
      <c r="B8" s="40" t="s">
        <v>114</v>
      </c>
      <c r="C8" s="41" t="s">
        <v>115</v>
      </c>
      <c r="D8" s="22">
        <v>36906</v>
      </c>
      <c r="E8" s="22">
        <v>36906</v>
      </c>
      <c r="F8" s="22">
        <v>10015</v>
      </c>
      <c r="G8" s="22">
        <v>1867</v>
      </c>
      <c r="H8" s="22">
        <v>0</v>
      </c>
      <c r="I8" s="22">
        <f t="shared" si="0"/>
        <v>11882</v>
      </c>
      <c r="J8" s="22">
        <v>882.063205374038</v>
      </c>
      <c r="K8" s="22">
        <v>577.0305752712</v>
      </c>
      <c r="L8" s="22">
        <v>305.0326301028381</v>
      </c>
      <c r="M8" s="22">
        <v>482</v>
      </c>
      <c r="N8" s="22">
        <v>0</v>
      </c>
      <c r="O8" s="22">
        <v>0</v>
      </c>
      <c r="P8" s="22">
        <f t="shared" si="1"/>
        <v>11654</v>
      </c>
      <c r="Q8" s="22">
        <v>0</v>
      </c>
      <c r="R8" s="22">
        <v>1515</v>
      </c>
      <c r="S8" s="22">
        <v>0</v>
      </c>
      <c r="T8" s="22">
        <v>0</v>
      </c>
      <c r="U8" s="22">
        <v>10139</v>
      </c>
      <c r="V8" s="22">
        <f t="shared" si="2"/>
        <v>228</v>
      </c>
      <c r="W8" s="22">
        <v>228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f t="shared" si="3"/>
        <v>11882</v>
      </c>
      <c r="AD8" s="23">
        <v>100</v>
      </c>
      <c r="AE8" s="22">
        <v>0</v>
      </c>
      <c r="AF8" s="22">
        <v>0</v>
      </c>
      <c r="AG8" s="22">
        <v>778</v>
      </c>
      <c r="AH8" s="22">
        <v>0</v>
      </c>
      <c r="AI8" s="22">
        <v>0</v>
      </c>
      <c r="AJ8" s="22" t="s">
        <v>86</v>
      </c>
      <c r="AK8" s="22">
        <f t="shared" si="4"/>
        <v>778</v>
      </c>
      <c r="AL8" s="23">
        <v>12.034940148819153</v>
      </c>
      <c r="AM8" s="22">
        <v>0</v>
      </c>
      <c r="AN8" s="22">
        <v>428</v>
      </c>
      <c r="AO8" s="22">
        <v>432</v>
      </c>
      <c r="AP8" s="22">
        <f t="shared" si="5"/>
        <v>860</v>
      </c>
    </row>
    <row r="9" spans="1:42" ht="13.5">
      <c r="A9" s="40" t="s">
        <v>109</v>
      </c>
      <c r="B9" s="40" t="s">
        <v>116</v>
      </c>
      <c r="C9" s="41" t="s">
        <v>117</v>
      </c>
      <c r="D9" s="22">
        <v>60489</v>
      </c>
      <c r="E9" s="22">
        <v>60489</v>
      </c>
      <c r="F9" s="22">
        <v>20215</v>
      </c>
      <c r="G9" s="22">
        <v>3415</v>
      </c>
      <c r="H9" s="22">
        <v>114</v>
      </c>
      <c r="I9" s="22">
        <f t="shared" si="0"/>
        <v>23744</v>
      </c>
      <c r="J9" s="22">
        <v>1075.4361089540337</v>
      </c>
      <c r="K9" s="22">
        <v>623.8199767782979</v>
      </c>
      <c r="L9" s="22">
        <v>451.61613217573574</v>
      </c>
      <c r="M9" s="22">
        <v>1265</v>
      </c>
      <c r="N9" s="22">
        <v>18656</v>
      </c>
      <c r="O9" s="22">
        <v>251</v>
      </c>
      <c r="P9" s="22">
        <f t="shared" si="1"/>
        <v>1727</v>
      </c>
      <c r="Q9" s="22">
        <v>0</v>
      </c>
      <c r="R9" s="22">
        <v>0</v>
      </c>
      <c r="S9" s="22">
        <v>0</v>
      </c>
      <c r="T9" s="22">
        <v>0</v>
      </c>
      <c r="U9" s="22">
        <v>1727</v>
      </c>
      <c r="V9" s="22">
        <f t="shared" si="2"/>
        <v>2996</v>
      </c>
      <c r="W9" s="22">
        <v>1193</v>
      </c>
      <c r="X9" s="22">
        <v>1254</v>
      </c>
      <c r="Y9" s="22">
        <v>415</v>
      </c>
      <c r="Z9" s="22">
        <v>60</v>
      </c>
      <c r="AA9" s="22">
        <v>7</v>
      </c>
      <c r="AB9" s="22">
        <v>67</v>
      </c>
      <c r="AC9" s="22">
        <f t="shared" si="3"/>
        <v>23630</v>
      </c>
      <c r="AD9" s="23">
        <v>98.93779094371563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 t="s">
        <v>86</v>
      </c>
      <c r="AK9" s="22">
        <f t="shared" si="4"/>
        <v>0</v>
      </c>
      <c r="AL9" s="23">
        <v>17.115886724241815</v>
      </c>
      <c r="AM9" s="22">
        <v>251</v>
      </c>
      <c r="AN9" s="22">
        <v>2504</v>
      </c>
      <c r="AO9" s="22">
        <v>1110</v>
      </c>
      <c r="AP9" s="22">
        <f t="shared" si="5"/>
        <v>3865</v>
      </c>
    </row>
    <row r="10" spans="1:42" ht="13.5">
      <c r="A10" s="40" t="s">
        <v>109</v>
      </c>
      <c r="B10" s="40" t="s">
        <v>118</v>
      </c>
      <c r="C10" s="41" t="s">
        <v>119</v>
      </c>
      <c r="D10" s="22">
        <v>73083</v>
      </c>
      <c r="E10" s="22">
        <v>73083</v>
      </c>
      <c r="F10" s="22">
        <v>21499</v>
      </c>
      <c r="G10" s="22">
        <v>1453</v>
      </c>
      <c r="H10" s="22">
        <v>0</v>
      </c>
      <c r="I10" s="22">
        <f t="shared" si="0"/>
        <v>22952</v>
      </c>
      <c r="J10" s="22">
        <v>860.4215998361029</v>
      </c>
      <c r="K10" s="22">
        <v>417.5773876165194</v>
      </c>
      <c r="L10" s="22">
        <v>442.84421221958365</v>
      </c>
      <c r="M10" s="22">
        <v>3229</v>
      </c>
      <c r="N10" s="22">
        <v>20020</v>
      </c>
      <c r="O10" s="22">
        <v>278</v>
      </c>
      <c r="P10" s="22">
        <f t="shared" si="1"/>
        <v>1786</v>
      </c>
      <c r="Q10" s="22">
        <v>1670</v>
      </c>
      <c r="R10" s="22">
        <v>116</v>
      </c>
      <c r="S10" s="22">
        <v>0</v>
      </c>
      <c r="T10" s="22">
        <v>0</v>
      </c>
      <c r="U10" s="22">
        <v>0</v>
      </c>
      <c r="V10" s="22">
        <f t="shared" si="2"/>
        <v>868</v>
      </c>
      <c r="W10" s="22">
        <v>34</v>
      </c>
      <c r="X10" s="22">
        <v>92</v>
      </c>
      <c r="Y10" s="22">
        <v>742</v>
      </c>
      <c r="Z10" s="22">
        <v>0</v>
      </c>
      <c r="AA10" s="22">
        <v>0</v>
      </c>
      <c r="AB10" s="22">
        <v>0</v>
      </c>
      <c r="AC10" s="22">
        <f t="shared" si="3"/>
        <v>22952</v>
      </c>
      <c r="AD10" s="23">
        <v>98.7887765772046</v>
      </c>
      <c r="AE10" s="22">
        <v>0</v>
      </c>
      <c r="AF10" s="22">
        <v>296</v>
      </c>
      <c r="AG10" s="22">
        <v>116</v>
      </c>
      <c r="AH10" s="22">
        <v>0</v>
      </c>
      <c r="AI10" s="22">
        <v>0</v>
      </c>
      <c r="AJ10" s="22" t="s">
        <v>86</v>
      </c>
      <c r="AK10" s="22">
        <f t="shared" si="4"/>
        <v>412</v>
      </c>
      <c r="AL10" s="23">
        <v>17.22241320041251</v>
      </c>
      <c r="AM10" s="22">
        <v>278</v>
      </c>
      <c r="AN10" s="22">
        <v>2094</v>
      </c>
      <c r="AO10" s="22">
        <v>891</v>
      </c>
      <c r="AP10" s="22">
        <f t="shared" si="5"/>
        <v>3263</v>
      </c>
    </row>
    <row r="11" spans="1:42" ht="13.5">
      <c r="A11" s="40" t="s">
        <v>109</v>
      </c>
      <c r="B11" s="40" t="s">
        <v>120</v>
      </c>
      <c r="C11" s="41" t="s">
        <v>121</v>
      </c>
      <c r="D11" s="22">
        <v>91560</v>
      </c>
      <c r="E11" s="22">
        <v>91560</v>
      </c>
      <c r="F11" s="22">
        <v>26180</v>
      </c>
      <c r="G11" s="22">
        <v>860</v>
      </c>
      <c r="H11" s="22">
        <v>0</v>
      </c>
      <c r="I11" s="22">
        <f t="shared" si="0"/>
        <v>27040</v>
      </c>
      <c r="J11" s="22">
        <v>809.1108757188938</v>
      </c>
      <c r="K11" s="22">
        <v>533.3728313494557</v>
      </c>
      <c r="L11" s="22">
        <v>275.7380443694381</v>
      </c>
      <c r="M11" s="22">
        <v>1634</v>
      </c>
      <c r="N11" s="22">
        <v>21108</v>
      </c>
      <c r="O11" s="22">
        <v>196</v>
      </c>
      <c r="P11" s="22">
        <f t="shared" si="1"/>
        <v>1985</v>
      </c>
      <c r="Q11" s="22">
        <v>1985</v>
      </c>
      <c r="R11" s="22">
        <v>0</v>
      </c>
      <c r="S11" s="22">
        <v>0</v>
      </c>
      <c r="T11" s="22">
        <v>0</v>
      </c>
      <c r="U11" s="22">
        <v>0</v>
      </c>
      <c r="V11" s="22">
        <f t="shared" si="2"/>
        <v>3751</v>
      </c>
      <c r="W11" s="22">
        <v>2212</v>
      </c>
      <c r="X11" s="22">
        <v>355</v>
      </c>
      <c r="Y11" s="22">
        <v>955</v>
      </c>
      <c r="Z11" s="22">
        <v>152</v>
      </c>
      <c r="AA11" s="22">
        <v>31</v>
      </c>
      <c r="AB11" s="22">
        <v>46</v>
      </c>
      <c r="AC11" s="22">
        <f t="shared" si="3"/>
        <v>27040</v>
      </c>
      <c r="AD11" s="23">
        <v>99.27514792899407</v>
      </c>
      <c r="AE11" s="22">
        <v>0</v>
      </c>
      <c r="AF11" s="22">
        <v>593</v>
      </c>
      <c r="AG11" s="22">
        <v>0</v>
      </c>
      <c r="AH11" s="22">
        <v>0</v>
      </c>
      <c r="AI11" s="22">
        <v>0</v>
      </c>
      <c r="AJ11" s="22" t="s">
        <v>86</v>
      </c>
      <c r="AK11" s="22">
        <f t="shared" si="4"/>
        <v>593</v>
      </c>
      <c r="AL11" s="23">
        <v>20.848155123108043</v>
      </c>
      <c r="AM11" s="22">
        <v>196</v>
      </c>
      <c r="AN11" s="22">
        <v>2059</v>
      </c>
      <c r="AO11" s="22">
        <v>908</v>
      </c>
      <c r="AP11" s="22">
        <f t="shared" si="5"/>
        <v>3163</v>
      </c>
    </row>
    <row r="12" spans="1:42" ht="13.5">
      <c r="A12" s="40" t="s">
        <v>109</v>
      </c>
      <c r="B12" s="40" t="s">
        <v>122</v>
      </c>
      <c r="C12" s="41" t="s">
        <v>123</v>
      </c>
      <c r="D12" s="22">
        <v>38230</v>
      </c>
      <c r="E12" s="22">
        <v>38230</v>
      </c>
      <c r="F12" s="22">
        <v>10932</v>
      </c>
      <c r="G12" s="22">
        <v>3211</v>
      </c>
      <c r="H12" s="22">
        <v>0</v>
      </c>
      <c r="I12" s="22">
        <f t="shared" si="0"/>
        <v>14143</v>
      </c>
      <c r="J12" s="22">
        <v>1013.5481351158634</v>
      </c>
      <c r="K12" s="22">
        <v>582.3440674504352</v>
      </c>
      <c r="L12" s="22">
        <v>431.20406766542806</v>
      </c>
      <c r="M12" s="22">
        <v>171</v>
      </c>
      <c r="N12" s="22">
        <v>11220</v>
      </c>
      <c r="O12" s="22">
        <v>10</v>
      </c>
      <c r="P12" s="22">
        <f t="shared" si="1"/>
        <v>2255</v>
      </c>
      <c r="Q12" s="22">
        <v>1587</v>
      </c>
      <c r="R12" s="22">
        <v>668</v>
      </c>
      <c r="S12" s="22">
        <v>0</v>
      </c>
      <c r="T12" s="22">
        <v>0</v>
      </c>
      <c r="U12" s="22">
        <v>0</v>
      </c>
      <c r="V12" s="22">
        <f t="shared" si="2"/>
        <v>658</v>
      </c>
      <c r="W12" s="22">
        <v>658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14143</v>
      </c>
      <c r="AD12" s="23">
        <v>99.92929364349855</v>
      </c>
      <c r="AE12" s="22">
        <v>0</v>
      </c>
      <c r="AF12" s="22">
        <v>456</v>
      </c>
      <c r="AG12" s="22">
        <v>668</v>
      </c>
      <c r="AH12" s="22">
        <v>0</v>
      </c>
      <c r="AI12" s="22">
        <v>0</v>
      </c>
      <c r="AJ12" s="22" t="s">
        <v>86</v>
      </c>
      <c r="AK12" s="22">
        <f t="shared" si="4"/>
        <v>1124</v>
      </c>
      <c r="AL12" s="23">
        <v>13.64398490987844</v>
      </c>
      <c r="AM12" s="22">
        <v>10</v>
      </c>
      <c r="AN12" s="22">
        <v>1373</v>
      </c>
      <c r="AO12" s="22">
        <v>924</v>
      </c>
      <c r="AP12" s="22">
        <f t="shared" si="5"/>
        <v>2307</v>
      </c>
    </row>
    <row r="13" spans="1:42" ht="13.5">
      <c r="A13" s="40" t="s">
        <v>109</v>
      </c>
      <c r="B13" s="40" t="s">
        <v>124</v>
      </c>
      <c r="C13" s="41" t="s">
        <v>125</v>
      </c>
      <c r="D13" s="22">
        <v>28244</v>
      </c>
      <c r="E13" s="22">
        <v>28244</v>
      </c>
      <c r="F13" s="22">
        <v>9700</v>
      </c>
      <c r="G13" s="22">
        <v>120</v>
      </c>
      <c r="H13" s="22">
        <v>961</v>
      </c>
      <c r="I13" s="22">
        <f t="shared" si="0"/>
        <v>10781</v>
      </c>
      <c r="J13" s="22">
        <v>1045.7791496023885</v>
      </c>
      <c r="K13" s="22">
        <v>763.7941771606722</v>
      </c>
      <c r="L13" s="22">
        <v>281.9849724417163</v>
      </c>
      <c r="M13" s="22">
        <v>174</v>
      </c>
      <c r="N13" s="22">
        <v>5869</v>
      </c>
      <c r="O13" s="22">
        <v>1633</v>
      </c>
      <c r="P13" s="22">
        <f t="shared" si="1"/>
        <v>933</v>
      </c>
      <c r="Q13" s="22">
        <v>933</v>
      </c>
      <c r="R13" s="22">
        <v>0</v>
      </c>
      <c r="S13" s="22">
        <v>0</v>
      </c>
      <c r="T13" s="22">
        <v>0</v>
      </c>
      <c r="U13" s="22">
        <v>0</v>
      </c>
      <c r="V13" s="22">
        <f t="shared" si="2"/>
        <v>1385</v>
      </c>
      <c r="W13" s="22">
        <v>714</v>
      </c>
      <c r="X13" s="22">
        <v>160</v>
      </c>
      <c r="Y13" s="22">
        <v>354</v>
      </c>
      <c r="Z13" s="22">
        <v>37</v>
      </c>
      <c r="AA13" s="22">
        <v>0</v>
      </c>
      <c r="AB13" s="22">
        <v>120</v>
      </c>
      <c r="AC13" s="22">
        <f t="shared" si="3"/>
        <v>9820</v>
      </c>
      <c r="AD13" s="23">
        <v>83.37067209775968</v>
      </c>
      <c r="AE13" s="22">
        <v>0</v>
      </c>
      <c r="AF13" s="22">
        <v>204</v>
      </c>
      <c r="AG13" s="22">
        <v>0</v>
      </c>
      <c r="AH13" s="22">
        <v>0</v>
      </c>
      <c r="AI13" s="22">
        <v>0</v>
      </c>
      <c r="AJ13" s="22" t="s">
        <v>86</v>
      </c>
      <c r="AK13" s="22">
        <f t="shared" si="4"/>
        <v>204</v>
      </c>
      <c r="AL13" s="23">
        <v>17.640584350610368</v>
      </c>
      <c r="AM13" s="22">
        <v>1633</v>
      </c>
      <c r="AN13" s="22">
        <v>647</v>
      </c>
      <c r="AO13" s="22">
        <v>33</v>
      </c>
      <c r="AP13" s="22">
        <f t="shared" si="5"/>
        <v>2313</v>
      </c>
    </row>
    <row r="14" spans="1:42" ht="13.5">
      <c r="A14" s="40" t="s">
        <v>109</v>
      </c>
      <c r="B14" s="40" t="s">
        <v>126</v>
      </c>
      <c r="C14" s="41" t="s">
        <v>127</v>
      </c>
      <c r="D14" s="22">
        <v>62812</v>
      </c>
      <c r="E14" s="22">
        <v>62812</v>
      </c>
      <c r="F14" s="22">
        <v>21251</v>
      </c>
      <c r="G14" s="22">
        <v>3105</v>
      </c>
      <c r="H14" s="22">
        <v>0</v>
      </c>
      <c r="I14" s="22">
        <f t="shared" si="0"/>
        <v>24356</v>
      </c>
      <c r="J14" s="22">
        <v>1062.3569878890607</v>
      </c>
      <c r="K14" s="22">
        <v>610.6938818950048</v>
      </c>
      <c r="L14" s="22">
        <v>451.6631059940558</v>
      </c>
      <c r="M14" s="22">
        <v>844</v>
      </c>
      <c r="N14" s="22">
        <v>20100</v>
      </c>
      <c r="O14" s="22">
        <v>2327</v>
      </c>
      <c r="P14" s="22">
        <f t="shared" si="1"/>
        <v>912</v>
      </c>
      <c r="Q14" s="22">
        <v>0</v>
      </c>
      <c r="R14" s="22">
        <v>912</v>
      </c>
      <c r="S14" s="22">
        <v>0</v>
      </c>
      <c r="T14" s="22">
        <v>0</v>
      </c>
      <c r="U14" s="22">
        <v>0</v>
      </c>
      <c r="V14" s="22">
        <f t="shared" si="2"/>
        <v>1017</v>
      </c>
      <c r="W14" s="22">
        <v>984</v>
      </c>
      <c r="X14" s="22">
        <v>0</v>
      </c>
      <c r="Y14" s="22">
        <v>0</v>
      </c>
      <c r="Z14" s="22">
        <v>33</v>
      </c>
      <c r="AA14" s="22">
        <v>0</v>
      </c>
      <c r="AB14" s="22">
        <v>0</v>
      </c>
      <c r="AC14" s="22">
        <f t="shared" si="3"/>
        <v>24356</v>
      </c>
      <c r="AD14" s="23">
        <v>90.44588602397766</v>
      </c>
      <c r="AE14" s="22">
        <v>0</v>
      </c>
      <c r="AF14" s="22">
        <v>0</v>
      </c>
      <c r="AG14" s="22">
        <v>828</v>
      </c>
      <c r="AH14" s="22">
        <v>0</v>
      </c>
      <c r="AI14" s="22">
        <v>0</v>
      </c>
      <c r="AJ14" s="22" t="s">
        <v>86</v>
      </c>
      <c r="AK14" s="22">
        <f t="shared" si="4"/>
        <v>828</v>
      </c>
      <c r="AL14" s="23">
        <v>10.670634920634921</v>
      </c>
      <c r="AM14" s="22">
        <v>2327</v>
      </c>
      <c r="AN14" s="22">
        <v>2191</v>
      </c>
      <c r="AO14" s="22">
        <v>84</v>
      </c>
      <c r="AP14" s="22">
        <f t="shared" si="5"/>
        <v>4602</v>
      </c>
    </row>
    <row r="15" spans="1:42" ht="13.5">
      <c r="A15" s="40" t="s">
        <v>109</v>
      </c>
      <c r="B15" s="40" t="s">
        <v>128</v>
      </c>
      <c r="C15" s="41" t="s">
        <v>129</v>
      </c>
      <c r="D15" s="22">
        <v>26821</v>
      </c>
      <c r="E15" s="22">
        <v>26821</v>
      </c>
      <c r="F15" s="22">
        <v>5548</v>
      </c>
      <c r="G15" s="22">
        <v>3049</v>
      </c>
      <c r="H15" s="22">
        <v>1615</v>
      </c>
      <c r="I15" s="22">
        <f t="shared" si="0"/>
        <v>10212</v>
      </c>
      <c r="J15" s="22">
        <v>1043.1409042086732</v>
      </c>
      <c r="K15" s="22">
        <v>796.04358269665</v>
      </c>
      <c r="L15" s="22">
        <v>247.09732151202311</v>
      </c>
      <c r="M15" s="22">
        <v>324</v>
      </c>
      <c r="N15" s="22">
        <v>7348</v>
      </c>
      <c r="O15" s="22">
        <v>0</v>
      </c>
      <c r="P15" s="22">
        <f t="shared" si="1"/>
        <v>1027</v>
      </c>
      <c r="Q15" s="22">
        <v>1027</v>
      </c>
      <c r="R15" s="22">
        <v>0</v>
      </c>
      <c r="S15" s="22">
        <v>0</v>
      </c>
      <c r="T15" s="22">
        <v>0</v>
      </c>
      <c r="U15" s="22">
        <v>0</v>
      </c>
      <c r="V15" s="22">
        <f t="shared" si="2"/>
        <v>222</v>
      </c>
      <c r="W15" s="22">
        <v>36</v>
      </c>
      <c r="X15" s="22">
        <v>11</v>
      </c>
      <c r="Y15" s="22">
        <v>160</v>
      </c>
      <c r="Z15" s="22">
        <v>15</v>
      </c>
      <c r="AA15" s="22">
        <v>0</v>
      </c>
      <c r="AB15" s="22">
        <v>0</v>
      </c>
      <c r="AC15" s="22">
        <f t="shared" si="3"/>
        <v>8597</v>
      </c>
      <c r="AD15" s="23">
        <v>100</v>
      </c>
      <c r="AE15" s="22">
        <v>0</v>
      </c>
      <c r="AF15" s="22">
        <v>342</v>
      </c>
      <c r="AG15" s="22">
        <v>0</v>
      </c>
      <c r="AH15" s="22">
        <v>0</v>
      </c>
      <c r="AI15" s="22">
        <v>0</v>
      </c>
      <c r="AJ15" s="22" t="s">
        <v>86</v>
      </c>
      <c r="AK15" s="22">
        <f t="shared" si="4"/>
        <v>342</v>
      </c>
      <c r="AL15" s="23">
        <v>9.954041026790717</v>
      </c>
      <c r="AM15" s="22">
        <v>0</v>
      </c>
      <c r="AN15" s="22">
        <v>860</v>
      </c>
      <c r="AO15" s="22">
        <v>685</v>
      </c>
      <c r="AP15" s="22">
        <f t="shared" si="5"/>
        <v>1545</v>
      </c>
    </row>
    <row r="16" spans="1:42" ht="13.5">
      <c r="A16" s="40" t="s">
        <v>109</v>
      </c>
      <c r="B16" s="40" t="s">
        <v>130</v>
      </c>
      <c r="C16" s="41" t="s">
        <v>131</v>
      </c>
      <c r="D16" s="22">
        <v>47293</v>
      </c>
      <c r="E16" s="22">
        <v>47260</v>
      </c>
      <c r="F16" s="22">
        <v>21021</v>
      </c>
      <c r="G16" s="22">
        <v>2032</v>
      </c>
      <c r="H16" s="22">
        <v>12</v>
      </c>
      <c r="I16" s="22">
        <f t="shared" si="0"/>
        <v>23065</v>
      </c>
      <c r="J16" s="22">
        <v>1336.1761956720404</v>
      </c>
      <c r="K16" s="22">
        <v>1073.1699121970323</v>
      </c>
      <c r="L16" s="22">
        <v>263.0062834750082</v>
      </c>
      <c r="M16" s="22">
        <v>388</v>
      </c>
      <c r="N16" s="22">
        <v>20950</v>
      </c>
      <c r="O16" s="22">
        <v>0</v>
      </c>
      <c r="P16" s="22">
        <f t="shared" si="1"/>
        <v>1359</v>
      </c>
      <c r="Q16" s="22">
        <v>591</v>
      </c>
      <c r="R16" s="22">
        <v>768</v>
      </c>
      <c r="S16" s="22">
        <v>0</v>
      </c>
      <c r="T16" s="22">
        <v>0</v>
      </c>
      <c r="U16" s="22">
        <v>0</v>
      </c>
      <c r="V16" s="22">
        <f t="shared" si="2"/>
        <v>744</v>
      </c>
      <c r="W16" s="22">
        <v>662</v>
      </c>
      <c r="X16" s="22">
        <v>0</v>
      </c>
      <c r="Y16" s="22">
        <v>60</v>
      </c>
      <c r="Z16" s="22">
        <v>0</v>
      </c>
      <c r="AA16" s="22">
        <v>0</v>
      </c>
      <c r="AB16" s="22">
        <v>22</v>
      </c>
      <c r="AC16" s="22">
        <f t="shared" si="3"/>
        <v>23053</v>
      </c>
      <c r="AD16" s="23">
        <v>100</v>
      </c>
      <c r="AE16" s="22">
        <v>3204</v>
      </c>
      <c r="AF16" s="22">
        <v>0</v>
      </c>
      <c r="AG16" s="22">
        <v>768</v>
      </c>
      <c r="AH16" s="22">
        <v>0</v>
      </c>
      <c r="AI16" s="22">
        <v>0</v>
      </c>
      <c r="AJ16" s="22" t="s">
        <v>86</v>
      </c>
      <c r="AK16" s="22">
        <f t="shared" si="4"/>
        <v>3972</v>
      </c>
      <c r="AL16" s="23">
        <v>21.773815110276864</v>
      </c>
      <c r="AM16" s="22">
        <v>0</v>
      </c>
      <c r="AN16" s="22">
        <v>1156</v>
      </c>
      <c r="AO16" s="22">
        <v>0</v>
      </c>
      <c r="AP16" s="22">
        <f t="shared" si="5"/>
        <v>1156</v>
      </c>
    </row>
    <row r="17" spans="1:42" ht="13.5">
      <c r="A17" s="40" t="s">
        <v>109</v>
      </c>
      <c r="B17" s="40" t="s">
        <v>132</v>
      </c>
      <c r="C17" s="41" t="s">
        <v>133</v>
      </c>
      <c r="D17" s="22">
        <v>34527</v>
      </c>
      <c r="E17" s="22">
        <v>34527</v>
      </c>
      <c r="F17" s="22">
        <v>6576</v>
      </c>
      <c r="G17" s="22">
        <v>0</v>
      </c>
      <c r="H17" s="22">
        <v>0</v>
      </c>
      <c r="I17" s="22">
        <f t="shared" si="0"/>
        <v>6576</v>
      </c>
      <c r="J17" s="22">
        <v>521.8072336479968</v>
      </c>
      <c r="K17" s="22">
        <v>295.02422364708815</v>
      </c>
      <c r="L17" s="22">
        <v>226.78301000090855</v>
      </c>
      <c r="M17" s="22">
        <v>0</v>
      </c>
      <c r="N17" s="22">
        <v>5275</v>
      </c>
      <c r="O17" s="22">
        <v>0</v>
      </c>
      <c r="P17" s="22">
        <f t="shared" si="1"/>
        <v>1301</v>
      </c>
      <c r="Q17" s="22">
        <v>662</v>
      </c>
      <c r="R17" s="22">
        <v>639</v>
      </c>
      <c r="S17" s="22">
        <v>0</v>
      </c>
      <c r="T17" s="22">
        <v>0</v>
      </c>
      <c r="U17" s="22">
        <v>0</v>
      </c>
      <c r="V17" s="22">
        <f t="shared" si="2"/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6576</v>
      </c>
      <c r="AD17" s="23">
        <v>100</v>
      </c>
      <c r="AE17" s="22">
        <v>0</v>
      </c>
      <c r="AF17" s="22">
        <v>330</v>
      </c>
      <c r="AG17" s="22">
        <v>639</v>
      </c>
      <c r="AH17" s="22">
        <v>0</v>
      </c>
      <c r="AI17" s="22">
        <v>0</v>
      </c>
      <c r="AJ17" s="22" t="s">
        <v>86</v>
      </c>
      <c r="AK17" s="22">
        <f t="shared" si="4"/>
        <v>969</v>
      </c>
      <c r="AL17" s="23">
        <v>14.735401459854014</v>
      </c>
      <c r="AM17" s="22">
        <v>0</v>
      </c>
      <c r="AN17" s="22">
        <v>685</v>
      </c>
      <c r="AO17" s="22">
        <v>332</v>
      </c>
      <c r="AP17" s="22">
        <f t="shared" si="5"/>
        <v>1017</v>
      </c>
    </row>
    <row r="18" spans="1:42" ht="13.5">
      <c r="A18" s="40" t="s">
        <v>109</v>
      </c>
      <c r="B18" s="40" t="s">
        <v>134</v>
      </c>
      <c r="C18" s="41" t="s">
        <v>135</v>
      </c>
      <c r="D18" s="22">
        <v>28049</v>
      </c>
      <c r="E18" s="22">
        <v>28040</v>
      </c>
      <c r="F18" s="22">
        <v>9913</v>
      </c>
      <c r="G18" s="22">
        <v>472</v>
      </c>
      <c r="H18" s="22">
        <v>3</v>
      </c>
      <c r="I18" s="22">
        <f t="shared" si="0"/>
        <v>10388</v>
      </c>
      <c r="J18" s="22">
        <v>1014.6626964456038</v>
      </c>
      <c r="K18" s="22">
        <v>610.86835806419</v>
      </c>
      <c r="L18" s="22">
        <v>403.7943383814138</v>
      </c>
      <c r="M18" s="22">
        <v>260</v>
      </c>
      <c r="N18" s="22">
        <v>8358</v>
      </c>
      <c r="O18" s="22">
        <v>0</v>
      </c>
      <c r="P18" s="22">
        <f t="shared" si="1"/>
        <v>922</v>
      </c>
      <c r="Q18" s="22">
        <v>883</v>
      </c>
      <c r="R18" s="22">
        <v>39</v>
      </c>
      <c r="S18" s="22">
        <v>0</v>
      </c>
      <c r="T18" s="22">
        <v>0</v>
      </c>
      <c r="U18" s="22">
        <v>0</v>
      </c>
      <c r="V18" s="22">
        <f t="shared" si="2"/>
        <v>1105</v>
      </c>
      <c r="W18" s="22">
        <v>670</v>
      </c>
      <c r="X18" s="22">
        <v>0</v>
      </c>
      <c r="Y18" s="22">
        <v>380</v>
      </c>
      <c r="Z18" s="22">
        <v>26</v>
      </c>
      <c r="AA18" s="22">
        <v>29</v>
      </c>
      <c r="AB18" s="22">
        <v>0</v>
      </c>
      <c r="AC18" s="22">
        <f t="shared" si="3"/>
        <v>10385</v>
      </c>
      <c r="AD18" s="23">
        <v>100</v>
      </c>
      <c r="AE18" s="22">
        <v>0</v>
      </c>
      <c r="AF18" s="22">
        <v>461</v>
      </c>
      <c r="AG18" s="22">
        <v>0</v>
      </c>
      <c r="AH18" s="22">
        <v>0</v>
      </c>
      <c r="AI18" s="22">
        <v>0</v>
      </c>
      <c r="AJ18" s="22" t="s">
        <v>86</v>
      </c>
      <c r="AK18" s="22">
        <f t="shared" si="4"/>
        <v>461</v>
      </c>
      <c r="AL18" s="23">
        <v>17.153593236261155</v>
      </c>
      <c r="AM18" s="22">
        <v>0</v>
      </c>
      <c r="AN18" s="22">
        <v>734</v>
      </c>
      <c r="AO18" s="22">
        <v>261</v>
      </c>
      <c r="AP18" s="22">
        <f t="shared" si="5"/>
        <v>995</v>
      </c>
    </row>
    <row r="19" spans="1:42" ht="13.5">
      <c r="A19" s="40" t="s">
        <v>109</v>
      </c>
      <c r="B19" s="40" t="s">
        <v>136</v>
      </c>
      <c r="C19" s="41" t="s">
        <v>137</v>
      </c>
      <c r="D19" s="22">
        <v>19835</v>
      </c>
      <c r="E19" s="22">
        <v>19504</v>
      </c>
      <c r="F19" s="22">
        <v>6438</v>
      </c>
      <c r="G19" s="22">
        <v>1362</v>
      </c>
      <c r="H19" s="22">
        <v>73</v>
      </c>
      <c r="I19" s="22">
        <f t="shared" si="0"/>
        <v>7873</v>
      </c>
      <c r="J19" s="22">
        <v>1087.464734746591</v>
      </c>
      <c r="K19" s="22">
        <v>604.1624221747222</v>
      </c>
      <c r="L19" s="22">
        <v>483.30231257186864</v>
      </c>
      <c r="M19" s="22">
        <v>256</v>
      </c>
      <c r="N19" s="22">
        <v>6838</v>
      </c>
      <c r="O19" s="22">
        <v>0</v>
      </c>
      <c r="P19" s="22">
        <f t="shared" si="1"/>
        <v>962</v>
      </c>
      <c r="Q19" s="22">
        <v>276</v>
      </c>
      <c r="R19" s="22">
        <v>586</v>
      </c>
      <c r="S19" s="22">
        <v>0</v>
      </c>
      <c r="T19" s="22">
        <v>0</v>
      </c>
      <c r="U19" s="22">
        <v>100</v>
      </c>
      <c r="V19" s="22">
        <f t="shared" si="2"/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3"/>
        <v>7800</v>
      </c>
      <c r="AD19" s="23">
        <v>100</v>
      </c>
      <c r="AE19" s="22">
        <v>0</v>
      </c>
      <c r="AF19" s="22">
        <v>225</v>
      </c>
      <c r="AG19" s="22">
        <v>586</v>
      </c>
      <c r="AH19" s="22">
        <v>0</v>
      </c>
      <c r="AI19" s="22">
        <v>0</v>
      </c>
      <c r="AJ19" s="22" t="s">
        <v>86</v>
      </c>
      <c r="AK19" s="22">
        <f t="shared" si="4"/>
        <v>811</v>
      </c>
      <c r="AL19" s="23">
        <v>13.244786494538232</v>
      </c>
      <c r="AM19" s="22">
        <v>0</v>
      </c>
      <c r="AN19" s="22">
        <v>861</v>
      </c>
      <c r="AO19" s="22">
        <v>125</v>
      </c>
      <c r="AP19" s="22">
        <f t="shared" si="5"/>
        <v>986</v>
      </c>
    </row>
    <row r="20" spans="1:42" ht="13.5">
      <c r="A20" s="40" t="s">
        <v>109</v>
      </c>
      <c r="B20" s="40" t="s">
        <v>138</v>
      </c>
      <c r="C20" s="41" t="s">
        <v>139</v>
      </c>
      <c r="D20" s="22">
        <v>9305</v>
      </c>
      <c r="E20" s="22">
        <v>9305</v>
      </c>
      <c r="F20" s="22">
        <v>1514</v>
      </c>
      <c r="G20" s="22">
        <v>302</v>
      </c>
      <c r="H20" s="22">
        <v>419</v>
      </c>
      <c r="I20" s="22">
        <f t="shared" si="0"/>
        <v>2235</v>
      </c>
      <c r="J20" s="22">
        <v>658.0642311910668</v>
      </c>
      <c r="K20" s="22">
        <v>569.1445901084261</v>
      </c>
      <c r="L20" s="22">
        <v>88.9196410826408</v>
      </c>
      <c r="M20" s="22">
        <v>134</v>
      </c>
      <c r="N20" s="22">
        <v>1216</v>
      </c>
      <c r="O20" s="22">
        <v>0</v>
      </c>
      <c r="P20" s="22">
        <f t="shared" si="1"/>
        <v>600</v>
      </c>
      <c r="Q20" s="22">
        <v>0</v>
      </c>
      <c r="R20" s="22">
        <v>600</v>
      </c>
      <c r="S20" s="22">
        <v>0</v>
      </c>
      <c r="T20" s="22">
        <v>0</v>
      </c>
      <c r="U20" s="22">
        <v>0</v>
      </c>
      <c r="V20" s="22">
        <f t="shared" si="2"/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3"/>
        <v>1816</v>
      </c>
      <c r="AD20" s="23">
        <v>100</v>
      </c>
      <c r="AE20" s="22">
        <v>0</v>
      </c>
      <c r="AF20" s="22">
        <v>0</v>
      </c>
      <c r="AG20" s="22">
        <v>315</v>
      </c>
      <c r="AH20" s="22">
        <v>0</v>
      </c>
      <c r="AI20" s="22">
        <v>0</v>
      </c>
      <c r="AJ20" s="22" t="s">
        <v>86</v>
      </c>
      <c r="AK20" s="22">
        <f t="shared" si="4"/>
        <v>315</v>
      </c>
      <c r="AL20" s="23">
        <v>23.025641025641026</v>
      </c>
      <c r="AM20" s="22">
        <v>0</v>
      </c>
      <c r="AN20" s="22">
        <v>470</v>
      </c>
      <c r="AO20" s="22">
        <v>172</v>
      </c>
      <c r="AP20" s="22">
        <f t="shared" si="5"/>
        <v>642</v>
      </c>
    </row>
    <row r="21" spans="1:42" ht="13.5">
      <c r="A21" s="40" t="s">
        <v>109</v>
      </c>
      <c r="B21" s="40" t="s">
        <v>140</v>
      </c>
      <c r="C21" s="41" t="s">
        <v>141</v>
      </c>
      <c r="D21" s="22">
        <v>17798</v>
      </c>
      <c r="E21" s="22">
        <v>17798</v>
      </c>
      <c r="F21" s="22">
        <v>3752</v>
      </c>
      <c r="G21" s="22">
        <v>94</v>
      </c>
      <c r="H21" s="22">
        <v>0</v>
      </c>
      <c r="I21" s="22">
        <f t="shared" si="0"/>
        <v>3846</v>
      </c>
      <c r="J21" s="22">
        <v>592.0320430031387</v>
      </c>
      <c r="K21" s="22">
        <v>434.557061205892</v>
      </c>
      <c r="L21" s="22">
        <v>157.47498179724673</v>
      </c>
      <c r="M21" s="22">
        <v>84</v>
      </c>
      <c r="N21" s="22">
        <v>2882</v>
      </c>
      <c r="O21" s="22">
        <v>18</v>
      </c>
      <c r="P21" s="22">
        <f t="shared" si="1"/>
        <v>691</v>
      </c>
      <c r="Q21" s="22">
        <v>391</v>
      </c>
      <c r="R21" s="22">
        <v>300</v>
      </c>
      <c r="S21" s="22">
        <v>0</v>
      </c>
      <c r="T21" s="22">
        <v>0</v>
      </c>
      <c r="U21" s="22">
        <v>0</v>
      </c>
      <c r="V21" s="22">
        <f t="shared" si="2"/>
        <v>255</v>
      </c>
      <c r="W21" s="22">
        <v>252</v>
      </c>
      <c r="X21" s="22">
        <v>0</v>
      </c>
      <c r="Y21" s="22">
        <v>0</v>
      </c>
      <c r="Z21" s="22">
        <v>0</v>
      </c>
      <c r="AA21" s="22">
        <v>3</v>
      </c>
      <c r="AB21" s="22">
        <v>0</v>
      </c>
      <c r="AC21" s="22">
        <f t="shared" si="3"/>
        <v>3846</v>
      </c>
      <c r="AD21" s="23">
        <v>99.53198127925117</v>
      </c>
      <c r="AE21" s="22">
        <v>0</v>
      </c>
      <c r="AF21" s="22">
        <v>267</v>
      </c>
      <c r="AG21" s="22">
        <v>153</v>
      </c>
      <c r="AH21" s="22">
        <v>0</v>
      </c>
      <c r="AI21" s="22">
        <v>0</v>
      </c>
      <c r="AJ21" s="22" t="s">
        <v>86</v>
      </c>
      <c r="AK21" s="22">
        <f t="shared" si="4"/>
        <v>420</v>
      </c>
      <c r="AL21" s="23">
        <v>19.31297709923664</v>
      </c>
      <c r="AM21" s="22">
        <v>18</v>
      </c>
      <c r="AN21" s="22">
        <v>582</v>
      </c>
      <c r="AO21" s="22">
        <v>190</v>
      </c>
      <c r="AP21" s="22">
        <f t="shared" si="5"/>
        <v>790</v>
      </c>
    </row>
    <row r="22" spans="1:42" ht="13.5">
      <c r="A22" s="40" t="s">
        <v>109</v>
      </c>
      <c r="B22" s="40" t="s">
        <v>142</v>
      </c>
      <c r="C22" s="41" t="s">
        <v>143</v>
      </c>
      <c r="D22" s="22">
        <v>19326</v>
      </c>
      <c r="E22" s="22">
        <v>19326</v>
      </c>
      <c r="F22" s="22">
        <v>3611</v>
      </c>
      <c r="G22" s="22">
        <v>2665</v>
      </c>
      <c r="H22" s="22">
        <v>212</v>
      </c>
      <c r="I22" s="22">
        <f t="shared" si="0"/>
        <v>6488</v>
      </c>
      <c r="J22" s="22">
        <v>919.7631411442318</v>
      </c>
      <c r="K22" s="22">
        <v>616.5305025949853</v>
      </c>
      <c r="L22" s="22">
        <v>303.2326385492466</v>
      </c>
      <c r="M22" s="22">
        <v>141</v>
      </c>
      <c r="N22" s="22">
        <v>5081</v>
      </c>
      <c r="O22" s="22">
        <v>220</v>
      </c>
      <c r="P22" s="22">
        <f t="shared" si="1"/>
        <v>975</v>
      </c>
      <c r="Q22" s="22">
        <v>678</v>
      </c>
      <c r="R22" s="22">
        <v>297</v>
      </c>
      <c r="S22" s="22">
        <v>0</v>
      </c>
      <c r="T22" s="22">
        <v>0</v>
      </c>
      <c r="U22" s="22">
        <v>0</v>
      </c>
      <c r="V22" s="22">
        <f t="shared" si="2"/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f t="shared" si="3"/>
        <v>6276</v>
      </c>
      <c r="AD22" s="23">
        <v>96.49458253664754</v>
      </c>
      <c r="AE22" s="22">
        <v>0</v>
      </c>
      <c r="AF22" s="22">
        <v>369</v>
      </c>
      <c r="AG22" s="22">
        <v>59</v>
      </c>
      <c r="AH22" s="22">
        <v>0</v>
      </c>
      <c r="AI22" s="22">
        <v>0</v>
      </c>
      <c r="AJ22" s="22" t="s">
        <v>86</v>
      </c>
      <c r="AK22" s="22">
        <f t="shared" si="4"/>
        <v>428</v>
      </c>
      <c r="AL22" s="23">
        <v>8.867071840423874</v>
      </c>
      <c r="AM22" s="22">
        <v>220</v>
      </c>
      <c r="AN22" s="22">
        <v>642</v>
      </c>
      <c r="AO22" s="22">
        <v>405</v>
      </c>
      <c r="AP22" s="22">
        <f t="shared" si="5"/>
        <v>1267</v>
      </c>
    </row>
    <row r="23" spans="1:42" ht="13.5">
      <c r="A23" s="40" t="s">
        <v>109</v>
      </c>
      <c r="B23" s="40" t="s">
        <v>144</v>
      </c>
      <c r="C23" s="41" t="s">
        <v>145</v>
      </c>
      <c r="D23" s="22">
        <v>50620</v>
      </c>
      <c r="E23" s="22">
        <v>50620</v>
      </c>
      <c r="F23" s="22">
        <v>14567</v>
      </c>
      <c r="G23" s="22">
        <v>1110</v>
      </c>
      <c r="H23" s="22">
        <v>0</v>
      </c>
      <c r="I23" s="22">
        <f t="shared" si="0"/>
        <v>15677</v>
      </c>
      <c r="J23" s="22">
        <v>848.4923929574644</v>
      </c>
      <c r="K23" s="22">
        <v>655.3801356332166</v>
      </c>
      <c r="L23" s="22">
        <v>193.11225732424782</v>
      </c>
      <c r="M23" s="22">
        <v>725</v>
      </c>
      <c r="N23" s="22">
        <v>11958</v>
      </c>
      <c r="O23" s="22">
        <v>2016</v>
      </c>
      <c r="P23" s="22">
        <f t="shared" si="1"/>
        <v>1703</v>
      </c>
      <c r="Q23" s="22">
        <v>0</v>
      </c>
      <c r="R23" s="22">
        <v>1703</v>
      </c>
      <c r="S23" s="22">
        <v>0</v>
      </c>
      <c r="T23" s="22">
        <v>0</v>
      </c>
      <c r="U23" s="22">
        <v>0</v>
      </c>
      <c r="V23" s="22">
        <f t="shared" si="2"/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f t="shared" si="3"/>
        <v>15677</v>
      </c>
      <c r="AD23" s="23">
        <v>87.1403967595841</v>
      </c>
      <c r="AE23" s="22">
        <v>0</v>
      </c>
      <c r="AF23" s="22">
        <v>0</v>
      </c>
      <c r="AG23" s="22">
        <v>1549</v>
      </c>
      <c r="AH23" s="22">
        <v>0</v>
      </c>
      <c r="AI23" s="22">
        <v>0</v>
      </c>
      <c r="AJ23" s="22" t="s">
        <v>86</v>
      </c>
      <c r="AK23" s="22">
        <f t="shared" si="4"/>
        <v>1549</v>
      </c>
      <c r="AL23" s="23">
        <v>13.864162906962566</v>
      </c>
      <c r="AM23" s="22">
        <v>2016</v>
      </c>
      <c r="AN23" s="22">
        <v>1339</v>
      </c>
      <c r="AO23" s="22">
        <v>154</v>
      </c>
      <c r="AP23" s="22">
        <f t="shared" si="5"/>
        <v>3509</v>
      </c>
    </row>
    <row r="24" spans="1:42" ht="13.5">
      <c r="A24" s="40" t="s">
        <v>109</v>
      </c>
      <c r="B24" s="40" t="s">
        <v>146</v>
      </c>
      <c r="C24" s="41" t="s">
        <v>147</v>
      </c>
      <c r="D24" s="22">
        <v>7209</v>
      </c>
      <c r="E24" s="22">
        <v>7209</v>
      </c>
      <c r="F24" s="22">
        <v>1522</v>
      </c>
      <c r="G24" s="22">
        <v>1322</v>
      </c>
      <c r="H24" s="22">
        <v>89</v>
      </c>
      <c r="I24" s="22">
        <f t="shared" si="0"/>
        <v>2933</v>
      </c>
      <c r="J24" s="22">
        <v>1114.6645080255466</v>
      </c>
      <c r="K24" s="22">
        <v>693.5774726036898</v>
      </c>
      <c r="L24" s="22">
        <v>421.08703542185657</v>
      </c>
      <c r="M24" s="22">
        <v>0</v>
      </c>
      <c r="N24" s="22">
        <v>2348</v>
      </c>
      <c r="O24" s="22">
        <v>55</v>
      </c>
      <c r="P24" s="22">
        <f t="shared" si="1"/>
        <v>441</v>
      </c>
      <c r="Q24" s="22">
        <v>286</v>
      </c>
      <c r="R24" s="22">
        <v>155</v>
      </c>
      <c r="S24" s="22">
        <v>0</v>
      </c>
      <c r="T24" s="22">
        <v>0</v>
      </c>
      <c r="U24" s="22">
        <v>0</v>
      </c>
      <c r="V24" s="22">
        <f t="shared" si="2"/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3"/>
        <v>2844</v>
      </c>
      <c r="AD24" s="23">
        <v>98.06610407876231</v>
      </c>
      <c r="AE24" s="22">
        <v>0</v>
      </c>
      <c r="AF24" s="22">
        <v>161</v>
      </c>
      <c r="AG24" s="22">
        <v>93</v>
      </c>
      <c r="AH24" s="22">
        <v>0</v>
      </c>
      <c r="AI24" s="22">
        <v>0</v>
      </c>
      <c r="AJ24" s="22" t="s">
        <v>86</v>
      </c>
      <c r="AK24" s="22">
        <f t="shared" si="4"/>
        <v>254</v>
      </c>
      <c r="AL24" s="23">
        <v>8.931082981715893</v>
      </c>
      <c r="AM24" s="22">
        <v>55</v>
      </c>
      <c r="AN24" s="22">
        <v>298</v>
      </c>
      <c r="AO24" s="22">
        <v>126</v>
      </c>
      <c r="AP24" s="22">
        <f t="shared" si="5"/>
        <v>479</v>
      </c>
    </row>
    <row r="25" spans="1:42" ht="13.5">
      <c r="A25" s="40" t="s">
        <v>109</v>
      </c>
      <c r="B25" s="40" t="s">
        <v>148</v>
      </c>
      <c r="C25" s="41" t="s">
        <v>149</v>
      </c>
      <c r="D25" s="22">
        <v>14265</v>
      </c>
      <c r="E25" s="22">
        <v>14265</v>
      </c>
      <c r="F25" s="22">
        <v>2794</v>
      </c>
      <c r="G25" s="22">
        <v>35</v>
      </c>
      <c r="H25" s="22">
        <v>0</v>
      </c>
      <c r="I25" s="22">
        <f t="shared" si="0"/>
        <v>2829</v>
      </c>
      <c r="J25" s="22">
        <v>543.3357820895093</v>
      </c>
      <c r="K25" s="22">
        <v>392.18510676096776</v>
      </c>
      <c r="L25" s="22">
        <v>151.15067532854144</v>
      </c>
      <c r="M25" s="22">
        <v>86</v>
      </c>
      <c r="N25" s="22">
        <v>2072</v>
      </c>
      <c r="O25" s="22">
        <v>4</v>
      </c>
      <c r="P25" s="22">
        <f t="shared" si="1"/>
        <v>484</v>
      </c>
      <c r="Q25" s="22">
        <v>289</v>
      </c>
      <c r="R25" s="22">
        <v>195</v>
      </c>
      <c r="S25" s="22">
        <v>0</v>
      </c>
      <c r="T25" s="22">
        <v>0</v>
      </c>
      <c r="U25" s="22">
        <v>0</v>
      </c>
      <c r="V25" s="22">
        <f t="shared" si="2"/>
        <v>269</v>
      </c>
      <c r="W25" s="22">
        <v>266</v>
      </c>
      <c r="X25" s="22">
        <v>0</v>
      </c>
      <c r="Y25" s="22">
        <v>0</v>
      </c>
      <c r="Z25" s="22">
        <v>0</v>
      </c>
      <c r="AA25" s="22">
        <v>3</v>
      </c>
      <c r="AB25" s="22">
        <v>0</v>
      </c>
      <c r="AC25" s="22">
        <f t="shared" si="3"/>
        <v>2829</v>
      </c>
      <c r="AD25" s="23">
        <v>99.85860728172499</v>
      </c>
      <c r="AE25" s="22">
        <v>0</v>
      </c>
      <c r="AF25" s="22">
        <v>165</v>
      </c>
      <c r="AG25" s="22">
        <v>102</v>
      </c>
      <c r="AH25" s="22">
        <v>0</v>
      </c>
      <c r="AI25" s="22">
        <v>0</v>
      </c>
      <c r="AJ25" s="22" t="s">
        <v>86</v>
      </c>
      <c r="AK25" s="22">
        <f t="shared" si="4"/>
        <v>267</v>
      </c>
      <c r="AL25" s="23">
        <v>21.337907375643226</v>
      </c>
      <c r="AM25" s="22">
        <v>4</v>
      </c>
      <c r="AN25" s="22">
        <v>419</v>
      </c>
      <c r="AO25" s="22">
        <v>153</v>
      </c>
      <c r="AP25" s="22">
        <f t="shared" si="5"/>
        <v>576</v>
      </c>
    </row>
    <row r="26" spans="1:42" ht="13.5">
      <c r="A26" s="40" t="s">
        <v>109</v>
      </c>
      <c r="B26" s="40" t="s">
        <v>150</v>
      </c>
      <c r="C26" s="41" t="s">
        <v>151</v>
      </c>
      <c r="D26" s="22">
        <v>33817</v>
      </c>
      <c r="E26" s="22">
        <v>33817</v>
      </c>
      <c r="F26" s="22">
        <v>8279</v>
      </c>
      <c r="G26" s="22">
        <v>916</v>
      </c>
      <c r="H26" s="22">
        <v>0</v>
      </c>
      <c r="I26" s="22">
        <f t="shared" si="0"/>
        <v>9195</v>
      </c>
      <c r="J26" s="22">
        <v>744.9442831096137</v>
      </c>
      <c r="K26" s="22">
        <v>463.49388185645466</v>
      </c>
      <c r="L26" s="22">
        <v>281.45040125315916</v>
      </c>
      <c r="M26" s="22">
        <v>651</v>
      </c>
      <c r="N26" s="22">
        <v>5699</v>
      </c>
      <c r="O26" s="22">
        <v>124</v>
      </c>
      <c r="P26" s="22">
        <f t="shared" si="1"/>
        <v>3344</v>
      </c>
      <c r="Q26" s="22">
        <v>0</v>
      </c>
      <c r="R26" s="22">
        <v>1938</v>
      </c>
      <c r="S26" s="22">
        <v>1406</v>
      </c>
      <c r="T26" s="22">
        <v>0</v>
      </c>
      <c r="U26" s="22">
        <v>0</v>
      </c>
      <c r="V26" s="22">
        <f t="shared" si="2"/>
        <v>28</v>
      </c>
      <c r="W26" s="22">
        <v>0</v>
      </c>
      <c r="X26" s="22">
        <v>0</v>
      </c>
      <c r="Y26" s="22">
        <v>0</v>
      </c>
      <c r="Z26" s="22">
        <v>28</v>
      </c>
      <c r="AA26" s="22">
        <v>0</v>
      </c>
      <c r="AB26" s="22">
        <v>0</v>
      </c>
      <c r="AC26" s="22">
        <f t="shared" si="3"/>
        <v>9195</v>
      </c>
      <c r="AD26" s="23">
        <v>98.65144100054377</v>
      </c>
      <c r="AE26" s="22">
        <v>14</v>
      </c>
      <c r="AF26" s="22">
        <v>0</v>
      </c>
      <c r="AG26" s="22">
        <v>1697</v>
      </c>
      <c r="AH26" s="22">
        <v>194</v>
      </c>
      <c r="AI26" s="22">
        <v>0</v>
      </c>
      <c r="AJ26" s="22" t="s">
        <v>86</v>
      </c>
      <c r="AK26" s="22">
        <f t="shared" si="4"/>
        <v>1905</v>
      </c>
      <c r="AL26" s="23">
        <v>26.244160065001015</v>
      </c>
      <c r="AM26" s="22">
        <v>124</v>
      </c>
      <c r="AN26" s="22">
        <v>582</v>
      </c>
      <c r="AO26" s="22">
        <v>140</v>
      </c>
      <c r="AP26" s="22">
        <f t="shared" si="5"/>
        <v>846</v>
      </c>
    </row>
    <row r="27" spans="1:42" ht="13.5">
      <c r="A27" s="40" t="s">
        <v>109</v>
      </c>
      <c r="B27" s="40" t="s">
        <v>152</v>
      </c>
      <c r="C27" s="41" t="s">
        <v>153</v>
      </c>
      <c r="D27" s="22">
        <v>25457</v>
      </c>
      <c r="E27" s="22">
        <v>25457</v>
      </c>
      <c r="F27" s="22">
        <v>8869</v>
      </c>
      <c r="G27" s="22">
        <v>1279</v>
      </c>
      <c r="H27" s="22">
        <v>0</v>
      </c>
      <c r="I27" s="22">
        <f t="shared" si="0"/>
        <v>10148</v>
      </c>
      <c r="J27" s="22">
        <v>1092.1451752377498</v>
      </c>
      <c r="K27" s="22">
        <v>575.3456944049084</v>
      </c>
      <c r="L27" s="22">
        <v>516.7994808328414</v>
      </c>
      <c r="M27" s="22">
        <v>210</v>
      </c>
      <c r="N27" s="22">
        <v>7225</v>
      </c>
      <c r="O27" s="22">
        <v>80</v>
      </c>
      <c r="P27" s="22">
        <f t="shared" si="1"/>
        <v>2814</v>
      </c>
      <c r="Q27" s="22">
        <v>0</v>
      </c>
      <c r="R27" s="22">
        <v>1840</v>
      </c>
      <c r="S27" s="22">
        <v>974</v>
      </c>
      <c r="T27" s="22">
        <v>0</v>
      </c>
      <c r="U27" s="22">
        <v>0</v>
      </c>
      <c r="V27" s="22">
        <f t="shared" si="2"/>
        <v>29</v>
      </c>
      <c r="W27" s="22">
        <v>0</v>
      </c>
      <c r="X27" s="22">
        <v>0</v>
      </c>
      <c r="Y27" s="22">
        <v>0</v>
      </c>
      <c r="Z27" s="22">
        <v>29</v>
      </c>
      <c r="AA27" s="22">
        <v>0</v>
      </c>
      <c r="AB27" s="22">
        <v>0</v>
      </c>
      <c r="AC27" s="22">
        <f t="shared" si="3"/>
        <v>10148</v>
      </c>
      <c r="AD27" s="23">
        <v>99.21166732361057</v>
      </c>
      <c r="AE27" s="22">
        <v>18</v>
      </c>
      <c r="AF27" s="22">
        <v>0</v>
      </c>
      <c r="AG27" s="22">
        <v>1613</v>
      </c>
      <c r="AH27" s="22">
        <v>135</v>
      </c>
      <c r="AI27" s="22">
        <v>0</v>
      </c>
      <c r="AJ27" s="22" t="s">
        <v>86</v>
      </c>
      <c r="AK27" s="22">
        <f t="shared" si="4"/>
        <v>1766</v>
      </c>
      <c r="AL27" s="23">
        <v>19.35701872948446</v>
      </c>
      <c r="AM27" s="22">
        <v>80</v>
      </c>
      <c r="AN27" s="22">
        <v>735</v>
      </c>
      <c r="AO27" s="22">
        <v>130</v>
      </c>
      <c r="AP27" s="22">
        <f t="shared" si="5"/>
        <v>945</v>
      </c>
    </row>
    <row r="28" spans="1:42" ht="13.5">
      <c r="A28" s="40" t="s">
        <v>109</v>
      </c>
      <c r="B28" s="40" t="s">
        <v>154</v>
      </c>
      <c r="C28" s="41" t="s">
        <v>155</v>
      </c>
      <c r="D28" s="22">
        <v>7167</v>
      </c>
      <c r="E28" s="22">
        <v>7167</v>
      </c>
      <c r="F28" s="22">
        <v>1130</v>
      </c>
      <c r="G28" s="22">
        <v>61</v>
      </c>
      <c r="H28" s="22">
        <v>0</v>
      </c>
      <c r="I28" s="22">
        <f t="shared" si="0"/>
        <v>1191</v>
      </c>
      <c r="J28" s="22">
        <v>455.2830610618302</v>
      </c>
      <c r="K28" s="22">
        <v>285.93764036460874</v>
      </c>
      <c r="L28" s="22">
        <v>169.34542069722147</v>
      </c>
      <c r="M28" s="22">
        <v>272</v>
      </c>
      <c r="N28" s="22">
        <v>1004</v>
      </c>
      <c r="O28" s="22">
        <v>3</v>
      </c>
      <c r="P28" s="22">
        <f t="shared" si="1"/>
        <v>84</v>
      </c>
      <c r="Q28" s="22">
        <v>84</v>
      </c>
      <c r="R28" s="22">
        <v>0</v>
      </c>
      <c r="S28" s="22">
        <v>0</v>
      </c>
      <c r="T28" s="22">
        <v>0</v>
      </c>
      <c r="U28" s="22">
        <v>0</v>
      </c>
      <c r="V28" s="22">
        <f t="shared" si="2"/>
        <v>100</v>
      </c>
      <c r="W28" s="22">
        <v>9</v>
      </c>
      <c r="X28" s="22">
        <v>38</v>
      </c>
      <c r="Y28" s="22">
        <v>26</v>
      </c>
      <c r="Z28" s="22">
        <v>5</v>
      </c>
      <c r="AA28" s="22">
        <v>1</v>
      </c>
      <c r="AB28" s="22">
        <v>21</v>
      </c>
      <c r="AC28" s="22">
        <f t="shared" si="3"/>
        <v>1191</v>
      </c>
      <c r="AD28" s="23">
        <v>99.74811083123426</v>
      </c>
      <c r="AE28" s="22">
        <v>0</v>
      </c>
      <c r="AF28" s="22">
        <v>13</v>
      </c>
      <c r="AG28" s="22">
        <v>0</v>
      </c>
      <c r="AH28" s="22">
        <v>0</v>
      </c>
      <c r="AI28" s="22">
        <v>0</v>
      </c>
      <c r="AJ28" s="22" t="s">
        <v>86</v>
      </c>
      <c r="AK28" s="22">
        <f t="shared" si="4"/>
        <v>13</v>
      </c>
      <c r="AL28" s="23">
        <v>26.31578947368421</v>
      </c>
      <c r="AM28" s="22">
        <v>3</v>
      </c>
      <c r="AN28" s="22">
        <v>104</v>
      </c>
      <c r="AO28" s="22">
        <v>29</v>
      </c>
      <c r="AP28" s="22">
        <f t="shared" si="5"/>
        <v>136</v>
      </c>
    </row>
    <row r="29" spans="1:42" ht="13.5">
      <c r="A29" s="40" t="s">
        <v>109</v>
      </c>
      <c r="B29" s="40" t="s">
        <v>156</v>
      </c>
      <c r="C29" s="41" t="s">
        <v>157</v>
      </c>
      <c r="D29" s="22">
        <v>16601</v>
      </c>
      <c r="E29" s="22">
        <v>16601</v>
      </c>
      <c r="F29" s="22">
        <v>3325</v>
      </c>
      <c r="G29" s="22">
        <v>163</v>
      </c>
      <c r="H29" s="22">
        <v>0</v>
      </c>
      <c r="I29" s="22">
        <f t="shared" si="0"/>
        <v>3488</v>
      </c>
      <c r="J29" s="22">
        <v>575.6378762461082</v>
      </c>
      <c r="K29" s="22">
        <v>350.36674635048394</v>
      </c>
      <c r="L29" s="22">
        <v>225.27112989562437</v>
      </c>
      <c r="M29" s="22">
        <v>575</v>
      </c>
      <c r="N29" s="22">
        <v>2885</v>
      </c>
      <c r="O29" s="22">
        <v>38</v>
      </c>
      <c r="P29" s="22">
        <f t="shared" si="1"/>
        <v>388</v>
      </c>
      <c r="Q29" s="22">
        <v>372</v>
      </c>
      <c r="R29" s="22">
        <v>16</v>
      </c>
      <c r="S29" s="22">
        <v>0</v>
      </c>
      <c r="T29" s="22">
        <v>0</v>
      </c>
      <c r="U29" s="22">
        <v>0</v>
      </c>
      <c r="V29" s="22">
        <f t="shared" si="2"/>
        <v>177</v>
      </c>
      <c r="W29" s="22">
        <v>5</v>
      </c>
      <c r="X29" s="22">
        <v>19</v>
      </c>
      <c r="Y29" s="22">
        <v>153</v>
      </c>
      <c r="Z29" s="22">
        <v>0</v>
      </c>
      <c r="AA29" s="22">
        <v>0</v>
      </c>
      <c r="AB29" s="22">
        <v>0</v>
      </c>
      <c r="AC29" s="22">
        <f t="shared" si="3"/>
        <v>3488</v>
      </c>
      <c r="AD29" s="23">
        <v>98.91055045871559</v>
      </c>
      <c r="AE29" s="22">
        <v>0</v>
      </c>
      <c r="AF29" s="22">
        <v>0</v>
      </c>
      <c r="AG29" s="22">
        <v>16</v>
      </c>
      <c r="AH29" s="22">
        <v>0</v>
      </c>
      <c r="AI29" s="22">
        <v>0</v>
      </c>
      <c r="AJ29" s="22" t="s">
        <v>86</v>
      </c>
      <c r="AK29" s="22">
        <f t="shared" si="4"/>
        <v>16</v>
      </c>
      <c r="AL29" s="23">
        <v>18.902288949052423</v>
      </c>
      <c r="AM29" s="22">
        <v>38</v>
      </c>
      <c r="AN29" s="22">
        <v>302</v>
      </c>
      <c r="AO29" s="22">
        <v>150</v>
      </c>
      <c r="AP29" s="22">
        <f t="shared" si="5"/>
        <v>490</v>
      </c>
    </row>
    <row r="30" spans="1:42" ht="13.5">
      <c r="A30" s="40" t="s">
        <v>109</v>
      </c>
      <c r="B30" s="40" t="s">
        <v>158</v>
      </c>
      <c r="C30" s="41" t="s">
        <v>159</v>
      </c>
      <c r="D30" s="22">
        <v>10997</v>
      </c>
      <c r="E30" s="22">
        <v>10997</v>
      </c>
      <c r="F30" s="22">
        <v>1169</v>
      </c>
      <c r="G30" s="22">
        <v>188</v>
      </c>
      <c r="H30" s="22">
        <v>0</v>
      </c>
      <c r="I30" s="22">
        <f t="shared" si="0"/>
        <v>1357</v>
      </c>
      <c r="J30" s="22">
        <v>338.0747675891681</v>
      </c>
      <c r="K30" s="22">
        <v>236.92638465534188</v>
      </c>
      <c r="L30" s="22">
        <v>101.1483829338263</v>
      </c>
      <c r="M30" s="22">
        <v>264</v>
      </c>
      <c r="N30" s="22">
        <v>1075</v>
      </c>
      <c r="O30" s="22">
        <v>3</v>
      </c>
      <c r="P30" s="22">
        <f t="shared" si="1"/>
        <v>186</v>
      </c>
      <c r="Q30" s="22">
        <v>176</v>
      </c>
      <c r="R30" s="22">
        <v>10</v>
      </c>
      <c r="S30" s="22">
        <v>0</v>
      </c>
      <c r="T30" s="22">
        <v>0</v>
      </c>
      <c r="U30" s="22">
        <v>0</v>
      </c>
      <c r="V30" s="22">
        <f t="shared" si="2"/>
        <v>93</v>
      </c>
      <c r="W30" s="22">
        <v>2</v>
      </c>
      <c r="X30" s="22">
        <v>11</v>
      </c>
      <c r="Y30" s="22">
        <v>80</v>
      </c>
      <c r="Z30" s="22">
        <v>0</v>
      </c>
      <c r="AA30" s="22">
        <v>0</v>
      </c>
      <c r="AB30" s="22">
        <v>0</v>
      </c>
      <c r="AC30" s="22">
        <f t="shared" si="3"/>
        <v>1357</v>
      </c>
      <c r="AD30" s="23">
        <v>99.7789240972734</v>
      </c>
      <c r="AE30" s="22">
        <v>0</v>
      </c>
      <c r="AF30" s="22">
        <v>30</v>
      </c>
      <c r="AG30" s="22">
        <v>10</v>
      </c>
      <c r="AH30" s="22">
        <v>0</v>
      </c>
      <c r="AI30" s="22">
        <v>0</v>
      </c>
      <c r="AJ30" s="22" t="s">
        <v>86</v>
      </c>
      <c r="AK30" s="22">
        <f t="shared" si="4"/>
        <v>40</v>
      </c>
      <c r="AL30" s="23">
        <v>24.491054904380015</v>
      </c>
      <c r="AM30" s="22">
        <v>3</v>
      </c>
      <c r="AN30" s="22">
        <v>112</v>
      </c>
      <c r="AO30" s="22">
        <v>83</v>
      </c>
      <c r="AP30" s="22">
        <f t="shared" si="5"/>
        <v>198</v>
      </c>
    </row>
    <row r="31" spans="1:42" ht="13.5">
      <c r="A31" s="40" t="s">
        <v>109</v>
      </c>
      <c r="B31" s="40" t="s">
        <v>160</v>
      </c>
      <c r="C31" s="41" t="s">
        <v>161</v>
      </c>
      <c r="D31" s="22">
        <v>4157</v>
      </c>
      <c r="E31" s="22">
        <v>3975</v>
      </c>
      <c r="F31" s="22">
        <v>1204</v>
      </c>
      <c r="G31" s="22">
        <v>299</v>
      </c>
      <c r="H31" s="22">
        <v>51</v>
      </c>
      <c r="I31" s="22">
        <f t="shared" si="0"/>
        <v>1554</v>
      </c>
      <c r="J31" s="22">
        <v>1024.184326816296</v>
      </c>
      <c r="K31" s="22">
        <v>762.5362072885808</v>
      </c>
      <c r="L31" s="22">
        <v>261.64811952771527</v>
      </c>
      <c r="M31" s="22">
        <v>46</v>
      </c>
      <c r="N31" s="22">
        <v>1351</v>
      </c>
      <c r="O31" s="22">
        <v>32</v>
      </c>
      <c r="P31" s="22">
        <f t="shared" si="1"/>
        <v>120</v>
      </c>
      <c r="Q31" s="22">
        <v>54</v>
      </c>
      <c r="R31" s="22">
        <v>66</v>
      </c>
      <c r="S31" s="22">
        <v>0</v>
      </c>
      <c r="T31" s="22">
        <v>0</v>
      </c>
      <c r="U31" s="22">
        <v>0</v>
      </c>
      <c r="V31" s="22">
        <f t="shared" si="2"/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3"/>
        <v>1503</v>
      </c>
      <c r="AD31" s="23">
        <v>97.8709248170326</v>
      </c>
      <c r="AE31" s="22">
        <v>0</v>
      </c>
      <c r="AF31" s="22">
        <v>54</v>
      </c>
      <c r="AG31" s="22">
        <v>66</v>
      </c>
      <c r="AH31" s="22">
        <v>0</v>
      </c>
      <c r="AI31" s="22">
        <v>0</v>
      </c>
      <c r="AJ31" s="22" t="s">
        <v>86</v>
      </c>
      <c r="AK31" s="22">
        <f t="shared" si="4"/>
        <v>120</v>
      </c>
      <c r="AL31" s="23">
        <v>10.716591349257586</v>
      </c>
      <c r="AM31" s="22">
        <v>32</v>
      </c>
      <c r="AN31" s="22">
        <v>205</v>
      </c>
      <c r="AO31" s="22">
        <v>0</v>
      </c>
      <c r="AP31" s="22">
        <f t="shared" si="5"/>
        <v>237</v>
      </c>
    </row>
    <row r="32" spans="1:42" ht="13.5">
      <c r="A32" s="40" t="s">
        <v>109</v>
      </c>
      <c r="B32" s="40" t="s">
        <v>162</v>
      </c>
      <c r="C32" s="41" t="s">
        <v>163</v>
      </c>
      <c r="D32" s="22">
        <v>4213</v>
      </c>
      <c r="E32" s="22">
        <v>4213</v>
      </c>
      <c r="F32" s="22">
        <v>541</v>
      </c>
      <c r="G32" s="22">
        <v>127</v>
      </c>
      <c r="H32" s="22">
        <v>0</v>
      </c>
      <c r="I32" s="22">
        <f t="shared" si="0"/>
        <v>668</v>
      </c>
      <c r="J32" s="22">
        <v>434.40232288188224</v>
      </c>
      <c r="K32" s="22">
        <v>351.81385730403935</v>
      </c>
      <c r="L32" s="22">
        <v>82.58846557784288</v>
      </c>
      <c r="M32" s="22">
        <v>0</v>
      </c>
      <c r="N32" s="22">
        <v>373</v>
      </c>
      <c r="O32" s="22">
        <v>69</v>
      </c>
      <c r="P32" s="22">
        <f t="shared" si="1"/>
        <v>84</v>
      </c>
      <c r="Q32" s="22">
        <v>84</v>
      </c>
      <c r="R32" s="22">
        <v>0</v>
      </c>
      <c r="S32" s="22">
        <v>0</v>
      </c>
      <c r="T32" s="22">
        <v>0</v>
      </c>
      <c r="U32" s="22">
        <v>0</v>
      </c>
      <c r="V32" s="22">
        <f t="shared" si="2"/>
        <v>142</v>
      </c>
      <c r="W32" s="22">
        <v>50</v>
      </c>
      <c r="X32" s="22">
        <v>24</v>
      </c>
      <c r="Y32" s="22">
        <v>64</v>
      </c>
      <c r="Z32" s="22">
        <v>3</v>
      </c>
      <c r="AA32" s="22">
        <v>1</v>
      </c>
      <c r="AB32" s="22">
        <v>0</v>
      </c>
      <c r="AC32" s="22">
        <f t="shared" si="3"/>
        <v>668</v>
      </c>
      <c r="AD32" s="23">
        <v>89.67065868263472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 t="s">
        <v>86</v>
      </c>
      <c r="AK32" s="22">
        <f t="shared" si="4"/>
        <v>0</v>
      </c>
      <c r="AL32" s="23">
        <v>21.25748502994012</v>
      </c>
      <c r="AM32" s="22">
        <v>69</v>
      </c>
      <c r="AN32" s="22">
        <v>37</v>
      </c>
      <c r="AO32" s="22">
        <v>84</v>
      </c>
      <c r="AP32" s="22">
        <f t="shared" si="5"/>
        <v>190</v>
      </c>
    </row>
    <row r="33" spans="1:42" ht="13.5">
      <c r="A33" s="40" t="s">
        <v>109</v>
      </c>
      <c r="B33" s="40" t="s">
        <v>164</v>
      </c>
      <c r="C33" s="41" t="s">
        <v>165</v>
      </c>
      <c r="D33" s="22">
        <v>16482</v>
      </c>
      <c r="E33" s="22">
        <v>16482</v>
      </c>
      <c r="F33" s="22">
        <v>3582</v>
      </c>
      <c r="G33" s="22">
        <v>447</v>
      </c>
      <c r="H33" s="22">
        <v>0</v>
      </c>
      <c r="I33" s="22">
        <f t="shared" si="0"/>
        <v>4029</v>
      </c>
      <c r="J33" s="22">
        <v>669.7218883863343</v>
      </c>
      <c r="K33" s="22">
        <v>383.6480810115809</v>
      </c>
      <c r="L33" s="22">
        <v>286.07380737475336</v>
      </c>
      <c r="M33" s="22">
        <v>406</v>
      </c>
      <c r="N33" s="22">
        <v>2748</v>
      </c>
      <c r="O33" s="22">
        <v>200</v>
      </c>
      <c r="P33" s="22">
        <f t="shared" si="1"/>
        <v>591</v>
      </c>
      <c r="Q33" s="22">
        <v>247</v>
      </c>
      <c r="R33" s="22">
        <v>344</v>
      </c>
      <c r="S33" s="22">
        <v>0</v>
      </c>
      <c r="T33" s="22">
        <v>0</v>
      </c>
      <c r="U33" s="22">
        <v>0</v>
      </c>
      <c r="V33" s="22">
        <f t="shared" si="2"/>
        <v>490</v>
      </c>
      <c r="W33" s="22">
        <v>255</v>
      </c>
      <c r="X33" s="22">
        <v>100</v>
      </c>
      <c r="Y33" s="22">
        <v>83</v>
      </c>
      <c r="Z33" s="22">
        <v>18</v>
      </c>
      <c r="AA33" s="22">
        <v>32</v>
      </c>
      <c r="AB33" s="22">
        <v>2</v>
      </c>
      <c r="AC33" s="22">
        <f t="shared" si="3"/>
        <v>4029</v>
      </c>
      <c r="AD33" s="23">
        <v>95.03598907917598</v>
      </c>
      <c r="AE33" s="22">
        <v>0</v>
      </c>
      <c r="AF33" s="22">
        <v>0</v>
      </c>
      <c r="AG33" s="22">
        <v>96</v>
      </c>
      <c r="AH33" s="22">
        <v>0</v>
      </c>
      <c r="AI33" s="22">
        <v>0</v>
      </c>
      <c r="AJ33" s="22" t="s">
        <v>86</v>
      </c>
      <c r="AK33" s="22">
        <f t="shared" si="4"/>
        <v>96</v>
      </c>
      <c r="AL33" s="23">
        <v>22.367531003382187</v>
      </c>
      <c r="AM33" s="22">
        <v>200</v>
      </c>
      <c r="AN33" s="22">
        <v>364</v>
      </c>
      <c r="AO33" s="22">
        <v>0</v>
      </c>
      <c r="AP33" s="22">
        <f t="shared" si="5"/>
        <v>564</v>
      </c>
    </row>
    <row r="34" spans="1:42" ht="13.5">
      <c r="A34" s="40" t="s">
        <v>109</v>
      </c>
      <c r="B34" s="40" t="s">
        <v>166</v>
      </c>
      <c r="C34" s="41" t="s">
        <v>167</v>
      </c>
      <c r="D34" s="22">
        <v>15566</v>
      </c>
      <c r="E34" s="22">
        <v>15566</v>
      </c>
      <c r="F34" s="22">
        <v>3718</v>
      </c>
      <c r="G34" s="22">
        <v>91</v>
      </c>
      <c r="H34" s="22">
        <v>847</v>
      </c>
      <c r="I34" s="22">
        <f t="shared" si="0"/>
        <v>4656</v>
      </c>
      <c r="J34" s="22">
        <v>819.4889106746527</v>
      </c>
      <c r="K34" s="22">
        <v>426.46512683949385</v>
      </c>
      <c r="L34" s="22">
        <v>393.02378383515884</v>
      </c>
      <c r="M34" s="22">
        <v>406</v>
      </c>
      <c r="N34" s="22">
        <v>3106</v>
      </c>
      <c r="O34" s="22">
        <v>0</v>
      </c>
      <c r="P34" s="22">
        <f t="shared" si="1"/>
        <v>412</v>
      </c>
      <c r="Q34" s="22">
        <v>247</v>
      </c>
      <c r="R34" s="22">
        <v>165</v>
      </c>
      <c r="S34" s="22">
        <v>0</v>
      </c>
      <c r="T34" s="22">
        <v>0</v>
      </c>
      <c r="U34" s="22">
        <v>0</v>
      </c>
      <c r="V34" s="22">
        <f t="shared" si="2"/>
        <v>291</v>
      </c>
      <c r="W34" s="22">
        <v>160</v>
      </c>
      <c r="X34" s="22">
        <v>24</v>
      </c>
      <c r="Y34" s="22">
        <v>95</v>
      </c>
      <c r="Z34" s="22">
        <v>11</v>
      </c>
      <c r="AA34" s="22">
        <v>1</v>
      </c>
      <c r="AB34" s="22">
        <v>0</v>
      </c>
      <c r="AC34" s="22">
        <f t="shared" si="3"/>
        <v>3809</v>
      </c>
      <c r="AD34" s="23">
        <v>100</v>
      </c>
      <c r="AE34" s="22">
        <v>0</v>
      </c>
      <c r="AF34" s="22">
        <v>0</v>
      </c>
      <c r="AG34" s="22">
        <v>165</v>
      </c>
      <c r="AH34" s="22">
        <v>0</v>
      </c>
      <c r="AI34" s="22">
        <v>0</v>
      </c>
      <c r="AJ34" s="22" t="s">
        <v>86</v>
      </c>
      <c r="AK34" s="22">
        <f t="shared" si="4"/>
        <v>165</v>
      </c>
      <c r="AL34" s="23">
        <v>20.45077105575326</v>
      </c>
      <c r="AM34" s="22">
        <v>0</v>
      </c>
      <c r="AN34" s="22">
        <v>415</v>
      </c>
      <c r="AO34" s="22">
        <v>0</v>
      </c>
      <c r="AP34" s="22">
        <f t="shared" si="5"/>
        <v>415</v>
      </c>
    </row>
    <row r="35" spans="1:42" ht="13.5">
      <c r="A35" s="40" t="s">
        <v>109</v>
      </c>
      <c r="B35" s="40" t="s">
        <v>168</v>
      </c>
      <c r="C35" s="41" t="s">
        <v>169</v>
      </c>
      <c r="D35" s="22">
        <v>17980</v>
      </c>
      <c r="E35" s="22">
        <v>17980</v>
      </c>
      <c r="F35" s="22">
        <v>2096</v>
      </c>
      <c r="G35" s="22">
        <v>425</v>
      </c>
      <c r="H35" s="22">
        <v>0</v>
      </c>
      <c r="I35" s="22">
        <f t="shared" si="0"/>
        <v>2521</v>
      </c>
      <c r="J35" s="22">
        <v>384.1406738080363</v>
      </c>
      <c r="K35" s="22">
        <v>282.3532997089613</v>
      </c>
      <c r="L35" s="22">
        <v>101.78737409907508</v>
      </c>
      <c r="M35" s="22">
        <v>344</v>
      </c>
      <c r="N35" s="22">
        <v>1532</v>
      </c>
      <c r="O35" s="22">
        <v>181</v>
      </c>
      <c r="P35" s="22">
        <f t="shared" si="1"/>
        <v>734</v>
      </c>
      <c r="Q35" s="22">
        <v>445</v>
      </c>
      <c r="R35" s="22">
        <v>289</v>
      </c>
      <c r="S35" s="22">
        <v>0</v>
      </c>
      <c r="T35" s="22">
        <v>0</v>
      </c>
      <c r="U35" s="22">
        <v>0</v>
      </c>
      <c r="V35" s="22">
        <f t="shared" si="2"/>
        <v>74</v>
      </c>
      <c r="W35" s="22">
        <v>0</v>
      </c>
      <c r="X35" s="22">
        <v>74</v>
      </c>
      <c r="Y35" s="22">
        <v>0</v>
      </c>
      <c r="Z35" s="22">
        <v>0</v>
      </c>
      <c r="AA35" s="22">
        <v>0</v>
      </c>
      <c r="AB35" s="22">
        <v>0</v>
      </c>
      <c r="AC35" s="22">
        <f t="shared" si="3"/>
        <v>2521</v>
      </c>
      <c r="AD35" s="23">
        <v>92.82030940103134</v>
      </c>
      <c r="AE35" s="22">
        <v>155</v>
      </c>
      <c r="AF35" s="22">
        <v>155</v>
      </c>
      <c r="AG35" s="22">
        <v>247</v>
      </c>
      <c r="AH35" s="22">
        <v>0</v>
      </c>
      <c r="AI35" s="22">
        <v>0</v>
      </c>
      <c r="AJ35" s="22" t="s">
        <v>86</v>
      </c>
      <c r="AK35" s="22">
        <f t="shared" si="4"/>
        <v>557</v>
      </c>
      <c r="AL35" s="23">
        <v>34.031413612565444</v>
      </c>
      <c r="AM35" s="22">
        <v>181</v>
      </c>
      <c r="AN35" s="22">
        <v>155</v>
      </c>
      <c r="AO35" s="22">
        <v>155</v>
      </c>
      <c r="AP35" s="22">
        <f t="shared" si="5"/>
        <v>491</v>
      </c>
    </row>
    <row r="36" spans="1:42" ht="13.5">
      <c r="A36" s="40" t="s">
        <v>109</v>
      </c>
      <c r="B36" s="40" t="s">
        <v>170</v>
      </c>
      <c r="C36" s="41" t="s">
        <v>171</v>
      </c>
      <c r="D36" s="22">
        <v>5468</v>
      </c>
      <c r="E36" s="22">
        <v>5468</v>
      </c>
      <c r="F36" s="22">
        <v>290</v>
      </c>
      <c r="G36" s="22">
        <v>396</v>
      </c>
      <c r="H36" s="22">
        <v>0</v>
      </c>
      <c r="I36" s="22">
        <f t="shared" si="0"/>
        <v>686</v>
      </c>
      <c r="J36" s="22">
        <v>343.7183713962181</v>
      </c>
      <c r="K36" s="22">
        <v>145.30368470102513</v>
      </c>
      <c r="L36" s="22">
        <v>198.41468669519293</v>
      </c>
      <c r="M36" s="22">
        <v>81</v>
      </c>
      <c r="N36" s="22">
        <v>521</v>
      </c>
      <c r="O36" s="22">
        <v>37</v>
      </c>
      <c r="P36" s="22">
        <f t="shared" si="1"/>
        <v>37</v>
      </c>
      <c r="Q36" s="22">
        <v>0</v>
      </c>
      <c r="R36" s="22">
        <v>37</v>
      </c>
      <c r="S36" s="22">
        <v>0</v>
      </c>
      <c r="T36" s="22">
        <v>0</v>
      </c>
      <c r="U36" s="22">
        <v>0</v>
      </c>
      <c r="V36" s="22">
        <f t="shared" si="2"/>
        <v>91</v>
      </c>
      <c r="W36" s="22">
        <v>20</v>
      </c>
      <c r="X36" s="22">
        <v>28</v>
      </c>
      <c r="Y36" s="22">
        <v>40</v>
      </c>
      <c r="Z36" s="22">
        <v>3</v>
      </c>
      <c r="AA36" s="22">
        <v>0</v>
      </c>
      <c r="AB36" s="22">
        <v>0</v>
      </c>
      <c r="AC36" s="22">
        <f t="shared" si="3"/>
        <v>686</v>
      </c>
      <c r="AD36" s="23">
        <v>94.60641399416909</v>
      </c>
      <c r="AE36" s="22">
        <v>0</v>
      </c>
      <c r="AF36" s="22">
        <v>0</v>
      </c>
      <c r="AG36" s="22">
        <v>37</v>
      </c>
      <c r="AH36" s="22">
        <v>0</v>
      </c>
      <c r="AI36" s="22">
        <v>0</v>
      </c>
      <c r="AJ36" s="22" t="s">
        <v>86</v>
      </c>
      <c r="AK36" s="22">
        <f t="shared" si="4"/>
        <v>37</v>
      </c>
      <c r="AL36" s="23">
        <v>27.249022164276404</v>
      </c>
      <c r="AM36" s="22">
        <v>37</v>
      </c>
      <c r="AN36" s="22">
        <v>67</v>
      </c>
      <c r="AO36" s="22">
        <v>0</v>
      </c>
      <c r="AP36" s="22">
        <f t="shared" si="5"/>
        <v>104</v>
      </c>
    </row>
    <row r="37" spans="1:42" ht="13.5">
      <c r="A37" s="40" t="s">
        <v>109</v>
      </c>
      <c r="B37" s="40" t="s">
        <v>172</v>
      </c>
      <c r="C37" s="41" t="s">
        <v>173</v>
      </c>
      <c r="D37" s="22">
        <v>16555</v>
      </c>
      <c r="E37" s="22">
        <v>15170</v>
      </c>
      <c r="F37" s="22">
        <v>3718</v>
      </c>
      <c r="G37" s="22">
        <v>85</v>
      </c>
      <c r="H37" s="22">
        <v>347</v>
      </c>
      <c r="I37" s="22">
        <f t="shared" si="0"/>
        <v>4150</v>
      </c>
      <c r="J37" s="22">
        <v>686.7932959044778</v>
      </c>
      <c r="K37" s="22">
        <v>433.0935073209683</v>
      </c>
      <c r="L37" s="22">
        <v>253.69978858350956</v>
      </c>
      <c r="M37" s="22">
        <v>363</v>
      </c>
      <c r="N37" s="22">
        <v>3199</v>
      </c>
      <c r="O37" s="22">
        <v>481</v>
      </c>
      <c r="P37" s="22">
        <f t="shared" si="1"/>
        <v>69</v>
      </c>
      <c r="Q37" s="22">
        <v>0</v>
      </c>
      <c r="R37" s="22">
        <v>69</v>
      </c>
      <c r="S37" s="22">
        <v>0</v>
      </c>
      <c r="T37" s="22">
        <v>0</v>
      </c>
      <c r="U37" s="22">
        <v>0</v>
      </c>
      <c r="V37" s="22">
        <f t="shared" si="2"/>
        <v>54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54</v>
      </c>
      <c r="AC37" s="22">
        <f t="shared" si="3"/>
        <v>3803</v>
      </c>
      <c r="AD37" s="23">
        <v>87.35209045490402</v>
      </c>
      <c r="AE37" s="22">
        <v>0</v>
      </c>
      <c r="AF37" s="22">
        <v>0</v>
      </c>
      <c r="AG37" s="22">
        <v>61</v>
      </c>
      <c r="AH37" s="22">
        <v>0</v>
      </c>
      <c r="AI37" s="22">
        <v>0</v>
      </c>
      <c r="AJ37" s="22" t="s">
        <v>86</v>
      </c>
      <c r="AK37" s="22">
        <f t="shared" si="4"/>
        <v>61</v>
      </c>
      <c r="AL37" s="23">
        <v>11.473835813730197</v>
      </c>
      <c r="AM37" s="22">
        <v>481</v>
      </c>
      <c r="AN37" s="22">
        <v>324</v>
      </c>
      <c r="AO37" s="22">
        <v>0</v>
      </c>
      <c r="AP37" s="22">
        <f t="shared" si="5"/>
        <v>805</v>
      </c>
    </row>
    <row r="38" spans="1:42" ht="13.5">
      <c r="A38" s="40" t="s">
        <v>109</v>
      </c>
      <c r="B38" s="40" t="s">
        <v>174</v>
      </c>
      <c r="C38" s="41" t="s">
        <v>175</v>
      </c>
      <c r="D38" s="22">
        <v>9273</v>
      </c>
      <c r="E38" s="22">
        <v>9273</v>
      </c>
      <c r="F38" s="22">
        <v>2105</v>
      </c>
      <c r="G38" s="22">
        <v>40</v>
      </c>
      <c r="H38" s="22">
        <v>124</v>
      </c>
      <c r="I38" s="22">
        <f t="shared" si="0"/>
        <v>2269</v>
      </c>
      <c r="J38" s="22">
        <v>670.3804978070078</v>
      </c>
      <c r="K38" s="22">
        <v>443.4733923350898</v>
      </c>
      <c r="L38" s="22">
        <v>226.90710547191804</v>
      </c>
      <c r="M38" s="22">
        <v>118</v>
      </c>
      <c r="N38" s="22">
        <v>1764</v>
      </c>
      <c r="O38" s="22">
        <v>310</v>
      </c>
      <c r="P38" s="22">
        <f t="shared" si="1"/>
        <v>71</v>
      </c>
      <c r="Q38" s="22">
        <v>0</v>
      </c>
      <c r="R38" s="22">
        <v>71</v>
      </c>
      <c r="S38" s="22">
        <v>0</v>
      </c>
      <c r="T38" s="22">
        <v>0</v>
      </c>
      <c r="U38" s="22">
        <v>0</v>
      </c>
      <c r="V38" s="22">
        <f t="shared" si="2"/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3"/>
        <v>2145</v>
      </c>
      <c r="AD38" s="23">
        <v>85.54778554778555</v>
      </c>
      <c r="AE38" s="22">
        <v>0</v>
      </c>
      <c r="AF38" s="22">
        <v>0</v>
      </c>
      <c r="AG38" s="22">
        <v>61</v>
      </c>
      <c r="AH38" s="22">
        <v>0</v>
      </c>
      <c r="AI38" s="22">
        <v>0</v>
      </c>
      <c r="AJ38" s="22" t="s">
        <v>86</v>
      </c>
      <c r="AK38" s="22">
        <f t="shared" si="4"/>
        <v>61</v>
      </c>
      <c r="AL38" s="23">
        <v>7.909854175872735</v>
      </c>
      <c r="AM38" s="22">
        <v>310</v>
      </c>
      <c r="AN38" s="22">
        <v>192</v>
      </c>
      <c r="AO38" s="22">
        <v>10</v>
      </c>
      <c r="AP38" s="22">
        <f t="shared" si="5"/>
        <v>512</v>
      </c>
    </row>
    <row r="39" spans="1:42" ht="13.5">
      <c r="A39" s="40" t="s">
        <v>109</v>
      </c>
      <c r="B39" s="40" t="s">
        <v>176</v>
      </c>
      <c r="C39" s="41" t="s">
        <v>177</v>
      </c>
      <c r="D39" s="22">
        <v>18366</v>
      </c>
      <c r="E39" s="22">
        <v>18366</v>
      </c>
      <c r="F39" s="22">
        <v>2521</v>
      </c>
      <c r="G39" s="22">
        <v>227</v>
      </c>
      <c r="H39" s="22">
        <v>0</v>
      </c>
      <c r="I39" s="22">
        <f t="shared" si="0"/>
        <v>2748</v>
      </c>
      <c r="J39" s="22">
        <v>409.9296048833536</v>
      </c>
      <c r="K39" s="22">
        <v>346.5307394992832</v>
      </c>
      <c r="L39" s="22">
        <v>63.39886538407032</v>
      </c>
      <c r="M39" s="22">
        <v>0</v>
      </c>
      <c r="N39" s="22">
        <v>2190</v>
      </c>
      <c r="O39" s="22">
        <v>0</v>
      </c>
      <c r="P39" s="22">
        <f t="shared" si="1"/>
        <v>527</v>
      </c>
      <c r="Q39" s="22">
        <v>527</v>
      </c>
      <c r="R39" s="22">
        <v>0</v>
      </c>
      <c r="S39" s="22">
        <v>0</v>
      </c>
      <c r="T39" s="22">
        <v>0</v>
      </c>
      <c r="U39" s="22">
        <v>0</v>
      </c>
      <c r="V39" s="22">
        <f t="shared" si="2"/>
        <v>31</v>
      </c>
      <c r="W39" s="22">
        <v>1</v>
      </c>
      <c r="X39" s="22">
        <v>29</v>
      </c>
      <c r="Y39" s="22">
        <v>0</v>
      </c>
      <c r="Z39" s="22">
        <v>0</v>
      </c>
      <c r="AA39" s="22">
        <v>1</v>
      </c>
      <c r="AB39" s="22">
        <v>0</v>
      </c>
      <c r="AC39" s="22">
        <f t="shared" si="3"/>
        <v>2748</v>
      </c>
      <c r="AD39" s="23">
        <v>100</v>
      </c>
      <c r="AE39" s="22">
        <v>0</v>
      </c>
      <c r="AF39" s="22">
        <v>304</v>
      </c>
      <c r="AG39" s="22">
        <v>0</v>
      </c>
      <c r="AH39" s="22">
        <v>0</v>
      </c>
      <c r="AI39" s="22">
        <v>0</v>
      </c>
      <c r="AJ39" s="22" t="s">
        <v>86</v>
      </c>
      <c r="AK39" s="22">
        <f t="shared" si="4"/>
        <v>304</v>
      </c>
      <c r="AL39" s="23">
        <v>12.190684133915575</v>
      </c>
      <c r="AM39" s="22">
        <v>0</v>
      </c>
      <c r="AN39" s="22">
        <v>245</v>
      </c>
      <c r="AO39" s="22">
        <v>193</v>
      </c>
      <c r="AP39" s="22">
        <f t="shared" si="5"/>
        <v>438</v>
      </c>
    </row>
    <row r="40" spans="1:42" ht="13.5">
      <c r="A40" s="40" t="s">
        <v>109</v>
      </c>
      <c r="B40" s="40" t="s">
        <v>178</v>
      </c>
      <c r="C40" s="41" t="s">
        <v>179</v>
      </c>
      <c r="D40" s="22">
        <v>10603</v>
      </c>
      <c r="E40" s="22">
        <v>10603</v>
      </c>
      <c r="F40" s="22">
        <v>1162</v>
      </c>
      <c r="G40" s="22">
        <v>56</v>
      </c>
      <c r="H40" s="22">
        <v>6</v>
      </c>
      <c r="I40" s="22">
        <f t="shared" si="0"/>
        <v>1224</v>
      </c>
      <c r="J40" s="22">
        <v>316.27130600153225</v>
      </c>
      <c r="K40" s="22">
        <v>286.0394899866799</v>
      </c>
      <c r="L40" s="22">
        <v>30.23181601485235</v>
      </c>
      <c r="M40" s="22">
        <v>0</v>
      </c>
      <c r="N40" s="22">
        <v>909</v>
      </c>
      <c r="O40" s="22">
        <v>0</v>
      </c>
      <c r="P40" s="22">
        <f t="shared" si="1"/>
        <v>294</v>
      </c>
      <c r="Q40" s="22">
        <v>294</v>
      </c>
      <c r="R40" s="22">
        <v>0</v>
      </c>
      <c r="S40" s="22">
        <v>0</v>
      </c>
      <c r="T40" s="22">
        <v>0</v>
      </c>
      <c r="U40" s="22">
        <v>0</v>
      </c>
      <c r="V40" s="22">
        <f t="shared" si="2"/>
        <v>15</v>
      </c>
      <c r="W40" s="22">
        <v>1</v>
      </c>
      <c r="X40" s="22">
        <v>13</v>
      </c>
      <c r="Y40" s="22">
        <v>0</v>
      </c>
      <c r="Z40" s="22">
        <v>0</v>
      </c>
      <c r="AA40" s="22">
        <v>1</v>
      </c>
      <c r="AB40" s="22">
        <v>0</v>
      </c>
      <c r="AC40" s="22">
        <f t="shared" si="3"/>
        <v>1218</v>
      </c>
      <c r="AD40" s="23">
        <v>100</v>
      </c>
      <c r="AE40" s="22">
        <v>0</v>
      </c>
      <c r="AF40" s="22">
        <v>176</v>
      </c>
      <c r="AG40" s="22">
        <v>0</v>
      </c>
      <c r="AH40" s="22">
        <v>0</v>
      </c>
      <c r="AI40" s="22">
        <v>0</v>
      </c>
      <c r="AJ40" s="22" t="s">
        <v>86</v>
      </c>
      <c r="AK40" s="22">
        <f t="shared" si="4"/>
        <v>176</v>
      </c>
      <c r="AL40" s="23">
        <v>15.681444991789819</v>
      </c>
      <c r="AM40" s="22">
        <v>0</v>
      </c>
      <c r="AN40" s="22">
        <v>102</v>
      </c>
      <c r="AO40" s="22">
        <v>105</v>
      </c>
      <c r="AP40" s="22">
        <f t="shared" si="5"/>
        <v>207</v>
      </c>
    </row>
    <row r="41" spans="1:42" ht="13.5">
      <c r="A41" s="40" t="s">
        <v>109</v>
      </c>
      <c r="B41" s="40" t="s">
        <v>180</v>
      </c>
      <c r="C41" s="41" t="s">
        <v>181</v>
      </c>
      <c r="D41" s="22">
        <v>13776</v>
      </c>
      <c r="E41" s="22">
        <v>13776</v>
      </c>
      <c r="F41" s="22">
        <v>2624</v>
      </c>
      <c r="G41" s="22">
        <v>275</v>
      </c>
      <c r="H41" s="22">
        <v>0</v>
      </c>
      <c r="I41" s="22">
        <f t="shared" si="0"/>
        <v>2899</v>
      </c>
      <c r="J41" s="22">
        <v>576.5436812880848</v>
      </c>
      <c r="K41" s="22">
        <v>441.9041254991807</v>
      </c>
      <c r="L41" s="22">
        <v>134.6395557889043</v>
      </c>
      <c r="M41" s="22">
        <v>0</v>
      </c>
      <c r="N41" s="22">
        <v>2373</v>
      </c>
      <c r="O41" s="22">
        <v>0</v>
      </c>
      <c r="P41" s="22">
        <f t="shared" si="1"/>
        <v>502</v>
      </c>
      <c r="Q41" s="22">
        <v>502</v>
      </c>
      <c r="R41" s="22">
        <v>0</v>
      </c>
      <c r="S41" s="22">
        <v>0</v>
      </c>
      <c r="T41" s="22">
        <v>0</v>
      </c>
      <c r="U41" s="22">
        <v>0</v>
      </c>
      <c r="V41" s="22">
        <f t="shared" si="2"/>
        <v>24</v>
      </c>
      <c r="W41" s="22">
        <v>1</v>
      </c>
      <c r="X41" s="22">
        <v>22</v>
      </c>
      <c r="Y41" s="22">
        <v>0</v>
      </c>
      <c r="Z41" s="22">
        <v>0</v>
      </c>
      <c r="AA41" s="22">
        <v>1</v>
      </c>
      <c r="AB41" s="22">
        <v>0</v>
      </c>
      <c r="AC41" s="22">
        <f t="shared" si="3"/>
        <v>2899</v>
      </c>
      <c r="AD41" s="23">
        <v>100</v>
      </c>
      <c r="AE41" s="22">
        <v>0</v>
      </c>
      <c r="AF41" s="22">
        <v>289</v>
      </c>
      <c r="AG41" s="22">
        <v>0</v>
      </c>
      <c r="AH41" s="22">
        <v>0</v>
      </c>
      <c r="AI41" s="22">
        <v>0</v>
      </c>
      <c r="AJ41" s="22" t="s">
        <v>86</v>
      </c>
      <c r="AK41" s="22">
        <f t="shared" si="4"/>
        <v>289</v>
      </c>
      <c r="AL41" s="23">
        <v>10.796826491893755</v>
      </c>
      <c r="AM41" s="22">
        <v>0</v>
      </c>
      <c r="AN41" s="22">
        <v>264</v>
      </c>
      <c r="AO41" s="22">
        <v>190</v>
      </c>
      <c r="AP41" s="22">
        <f t="shared" si="5"/>
        <v>454</v>
      </c>
    </row>
    <row r="42" spans="1:42" ht="13.5">
      <c r="A42" s="40" t="s">
        <v>109</v>
      </c>
      <c r="B42" s="40" t="s">
        <v>182</v>
      </c>
      <c r="C42" s="41" t="s">
        <v>183</v>
      </c>
      <c r="D42" s="22">
        <v>8657</v>
      </c>
      <c r="E42" s="22">
        <v>8657</v>
      </c>
      <c r="F42" s="22">
        <v>1319</v>
      </c>
      <c r="G42" s="22">
        <v>69</v>
      </c>
      <c r="H42" s="22">
        <v>0</v>
      </c>
      <c r="I42" s="22">
        <f t="shared" si="0"/>
        <v>1388</v>
      </c>
      <c r="J42" s="22">
        <v>439.2676130330827</v>
      </c>
      <c r="K42" s="22">
        <v>398.7587841654786</v>
      </c>
      <c r="L42" s="22">
        <v>40.50882886760417</v>
      </c>
      <c r="M42" s="22">
        <v>126</v>
      </c>
      <c r="N42" s="22">
        <v>1115</v>
      </c>
      <c r="O42" s="22">
        <v>0</v>
      </c>
      <c r="P42" s="22">
        <f t="shared" si="1"/>
        <v>259</v>
      </c>
      <c r="Q42" s="22">
        <v>259</v>
      </c>
      <c r="R42" s="22">
        <v>0</v>
      </c>
      <c r="S42" s="22">
        <v>0</v>
      </c>
      <c r="T42" s="22">
        <v>0</v>
      </c>
      <c r="U42" s="22">
        <v>0</v>
      </c>
      <c r="V42" s="22">
        <f t="shared" si="2"/>
        <v>14</v>
      </c>
      <c r="W42" s="22">
        <v>1</v>
      </c>
      <c r="X42" s="22">
        <v>12</v>
      </c>
      <c r="Y42" s="22">
        <v>0</v>
      </c>
      <c r="Z42" s="22">
        <v>0</v>
      </c>
      <c r="AA42" s="22">
        <v>1</v>
      </c>
      <c r="AB42" s="22">
        <v>0</v>
      </c>
      <c r="AC42" s="22">
        <f t="shared" si="3"/>
        <v>1388</v>
      </c>
      <c r="AD42" s="23">
        <v>100</v>
      </c>
      <c r="AE42" s="22">
        <v>0</v>
      </c>
      <c r="AF42" s="22">
        <v>153</v>
      </c>
      <c r="AG42" s="22">
        <v>0</v>
      </c>
      <c r="AH42" s="22">
        <v>0</v>
      </c>
      <c r="AI42" s="22">
        <v>0</v>
      </c>
      <c r="AJ42" s="22" t="s">
        <v>86</v>
      </c>
      <c r="AK42" s="22">
        <f t="shared" si="4"/>
        <v>153</v>
      </c>
      <c r="AL42" s="23">
        <v>19.352708058124175</v>
      </c>
      <c r="AM42" s="22">
        <v>0</v>
      </c>
      <c r="AN42" s="22">
        <v>124</v>
      </c>
      <c r="AO42" s="22">
        <v>94</v>
      </c>
      <c r="AP42" s="22">
        <f t="shared" si="5"/>
        <v>218</v>
      </c>
    </row>
    <row r="43" spans="1:42" ht="13.5">
      <c r="A43" s="40" t="s">
        <v>109</v>
      </c>
      <c r="B43" s="40" t="s">
        <v>184</v>
      </c>
      <c r="C43" s="41" t="s">
        <v>185</v>
      </c>
      <c r="D43" s="22">
        <v>6528</v>
      </c>
      <c r="E43" s="22">
        <v>6229</v>
      </c>
      <c r="F43" s="22">
        <v>573</v>
      </c>
      <c r="G43" s="22">
        <v>37</v>
      </c>
      <c r="H43" s="22">
        <v>28</v>
      </c>
      <c r="I43" s="22">
        <f t="shared" si="0"/>
        <v>638</v>
      </c>
      <c r="J43" s="22">
        <v>267.76121407467093</v>
      </c>
      <c r="K43" s="22">
        <v>238.38302444265378</v>
      </c>
      <c r="L43" s="22">
        <v>29.37818963201719</v>
      </c>
      <c r="M43" s="22">
        <v>126</v>
      </c>
      <c r="N43" s="22">
        <v>432</v>
      </c>
      <c r="O43" s="22">
        <v>0</v>
      </c>
      <c r="P43" s="22">
        <f t="shared" si="1"/>
        <v>170</v>
      </c>
      <c r="Q43" s="22">
        <v>170</v>
      </c>
      <c r="R43" s="22">
        <v>0</v>
      </c>
      <c r="S43" s="22">
        <v>0</v>
      </c>
      <c r="T43" s="22">
        <v>0</v>
      </c>
      <c r="U43" s="22">
        <v>0</v>
      </c>
      <c r="V43" s="22">
        <f t="shared" si="2"/>
        <v>8</v>
      </c>
      <c r="W43" s="22">
        <v>0</v>
      </c>
      <c r="X43" s="22">
        <v>8</v>
      </c>
      <c r="Y43" s="22">
        <v>0</v>
      </c>
      <c r="Z43" s="22">
        <v>0</v>
      </c>
      <c r="AA43" s="22">
        <v>0</v>
      </c>
      <c r="AB43" s="22">
        <v>0</v>
      </c>
      <c r="AC43" s="22">
        <f t="shared" si="3"/>
        <v>610</v>
      </c>
      <c r="AD43" s="23">
        <v>100</v>
      </c>
      <c r="AE43" s="22">
        <v>0</v>
      </c>
      <c r="AF43" s="22">
        <v>100</v>
      </c>
      <c r="AG43" s="22">
        <v>0</v>
      </c>
      <c r="AH43" s="22">
        <v>0</v>
      </c>
      <c r="AI43" s="22">
        <v>0</v>
      </c>
      <c r="AJ43" s="22" t="s">
        <v>86</v>
      </c>
      <c r="AK43" s="22">
        <f t="shared" si="4"/>
        <v>100</v>
      </c>
      <c r="AL43" s="23">
        <v>31.793478260869566</v>
      </c>
      <c r="AM43" s="22">
        <v>0</v>
      </c>
      <c r="AN43" s="22">
        <v>49</v>
      </c>
      <c r="AO43" s="22">
        <v>62</v>
      </c>
      <c r="AP43" s="22">
        <f t="shared" si="5"/>
        <v>111</v>
      </c>
    </row>
    <row r="44" spans="1:42" ht="13.5">
      <c r="A44" s="40" t="s">
        <v>109</v>
      </c>
      <c r="B44" s="40" t="s">
        <v>186</v>
      </c>
      <c r="C44" s="41" t="s">
        <v>187</v>
      </c>
      <c r="D44" s="22">
        <v>4812</v>
      </c>
      <c r="E44" s="22">
        <v>4812</v>
      </c>
      <c r="F44" s="22">
        <v>620</v>
      </c>
      <c r="G44" s="22">
        <v>35</v>
      </c>
      <c r="H44" s="22">
        <v>0</v>
      </c>
      <c r="I44" s="22">
        <f t="shared" si="0"/>
        <v>655</v>
      </c>
      <c r="J44" s="22">
        <v>372.926132158189</v>
      </c>
      <c r="K44" s="22">
        <v>329.6553137703686</v>
      </c>
      <c r="L44" s="22">
        <v>43.2708183878204</v>
      </c>
      <c r="M44" s="22">
        <v>76</v>
      </c>
      <c r="N44" s="22">
        <v>493</v>
      </c>
      <c r="O44" s="22">
        <v>0</v>
      </c>
      <c r="P44" s="22">
        <f t="shared" si="1"/>
        <v>151</v>
      </c>
      <c r="Q44" s="22">
        <v>151</v>
      </c>
      <c r="R44" s="22">
        <v>0</v>
      </c>
      <c r="S44" s="22">
        <v>0</v>
      </c>
      <c r="T44" s="22">
        <v>0</v>
      </c>
      <c r="U44" s="22">
        <v>0</v>
      </c>
      <c r="V44" s="22">
        <f t="shared" si="2"/>
        <v>11</v>
      </c>
      <c r="W44" s="22">
        <v>0</v>
      </c>
      <c r="X44" s="22">
        <v>11</v>
      </c>
      <c r="Y44" s="22">
        <v>0</v>
      </c>
      <c r="Z44" s="22">
        <v>0</v>
      </c>
      <c r="AA44" s="22">
        <v>0</v>
      </c>
      <c r="AB44" s="22">
        <v>0</v>
      </c>
      <c r="AC44" s="22">
        <f t="shared" si="3"/>
        <v>655</v>
      </c>
      <c r="AD44" s="23">
        <v>100</v>
      </c>
      <c r="AE44" s="22">
        <v>0</v>
      </c>
      <c r="AF44" s="22">
        <v>88</v>
      </c>
      <c r="AG44" s="22">
        <v>0</v>
      </c>
      <c r="AH44" s="22">
        <v>0</v>
      </c>
      <c r="AI44" s="22">
        <v>0</v>
      </c>
      <c r="AJ44" s="22" t="s">
        <v>86</v>
      </c>
      <c r="AK44" s="22">
        <f t="shared" si="4"/>
        <v>88</v>
      </c>
      <c r="AL44" s="23">
        <v>23.93980848153215</v>
      </c>
      <c r="AM44" s="22">
        <v>0</v>
      </c>
      <c r="AN44" s="22">
        <v>56</v>
      </c>
      <c r="AO44" s="22">
        <v>51</v>
      </c>
      <c r="AP44" s="22">
        <f t="shared" si="5"/>
        <v>107</v>
      </c>
    </row>
    <row r="45" spans="1:42" ht="13.5">
      <c r="A45" s="40" t="s">
        <v>109</v>
      </c>
      <c r="B45" s="40" t="s">
        <v>188</v>
      </c>
      <c r="C45" s="41" t="s">
        <v>189</v>
      </c>
      <c r="D45" s="22">
        <v>7473</v>
      </c>
      <c r="E45" s="22">
        <v>7473</v>
      </c>
      <c r="F45" s="22">
        <v>920</v>
      </c>
      <c r="G45" s="22">
        <v>0</v>
      </c>
      <c r="H45" s="22">
        <v>0</v>
      </c>
      <c r="I45" s="22">
        <f t="shared" si="0"/>
        <v>920</v>
      </c>
      <c r="J45" s="22">
        <v>337.2872936177545</v>
      </c>
      <c r="K45" s="22">
        <v>332.52127751228625</v>
      </c>
      <c r="L45" s="22">
        <v>4.76601610546827</v>
      </c>
      <c r="M45" s="22">
        <v>162</v>
      </c>
      <c r="N45" s="22">
        <v>0</v>
      </c>
      <c r="O45" s="22">
        <v>0</v>
      </c>
      <c r="P45" s="22">
        <f t="shared" si="1"/>
        <v>920</v>
      </c>
      <c r="Q45" s="22">
        <v>0</v>
      </c>
      <c r="R45" s="22">
        <v>179</v>
      </c>
      <c r="S45" s="22">
        <v>0</v>
      </c>
      <c r="T45" s="22">
        <v>0</v>
      </c>
      <c r="U45" s="22">
        <v>741</v>
      </c>
      <c r="V45" s="22">
        <f t="shared" si="2"/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3"/>
        <v>920</v>
      </c>
      <c r="AD45" s="23">
        <v>100</v>
      </c>
      <c r="AE45" s="22">
        <v>0</v>
      </c>
      <c r="AF45" s="22">
        <v>0</v>
      </c>
      <c r="AG45" s="22">
        <v>92</v>
      </c>
      <c r="AH45" s="22">
        <v>0</v>
      </c>
      <c r="AI45" s="22">
        <v>0</v>
      </c>
      <c r="AJ45" s="22" t="s">
        <v>86</v>
      </c>
      <c r="AK45" s="22">
        <f t="shared" si="4"/>
        <v>92</v>
      </c>
      <c r="AL45" s="23">
        <v>23.475046210720887</v>
      </c>
      <c r="AM45" s="22">
        <v>0</v>
      </c>
      <c r="AN45" s="22">
        <v>31</v>
      </c>
      <c r="AO45" s="22">
        <v>51</v>
      </c>
      <c r="AP45" s="22">
        <f t="shared" si="5"/>
        <v>82</v>
      </c>
    </row>
    <row r="46" spans="1:42" ht="13.5">
      <c r="A46" s="40" t="s">
        <v>109</v>
      </c>
      <c r="B46" s="40" t="s">
        <v>190</v>
      </c>
      <c r="C46" s="41" t="s">
        <v>191</v>
      </c>
      <c r="D46" s="22">
        <v>8466</v>
      </c>
      <c r="E46" s="22">
        <v>8466</v>
      </c>
      <c r="F46" s="22">
        <v>1616</v>
      </c>
      <c r="G46" s="22">
        <v>0</v>
      </c>
      <c r="H46" s="22">
        <v>0</v>
      </c>
      <c r="I46" s="22">
        <f t="shared" si="0"/>
        <v>1616</v>
      </c>
      <c r="J46" s="22">
        <v>522.9621143720733</v>
      </c>
      <c r="K46" s="22">
        <v>507.4285862224077</v>
      </c>
      <c r="L46" s="22">
        <v>15.533528149665544</v>
      </c>
      <c r="M46" s="22">
        <v>99</v>
      </c>
      <c r="N46" s="22">
        <v>0</v>
      </c>
      <c r="O46" s="22">
        <v>0</v>
      </c>
      <c r="P46" s="22">
        <f t="shared" si="1"/>
        <v>1616</v>
      </c>
      <c r="Q46" s="22">
        <v>0</v>
      </c>
      <c r="R46" s="22">
        <v>235</v>
      </c>
      <c r="S46" s="22">
        <v>0</v>
      </c>
      <c r="T46" s="22">
        <v>0</v>
      </c>
      <c r="U46" s="22">
        <v>1381</v>
      </c>
      <c r="V46" s="22">
        <f t="shared" si="2"/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3"/>
        <v>1616</v>
      </c>
      <c r="AD46" s="23">
        <v>100</v>
      </c>
      <c r="AE46" s="22">
        <v>0</v>
      </c>
      <c r="AF46" s="22">
        <v>0</v>
      </c>
      <c r="AG46" s="22">
        <v>121</v>
      </c>
      <c r="AH46" s="22">
        <v>0</v>
      </c>
      <c r="AI46" s="22">
        <v>0</v>
      </c>
      <c r="AJ46" s="22" t="s">
        <v>86</v>
      </c>
      <c r="AK46" s="22">
        <f t="shared" si="4"/>
        <v>121</v>
      </c>
      <c r="AL46" s="23">
        <v>12.82798833819242</v>
      </c>
      <c r="AM46" s="22">
        <v>0</v>
      </c>
      <c r="AN46" s="22">
        <v>58</v>
      </c>
      <c r="AO46" s="22">
        <v>67</v>
      </c>
      <c r="AP46" s="22">
        <f t="shared" si="5"/>
        <v>125</v>
      </c>
    </row>
    <row r="47" spans="1:42" ht="13.5">
      <c r="A47" s="40" t="s">
        <v>109</v>
      </c>
      <c r="B47" s="40" t="s">
        <v>192</v>
      </c>
      <c r="C47" s="41" t="s">
        <v>193</v>
      </c>
      <c r="D47" s="22">
        <v>18238</v>
      </c>
      <c r="E47" s="22">
        <v>18238</v>
      </c>
      <c r="F47" s="22">
        <v>5562</v>
      </c>
      <c r="G47" s="22">
        <v>1865</v>
      </c>
      <c r="H47" s="22">
        <v>0</v>
      </c>
      <c r="I47" s="22">
        <f t="shared" si="0"/>
        <v>7427</v>
      </c>
      <c r="J47" s="22">
        <v>1115.6895057286683</v>
      </c>
      <c r="K47" s="22">
        <v>869.4776974764417</v>
      </c>
      <c r="L47" s="22">
        <v>246.2118082522267</v>
      </c>
      <c r="M47" s="22">
        <v>74</v>
      </c>
      <c r="N47" s="22">
        <v>5611</v>
      </c>
      <c r="O47" s="22">
        <v>237</v>
      </c>
      <c r="P47" s="22">
        <f t="shared" si="1"/>
        <v>561</v>
      </c>
      <c r="Q47" s="22">
        <v>0</v>
      </c>
      <c r="R47" s="22">
        <v>138</v>
      </c>
      <c r="S47" s="22">
        <v>0</v>
      </c>
      <c r="T47" s="22">
        <v>0</v>
      </c>
      <c r="U47" s="22">
        <v>423</v>
      </c>
      <c r="V47" s="22">
        <f t="shared" si="2"/>
        <v>1018</v>
      </c>
      <c r="W47" s="22">
        <v>540</v>
      </c>
      <c r="X47" s="22">
        <v>186</v>
      </c>
      <c r="Y47" s="22">
        <v>230</v>
      </c>
      <c r="Z47" s="22">
        <v>17</v>
      </c>
      <c r="AA47" s="22">
        <v>0</v>
      </c>
      <c r="AB47" s="22">
        <v>45</v>
      </c>
      <c r="AC47" s="22">
        <f t="shared" si="3"/>
        <v>7427</v>
      </c>
      <c r="AD47" s="23">
        <v>96.80894035276694</v>
      </c>
      <c r="AE47" s="22">
        <v>0</v>
      </c>
      <c r="AF47" s="22">
        <v>0</v>
      </c>
      <c r="AG47" s="22">
        <v>138</v>
      </c>
      <c r="AH47" s="22">
        <v>0</v>
      </c>
      <c r="AI47" s="22">
        <v>0</v>
      </c>
      <c r="AJ47" s="22" t="s">
        <v>86</v>
      </c>
      <c r="AK47" s="22">
        <f t="shared" si="4"/>
        <v>138</v>
      </c>
      <c r="AL47" s="23">
        <v>16.39781362485002</v>
      </c>
      <c r="AM47" s="22">
        <v>237</v>
      </c>
      <c r="AN47" s="22">
        <v>1251</v>
      </c>
      <c r="AO47" s="22">
        <v>0</v>
      </c>
      <c r="AP47" s="22">
        <f t="shared" si="5"/>
        <v>1488</v>
      </c>
    </row>
    <row r="48" spans="1:42" ht="13.5">
      <c r="A48" s="40" t="s">
        <v>109</v>
      </c>
      <c r="B48" s="40" t="s">
        <v>194</v>
      </c>
      <c r="C48" s="41" t="s">
        <v>195</v>
      </c>
      <c r="D48" s="22">
        <v>5590</v>
      </c>
      <c r="E48" s="22">
        <v>5358</v>
      </c>
      <c r="F48" s="22">
        <v>914</v>
      </c>
      <c r="G48" s="22">
        <v>16</v>
      </c>
      <c r="H48" s="22">
        <v>40</v>
      </c>
      <c r="I48" s="22">
        <f aca="true" t="shared" si="6" ref="I48:I64">SUM(F48:H48)</f>
        <v>970</v>
      </c>
      <c r="J48" s="22">
        <v>475.4086308721543</v>
      </c>
      <c r="K48" s="22">
        <v>467.5668390227167</v>
      </c>
      <c r="L48" s="22">
        <v>7.841791849437596</v>
      </c>
      <c r="M48" s="22">
        <v>17</v>
      </c>
      <c r="N48" s="22">
        <v>499</v>
      </c>
      <c r="O48" s="22">
        <v>0</v>
      </c>
      <c r="P48" s="22">
        <f aca="true" t="shared" si="7" ref="P48:P64">SUM(Q48:U48)</f>
        <v>217</v>
      </c>
      <c r="Q48" s="22">
        <v>0</v>
      </c>
      <c r="R48" s="22">
        <v>152</v>
      </c>
      <c r="S48" s="22">
        <v>0</v>
      </c>
      <c r="T48" s="22">
        <v>0</v>
      </c>
      <c r="U48" s="22">
        <v>65</v>
      </c>
      <c r="V48" s="22">
        <f aca="true" t="shared" si="8" ref="V48:V64">SUM(W48:AB48)</f>
        <v>214</v>
      </c>
      <c r="W48" s="22">
        <v>114</v>
      </c>
      <c r="X48" s="22">
        <v>25</v>
      </c>
      <c r="Y48" s="22">
        <v>69</v>
      </c>
      <c r="Z48" s="22">
        <v>6</v>
      </c>
      <c r="AA48" s="22">
        <v>0</v>
      </c>
      <c r="AB48" s="22">
        <v>0</v>
      </c>
      <c r="AC48" s="22">
        <f aca="true" t="shared" si="9" ref="AC48:AC64">N48+O48+P48+V48</f>
        <v>930</v>
      </c>
      <c r="AD48" s="23">
        <v>100</v>
      </c>
      <c r="AE48" s="22">
        <v>0</v>
      </c>
      <c r="AF48" s="22">
        <v>0</v>
      </c>
      <c r="AG48" s="22">
        <v>75</v>
      </c>
      <c r="AH48" s="22">
        <v>0</v>
      </c>
      <c r="AI48" s="22">
        <v>0</v>
      </c>
      <c r="AJ48" s="22" t="s">
        <v>86</v>
      </c>
      <c r="AK48" s="22">
        <f aca="true" t="shared" si="10" ref="AK48:AK64">SUM(AE48:AI48)</f>
        <v>75</v>
      </c>
      <c r="AL48" s="23">
        <v>32.312565997888065</v>
      </c>
      <c r="AM48" s="22">
        <v>0</v>
      </c>
      <c r="AN48" s="22">
        <v>51</v>
      </c>
      <c r="AO48" s="22">
        <v>105</v>
      </c>
      <c r="AP48" s="22">
        <f aca="true" t="shared" si="11" ref="AP48:AP64">SUM(AM48:AO48)</f>
        <v>156</v>
      </c>
    </row>
    <row r="49" spans="1:42" ht="13.5">
      <c r="A49" s="40" t="s">
        <v>109</v>
      </c>
      <c r="B49" s="40" t="s">
        <v>196</v>
      </c>
      <c r="C49" s="41" t="s">
        <v>197</v>
      </c>
      <c r="D49" s="22">
        <v>5021</v>
      </c>
      <c r="E49" s="22">
        <v>5021</v>
      </c>
      <c r="F49" s="22">
        <v>1656</v>
      </c>
      <c r="G49" s="22">
        <v>133</v>
      </c>
      <c r="H49" s="22">
        <v>0</v>
      </c>
      <c r="I49" s="22">
        <f t="shared" si="6"/>
        <v>1789</v>
      </c>
      <c r="J49" s="22">
        <v>976.1740416279024</v>
      </c>
      <c r="K49" s="22">
        <v>682.0668261793618</v>
      </c>
      <c r="L49" s="22">
        <v>294.1072154485408</v>
      </c>
      <c r="M49" s="22">
        <v>7</v>
      </c>
      <c r="N49" s="22">
        <v>1424</v>
      </c>
      <c r="O49" s="22">
        <v>155</v>
      </c>
      <c r="P49" s="22">
        <f t="shared" si="7"/>
        <v>79</v>
      </c>
      <c r="Q49" s="22">
        <v>0</v>
      </c>
      <c r="R49" s="22">
        <v>60</v>
      </c>
      <c r="S49" s="22">
        <v>0</v>
      </c>
      <c r="T49" s="22">
        <v>0</v>
      </c>
      <c r="U49" s="22">
        <v>19</v>
      </c>
      <c r="V49" s="22">
        <f t="shared" si="8"/>
        <v>131</v>
      </c>
      <c r="W49" s="22">
        <v>59</v>
      </c>
      <c r="X49" s="22">
        <v>63</v>
      </c>
      <c r="Y49" s="22">
        <v>3</v>
      </c>
      <c r="Z49" s="22">
        <v>0</v>
      </c>
      <c r="AA49" s="22">
        <v>0</v>
      </c>
      <c r="AB49" s="22">
        <v>6</v>
      </c>
      <c r="AC49" s="22">
        <f t="shared" si="9"/>
        <v>1789</v>
      </c>
      <c r="AD49" s="23">
        <v>91.33594186696479</v>
      </c>
      <c r="AE49" s="22">
        <v>0</v>
      </c>
      <c r="AF49" s="22">
        <v>0</v>
      </c>
      <c r="AG49" s="22">
        <v>57</v>
      </c>
      <c r="AH49" s="22">
        <v>0</v>
      </c>
      <c r="AI49" s="22">
        <v>0</v>
      </c>
      <c r="AJ49" s="22" t="s">
        <v>86</v>
      </c>
      <c r="AK49" s="22">
        <f t="shared" si="10"/>
        <v>57</v>
      </c>
      <c r="AL49" s="23">
        <v>10.857461024498887</v>
      </c>
      <c r="AM49" s="22">
        <v>155</v>
      </c>
      <c r="AN49" s="22">
        <v>113</v>
      </c>
      <c r="AO49" s="22">
        <v>13</v>
      </c>
      <c r="AP49" s="22">
        <f t="shared" si="11"/>
        <v>281</v>
      </c>
    </row>
    <row r="50" spans="1:42" ht="13.5">
      <c r="A50" s="40" t="s">
        <v>109</v>
      </c>
      <c r="B50" s="40" t="s">
        <v>198</v>
      </c>
      <c r="C50" s="41" t="s">
        <v>199</v>
      </c>
      <c r="D50" s="22">
        <v>21969</v>
      </c>
      <c r="E50" s="22">
        <v>21969</v>
      </c>
      <c r="F50" s="22">
        <v>6853</v>
      </c>
      <c r="G50" s="22">
        <v>446</v>
      </c>
      <c r="H50" s="22">
        <v>0</v>
      </c>
      <c r="I50" s="22">
        <f t="shared" si="6"/>
        <v>7299</v>
      </c>
      <c r="J50" s="22">
        <v>910.248999680122</v>
      </c>
      <c r="K50" s="22">
        <v>715.2045503720374</v>
      </c>
      <c r="L50" s="22">
        <v>195.0444493080848</v>
      </c>
      <c r="M50" s="22">
        <v>272</v>
      </c>
      <c r="N50" s="22">
        <v>6166</v>
      </c>
      <c r="O50" s="22">
        <v>665</v>
      </c>
      <c r="P50" s="22">
        <f t="shared" si="7"/>
        <v>160</v>
      </c>
      <c r="Q50" s="22">
        <v>0</v>
      </c>
      <c r="R50" s="22">
        <v>46</v>
      </c>
      <c r="S50" s="22">
        <v>0</v>
      </c>
      <c r="T50" s="22">
        <v>0</v>
      </c>
      <c r="U50" s="22">
        <v>114</v>
      </c>
      <c r="V50" s="22">
        <f t="shared" si="8"/>
        <v>308</v>
      </c>
      <c r="W50" s="22">
        <v>0</v>
      </c>
      <c r="X50" s="22">
        <v>84</v>
      </c>
      <c r="Y50" s="22">
        <v>201</v>
      </c>
      <c r="Z50" s="22">
        <v>0</v>
      </c>
      <c r="AA50" s="22">
        <v>0</v>
      </c>
      <c r="AB50" s="22">
        <v>23</v>
      </c>
      <c r="AC50" s="22">
        <f t="shared" si="9"/>
        <v>7299</v>
      </c>
      <c r="AD50" s="23">
        <v>90.88916289902727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 t="s">
        <v>86</v>
      </c>
      <c r="AK50" s="22">
        <f t="shared" si="10"/>
        <v>0</v>
      </c>
      <c r="AL50" s="23">
        <v>7.660810989301281</v>
      </c>
      <c r="AM50" s="22">
        <v>665</v>
      </c>
      <c r="AN50" s="22">
        <v>494</v>
      </c>
      <c r="AO50" s="22">
        <v>77</v>
      </c>
      <c r="AP50" s="22">
        <f t="shared" si="11"/>
        <v>1236</v>
      </c>
    </row>
    <row r="51" spans="1:42" ht="13.5">
      <c r="A51" s="40" t="s">
        <v>109</v>
      </c>
      <c r="B51" s="40" t="s">
        <v>200</v>
      </c>
      <c r="C51" s="41" t="s">
        <v>201</v>
      </c>
      <c r="D51" s="22">
        <v>13489</v>
      </c>
      <c r="E51" s="22">
        <v>13489</v>
      </c>
      <c r="F51" s="22">
        <v>2992</v>
      </c>
      <c r="G51" s="22">
        <v>307</v>
      </c>
      <c r="H51" s="22">
        <v>0</v>
      </c>
      <c r="I51" s="22">
        <f t="shared" si="6"/>
        <v>3299</v>
      </c>
      <c r="J51" s="22">
        <v>670.0538338189311</v>
      </c>
      <c r="K51" s="22">
        <v>476.49175330076156</v>
      </c>
      <c r="L51" s="22">
        <v>193.56208051816955</v>
      </c>
      <c r="M51" s="22">
        <v>263</v>
      </c>
      <c r="N51" s="22">
        <v>2467</v>
      </c>
      <c r="O51" s="22">
        <v>670</v>
      </c>
      <c r="P51" s="22">
        <f t="shared" si="7"/>
        <v>88</v>
      </c>
      <c r="Q51" s="22">
        <v>0</v>
      </c>
      <c r="R51" s="22">
        <v>57</v>
      </c>
      <c r="S51" s="22">
        <v>0</v>
      </c>
      <c r="T51" s="22">
        <v>0</v>
      </c>
      <c r="U51" s="22">
        <v>31</v>
      </c>
      <c r="V51" s="22">
        <f t="shared" si="8"/>
        <v>74</v>
      </c>
      <c r="W51" s="22">
        <v>24</v>
      </c>
      <c r="X51" s="22">
        <v>24</v>
      </c>
      <c r="Y51" s="22">
        <v>0</v>
      </c>
      <c r="Z51" s="22">
        <v>0</v>
      </c>
      <c r="AA51" s="22">
        <v>0</v>
      </c>
      <c r="AB51" s="22">
        <v>26</v>
      </c>
      <c r="AC51" s="22">
        <f t="shared" si="9"/>
        <v>3299</v>
      </c>
      <c r="AD51" s="23">
        <v>79.69081539860564</v>
      </c>
      <c r="AE51" s="22">
        <v>0</v>
      </c>
      <c r="AF51" s="22">
        <v>0</v>
      </c>
      <c r="AG51" s="22">
        <v>55</v>
      </c>
      <c r="AH51" s="22">
        <v>0</v>
      </c>
      <c r="AI51" s="22">
        <v>0</v>
      </c>
      <c r="AJ51" s="22" t="s">
        <v>86</v>
      </c>
      <c r="AK51" s="22">
        <f t="shared" si="10"/>
        <v>55</v>
      </c>
      <c r="AL51" s="23">
        <v>11.005053340819765</v>
      </c>
      <c r="AM51" s="22">
        <v>670</v>
      </c>
      <c r="AN51" s="22">
        <v>196</v>
      </c>
      <c r="AO51" s="22">
        <v>19</v>
      </c>
      <c r="AP51" s="22">
        <f t="shared" si="11"/>
        <v>885</v>
      </c>
    </row>
    <row r="52" spans="1:42" ht="13.5">
      <c r="A52" s="40" t="s">
        <v>109</v>
      </c>
      <c r="B52" s="40" t="s">
        <v>202</v>
      </c>
      <c r="C52" s="41" t="s">
        <v>203</v>
      </c>
      <c r="D52" s="22">
        <v>4731</v>
      </c>
      <c r="E52" s="22">
        <v>4731</v>
      </c>
      <c r="F52" s="22">
        <v>1042</v>
      </c>
      <c r="G52" s="22">
        <v>9</v>
      </c>
      <c r="H52" s="22">
        <v>0</v>
      </c>
      <c r="I52" s="22">
        <f t="shared" si="6"/>
        <v>1051</v>
      </c>
      <c r="J52" s="22">
        <v>608.6349724782331</v>
      </c>
      <c r="K52" s="22">
        <v>437.2211267564852</v>
      </c>
      <c r="L52" s="22">
        <v>171.41384572174783</v>
      </c>
      <c r="M52" s="22">
        <v>0</v>
      </c>
      <c r="N52" s="22">
        <v>816</v>
      </c>
      <c r="O52" s="22">
        <v>147</v>
      </c>
      <c r="P52" s="22">
        <f t="shared" si="7"/>
        <v>60</v>
      </c>
      <c r="Q52" s="22">
        <v>0</v>
      </c>
      <c r="R52" s="22">
        <v>53</v>
      </c>
      <c r="S52" s="22">
        <v>0</v>
      </c>
      <c r="T52" s="22">
        <v>0</v>
      </c>
      <c r="U52" s="22">
        <v>7</v>
      </c>
      <c r="V52" s="22">
        <f t="shared" si="8"/>
        <v>28</v>
      </c>
      <c r="W52" s="22">
        <v>0</v>
      </c>
      <c r="X52" s="22">
        <v>23</v>
      </c>
      <c r="Y52" s="22">
        <v>0</v>
      </c>
      <c r="Z52" s="22">
        <v>0</v>
      </c>
      <c r="AA52" s="22">
        <v>0</v>
      </c>
      <c r="AB52" s="22">
        <v>5</v>
      </c>
      <c r="AC52" s="22">
        <f t="shared" si="9"/>
        <v>1051</v>
      </c>
      <c r="AD52" s="23">
        <v>86.01332064700286</v>
      </c>
      <c r="AE52" s="22">
        <v>0</v>
      </c>
      <c r="AF52" s="22">
        <v>0</v>
      </c>
      <c r="AG52" s="22">
        <v>50</v>
      </c>
      <c r="AH52" s="22">
        <v>0</v>
      </c>
      <c r="AI52" s="22">
        <v>0</v>
      </c>
      <c r="AJ52" s="22" t="s">
        <v>86</v>
      </c>
      <c r="AK52" s="22">
        <f t="shared" si="10"/>
        <v>50</v>
      </c>
      <c r="AL52" s="23">
        <v>7.421503330161751</v>
      </c>
      <c r="AM52" s="22">
        <v>147</v>
      </c>
      <c r="AN52" s="22">
        <v>65</v>
      </c>
      <c r="AO52" s="22">
        <v>8</v>
      </c>
      <c r="AP52" s="22">
        <f t="shared" si="11"/>
        <v>220</v>
      </c>
    </row>
    <row r="53" spans="1:42" ht="13.5">
      <c r="A53" s="40" t="s">
        <v>109</v>
      </c>
      <c r="B53" s="40" t="s">
        <v>204</v>
      </c>
      <c r="C53" s="41" t="s">
        <v>205</v>
      </c>
      <c r="D53" s="22">
        <v>3568</v>
      </c>
      <c r="E53" s="22">
        <v>3568</v>
      </c>
      <c r="F53" s="22">
        <v>722</v>
      </c>
      <c r="G53" s="22">
        <v>125</v>
      </c>
      <c r="H53" s="22">
        <v>0</v>
      </c>
      <c r="I53" s="22">
        <f t="shared" si="6"/>
        <v>847</v>
      </c>
      <c r="J53" s="22">
        <v>650.3777873333744</v>
      </c>
      <c r="K53" s="22">
        <v>552.091651821365</v>
      </c>
      <c r="L53" s="22">
        <v>98.28613551200932</v>
      </c>
      <c r="M53" s="22">
        <v>0</v>
      </c>
      <c r="N53" s="22">
        <v>593</v>
      </c>
      <c r="O53" s="22">
        <v>2</v>
      </c>
      <c r="P53" s="22">
        <f t="shared" si="7"/>
        <v>226</v>
      </c>
      <c r="Q53" s="22">
        <v>182</v>
      </c>
      <c r="R53" s="22">
        <v>44</v>
      </c>
      <c r="S53" s="22">
        <v>0</v>
      </c>
      <c r="T53" s="22">
        <v>0</v>
      </c>
      <c r="U53" s="22">
        <v>0</v>
      </c>
      <c r="V53" s="22">
        <f t="shared" si="8"/>
        <v>26</v>
      </c>
      <c r="W53" s="22">
        <v>26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f t="shared" si="9"/>
        <v>847</v>
      </c>
      <c r="AD53" s="23">
        <v>99.76387249114522</v>
      </c>
      <c r="AE53" s="22">
        <v>0</v>
      </c>
      <c r="AF53" s="22">
        <v>52</v>
      </c>
      <c r="AG53" s="22">
        <v>44</v>
      </c>
      <c r="AH53" s="22">
        <v>0</v>
      </c>
      <c r="AI53" s="22">
        <v>0</v>
      </c>
      <c r="AJ53" s="22" t="s">
        <v>86</v>
      </c>
      <c r="AK53" s="22">
        <f t="shared" si="10"/>
        <v>96</v>
      </c>
      <c r="AL53" s="23">
        <v>14.403778040141676</v>
      </c>
      <c r="AM53" s="22">
        <v>2</v>
      </c>
      <c r="AN53" s="22">
        <v>73</v>
      </c>
      <c r="AO53" s="22">
        <v>106</v>
      </c>
      <c r="AP53" s="22">
        <f t="shared" si="11"/>
        <v>181</v>
      </c>
    </row>
    <row r="54" spans="1:42" ht="13.5">
      <c r="A54" s="40" t="s">
        <v>109</v>
      </c>
      <c r="B54" s="40" t="s">
        <v>206</v>
      </c>
      <c r="C54" s="41" t="s">
        <v>207</v>
      </c>
      <c r="D54" s="22">
        <v>3927</v>
      </c>
      <c r="E54" s="22">
        <v>3927</v>
      </c>
      <c r="F54" s="22">
        <v>843</v>
      </c>
      <c r="G54" s="22">
        <v>79</v>
      </c>
      <c r="H54" s="22">
        <v>0</v>
      </c>
      <c r="I54" s="22">
        <f t="shared" si="6"/>
        <v>922</v>
      </c>
      <c r="J54" s="22">
        <v>643.2460904660743</v>
      </c>
      <c r="K54" s="22">
        <v>599.2932664971344</v>
      </c>
      <c r="L54" s="22">
        <v>43.95282396894001</v>
      </c>
      <c r="M54" s="22">
        <v>29</v>
      </c>
      <c r="N54" s="22">
        <v>739</v>
      </c>
      <c r="O54" s="22">
        <v>106</v>
      </c>
      <c r="P54" s="22">
        <f t="shared" si="7"/>
        <v>45</v>
      </c>
      <c r="Q54" s="22">
        <v>0</v>
      </c>
      <c r="R54" s="22">
        <v>38</v>
      </c>
      <c r="S54" s="22">
        <v>0</v>
      </c>
      <c r="T54" s="22">
        <v>0</v>
      </c>
      <c r="U54" s="22">
        <v>7</v>
      </c>
      <c r="V54" s="22">
        <f t="shared" si="8"/>
        <v>32</v>
      </c>
      <c r="W54" s="22">
        <v>0</v>
      </c>
      <c r="X54" s="22">
        <v>28</v>
      </c>
      <c r="Y54" s="22">
        <v>0</v>
      </c>
      <c r="Z54" s="22">
        <v>0</v>
      </c>
      <c r="AA54" s="22">
        <v>0</v>
      </c>
      <c r="AB54" s="22">
        <v>4</v>
      </c>
      <c r="AC54" s="22">
        <f t="shared" si="9"/>
        <v>922</v>
      </c>
      <c r="AD54" s="23">
        <v>88.50325379609545</v>
      </c>
      <c r="AE54" s="22">
        <v>0</v>
      </c>
      <c r="AF54" s="22">
        <v>0</v>
      </c>
      <c r="AG54" s="22">
        <v>38</v>
      </c>
      <c r="AH54" s="22">
        <v>0</v>
      </c>
      <c r="AI54" s="22">
        <v>0</v>
      </c>
      <c r="AJ54" s="22" t="s">
        <v>86</v>
      </c>
      <c r="AK54" s="22">
        <f t="shared" si="10"/>
        <v>38</v>
      </c>
      <c r="AL54" s="23">
        <v>10.410094637223976</v>
      </c>
      <c r="AM54" s="22">
        <v>106</v>
      </c>
      <c r="AN54" s="22">
        <v>59</v>
      </c>
      <c r="AO54" s="22">
        <v>3</v>
      </c>
      <c r="AP54" s="22">
        <f t="shared" si="11"/>
        <v>168</v>
      </c>
    </row>
    <row r="55" spans="1:42" ht="13.5">
      <c r="A55" s="40" t="s">
        <v>109</v>
      </c>
      <c r="B55" s="40" t="s">
        <v>208</v>
      </c>
      <c r="C55" s="41" t="s">
        <v>209</v>
      </c>
      <c r="D55" s="22">
        <v>4002</v>
      </c>
      <c r="E55" s="22">
        <v>4002</v>
      </c>
      <c r="F55" s="22">
        <v>817</v>
      </c>
      <c r="G55" s="22">
        <v>31</v>
      </c>
      <c r="H55" s="22">
        <v>0</v>
      </c>
      <c r="I55" s="22">
        <f t="shared" si="6"/>
        <v>848</v>
      </c>
      <c r="J55" s="22">
        <v>580.5316519822281</v>
      </c>
      <c r="K55" s="22">
        <v>559.309386402689</v>
      </c>
      <c r="L55" s="22">
        <v>21.222265579539</v>
      </c>
      <c r="M55" s="22">
        <v>7</v>
      </c>
      <c r="N55" s="22">
        <v>629</v>
      </c>
      <c r="O55" s="22">
        <v>144</v>
      </c>
      <c r="P55" s="22">
        <f t="shared" si="7"/>
        <v>45</v>
      </c>
      <c r="Q55" s="22">
        <v>0</v>
      </c>
      <c r="R55" s="22">
        <v>32</v>
      </c>
      <c r="S55" s="22">
        <v>0</v>
      </c>
      <c r="T55" s="22">
        <v>0</v>
      </c>
      <c r="U55" s="22">
        <v>13</v>
      </c>
      <c r="V55" s="22">
        <f t="shared" si="8"/>
        <v>30</v>
      </c>
      <c r="W55" s="22">
        <v>0</v>
      </c>
      <c r="X55" s="22">
        <v>25</v>
      </c>
      <c r="Y55" s="22">
        <v>0</v>
      </c>
      <c r="Z55" s="22">
        <v>0</v>
      </c>
      <c r="AA55" s="22">
        <v>0</v>
      </c>
      <c r="AB55" s="22">
        <v>5</v>
      </c>
      <c r="AC55" s="22">
        <f t="shared" si="9"/>
        <v>848</v>
      </c>
      <c r="AD55" s="23">
        <v>83.01886792452831</v>
      </c>
      <c r="AE55" s="22">
        <v>0</v>
      </c>
      <c r="AF55" s="22">
        <v>0</v>
      </c>
      <c r="AG55" s="22">
        <v>32</v>
      </c>
      <c r="AH55" s="22">
        <v>0</v>
      </c>
      <c r="AI55" s="22">
        <v>0</v>
      </c>
      <c r="AJ55" s="22" t="s">
        <v>86</v>
      </c>
      <c r="AK55" s="22">
        <f t="shared" si="10"/>
        <v>32</v>
      </c>
      <c r="AL55" s="23">
        <v>8.070175438596491</v>
      </c>
      <c r="AM55" s="22">
        <v>144</v>
      </c>
      <c r="AN55" s="22">
        <v>50</v>
      </c>
      <c r="AO55" s="22">
        <v>11</v>
      </c>
      <c r="AP55" s="22">
        <f t="shared" si="11"/>
        <v>205</v>
      </c>
    </row>
    <row r="56" spans="1:42" ht="13.5">
      <c r="A56" s="40" t="s">
        <v>109</v>
      </c>
      <c r="B56" s="40" t="s">
        <v>210</v>
      </c>
      <c r="C56" s="41" t="s">
        <v>211</v>
      </c>
      <c r="D56" s="22">
        <v>12514</v>
      </c>
      <c r="E56" s="22">
        <v>12514</v>
      </c>
      <c r="F56" s="22">
        <v>2603</v>
      </c>
      <c r="G56" s="22">
        <v>137</v>
      </c>
      <c r="H56" s="22">
        <v>0</v>
      </c>
      <c r="I56" s="22">
        <f t="shared" si="6"/>
        <v>2740</v>
      </c>
      <c r="J56" s="22">
        <v>599.876083991409</v>
      </c>
      <c r="K56" s="22">
        <v>366.49363671591925</v>
      </c>
      <c r="L56" s="22">
        <v>233.3824472754898</v>
      </c>
      <c r="M56" s="22">
        <v>0</v>
      </c>
      <c r="N56" s="22">
        <v>2062</v>
      </c>
      <c r="O56" s="22">
        <v>12</v>
      </c>
      <c r="P56" s="22">
        <f t="shared" si="7"/>
        <v>417</v>
      </c>
      <c r="Q56" s="22">
        <v>407</v>
      </c>
      <c r="R56" s="22">
        <v>10</v>
      </c>
      <c r="S56" s="22">
        <v>0</v>
      </c>
      <c r="T56" s="22">
        <v>0</v>
      </c>
      <c r="U56" s="22">
        <v>0</v>
      </c>
      <c r="V56" s="22">
        <f t="shared" si="8"/>
        <v>249</v>
      </c>
      <c r="W56" s="22">
        <v>136</v>
      </c>
      <c r="X56" s="22">
        <v>0</v>
      </c>
      <c r="Y56" s="22">
        <v>101</v>
      </c>
      <c r="Z56" s="22">
        <v>5</v>
      </c>
      <c r="AA56" s="22">
        <v>7</v>
      </c>
      <c r="AB56" s="22">
        <v>0</v>
      </c>
      <c r="AC56" s="22">
        <f t="shared" si="9"/>
        <v>2740</v>
      </c>
      <c r="AD56" s="23">
        <v>99.56204379562044</v>
      </c>
      <c r="AE56" s="22">
        <v>0</v>
      </c>
      <c r="AF56" s="22">
        <v>213</v>
      </c>
      <c r="AG56" s="22">
        <v>0</v>
      </c>
      <c r="AH56" s="22">
        <v>0</v>
      </c>
      <c r="AI56" s="22">
        <v>0</v>
      </c>
      <c r="AJ56" s="22" t="s">
        <v>86</v>
      </c>
      <c r="AK56" s="22">
        <f t="shared" si="10"/>
        <v>213</v>
      </c>
      <c r="AL56" s="23">
        <v>16.86131386861314</v>
      </c>
      <c r="AM56" s="22">
        <v>12</v>
      </c>
      <c r="AN56" s="22">
        <v>182</v>
      </c>
      <c r="AO56" s="22">
        <v>118</v>
      </c>
      <c r="AP56" s="22">
        <f t="shared" si="11"/>
        <v>312</v>
      </c>
    </row>
    <row r="57" spans="1:42" ht="13.5">
      <c r="A57" s="40" t="s">
        <v>109</v>
      </c>
      <c r="B57" s="40" t="s">
        <v>212</v>
      </c>
      <c r="C57" s="41" t="s">
        <v>213</v>
      </c>
      <c r="D57" s="22">
        <v>15208</v>
      </c>
      <c r="E57" s="22">
        <v>14858</v>
      </c>
      <c r="F57" s="22">
        <v>2437</v>
      </c>
      <c r="G57" s="22">
        <v>619</v>
      </c>
      <c r="H57" s="22">
        <v>72</v>
      </c>
      <c r="I57" s="22">
        <f t="shared" si="6"/>
        <v>3128</v>
      </c>
      <c r="J57" s="22">
        <v>563.5101929049599</v>
      </c>
      <c r="K57" s="22">
        <v>401.73520785743625</v>
      </c>
      <c r="L57" s="22">
        <v>161.77498504752367</v>
      </c>
      <c r="M57" s="22">
        <v>0</v>
      </c>
      <c r="N57" s="22">
        <v>2120</v>
      </c>
      <c r="O57" s="22">
        <v>2</v>
      </c>
      <c r="P57" s="22">
        <f t="shared" si="7"/>
        <v>737</v>
      </c>
      <c r="Q57" s="22">
        <v>543</v>
      </c>
      <c r="R57" s="22">
        <v>194</v>
      </c>
      <c r="S57" s="22">
        <v>0</v>
      </c>
      <c r="T57" s="22">
        <v>0</v>
      </c>
      <c r="U57" s="22">
        <v>0</v>
      </c>
      <c r="V57" s="22">
        <f t="shared" si="8"/>
        <v>197</v>
      </c>
      <c r="W57" s="22">
        <v>197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f t="shared" si="9"/>
        <v>3056</v>
      </c>
      <c r="AD57" s="23">
        <v>99.93455497382199</v>
      </c>
      <c r="AE57" s="22">
        <v>0</v>
      </c>
      <c r="AF57" s="22">
        <v>156</v>
      </c>
      <c r="AG57" s="22">
        <v>194</v>
      </c>
      <c r="AH57" s="22">
        <v>0</v>
      </c>
      <c r="AI57" s="22">
        <v>0</v>
      </c>
      <c r="AJ57" s="22" t="s">
        <v>86</v>
      </c>
      <c r="AK57" s="22">
        <f t="shared" si="10"/>
        <v>350</v>
      </c>
      <c r="AL57" s="23">
        <v>17.899214659685864</v>
      </c>
      <c r="AM57" s="22">
        <v>2</v>
      </c>
      <c r="AN57" s="22">
        <v>260</v>
      </c>
      <c r="AO57" s="22">
        <v>316</v>
      </c>
      <c r="AP57" s="22">
        <f t="shared" si="11"/>
        <v>578</v>
      </c>
    </row>
    <row r="58" spans="1:42" ht="13.5">
      <c r="A58" s="40" t="s">
        <v>109</v>
      </c>
      <c r="B58" s="40" t="s">
        <v>214</v>
      </c>
      <c r="C58" s="41" t="s">
        <v>215</v>
      </c>
      <c r="D58" s="22">
        <v>5529</v>
      </c>
      <c r="E58" s="22">
        <v>5529</v>
      </c>
      <c r="F58" s="22">
        <v>1190</v>
      </c>
      <c r="G58" s="22">
        <v>196</v>
      </c>
      <c r="H58" s="22">
        <v>625</v>
      </c>
      <c r="I58" s="22">
        <f t="shared" si="6"/>
        <v>2011</v>
      </c>
      <c r="J58" s="22">
        <v>996.4892459931074</v>
      </c>
      <c r="K58" s="22">
        <v>753.1892858824084</v>
      </c>
      <c r="L58" s="22">
        <v>243.299960110699</v>
      </c>
      <c r="M58" s="22">
        <v>0</v>
      </c>
      <c r="N58" s="22">
        <v>1017</v>
      </c>
      <c r="O58" s="22">
        <v>1</v>
      </c>
      <c r="P58" s="22">
        <f t="shared" si="7"/>
        <v>289</v>
      </c>
      <c r="Q58" s="22">
        <v>191</v>
      </c>
      <c r="R58" s="22">
        <v>98</v>
      </c>
      <c r="S58" s="22">
        <v>0</v>
      </c>
      <c r="T58" s="22">
        <v>0</v>
      </c>
      <c r="U58" s="22">
        <v>0</v>
      </c>
      <c r="V58" s="22">
        <f t="shared" si="8"/>
        <v>79</v>
      </c>
      <c r="W58" s="22">
        <v>79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f t="shared" si="9"/>
        <v>1386</v>
      </c>
      <c r="AD58" s="23">
        <v>99.92784992784993</v>
      </c>
      <c r="AE58" s="22">
        <v>0</v>
      </c>
      <c r="AF58" s="22">
        <v>55</v>
      </c>
      <c r="AG58" s="22">
        <v>98</v>
      </c>
      <c r="AH58" s="22">
        <v>0</v>
      </c>
      <c r="AI58" s="22">
        <v>0</v>
      </c>
      <c r="AJ58" s="22" t="s">
        <v>86</v>
      </c>
      <c r="AK58" s="22">
        <f t="shared" si="10"/>
        <v>153</v>
      </c>
      <c r="AL58" s="23">
        <v>16.738816738816737</v>
      </c>
      <c r="AM58" s="22">
        <v>1</v>
      </c>
      <c r="AN58" s="22">
        <v>124</v>
      </c>
      <c r="AO58" s="22">
        <v>111</v>
      </c>
      <c r="AP58" s="22">
        <f t="shared" si="11"/>
        <v>236</v>
      </c>
    </row>
    <row r="59" spans="1:42" ht="13.5">
      <c r="A59" s="40" t="s">
        <v>109</v>
      </c>
      <c r="B59" s="40" t="s">
        <v>216</v>
      </c>
      <c r="C59" s="41" t="s">
        <v>217</v>
      </c>
      <c r="D59" s="22">
        <v>3651</v>
      </c>
      <c r="E59" s="22">
        <v>3651</v>
      </c>
      <c r="F59" s="22">
        <v>582</v>
      </c>
      <c r="G59" s="22">
        <v>55</v>
      </c>
      <c r="H59" s="22">
        <v>0</v>
      </c>
      <c r="I59" s="22">
        <f t="shared" si="6"/>
        <v>637</v>
      </c>
      <c r="J59" s="22">
        <v>478.0075265549315</v>
      </c>
      <c r="K59" s="22">
        <v>365.4468845090292</v>
      </c>
      <c r="L59" s="22">
        <v>112.56064204590224</v>
      </c>
      <c r="M59" s="22">
        <v>0</v>
      </c>
      <c r="N59" s="22">
        <v>435</v>
      </c>
      <c r="O59" s="22">
        <v>1</v>
      </c>
      <c r="P59" s="22">
        <f t="shared" si="7"/>
        <v>174</v>
      </c>
      <c r="Q59" s="22">
        <v>116</v>
      </c>
      <c r="R59" s="22">
        <v>58</v>
      </c>
      <c r="S59" s="22">
        <v>0</v>
      </c>
      <c r="T59" s="22">
        <v>0</v>
      </c>
      <c r="U59" s="22">
        <v>0</v>
      </c>
      <c r="V59" s="22">
        <f t="shared" si="8"/>
        <v>27</v>
      </c>
      <c r="W59" s="22">
        <v>27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f t="shared" si="9"/>
        <v>637</v>
      </c>
      <c r="AD59" s="23">
        <v>99.84301412872841</v>
      </c>
      <c r="AE59" s="22">
        <v>0</v>
      </c>
      <c r="AF59" s="22">
        <v>33</v>
      </c>
      <c r="AG59" s="22">
        <v>58</v>
      </c>
      <c r="AH59" s="22">
        <v>0</v>
      </c>
      <c r="AI59" s="22">
        <v>0</v>
      </c>
      <c r="AJ59" s="22" t="s">
        <v>86</v>
      </c>
      <c r="AK59" s="22">
        <f t="shared" si="10"/>
        <v>91</v>
      </c>
      <c r="AL59" s="23">
        <v>18.524332810047095</v>
      </c>
      <c r="AM59" s="22">
        <v>1</v>
      </c>
      <c r="AN59" s="22">
        <v>53</v>
      </c>
      <c r="AO59" s="22">
        <v>68</v>
      </c>
      <c r="AP59" s="22">
        <f t="shared" si="11"/>
        <v>122</v>
      </c>
    </row>
    <row r="60" spans="1:42" ht="13.5">
      <c r="A60" s="40" t="s">
        <v>109</v>
      </c>
      <c r="B60" s="40" t="s">
        <v>218</v>
      </c>
      <c r="C60" s="41" t="s">
        <v>219</v>
      </c>
      <c r="D60" s="22">
        <v>7010</v>
      </c>
      <c r="E60" s="22">
        <v>7010</v>
      </c>
      <c r="F60" s="22">
        <v>769</v>
      </c>
      <c r="G60" s="22">
        <v>281</v>
      </c>
      <c r="H60" s="22">
        <v>0</v>
      </c>
      <c r="I60" s="22">
        <f t="shared" si="6"/>
        <v>1050</v>
      </c>
      <c r="J60" s="22">
        <v>410.3726574560804</v>
      </c>
      <c r="K60" s="22">
        <v>297.4224688800735</v>
      </c>
      <c r="L60" s="22">
        <v>112.95018857600688</v>
      </c>
      <c r="M60" s="22">
        <v>0</v>
      </c>
      <c r="N60" s="22">
        <v>652</v>
      </c>
      <c r="O60" s="22">
        <v>1</v>
      </c>
      <c r="P60" s="22">
        <f t="shared" si="7"/>
        <v>312</v>
      </c>
      <c r="Q60" s="22">
        <v>220</v>
      </c>
      <c r="R60" s="22">
        <v>92</v>
      </c>
      <c r="S60" s="22">
        <v>0</v>
      </c>
      <c r="T60" s="22">
        <v>0</v>
      </c>
      <c r="U60" s="22">
        <v>0</v>
      </c>
      <c r="V60" s="22">
        <f t="shared" si="8"/>
        <v>85</v>
      </c>
      <c r="W60" s="22">
        <v>85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f t="shared" si="9"/>
        <v>1050</v>
      </c>
      <c r="AD60" s="23">
        <v>99.90476190476191</v>
      </c>
      <c r="AE60" s="22">
        <v>0</v>
      </c>
      <c r="AF60" s="22">
        <v>63</v>
      </c>
      <c r="AG60" s="22">
        <v>92</v>
      </c>
      <c r="AH60" s="22">
        <v>0</v>
      </c>
      <c r="AI60" s="22">
        <v>0</v>
      </c>
      <c r="AJ60" s="22" t="s">
        <v>86</v>
      </c>
      <c r="AK60" s="22">
        <f t="shared" si="10"/>
        <v>155</v>
      </c>
      <c r="AL60" s="23">
        <v>22.857142857142858</v>
      </c>
      <c r="AM60" s="22">
        <v>1</v>
      </c>
      <c r="AN60" s="22">
        <v>80</v>
      </c>
      <c r="AO60" s="22">
        <v>128</v>
      </c>
      <c r="AP60" s="22">
        <f t="shared" si="11"/>
        <v>209</v>
      </c>
    </row>
    <row r="61" spans="1:42" ht="13.5">
      <c r="A61" s="40" t="s">
        <v>109</v>
      </c>
      <c r="B61" s="40" t="s">
        <v>220</v>
      </c>
      <c r="C61" s="41" t="s">
        <v>221</v>
      </c>
      <c r="D61" s="22">
        <v>7518</v>
      </c>
      <c r="E61" s="22">
        <v>7518</v>
      </c>
      <c r="F61" s="22">
        <v>1451</v>
      </c>
      <c r="G61" s="22">
        <v>89</v>
      </c>
      <c r="H61" s="22">
        <v>0</v>
      </c>
      <c r="I61" s="22">
        <f t="shared" si="6"/>
        <v>1540</v>
      </c>
      <c r="J61" s="22">
        <v>561.2101732098672</v>
      </c>
      <c r="K61" s="22">
        <v>340.73474802027647</v>
      </c>
      <c r="L61" s="22">
        <v>220.47542518959065</v>
      </c>
      <c r="M61" s="22">
        <v>0</v>
      </c>
      <c r="N61" s="22">
        <v>1115</v>
      </c>
      <c r="O61" s="22">
        <v>0</v>
      </c>
      <c r="P61" s="22">
        <f t="shared" si="7"/>
        <v>237</v>
      </c>
      <c r="Q61" s="22">
        <v>232</v>
      </c>
      <c r="R61" s="22">
        <v>5</v>
      </c>
      <c r="S61" s="22">
        <v>0</v>
      </c>
      <c r="T61" s="22">
        <v>0</v>
      </c>
      <c r="U61" s="22">
        <v>0</v>
      </c>
      <c r="V61" s="22">
        <f t="shared" si="8"/>
        <v>188</v>
      </c>
      <c r="W61" s="22">
        <v>91</v>
      </c>
      <c r="X61" s="22">
        <v>0</v>
      </c>
      <c r="Y61" s="22">
        <v>91</v>
      </c>
      <c r="Z61" s="22">
        <v>3</v>
      </c>
      <c r="AA61" s="22">
        <v>3</v>
      </c>
      <c r="AB61" s="22">
        <v>0</v>
      </c>
      <c r="AC61" s="22">
        <f t="shared" si="9"/>
        <v>1540</v>
      </c>
      <c r="AD61" s="23">
        <v>100</v>
      </c>
      <c r="AE61" s="22">
        <v>0</v>
      </c>
      <c r="AF61" s="22">
        <v>120</v>
      </c>
      <c r="AG61" s="22">
        <v>0</v>
      </c>
      <c r="AH61" s="22">
        <v>0</v>
      </c>
      <c r="AI61" s="22">
        <v>0</v>
      </c>
      <c r="AJ61" s="22" t="s">
        <v>86</v>
      </c>
      <c r="AK61" s="22">
        <f t="shared" si="10"/>
        <v>120</v>
      </c>
      <c r="AL61" s="23">
        <v>20</v>
      </c>
      <c r="AM61" s="22">
        <v>0</v>
      </c>
      <c r="AN61" s="22">
        <v>94</v>
      </c>
      <c r="AO61" s="22">
        <v>70</v>
      </c>
      <c r="AP61" s="22">
        <f t="shared" si="11"/>
        <v>164</v>
      </c>
    </row>
    <row r="62" spans="1:42" ht="13.5">
      <c r="A62" s="40" t="s">
        <v>109</v>
      </c>
      <c r="B62" s="40" t="s">
        <v>222</v>
      </c>
      <c r="C62" s="41" t="s">
        <v>223</v>
      </c>
      <c r="D62" s="22">
        <v>5701</v>
      </c>
      <c r="E62" s="22">
        <v>5678</v>
      </c>
      <c r="F62" s="22">
        <v>1164</v>
      </c>
      <c r="G62" s="22">
        <v>69</v>
      </c>
      <c r="H62" s="22">
        <v>3</v>
      </c>
      <c r="I62" s="22">
        <f t="shared" si="6"/>
        <v>1236</v>
      </c>
      <c r="J62" s="22">
        <v>593.9837519493095</v>
      </c>
      <c r="K62" s="22">
        <v>395.98916796620637</v>
      </c>
      <c r="L62" s="22">
        <v>197.99458398310318</v>
      </c>
      <c r="M62" s="22">
        <v>0</v>
      </c>
      <c r="N62" s="22">
        <v>881</v>
      </c>
      <c r="O62" s="22">
        <v>0</v>
      </c>
      <c r="P62" s="22">
        <f t="shared" si="7"/>
        <v>174</v>
      </c>
      <c r="Q62" s="22">
        <v>166</v>
      </c>
      <c r="R62" s="22">
        <v>8</v>
      </c>
      <c r="S62" s="22">
        <v>0</v>
      </c>
      <c r="T62" s="22">
        <v>0</v>
      </c>
      <c r="U62" s="22">
        <v>0</v>
      </c>
      <c r="V62" s="22">
        <f t="shared" si="8"/>
        <v>178</v>
      </c>
      <c r="W62" s="22">
        <v>106</v>
      </c>
      <c r="X62" s="22">
        <v>0</v>
      </c>
      <c r="Y62" s="22">
        <v>67</v>
      </c>
      <c r="Z62" s="22">
        <v>2</v>
      </c>
      <c r="AA62" s="22">
        <v>3</v>
      </c>
      <c r="AB62" s="22">
        <v>0</v>
      </c>
      <c r="AC62" s="22">
        <f t="shared" si="9"/>
        <v>1233</v>
      </c>
      <c r="AD62" s="23">
        <v>100</v>
      </c>
      <c r="AE62" s="22">
        <v>0</v>
      </c>
      <c r="AF62" s="22">
        <v>86</v>
      </c>
      <c r="AG62" s="22">
        <v>0</v>
      </c>
      <c r="AH62" s="22">
        <v>0</v>
      </c>
      <c r="AI62" s="22">
        <v>0</v>
      </c>
      <c r="AJ62" s="22" t="s">
        <v>86</v>
      </c>
      <c r="AK62" s="22">
        <f t="shared" si="10"/>
        <v>86</v>
      </c>
      <c r="AL62" s="23">
        <v>21.41119221411192</v>
      </c>
      <c r="AM62" s="22">
        <v>0</v>
      </c>
      <c r="AN62" s="22">
        <v>78</v>
      </c>
      <c r="AO62" s="22">
        <v>50</v>
      </c>
      <c r="AP62" s="22">
        <f t="shared" si="11"/>
        <v>128</v>
      </c>
    </row>
    <row r="63" spans="1:42" ht="13.5">
      <c r="A63" s="40" t="s">
        <v>109</v>
      </c>
      <c r="B63" s="40" t="s">
        <v>224</v>
      </c>
      <c r="C63" s="41" t="s">
        <v>225</v>
      </c>
      <c r="D63" s="22">
        <v>6683</v>
      </c>
      <c r="E63" s="22">
        <v>6683</v>
      </c>
      <c r="F63" s="22">
        <v>1551</v>
      </c>
      <c r="G63" s="22">
        <v>1061</v>
      </c>
      <c r="H63" s="22">
        <v>91</v>
      </c>
      <c r="I63" s="22">
        <f t="shared" si="6"/>
        <v>2703</v>
      </c>
      <c r="J63" s="22">
        <v>1108.1070555221897</v>
      </c>
      <c r="K63" s="22">
        <v>717.4204022063751</v>
      </c>
      <c r="L63" s="22">
        <v>390.68665331581457</v>
      </c>
      <c r="M63" s="22">
        <v>40</v>
      </c>
      <c r="N63" s="22">
        <v>2209</v>
      </c>
      <c r="O63" s="22">
        <v>38</v>
      </c>
      <c r="P63" s="22">
        <f t="shared" si="7"/>
        <v>365</v>
      </c>
      <c r="Q63" s="22">
        <v>256</v>
      </c>
      <c r="R63" s="22">
        <v>109</v>
      </c>
      <c r="S63" s="22">
        <v>0</v>
      </c>
      <c r="T63" s="22">
        <v>0</v>
      </c>
      <c r="U63" s="22">
        <v>0</v>
      </c>
      <c r="V63" s="22">
        <f t="shared" si="8"/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f t="shared" si="9"/>
        <v>2612</v>
      </c>
      <c r="AD63" s="23">
        <v>98.54517611026033</v>
      </c>
      <c r="AE63" s="22">
        <v>0</v>
      </c>
      <c r="AF63" s="22">
        <v>141</v>
      </c>
      <c r="AG63" s="22">
        <v>92</v>
      </c>
      <c r="AH63" s="22">
        <v>0</v>
      </c>
      <c r="AI63" s="22">
        <v>0</v>
      </c>
      <c r="AJ63" s="22" t="s">
        <v>86</v>
      </c>
      <c r="AK63" s="22">
        <f t="shared" si="10"/>
        <v>233</v>
      </c>
      <c r="AL63" s="23">
        <v>10.294117647058822</v>
      </c>
      <c r="AM63" s="22">
        <v>38</v>
      </c>
      <c r="AN63" s="22">
        <v>279</v>
      </c>
      <c r="AO63" s="22">
        <v>82</v>
      </c>
      <c r="AP63" s="22">
        <f t="shared" si="11"/>
        <v>399</v>
      </c>
    </row>
    <row r="64" spans="1:42" ht="13.5">
      <c r="A64" s="40" t="s">
        <v>109</v>
      </c>
      <c r="B64" s="40" t="s">
        <v>226</v>
      </c>
      <c r="C64" s="41" t="s">
        <v>227</v>
      </c>
      <c r="D64" s="22">
        <v>17144</v>
      </c>
      <c r="E64" s="22">
        <v>17144</v>
      </c>
      <c r="F64" s="22">
        <v>4541</v>
      </c>
      <c r="G64" s="22">
        <v>235</v>
      </c>
      <c r="H64" s="22">
        <v>0</v>
      </c>
      <c r="I64" s="22">
        <f t="shared" si="6"/>
        <v>4776</v>
      </c>
      <c r="J64" s="22">
        <v>763.2367887802914</v>
      </c>
      <c r="K64" s="22">
        <v>453.69121510620755</v>
      </c>
      <c r="L64" s="22">
        <v>309.54557367408387</v>
      </c>
      <c r="M64" s="22">
        <v>77</v>
      </c>
      <c r="N64" s="22">
        <v>3921</v>
      </c>
      <c r="O64" s="22">
        <v>0</v>
      </c>
      <c r="P64" s="22">
        <f t="shared" si="7"/>
        <v>531</v>
      </c>
      <c r="Q64" s="22">
        <v>515</v>
      </c>
      <c r="R64" s="22">
        <v>16</v>
      </c>
      <c r="S64" s="22">
        <v>0</v>
      </c>
      <c r="T64" s="22">
        <v>0</v>
      </c>
      <c r="U64" s="22">
        <v>0</v>
      </c>
      <c r="V64" s="22">
        <f t="shared" si="8"/>
        <v>324</v>
      </c>
      <c r="W64" s="22">
        <v>90</v>
      </c>
      <c r="X64" s="22">
        <v>0</v>
      </c>
      <c r="Y64" s="22">
        <v>215</v>
      </c>
      <c r="Z64" s="22">
        <v>10</v>
      </c>
      <c r="AA64" s="22">
        <v>9</v>
      </c>
      <c r="AB64" s="22">
        <v>0</v>
      </c>
      <c r="AC64" s="22">
        <f t="shared" si="9"/>
        <v>4776</v>
      </c>
      <c r="AD64" s="23">
        <v>100</v>
      </c>
      <c r="AE64" s="22">
        <v>0</v>
      </c>
      <c r="AF64" s="22">
        <v>269</v>
      </c>
      <c r="AG64" s="22">
        <v>16</v>
      </c>
      <c r="AH64" s="22">
        <v>0</v>
      </c>
      <c r="AI64" s="22">
        <v>0</v>
      </c>
      <c r="AJ64" s="22" t="s">
        <v>86</v>
      </c>
      <c r="AK64" s="22">
        <f t="shared" si="10"/>
        <v>285</v>
      </c>
      <c r="AL64" s="23">
        <v>14.135586235318359</v>
      </c>
      <c r="AM64" s="22">
        <v>0</v>
      </c>
      <c r="AN64" s="22">
        <v>346</v>
      </c>
      <c r="AO64" s="22">
        <v>156</v>
      </c>
      <c r="AP64" s="22">
        <f t="shared" si="11"/>
        <v>502</v>
      </c>
    </row>
    <row r="65" spans="1:42" ht="13.5">
      <c r="A65" s="51" t="s">
        <v>12</v>
      </c>
      <c r="B65" s="52"/>
      <c r="C65" s="53"/>
      <c r="D65" s="22">
        <f aca="true" t="shared" si="12" ref="D65:I65">SUM(D6:D64)</f>
        <v>1428407</v>
      </c>
      <c r="E65" s="22">
        <f t="shared" si="12"/>
        <v>1425563</v>
      </c>
      <c r="F65" s="22">
        <f t="shared" si="12"/>
        <v>426516</v>
      </c>
      <c r="G65" s="22">
        <f t="shared" si="12"/>
        <v>48401</v>
      </c>
      <c r="H65" s="22">
        <f t="shared" si="12"/>
        <v>5732</v>
      </c>
      <c r="I65" s="22">
        <f t="shared" si="12"/>
        <v>480649</v>
      </c>
      <c r="J65" s="22">
        <f>I65/D65/365*1000000</f>
        <v>921.8987132816247</v>
      </c>
      <c r="K65" s="22">
        <f>('ごみ搬入量内訳'!E66+'ごみ処理概要'!H65)/'ごみ処理概要'!D65/365*1000000</f>
        <v>591.2113360960176</v>
      </c>
      <c r="L65" s="22">
        <f>'ごみ搬入量内訳'!F66/D65/365*1000000</f>
        <v>330.6873771856072</v>
      </c>
      <c r="M65" s="22">
        <f aca="true" t="shared" si="13" ref="M65:AC65">SUM(M6:M64)</f>
        <v>22217</v>
      </c>
      <c r="N65" s="22">
        <f t="shared" si="13"/>
        <v>368407</v>
      </c>
      <c r="O65" s="22">
        <f t="shared" si="13"/>
        <v>15340</v>
      </c>
      <c r="P65" s="22">
        <f t="shared" si="13"/>
        <v>71059</v>
      </c>
      <c r="Q65" s="22">
        <f t="shared" si="13"/>
        <v>27635</v>
      </c>
      <c r="R65" s="22">
        <f t="shared" si="13"/>
        <v>23179</v>
      </c>
      <c r="S65" s="22">
        <f t="shared" si="13"/>
        <v>4885</v>
      </c>
      <c r="T65" s="22">
        <f t="shared" si="13"/>
        <v>0</v>
      </c>
      <c r="U65" s="22">
        <f t="shared" si="13"/>
        <v>15360</v>
      </c>
      <c r="V65" s="22">
        <f t="shared" si="13"/>
        <v>20111</v>
      </c>
      <c r="W65" s="22">
        <f t="shared" si="13"/>
        <v>11345</v>
      </c>
      <c r="X65" s="22">
        <f t="shared" si="13"/>
        <v>2815</v>
      </c>
      <c r="Y65" s="22">
        <f t="shared" si="13"/>
        <v>4650</v>
      </c>
      <c r="Z65" s="22">
        <f t="shared" si="13"/>
        <v>517</v>
      </c>
      <c r="AA65" s="22">
        <f t="shared" si="13"/>
        <v>134</v>
      </c>
      <c r="AB65" s="22">
        <f t="shared" si="13"/>
        <v>650</v>
      </c>
      <c r="AC65" s="22">
        <f t="shared" si="13"/>
        <v>474917</v>
      </c>
      <c r="AD65" s="23">
        <f>(N65+P65+V65)/AC65*100</f>
        <v>96.7699619091336</v>
      </c>
      <c r="AE65" s="22">
        <f aca="true" t="shared" si="14" ref="AE65:AK65">SUM(AE6:AE64)</f>
        <v>3422</v>
      </c>
      <c r="AF65" s="22">
        <f t="shared" si="14"/>
        <v>8774</v>
      </c>
      <c r="AG65" s="22">
        <f t="shared" si="14"/>
        <v>17731</v>
      </c>
      <c r="AH65" s="22">
        <f t="shared" si="14"/>
        <v>674</v>
      </c>
      <c r="AI65" s="22">
        <f t="shared" si="14"/>
        <v>0</v>
      </c>
      <c r="AJ65" s="22">
        <f t="shared" si="14"/>
        <v>0</v>
      </c>
      <c r="AK65" s="22">
        <f t="shared" si="14"/>
        <v>30601</v>
      </c>
      <c r="AL65" s="23">
        <f>(M65+V65+AK65)/(M65+AC65)*100</f>
        <v>14.669887796851553</v>
      </c>
      <c r="AM65" s="22">
        <f>SUM(AM6:AM64)</f>
        <v>15340</v>
      </c>
      <c r="AN65" s="22">
        <f>SUM(AN6:AN64)</f>
        <v>44420</v>
      </c>
      <c r="AO65" s="22">
        <f>SUM(AO6:AO64)</f>
        <v>15964</v>
      </c>
      <c r="AP65" s="22">
        <f>SUM(AP6:AP64)</f>
        <v>75724</v>
      </c>
    </row>
  </sheetData>
  <mergeCells count="31">
    <mergeCell ref="A2:A5"/>
    <mergeCell ref="B2:B5"/>
    <mergeCell ref="C2:C5"/>
    <mergeCell ref="D2:E2"/>
    <mergeCell ref="F2:I2"/>
    <mergeCell ref="J2:L2"/>
    <mergeCell ref="M2:M4"/>
    <mergeCell ref="AD2:AD4"/>
    <mergeCell ref="N3:N4"/>
    <mergeCell ref="O3:O4"/>
    <mergeCell ref="P3:U3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AO3:AO4"/>
    <mergeCell ref="A65:C65"/>
    <mergeCell ref="AI3:AI4"/>
    <mergeCell ref="AJ3:AJ4"/>
    <mergeCell ref="AM3:AM4"/>
    <mergeCell ref="AN3:AN4"/>
    <mergeCell ref="AE3:AE4"/>
    <mergeCell ref="AF3:AF4"/>
    <mergeCell ref="AG3:AG4"/>
    <mergeCell ref="AH3:AH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88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70" t="s">
        <v>13</v>
      </c>
      <c r="B2" s="70" t="s">
        <v>14</v>
      </c>
      <c r="C2" s="49" t="s">
        <v>15</v>
      </c>
      <c r="D2" s="54" t="s">
        <v>16</v>
      </c>
      <c r="E2" s="55"/>
      <c r="F2" s="83"/>
      <c r="G2" s="26" t="s">
        <v>17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49" t="s">
        <v>18</v>
      </c>
    </row>
    <row r="3" spans="1:34" s="42" customFormat="1" ht="13.5">
      <c r="A3" s="71"/>
      <c r="B3" s="71"/>
      <c r="C3" s="77"/>
      <c r="D3" s="30"/>
      <c r="E3" s="44"/>
      <c r="F3" s="45" t="s">
        <v>19</v>
      </c>
      <c r="G3" s="39" t="s">
        <v>67</v>
      </c>
      <c r="H3" s="14" t="s">
        <v>20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21</v>
      </c>
      <c r="AH3" s="77"/>
    </row>
    <row r="4" spans="1:34" s="42" customFormat="1" ht="13.5">
      <c r="A4" s="71"/>
      <c r="B4" s="71"/>
      <c r="C4" s="77"/>
      <c r="D4" s="39" t="s">
        <v>67</v>
      </c>
      <c r="E4" s="49" t="s">
        <v>22</v>
      </c>
      <c r="F4" s="49" t="s">
        <v>23</v>
      </c>
      <c r="G4" s="13"/>
      <c r="H4" s="39" t="s">
        <v>67</v>
      </c>
      <c r="I4" s="67" t="s">
        <v>24</v>
      </c>
      <c r="J4" s="79"/>
      <c r="K4" s="79"/>
      <c r="L4" s="80"/>
      <c r="M4" s="67" t="s">
        <v>25</v>
      </c>
      <c r="N4" s="79"/>
      <c r="O4" s="79"/>
      <c r="P4" s="80"/>
      <c r="Q4" s="67" t="s">
        <v>26</v>
      </c>
      <c r="R4" s="79"/>
      <c r="S4" s="79"/>
      <c r="T4" s="80"/>
      <c r="U4" s="67" t="s">
        <v>27</v>
      </c>
      <c r="V4" s="79"/>
      <c r="W4" s="79"/>
      <c r="X4" s="80"/>
      <c r="Y4" s="67" t="s">
        <v>28</v>
      </c>
      <c r="Z4" s="79"/>
      <c r="AA4" s="79"/>
      <c r="AB4" s="80"/>
      <c r="AC4" s="67" t="s">
        <v>29</v>
      </c>
      <c r="AD4" s="79"/>
      <c r="AE4" s="79"/>
      <c r="AF4" s="80"/>
      <c r="AG4" s="13"/>
      <c r="AH4" s="59"/>
    </row>
    <row r="5" spans="1:34" s="42" customFormat="1" ht="13.5">
      <c r="A5" s="71"/>
      <c r="B5" s="71"/>
      <c r="C5" s="77"/>
      <c r="D5" s="16"/>
      <c r="E5" s="78"/>
      <c r="F5" s="59"/>
      <c r="G5" s="13"/>
      <c r="H5" s="16"/>
      <c r="I5" s="39" t="s">
        <v>67</v>
      </c>
      <c r="J5" s="7" t="s">
        <v>30</v>
      </c>
      <c r="K5" s="7" t="s">
        <v>31</v>
      </c>
      <c r="L5" s="7" t="s">
        <v>32</v>
      </c>
      <c r="M5" s="39" t="s">
        <v>67</v>
      </c>
      <c r="N5" s="7" t="s">
        <v>30</v>
      </c>
      <c r="O5" s="7" t="s">
        <v>31</v>
      </c>
      <c r="P5" s="7" t="s">
        <v>32</v>
      </c>
      <c r="Q5" s="39" t="s">
        <v>67</v>
      </c>
      <c r="R5" s="7" t="s">
        <v>30</v>
      </c>
      <c r="S5" s="7" t="s">
        <v>31</v>
      </c>
      <c r="T5" s="7" t="s">
        <v>32</v>
      </c>
      <c r="U5" s="39" t="s">
        <v>67</v>
      </c>
      <c r="V5" s="7" t="s">
        <v>30</v>
      </c>
      <c r="W5" s="7" t="s">
        <v>31</v>
      </c>
      <c r="X5" s="7" t="s">
        <v>32</v>
      </c>
      <c r="Y5" s="39" t="s">
        <v>67</v>
      </c>
      <c r="Z5" s="7" t="s">
        <v>30</v>
      </c>
      <c r="AA5" s="7" t="s">
        <v>31</v>
      </c>
      <c r="AB5" s="7" t="s">
        <v>32</v>
      </c>
      <c r="AC5" s="39" t="s">
        <v>67</v>
      </c>
      <c r="AD5" s="7" t="s">
        <v>30</v>
      </c>
      <c r="AE5" s="7" t="s">
        <v>31</v>
      </c>
      <c r="AF5" s="7" t="s">
        <v>32</v>
      </c>
      <c r="AG5" s="13"/>
      <c r="AH5" s="59"/>
    </row>
    <row r="6" spans="1:34" s="42" customFormat="1" ht="13.5">
      <c r="A6" s="72"/>
      <c r="B6" s="81"/>
      <c r="C6" s="82"/>
      <c r="D6" s="19" t="s">
        <v>33</v>
      </c>
      <c r="E6" s="20" t="s">
        <v>34</v>
      </c>
      <c r="F6" s="20" t="s">
        <v>34</v>
      </c>
      <c r="G6" s="20" t="s">
        <v>34</v>
      </c>
      <c r="H6" s="19" t="s">
        <v>34</v>
      </c>
      <c r="I6" s="19" t="s">
        <v>34</v>
      </c>
      <c r="J6" s="21" t="s">
        <v>34</v>
      </c>
      <c r="K6" s="21" t="s">
        <v>34</v>
      </c>
      <c r="L6" s="21" t="s">
        <v>34</v>
      </c>
      <c r="M6" s="19" t="s">
        <v>34</v>
      </c>
      <c r="N6" s="21" t="s">
        <v>34</v>
      </c>
      <c r="O6" s="21" t="s">
        <v>34</v>
      </c>
      <c r="P6" s="21" t="s">
        <v>34</v>
      </c>
      <c r="Q6" s="19" t="s">
        <v>34</v>
      </c>
      <c r="R6" s="21" t="s">
        <v>34</v>
      </c>
      <c r="S6" s="21" t="s">
        <v>34</v>
      </c>
      <c r="T6" s="21" t="s">
        <v>34</v>
      </c>
      <c r="U6" s="19" t="s">
        <v>34</v>
      </c>
      <c r="V6" s="21" t="s">
        <v>34</v>
      </c>
      <c r="W6" s="21" t="s">
        <v>34</v>
      </c>
      <c r="X6" s="21" t="s">
        <v>34</v>
      </c>
      <c r="Y6" s="19" t="s">
        <v>34</v>
      </c>
      <c r="Z6" s="21" t="s">
        <v>34</v>
      </c>
      <c r="AA6" s="21" t="s">
        <v>34</v>
      </c>
      <c r="AB6" s="21" t="s">
        <v>34</v>
      </c>
      <c r="AC6" s="19" t="s">
        <v>34</v>
      </c>
      <c r="AD6" s="21" t="s">
        <v>34</v>
      </c>
      <c r="AE6" s="21" t="s">
        <v>34</v>
      </c>
      <c r="AF6" s="21" t="s">
        <v>34</v>
      </c>
      <c r="AG6" s="20" t="s">
        <v>34</v>
      </c>
      <c r="AH6" s="20" t="s">
        <v>34</v>
      </c>
    </row>
    <row r="7" spans="1:34" ht="13.5">
      <c r="A7" s="40" t="s">
        <v>109</v>
      </c>
      <c r="B7" s="40" t="s">
        <v>110</v>
      </c>
      <c r="C7" s="41" t="s">
        <v>111</v>
      </c>
      <c r="D7" s="31">
        <f aca="true" t="shared" si="0" ref="D7:D48">SUM(E7:F7)</f>
        <v>127033</v>
      </c>
      <c r="E7" s="22">
        <v>75109</v>
      </c>
      <c r="F7" s="22">
        <v>51924</v>
      </c>
      <c r="G7" s="32">
        <f aca="true" t="shared" si="1" ref="G7:G48">H7+AG7</f>
        <v>127033</v>
      </c>
      <c r="H7" s="31">
        <f aca="true" t="shared" si="2" ref="H7:H48">I7+M7+Q7+U7+Y7+AC7</f>
        <v>119809</v>
      </c>
      <c r="I7" s="32">
        <f aca="true" t="shared" si="3" ref="I7:I48">SUM(J7:L7)</f>
        <v>0</v>
      </c>
      <c r="J7" s="22">
        <v>0</v>
      </c>
      <c r="K7" s="22">
        <v>0</v>
      </c>
      <c r="L7" s="22">
        <v>0</v>
      </c>
      <c r="M7" s="32">
        <f aca="true" t="shared" si="4" ref="M7:M48">SUM(N7:P7)</f>
        <v>103334</v>
      </c>
      <c r="N7" s="22">
        <v>54689</v>
      </c>
      <c r="O7" s="22">
        <v>8037</v>
      </c>
      <c r="P7" s="22">
        <v>40608</v>
      </c>
      <c r="Q7" s="32">
        <f aca="true" t="shared" si="5" ref="Q7:Q48">SUM(R7:T7)</f>
        <v>8098</v>
      </c>
      <c r="R7" s="22">
        <v>50</v>
      </c>
      <c r="S7" s="22">
        <v>5223</v>
      </c>
      <c r="T7" s="22">
        <v>2825</v>
      </c>
      <c r="U7" s="32">
        <f aca="true" t="shared" si="6" ref="U7:U48">SUM(V7:X7)</f>
        <v>7265</v>
      </c>
      <c r="V7" s="22">
        <v>2049</v>
      </c>
      <c r="W7" s="22">
        <v>3577</v>
      </c>
      <c r="X7" s="22">
        <v>1639</v>
      </c>
      <c r="Y7" s="32">
        <f aca="true" t="shared" si="7" ref="Y7:Y48">SUM(Z7:AB7)</f>
        <v>61</v>
      </c>
      <c r="Z7" s="22">
        <v>61</v>
      </c>
      <c r="AA7" s="22">
        <v>0</v>
      </c>
      <c r="AB7" s="22">
        <v>0</v>
      </c>
      <c r="AC7" s="32">
        <f aca="true" t="shared" si="8" ref="AC7:AC48">SUM(AD7:AF7)</f>
        <v>1051</v>
      </c>
      <c r="AD7" s="22">
        <v>575</v>
      </c>
      <c r="AE7" s="22">
        <v>476</v>
      </c>
      <c r="AF7" s="22">
        <v>0</v>
      </c>
      <c r="AG7" s="22">
        <v>7224</v>
      </c>
      <c r="AH7" s="22">
        <v>0</v>
      </c>
    </row>
    <row r="8" spans="1:34" ht="13.5">
      <c r="A8" s="40" t="s">
        <v>109</v>
      </c>
      <c r="B8" s="40" t="s">
        <v>112</v>
      </c>
      <c r="C8" s="41" t="s">
        <v>113</v>
      </c>
      <c r="D8" s="31">
        <f t="shared" si="0"/>
        <v>24323</v>
      </c>
      <c r="E8" s="22">
        <v>16518</v>
      </c>
      <c r="F8" s="22">
        <v>7805</v>
      </c>
      <c r="G8" s="32">
        <f t="shared" si="1"/>
        <v>24323</v>
      </c>
      <c r="H8" s="31">
        <f t="shared" si="2"/>
        <v>20589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16789</v>
      </c>
      <c r="N8" s="22">
        <v>12083</v>
      </c>
      <c r="O8" s="22">
        <v>524</v>
      </c>
      <c r="P8" s="22">
        <v>4182</v>
      </c>
      <c r="Q8" s="32">
        <f t="shared" si="5"/>
        <v>2402</v>
      </c>
      <c r="R8" s="22">
        <v>1427</v>
      </c>
      <c r="S8" s="22">
        <v>55</v>
      </c>
      <c r="T8" s="22">
        <v>920</v>
      </c>
      <c r="U8" s="32">
        <f t="shared" si="6"/>
        <v>1398</v>
      </c>
      <c r="V8" s="22">
        <v>1202</v>
      </c>
      <c r="W8" s="22">
        <v>196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0</v>
      </c>
      <c r="AD8" s="22">
        <v>0</v>
      </c>
      <c r="AE8" s="22">
        <v>0</v>
      </c>
      <c r="AF8" s="22">
        <v>0</v>
      </c>
      <c r="AG8" s="22">
        <v>3734</v>
      </c>
      <c r="AH8" s="22">
        <v>0</v>
      </c>
    </row>
    <row r="9" spans="1:34" ht="13.5">
      <c r="A9" s="40" t="s">
        <v>109</v>
      </c>
      <c r="B9" s="40" t="s">
        <v>114</v>
      </c>
      <c r="C9" s="41" t="s">
        <v>115</v>
      </c>
      <c r="D9" s="31">
        <f t="shared" si="0"/>
        <v>11882</v>
      </c>
      <c r="E9" s="22">
        <v>7773</v>
      </c>
      <c r="F9" s="22">
        <v>4109</v>
      </c>
      <c r="G9" s="32">
        <f t="shared" si="1"/>
        <v>11882</v>
      </c>
      <c r="H9" s="31">
        <f t="shared" si="2"/>
        <v>10015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9062</v>
      </c>
      <c r="N9" s="22">
        <v>6893</v>
      </c>
      <c r="O9" s="22">
        <v>0</v>
      </c>
      <c r="P9" s="22">
        <v>2169</v>
      </c>
      <c r="Q9" s="32">
        <f t="shared" si="5"/>
        <v>953</v>
      </c>
      <c r="R9" s="22">
        <v>0</v>
      </c>
      <c r="S9" s="22">
        <v>880</v>
      </c>
      <c r="T9" s="22">
        <v>73</v>
      </c>
      <c r="U9" s="32">
        <f t="shared" si="6"/>
        <v>0</v>
      </c>
      <c r="V9" s="22">
        <v>0</v>
      </c>
      <c r="W9" s="22">
        <v>0</v>
      </c>
      <c r="X9" s="22">
        <v>0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0</v>
      </c>
      <c r="AD9" s="22">
        <v>0</v>
      </c>
      <c r="AE9" s="22">
        <v>0</v>
      </c>
      <c r="AF9" s="22">
        <v>0</v>
      </c>
      <c r="AG9" s="22">
        <v>1867</v>
      </c>
      <c r="AH9" s="22">
        <v>0</v>
      </c>
    </row>
    <row r="10" spans="1:34" ht="13.5">
      <c r="A10" s="40" t="s">
        <v>109</v>
      </c>
      <c r="B10" s="40" t="s">
        <v>116</v>
      </c>
      <c r="C10" s="41" t="s">
        <v>117</v>
      </c>
      <c r="D10" s="31">
        <f t="shared" si="0"/>
        <v>23630</v>
      </c>
      <c r="E10" s="22">
        <v>13659</v>
      </c>
      <c r="F10" s="22">
        <v>9971</v>
      </c>
      <c r="G10" s="32">
        <f t="shared" si="1"/>
        <v>23630</v>
      </c>
      <c r="H10" s="31">
        <f t="shared" si="2"/>
        <v>20215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16215</v>
      </c>
      <c r="N10" s="22">
        <v>0</v>
      </c>
      <c r="O10" s="22">
        <v>10696</v>
      </c>
      <c r="P10" s="22">
        <v>5519</v>
      </c>
      <c r="Q10" s="32">
        <f t="shared" si="5"/>
        <v>1971</v>
      </c>
      <c r="R10" s="22">
        <v>0</v>
      </c>
      <c r="S10" s="22">
        <v>934</v>
      </c>
      <c r="T10" s="22">
        <v>1037</v>
      </c>
      <c r="U10" s="32">
        <f t="shared" si="6"/>
        <v>1892</v>
      </c>
      <c r="V10" s="22">
        <v>0</v>
      </c>
      <c r="W10" s="22">
        <v>1892</v>
      </c>
      <c r="X10" s="22">
        <v>0</v>
      </c>
      <c r="Y10" s="32">
        <f t="shared" si="7"/>
        <v>137</v>
      </c>
      <c r="Z10" s="22">
        <v>0</v>
      </c>
      <c r="AA10" s="22">
        <v>137</v>
      </c>
      <c r="AB10" s="22">
        <v>0</v>
      </c>
      <c r="AC10" s="32">
        <f t="shared" si="8"/>
        <v>0</v>
      </c>
      <c r="AD10" s="22">
        <v>0</v>
      </c>
      <c r="AE10" s="22">
        <v>0</v>
      </c>
      <c r="AF10" s="22">
        <v>0</v>
      </c>
      <c r="AG10" s="22">
        <v>3415</v>
      </c>
      <c r="AH10" s="22">
        <v>114</v>
      </c>
    </row>
    <row r="11" spans="1:34" ht="13.5">
      <c r="A11" s="40" t="s">
        <v>109</v>
      </c>
      <c r="B11" s="40" t="s">
        <v>118</v>
      </c>
      <c r="C11" s="41" t="s">
        <v>119</v>
      </c>
      <c r="D11" s="31">
        <f t="shared" si="0"/>
        <v>22952</v>
      </c>
      <c r="E11" s="22">
        <v>11139</v>
      </c>
      <c r="F11" s="22">
        <v>11813</v>
      </c>
      <c r="G11" s="32">
        <f t="shared" si="1"/>
        <v>22952</v>
      </c>
      <c r="H11" s="31">
        <f t="shared" si="2"/>
        <v>21499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19341</v>
      </c>
      <c r="N11" s="22">
        <v>6830</v>
      </c>
      <c r="O11" s="22">
        <v>2509</v>
      </c>
      <c r="P11" s="22">
        <v>10002</v>
      </c>
      <c r="Q11" s="32">
        <f t="shared" si="5"/>
        <v>1218</v>
      </c>
      <c r="R11" s="22">
        <v>564</v>
      </c>
      <c r="S11" s="22">
        <v>499</v>
      </c>
      <c r="T11" s="22">
        <v>155</v>
      </c>
      <c r="U11" s="32">
        <f t="shared" si="6"/>
        <v>822</v>
      </c>
      <c r="V11" s="22">
        <v>288</v>
      </c>
      <c r="W11" s="22">
        <v>369</v>
      </c>
      <c r="X11" s="22">
        <v>165</v>
      </c>
      <c r="Y11" s="32">
        <f t="shared" si="7"/>
        <v>54</v>
      </c>
      <c r="Z11" s="22">
        <v>54</v>
      </c>
      <c r="AA11" s="22">
        <v>0</v>
      </c>
      <c r="AB11" s="22">
        <v>0</v>
      </c>
      <c r="AC11" s="32">
        <f t="shared" si="8"/>
        <v>64</v>
      </c>
      <c r="AD11" s="22">
        <v>1</v>
      </c>
      <c r="AE11" s="22">
        <v>25</v>
      </c>
      <c r="AF11" s="22">
        <v>38</v>
      </c>
      <c r="AG11" s="22">
        <v>1453</v>
      </c>
      <c r="AH11" s="22">
        <v>0</v>
      </c>
    </row>
    <row r="12" spans="1:34" ht="13.5">
      <c r="A12" s="40" t="s">
        <v>109</v>
      </c>
      <c r="B12" s="40" t="s">
        <v>120</v>
      </c>
      <c r="C12" s="41" t="s">
        <v>121</v>
      </c>
      <c r="D12" s="31">
        <f t="shared" si="0"/>
        <v>27040</v>
      </c>
      <c r="E12" s="22">
        <v>17825</v>
      </c>
      <c r="F12" s="22">
        <v>9215</v>
      </c>
      <c r="G12" s="32">
        <f t="shared" si="1"/>
        <v>27040</v>
      </c>
      <c r="H12" s="31">
        <f t="shared" si="2"/>
        <v>26180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20546</v>
      </c>
      <c r="N12" s="22">
        <v>0</v>
      </c>
      <c r="O12" s="22">
        <v>12624</v>
      </c>
      <c r="P12" s="22">
        <v>7922</v>
      </c>
      <c r="Q12" s="32">
        <f t="shared" si="5"/>
        <v>1687</v>
      </c>
      <c r="R12" s="22">
        <v>0</v>
      </c>
      <c r="S12" s="22">
        <v>1254</v>
      </c>
      <c r="T12" s="22">
        <v>433</v>
      </c>
      <c r="U12" s="32">
        <f t="shared" si="6"/>
        <v>3751</v>
      </c>
      <c r="V12" s="22">
        <v>0</v>
      </c>
      <c r="W12" s="22">
        <v>3751</v>
      </c>
      <c r="X12" s="22">
        <v>0</v>
      </c>
      <c r="Y12" s="32">
        <f t="shared" si="7"/>
        <v>196</v>
      </c>
      <c r="Z12" s="22">
        <v>0</v>
      </c>
      <c r="AA12" s="22">
        <v>196</v>
      </c>
      <c r="AB12" s="22">
        <v>0</v>
      </c>
      <c r="AC12" s="32">
        <f t="shared" si="8"/>
        <v>0</v>
      </c>
      <c r="AD12" s="22">
        <v>0</v>
      </c>
      <c r="AE12" s="22">
        <v>0</v>
      </c>
      <c r="AF12" s="22">
        <v>0</v>
      </c>
      <c r="AG12" s="22">
        <v>860</v>
      </c>
      <c r="AH12" s="22">
        <v>0</v>
      </c>
    </row>
    <row r="13" spans="1:34" ht="13.5">
      <c r="A13" s="40" t="s">
        <v>109</v>
      </c>
      <c r="B13" s="40" t="s">
        <v>122</v>
      </c>
      <c r="C13" s="41" t="s">
        <v>123</v>
      </c>
      <c r="D13" s="31">
        <f t="shared" si="0"/>
        <v>14143</v>
      </c>
      <c r="E13" s="22">
        <v>8126</v>
      </c>
      <c r="F13" s="22">
        <v>6017</v>
      </c>
      <c r="G13" s="32">
        <f t="shared" si="1"/>
        <v>14143</v>
      </c>
      <c r="H13" s="31">
        <f t="shared" si="2"/>
        <v>10932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9336</v>
      </c>
      <c r="N13" s="22">
        <v>0</v>
      </c>
      <c r="O13" s="22">
        <v>6591</v>
      </c>
      <c r="P13" s="22">
        <v>2745</v>
      </c>
      <c r="Q13" s="32">
        <f t="shared" si="5"/>
        <v>664</v>
      </c>
      <c r="R13" s="22">
        <v>0</v>
      </c>
      <c r="S13" s="22">
        <v>603</v>
      </c>
      <c r="T13" s="22">
        <v>61</v>
      </c>
      <c r="U13" s="32">
        <f t="shared" si="6"/>
        <v>932</v>
      </c>
      <c r="V13" s="22">
        <v>0</v>
      </c>
      <c r="W13" s="22">
        <v>932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0</v>
      </c>
      <c r="AD13" s="22">
        <v>0</v>
      </c>
      <c r="AE13" s="22">
        <v>0</v>
      </c>
      <c r="AF13" s="22">
        <v>0</v>
      </c>
      <c r="AG13" s="22">
        <v>3211</v>
      </c>
      <c r="AH13" s="22">
        <v>0</v>
      </c>
    </row>
    <row r="14" spans="1:34" ht="13.5">
      <c r="A14" s="40" t="s">
        <v>109</v>
      </c>
      <c r="B14" s="40" t="s">
        <v>124</v>
      </c>
      <c r="C14" s="41" t="s">
        <v>125</v>
      </c>
      <c r="D14" s="31">
        <f t="shared" si="0"/>
        <v>9820</v>
      </c>
      <c r="E14" s="22">
        <v>6913</v>
      </c>
      <c r="F14" s="22">
        <v>2907</v>
      </c>
      <c r="G14" s="32">
        <f t="shared" si="1"/>
        <v>9820</v>
      </c>
      <c r="H14" s="31">
        <f t="shared" si="2"/>
        <v>9700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5710</v>
      </c>
      <c r="N14" s="22">
        <v>0</v>
      </c>
      <c r="O14" s="22">
        <v>3688</v>
      </c>
      <c r="P14" s="22">
        <v>2022</v>
      </c>
      <c r="Q14" s="32">
        <f t="shared" si="5"/>
        <v>1708</v>
      </c>
      <c r="R14" s="22">
        <v>0</v>
      </c>
      <c r="S14" s="22">
        <v>1374</v>
      </c>
      <c r="T14" s="22">
        <v>334</v>
      </c>
      <c r="U14" s="32">
        <f t="shared" si="6"/>
        <v>1447</v>
      </c>
      <c r="V14" s="22">
        <v>0</v>
      </c>
      <c r="W14" s="22">
        <v>1062</v>
      </c>
      <c r="X14" s="22">
        <v>385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835</v>
      </c>
      <c r="AD14" s="22">
        <v>0</v>
      </c>
      <c r="AE14" s="22">
        <v>681</v>
      </c>
      <c r="AF14" s="22">
        <v>154</v>
      </c>
      <c r="AG14" s="22">
        <v>120</v>
      </c>
      <c r="AH14" s="22">
        <v>961</v>
      </c>
    </row>
    <row r="15" spans="1:34" ht="13.5">
      <c r="A15" s="40" t="s">
        <v>109</v>
      </c>
      <c r="B15" s="40" t="s">
        <v>126</v>
      </c>
      <c r="C15" s="41" t="s">
        <v>127</v>
      </c>
      <c r="D15" s="31">
        <f t="shared" si="0"/>
        <v>24356</v>
      </c>
      <c r="E15" s="22">
        <v>14001</v>
      </c>
      <c r="F15" s="22">
        <v>10355</v>
      </c>
      <c r="G15" s="32">
        <f t="shared" si="1"/>
        <v>24356</v>
      </c>
      <c r="H15" s="31">
        <f t="shared" si="2"/>
        <v>21251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17400</v>
      </c>
      <c r="N15" s="22">
        <v>1700</v>
      </c>
      <c r="O15" s="22">
        <v>9413</v>
      </c>
      <c r="P15" s="22">
        <v>6287</v>
      </c>
      <c r="Q15" s="32">
        <f t="shared" si="5"/>
        <v>1922</v>
      </c>
      <c r="R15" s="22">
        <v>0</v>
      </c>
      <c r="S15" s="22">
        <v>1387</v>
      </c>
      <c r="T15" s="22">
        <v>535</v>
      </c>
      <c r="U15" s="32">
        <f t="shared" si="6"/>
        <v>1929</v>
      </c>
      <c r="V15" s="22">
        <v>0</v>
      </c>
      <c r="W15" s="22">
        <v>1929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0</v>
      </c>
      <c r="AD15" s="22">
        <v>0</v>
      </c>
      <c r="AE15" s="22">
        <v>0</v>
      </c>
      <c r="AF15" s="22">
        <v>0</v>
      </c>
      <c r="AG15" s="22">
        <v>3105</v>
      </c>
      <c r="AH15" s="22">
        <v>0</v>
      </c>
    </row>
    <row r="16" spans="1:34" ht="13.5">
      <c r="A16" s="40" t="s">
        <v>109</v>
      </c>
      <c r="B16" s="40" t="s">
        <v>128</v>
      </c>
      <c r="C16" s="41" t="s">
        <v>129</v>
      </c>
      <c r="D16" s="31">
        <f t="shared" si="0"/>
        <v>8597</v>
      </c>
      <c r="E16" s="22">
        <v>6178</v>
      </c>
      <c r="F16" s="22">
        <v>2419</v>
      </c>
      <c r="G16" s="32">
        <f t="shared" si="1"/>
        <v>8597</v>
      </c>
      <c r="H16" s="31">
        <f t="shared" si="2"/>
        <v>5548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4719</v>
      </c>
      <c r="N16" s="22">
        <v>0</v>
      </c>
      <c r="O16" s="22">
        <v>4719</v>
      </c>
      <c r="P16" s="22">
        <v>0</v>
      </c>
      <c r="Q16" s="32">
        <f t="shared" si="5"/>
        <v>607</v>
      </c>
      <c r="R16" s="22">
        <v>0</v>
      </c>
      <c r="S16" s="22">
        <v>607</v>
      </c>
      <c r="T16" s="22">
        <v>0</v>
      </c>
      <c r="U16" s="32">
        <f t="shared" si="6"/>
        <v>222</v>
      </c>
      <c r="V16" s="22">
        <v>0</v>
      </c>
      <c r="W16" s="22">
        <v>222</v>
      </c>
      <c r="X16" s="22">
        <v>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0</v>
      </c>
      <c r="AD16" s="22">
        <v>0</v>
      </c>
      <c r="AE16" s="22">
        <v>0</v>
      </c>
      <c r="AF16" s="22">
        <v>0</v>
      </c>
      <c r="AG16" s="22">
        <v>3049</v>
      </c>
      <c r="AH16" s="22">
        <v>1615</v>
      </c>
    </row>
    <row r="17" spans="1:34" ht="13.5">
      <c r="A17" s="40" t="s">
        <v>109</v>
      </c>
      <c r="B17" s="40" t="s">
        <v>130</v>
      </c>
      <c r="C17" s="41" t="s">
        <v>131</v>
      </c>
      <c r="D17" s="31">
        <f t="shared" si="0"/>
        <v>23053</v>
      </c>
      <c r="E17" s="22">
        <v>18513</v>
      </c>
      <c r="F17" s="22">
        <v>4540</v>
      </c>
      <c r="G17" s="32">
        <f t="shared" si="1"/>
        <v>23053</v>
      </c>
      <c r="H17" s="31">
        <f t="shared" si="2"/>
        <v>21021</v>
      </c>
      <c r="I17" s="32">
        <f t="shared" si="3"/>
        <v>19606</v>
      </c>
      <c r="J17" s="22">
        <v>93</v>
      </c>
      <c r="K17" s="22">
        <v>17005</v>
      </c>
      <c r="L17" s="22">
        <v>2508</v>
      </c>
      <c r="M17" s="32">
        <f t="shared" si="4"/>
        <v>0</v>
      </c>
      <c r="N17" s="22">
        <v>0</v>
      </c>
      <c r="O17" s="22">
        <v>0</v>
      </c>
      <c r="P17" s="22">
        <v>0</v>
      </c>
      <c r="Q17" s="32">
        <f t="shared" si="5"/>
        <v>0</v>
      </c>
      <c r="R17" s="22">
        <v>0</v>
      </c>
      <c r="S17" s="22">
        <v>0</v>
      </c>
      <c r="T17" s="22">
        <v>0</v>
      </c>
      <c r="U17" s="32">
        <f t="shared" si="6"/>
        <v>1300</v>
      </c>
      <c r="V17" s="22">
        <v>0</v>
      </c>
      <c r="W17" s="22">
        <v>1300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115</v>
      </c>
      <c r="AD17" s="22">
        <v>115</v>
      </c>
      <c r="AE17" s="22">
        <v>0</v>
      </c>
      <c r="AF17" s="22">
        <v>0</v>
      </c>
      <c r="AG17" s="22">
        <v>2032</v>
      </c>
      <c r="AH17" s="22">
        <v>12</v>
      </c>
    </row>
    <row r="18" spans="1:34" ht="13.5">
      <c r="A18" s="40" t="s">
        <v>109</v>
      </c>
      <c r="B18" s="40" t="s">
        <v>132</v>
      </c>
      <c r="C18" s="41" t="s">
        <v>133</v>
      </c>
      <c r="D18" s="31">
        <f t="shared" si="0"/>
        <v>6576</v>
      </c>
      <c r="E18" s="22">
        <v>3718</v>
      </c>
      <c r="F18" s="22">
        <v>2858</v>
      </c>
      <c r="G18" s="32">
        <f t="shared" si="1"/>
        <v>6576</v>
      </c>
      <c r="H18" s="31">
        <f t="shared" si="2"/>
        <v>6576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5090</v>
      </c>
      <c r="N18" s="22">
        <v>0</v>
      </c>
      <c r="O18" s="22">
        <v>2732</v>
      </c>
      <c r="P18" s="22">
        <v>2358</v>
      </c>
      <c r="Q18" s="32">
        <f t="shared" si="5"/>
        <v>847</v>
      </c>
      <c r="R18" s="22">
        <v>0</v>
      </c>
      <c r="S18" s="22">
        <v>347</v>
      </c>
      <c r="T18" s="22">
        <v>500</v>
      </c>
      <c r="U18" s="32">
        <f t="shared" si="6"/>
        <v>639</v>
      </c>
      <c r="V18" s="22">
        <v>0</v>
      </c>
      <c r="W18" s="22">
        <v>639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</row>
    <row r="19" spans="1:34" ht="13.5">
      <c r="A19" s="40" t="s">
        <v>109</v>
      </c>
      <c r="B19" s="40" t="s">
        <v>134</v>
      </c>
      <c r="C19" s="41" t="s">
        <v>135</v>
      </c>
      <c r="D19" s="31">
        <f t="shared" si="0"/>
        <v>10385</v>
      </c>
      <c r="E19" s="22">
        <v>6251</v>
      </c>
      <c r="F19" s="22">
        <v>4134</v>
      </c>
      <c r="G19" s="32">
        <f t="shared" si="1"/>
        <v>10385</v>
      </c>
      <c r="H19" s="31">
        <f t="shared" si="2"/>
        <v>9913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8098</v>
      </c>
      <c r="N19" s="22">
        <v>0</v>
      </c>
      <c r="O19" s="22">
        <v>4790</v>
      </c>
      <c r="P19" s="22">
        <v>3308</v>
      </c>
      <c r="Q19" s="32">
        <f t="shared" si="5"/>
        <v>192</v>
      </c>
      <c r="R19" s="22">
        <v>0</v>
      </c>
      <c r="S19" s="22">
        <v>166</v>
      </c>
      <c r="T19" s="22">
        <v>26</v>
      </c>
      <c r="U19" s="32">
        <f t="shared" si="6"/>
        <v>1333</v>
      </c>
      <c r="V19" s="22">
        <v>0</v>
      </c>
      <c r="W19" s="22">
        <v>1088</v>
      </c>
      <c r="X19" s="22">
        <v>245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290</v>
      </c>
      <c r="AD19" s="22">
        <v>0</v>
      </c>
      <c r="AE19" s="22">
        <v>207</v>
      </c>
      <c r="AF19" s="22">
        <v>83</v>
      </c>
      <c r="AG19" s="22">
        <v>472</v>
      </c>
      <c r="AH19" s="22">
        <v>3</v>
      </c>
    </row>
    <row r="20" spans="1:34" ht="13.5">
      <c r="A20" s="40" t="s">
        <v>109</v>
      </c>
      <c r="B20" s="40" t="s">
        <v>136</v>
      </c>
      <c r="C20" s="41" t="s">
        <v>137</v>
      </c>
      <c r="D20" s="31">
        <f t="shared" si="0"/>
        <v>7800</v>
      </c>
      <c r="E20" s="22">
        <v>4301</v>
      </c>
      <c r="F20" s="22">
        <v>3499</v>
      </c>
      <c r="G20" s="32">
        <f t="shared" si="1"/>
        <v>7800</v>
      </c>
      <c r="H20" s="31">
        <f t="shared" si="2"/>
        <v>6438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5680</v>
      </c>
      <c r="N20" s="22">
        <v>0</v>
      </c>
      <c r="O20" s="22">
        <v>3558</v>
      </c>
      <c r="P20" s="22">
        <v>2122</v>
      </c>
      <c r="Q20" s="32">
        <f t="shared" si="5"/>
        <v>68</v>
      </c>
      <c r="R20" s="22">
        <v>0</v>
      </c>
      <c r="S20" s="22">
        <v>68</v>
      </c>
      <c r="T20" s="22">
        <v>0</v>
      </c>
      <c r="U20" s="32">
        <f t="shared" si="6"/>
        <v>586</v>
      </c>
      <c r="V20" s="22">
        <v>0</v>
      </c>
      <c r="W20" s="22">
        <v>571</v>
      </c>
      <c r="X20" s="22">
        <v>15</v>
      </c>
      <c r="Y20" s="32">
        <f t="shared" si="7"/>
        <v>9</v>
      </c>
      <c r="Z20" s="22">
        <v>0</v>
      </c>
      <c r="AA20" s="22">
        <v>9</v>
      </c>
      <c r="AB20" s="22">
        <v>0</v>
      </c>
      <c r="AC20" s="32">
        <f t="shared" si="8"/>
        <v>95</v>
      </c>
      <c r="AD20" s="22">
        <v>0</v>
      </c>
      <c r="AE20" s="22">
        <v>95</v>
      </c>
      <c r="AF20" s="22">
        <v>0</v>
      </c>
      <c r="AG20" s="22">
        <v>1362</v>
      </c>
      <c r="AH20" s="22">
        <v>73</v>
      </c>
    </row>
    <row r="21" spans="1:34" ht="13.5">
      <c r="A21" s="40" t="s">
        <v>109</v>
      </c>
      <c r="B21" s="40" t="s">
        <v>138</v>
      </c>
      <c r="C21" s="41" t="s">
        <v>139</v>
      </c>
      <c r="D21" s="31">
        <f t="shared" si="0"/>
        <v>1816</v>
      </c>
      <c r="E21" s="22">
        <v>1514</v>
      </c>
      <c r="F21" s="22">
        <v>302</v>
      </c>
      <c r="G21" s="32">
        <f t="shared" si="1"/>
        <v>1816</v>
      </c>
      <c r="H21" s="31">
        <f t="shared" si="2"/>
        <v>1514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1002</v>
      </c>
      <c r="N21" s="22">
        <v>0</v>
      </c>
      <c r="O21" s="22">
        <v>1002</v>
      </c>
      <c r="P21" s="22">
        <v>0</v>
      </c>
      <c r="Q21" s="32">
        <f t="shared" si="5"/>
        <v>512</v>
      </c>
      <c r="R21" s="22">
        <v>0</v>
      </c>
      <c r="S21" s="22">
        <v>512</v>
      </c>
      <c r="T21" s="22">
        <v>0</v>
      </c>
      <c r="U21" s="32">
        <f t="shared" si="6"/>
        <v>0</v>
      </c>
      <c r="V21" s="22">
        <v>0</v>
      </c>
      <c r="W21" s="22">
        <v>0</v>
      </c>
      <c r="X21" s="22">
        <v>0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0</v>
      </c>
      <c r="AD21" s="22">
        <v>0</v>
      </c>
      <c r="AE21" s="22">
        <v>0</v>
      </c>
      <c r="AF21" s="22">
        <v>0</v>
      </c>
      <c r="AG21" s="22">
        <v>302</v>
      </c>
      <c r="AH21" s="22">
        <v>419</v>
      </c>
    </row>
    <row r="22" spans="1:34" ht="13.5">
      <c r="A22" s="40" t="s">
        <v>109</v>
      </c>
      <c r="B22" s="40" t="s">
        <v>140</v>
      </c>
      <c r="C22" s="41" t="s">
        <v>141</v>
      </c>
      <c r="D22" s="31">
        <f t="shared" si="0"/>
        <v>3846</v>
      </c>
      <c r="E22" s="22">
        <v>2823</v>
      </c>
      <c r="F22" s="22">
        <v>1023</v>
      </c>
      <c r="G22" s="32">
        <f t="shared" si="1"/>
        <v>3846</v>
      </c>
      <c r="H22" s="31">
        <f t="shared" si="2"/>
        <v>3752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2812</v>
      </c>
      <c r="N22" s="22">
        <v>0</v>
      </c>
      <c r="O22" s="22">
        <v>2118</v>
      </c>
      <c r="P22" s="22">
        <v>694</v>
      </c>
      <c r="Q22" s="32">
        <f t="shared" si="5"/>
        <v>146</v>
      </c>
      <c r="R22" s="22">
        <v>0</v>
      </c>
      <c r="S22" s="22">
        <v>124</v>
      </c>
      <c r="T22" s="22">
        <v>22</v>
      </c>
      <c r="U22" s="32">
        <f t="shared" si="6"/>
        <v>701</v>
      </c>
      <c r="V22" s="22">
        <v>0</v>
      </c>
      <c r="W22" s="22">
        <v>581</v>
      </c>
      <c r="X22" s="22">
        <v>120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93</v>
      </c>
      <c r="AD22" s="22">
        <v>0</v>
      </c>
      <c r="AE22" s="22">
        <v>0</v>
      </c>
      <c r="AF22" s="22">
        <v>93</v>
      </c>
      <c r="AG22" s="22">
        <v>94</v>
      </c>
      <c r="AH22" s="22">
        <v>0</v>
      </c>
    </row>
    <row r="23" spans="1:34" ht="13.5">
      <c r="A23" s="40" t="s">
        <v>109</v>
      </c>
      <c r="B23" s="40" t="s">
        <v>142</v>
      </c>
      <c r="C23" s="41" t="s">
        <v>143</v>
      </c>
      <c r="D23" s="31">
        <f t="shared" si="0"/>
        <v>6276</v>
      </c>
      <c r="E23" s="22">
        <v>4137</v>
      </c>
      <c r="F23" s="22">
        <v>2139</v>
      </c>
      <c r="G23" s="32">
        <f t="shared" si="1"/>
        <v>6276</v>
      </c>
      <c r="H23" s="31">
        <f t="shared" si="2"/>
        <v>3611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3052</v>
      </c>
      <c r="N23" s="22">
        <v>0</v>
      </c>
      <c r="O23" s="22">
        <v>3052</v>
      </c>
      <c r="P23" s="22">
        <v>0</v>
      </c>
      <c r="Q23" s="32">
        <f t="shared" si="5"/>
        <v>182</v>
      </c>
      <c r="R23" s="22">
        <v>0</v>
      </c>
      <c r="S23" s="22">
        <v>182</v>
      </c>
      <c r="T23" s="22">
        <v>0</v>
      </c>
      <c r="U23" s="32">
        <f t="shared" si="6"/>
        <v>377</v>
      </c>
      <c r="V23" s="22">
        <v>0</v>
      </c>
      <c r="W23" s="22">
        <v>377</v>
      </c>
      <c r="X23" s="22">
        <v>0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0</v>
      </c>
      <c r="AD23" s="22">
        <v>0</v>
      </c>
      <c r="AE23" s="22">
        <v>0</v>
      </c>
      <c r="AF23" s="22">
        <v>0</v>
      </c>
      <c r="AG23" s="22">
        <v>2665</v>
      </c>
      <c r="AH23" s="22">
        <v>212</v>
      </c>
    </row>
    <row r="24" spans="1:34" ht="13.5">
      <c r="A24" s="40" t="s">
        <v>109</v>
      </c>
      <c r="B24" s="40" t="s">
        <v>144</v>
      </c>
      <c r="C24" s="41" t="s">
        <v>145</v>
      </c>
      <c r="D24" s="31">
        <f t="shared" si="0"/>
        <v>15677</v>
      </c>
      <c r="E24" s="22">
        <v>12109</v>
      </c>
      <c r="F24" s="22">
        <v>3568</v>
      </c>
      <c r="G24" s="32">
        <f t="shared" si="1"/>
        <v>15677</v>
      </c>
      <c r="H24" s="31">
        <f t="shared" si="2"/>
        <v>14567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12424</v>
      </c>
      <c r="N24" s="22">
        <v>0</v>
      </c>
      <c r="O24" s="22">
        <v>10086</v>
      </c>
      <c r="P24" s="22">
        <v>2338</v>
      </c>
      <c r="Q24" s="32">
        <f t="shared" si="5"/>
        <v>830</v>
      </c>
      <c r="R24" s="22">
        <v>0</v>
      </c>
      <c r="S24" s="22">
        <v>710</v>
      </c>
      <c r="T24" s="22">
        <v>120</v>
      </c>
      <c r="U24" s="32">
        <f t="shared" si="6"/>
        <v>1313</v>
      </c>
      <c r="V24" s="22">
        <v>0</v>
      </c>
      <c r="W24" s="22">
        <v>1313</v>
      </c>
      <c r="X24" s="22">
        <v>0</v>
      </c>
      <c r="Y24" s="32">
        <f t="shared" si="7"/>
        <v>0</v>
      </c>
      <c r="Z24" s="22">
        <v>0</v>
      </c>
      <c r="AA24" s="22">
        <v>0</v>
      </c>
      <c r="AB24" s="22">
        <v>0</v>
      </c>
      <c r="AC24" s="32">
        <f t="shared" si="8"/>
        <v>0</v>
      </c>
      <c r="AD24" s="22">
        <v>0</v>
      </c>
      <c r="AE24" s="22">
        <v>0</v>
      </c>
      <c r="AF24" s="22">
        <v>0</v>
      </c>
      <c r="AG24" s="22">
        <v>1110</v>
      </c>
      <c r="AH24" s="22">
        <v>0</v>
      </c>
    </row>
    <row r="25" spans="1:34" ht="13.5">
      <c r="A25" s="40" t="s">
        <v>109</v>
      </c>
      <c r="B25" s="40" t="s">
        <v>146</v>
      </c>
      <c r="C25" s="41" t="s">
        <v>147</v>
      </c>
      <c r="D25" s="31">
        <f t="shared" si="0"/>
        <v>2844</v>
      </c>
      <c r="E25" s="22">
        <v>1736</v>
      </c>
      <c r="F25" s="22">
        <v>1108</v>
      </c>
      <c r="G25" s="32">
        <f t="shared" si="1"/>
        <v>2844</v>
      </c>
      <c r="H25" s="31">
        <f t="shared" si="2"/>
        <v>1522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1294</v>
      </c>
      <c r="N25" s="22">
        <v>0</v>
      </c>
      <c r="O25" s="22">
        <v>1294</v>
      </c>
      <c r="P25" s="22">
        <v>0</v>
      </c>
      <c r="Q25" s="32">
        <f t="shared" si="5"/>
        <v>62</v>
      </c>
      <c r="R25" s="22">
        <v>0</v>
      </c>
      <c r="S25" s="22">
        <v>62</v>
      </c>
      <c r="T25" s="22">
        <v>0</v>
      </c>
      <c r="U25" s="32">
        <f t="shared" si="6"/>
        <v>166</v>
      </c>
      <c r="V25" s="22">
        <v>0</v>
      </c>
      <c r="W25" s="22">
        <v>166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0</v>
      </c>
      <c r="AD25" s="22">
        <v>0</v>
      </c>
      <c r="AE25" s="22">
        <v>0</v>
      </c>
      <c r="AF25" s="22">
        <v>0</v>
      </c>
      <c r="AG25" s="22">
        <v>1322</v>
      </c>
      <c r="AH25" s="22">
        <v>89</v>
      </c>
    </row>
    <row r="26" spans="1:34" ht="13.5">
      <c r="A26" s="40" t="s">
        <v>109</v>
      </c>
      <c r="B26" s="40" t="s">
        <v>148</v>
      </c>
      <c r="C26" s="41" t="s">
        <v>149</v>
      </c>
      <c r="D26" s="31">
        <f t="shared" si="0"/>
        <v>2829</v>
      </c>
      <c r="E26" s="22">
        <v>2042</v>
      </c>
      <c r="F26" s="22">
        <v>787</v>
      </c>
      <c r="G26" s="32">
        <f t="shared" si="1"/>
        <v>2829</v>
      </c>
      <c r="H26" s="31">
        <f t="shared" si="2"/>
        <v>2794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2046</v>
      </c>
      <c r="N26" s="22">
        <v>0</v>
      </c>
      <c r="O26" s="22">
        <v>1404</v>
      </c>
      <c r="P26" s="22">
        <v>642</v>
      </c>
      <c r="Q26" s="32">
        <f t="shared" si="5"/>
        <v>113</v>
      </c>
      <c r="R26" s="22">
        <v>0</v>
      </c>
      <c r="S26" s="22">
        <v>103</v>
      </c>
      <c r="T26" s="22">
        <v>10</v>
      </c>
      <c r="U26" s="32">
        <f t="shared" si="6"/>
        <v>562</v>
      </c>
      <c r="V26" s="22">
        <v>0</v>
      </c>
      <c r="W26" s="22">
        <v>511</v>
      </c>
      <c r="X26" s="22">
        <v>51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73</v>
      </c>
      <c r="AD26" s="22">
        <v>0</v>
      </c>
      <c r="AE26" s="22">
        <v>24</v>
      </c>
      <c r="AF26" s="22">
        <v>49</v>
      </c>
      <c r="AG26" s="22">
        <v>35</v>
      </c>
      <c r="AH26" s="22">
        <v>0</v>
      </c>
    </row>
    <row r="27" spans="1:34" ht="13.5">
      <c r="A27" s="40" t="s">
        <v>109</v>
      </c>
      <c r="B27" s="40" t="s">
        <v>150</v>
      </c>
      <c r="C27" s="41" t="s">
        <v>151</v>
      </c>
      <c r="D27" s="31">
        <f t="shared" si="0"/>
        <v>9195</v>
      </c>
      <c r="E27" s="22">
        <v>5721</v>
      </c>
      <c r="F27" s="22">
        <v>3474</v>
      </c>
      <c r="G27" s="32">
        <f t="shared" si="1"/>
        <v>9195</v>
      </c>
      <c r="H27" s="31">
        <f t="shared" si="2"/>
        <v>8279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6583</v>
      </c>
      <c r="N27" s="22">
        <v>0</v>
      </c>
      <c r="O27" s="22">
        <v>3546</v>
      </c>
      <c r="P27" s="22">
        <v>3037</v>
      </c>
      <c r="Q27" s="32">
        <f t="shared" si="5"/>
        <v>114</v>
      </c>
      <c r="R27" s="22">
        <v>0</v>
      </c>
      <c r="S27" s="22">
        <v>114</v>
      </c>
      <c r="T27" s="22">
        <v>0</v>
      </c>
      <c r="U27" s="32">
        <f t="shared" si="6"/>
        <v>1274</v>
      </c>
      <c r="V27" s="22">
        <v>0</v>
      </c>
      <c r="W27" s="22">
        <v>1206</v>
      </c>
      <c r="X27" s="22">
        <v>68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308</v>
      </c>
      <c r="AD27" s="22">
        <v>0</v>
      </c>
      <c r="AE27" s="22">
        <v>308</v>
      </c>
      <c r="AF27" s="22">
        <v>0</v>
      </c>
      <c r="AG27" s="22">
        <v>916</v>
      </c>
      <c r="AH27" s="22">
        <v>0</v>
      </c>
    </row>
    <row r="28" spans="1:34" ht="13.5">
      <c r="A28" s="40" t="s">
        <v>109</v>
      </c>
      <c r="B28" s="40" t="s">
        <v>152</v>
      </c>
      <c r="C28" s="41" t="s">
        <v>153</v>
      </c>
      <c r="D28" s="31">
        <f t="shared" si="0"/>
        <v>10148</v>
      </c>
      <c r="E28" s="22">
        <v>5346</v>
      </c>
      <c r="F28" s="22">
        <v>4802</v>
      </c>
      <c r="G28" s="32">
        <f t="shared" si="1"/>
        <v>10148</v>
      </c>
      <c r="H28" s="31">
        <f t="shared" si="2"/>
        <v>8869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7322</v>
      </c>
      <c r="N28" s="22">
        <v>0</v>
      </c>
      <c r="O28" s="22">
        <v>3359</v>
      </c>
      <c r="P28" s="22">
        <v>3963</v>
      </c>
      <c r="Q28" s="32">
        <f t="shared" si="5"/>
        <v>63</v>
      </c>
      <c r="R28" s="22">
        <v>0</v>
      </c>
      <c r="S28" s="22">
        <v>63</v>
      </c>
      <c r="T28" s="22">
        <v>0</v>
      </c>
      <c r="U28" s="32">
        <f t="shared" si="6"/>
        <v>1223</v>
      </c>
      <c r="V28" s="22">
        <v>0</v>
      </c>
      <c r="W28" s="22">
        <v>1141</v>
      </c>
      <c r="X28" s="22">
        <v>82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261</v>
      </c>
      <c r="AD28" s="22">
        <v>0</v>
      </c>
      <c r="AE28" s="22">
        <v>261</v>
      </c>
      <c r="AF28" s="22">
        <v>0</v>
      </c>
      <c r="AG28" s="22">
        <v>1279</v>
      </c>
      <c r="AH28" s="22">
        <v>0</v>
      </c>
    </row>
    <row r="29" spans="1:34" ht="13.5">
      <c r="A29" s="40" t="s">
        <v>109</v>
      </c>
      <c r="B29" s="40" t="s">
        <v>154</v>
      </c>
      <c r="C29" s="41" t="s">
        <v>155</v>
      </c>
      <c r="D29" s="31">
        <f t="shared" si="0"/>
        <v>1191</v>
      </c>
      <c r="E29" s="22">
        <v>748</v>
      </c>
      <c r="F29" s="22">
        <v>443</v>
      </c>
      <c r="G29" s="32">
        <f t="shared" si="1"/>
        <v>1191</v>
      </c>
      <c r="H29" s="31">
        <f t="shared" si="2"/>
        <v>1130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977</v>
      </c>
      <c r="N29" s="22">
        <v>585</v>
      </c>
      <c r="O29" s="22">
        <v>20</v>
      </c>
      <c r="P29" s="22">
        <v>372</v>
      </c>
      <c r="Q29" s="32">
        <f t="shared" si="5"/>
        <v>42</v>
      </c>
      <c r="R29" s="22">
        <v>14</v>
      </c>
      <c r="S29" s="22">
        <v>24</v>
      </c>
      <c r="T29" s="22">
        <v>4</v>
      </c>
      <c r="U29" s="32">
        <f t="shared" si="6"/>
        <v>99</v>
      </c>
      <c r="V29" s="22">
        <v>23</v>
      </c>
      <c r="W29" s="22">
        <v>75</v>
      </c>
      <c r="X29" s="22">
        <v>1</v>
      </c>
      <c r="Y29" s="32">
        <f t="shared" si="7"/>
        <v>3</v>
      </c>
      <c r="Z29" s="22">
        <v>0</v>
      </c>
      <c r="AA29" s="22">
        <v>3</v>
      </c>
      <c r="AB29" s="22">
        <v>0</v>
      </c>
      <c r="AC29" s="32">
        <f t="shared" si="8"/>
        <v>9</v>
      </c>
      <c r="AD29" s="22">
        <v>2</v>
      </c>
      <c r="AE29" s="22">
        <v>2</v>
      </c>
      <c r="AF29" s="22">
        <v>5</v>
      </c>
      <c r="AG29" s="22">
        <v>61</v>
      </c>
      <c r="AH29" s="22">
        <v>0</v>
      </c>
    </row>
    <row r="30" spans="1:34" ht="13.5">
      <c r="A30" s="40" t="s">
        <v>109</v>
      </c>
      <c r="B30" s="40" t="s">
        <v>156</v>
      </c>
      <c r="C30" s="41" t="s">
        <v>157</v>
      </c>
      <c r="D30" s="31">
        <f t="shared" si="0"/>
        <v>3488</v>
      </c>
      <c r="E30" s="22">
        <v>2123</v>
      </c>
      <c r="F30" s="22">
        <v>1365</v>
      </c>
      <c r="G30" s="32">
        <f t="shared" si="1"/>
        <v>3488</v>
      </c>
      <c r="H30" s="31">
        <f t="shared" si="2"/>
        <v>3325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2779</v>
      </c>
      <c r="N30" s="22">
        <v>1</v>
      </c>
      <c r="O30" s="22">
        <v>1597</v>
      </c>
      <c r="P30" s="22">
        <v>1181</v>
      </c>
      <c r="Q30" s="32">
        <f t="shared" si="5"/>
        <v>207</v>
      </c>
      <c r="R30" s="22">
        <v>124</v>
      </c>
      <c r="S30" s="22">
        <v>83</v>
      </c>
      <c r="T30" s="22">
        <v>0</v>
      </c>
      <c r="U30" s="32">
        <f t="shared" si="6"/>
        <v>168</v>
      </c>
      <c r="V30" s="22">
        <v>139</v>
      </c>
      <c r="W30" s="22">
        <v>8</v>
      </c>
      <c r="X30" s="22">
        <v>21</v>
      </c>
      <c r="Y30" s="32">
        <f t="shared" si="7"/>
        <v>38</v>
      </c>
      <c r="Z30" s="22">
        <v>38</v>
      </c>
      <c r="AA30" s="22">
        <v>0</v>
      </c>
      <c r="AB30" s="22">
        <v>0</v>
      </c>
      <c r="AC30" s="32">
        <f t="shared" si="8"/>
        <v>133</v>
      </c>
      <c r="AD30" s="22">
        <v>132</v>
      </c>
      <c r="AE30" s="22">
        <v>1</v>
      </c>
      <c r="AF30" s="22">
        <v>0</v>
      </c>
      <c r="AG30" s="22">
        <v>163</v>
      </c>
      <c r="AH30" s="22">
        <v>0</v>
      </c>
    </row>
    <row r="31" spans="1:34" ht="13.5">
      <c r="A31" s="40" t="s">
        <v>109</v>
      </c>
      <c r="B31" s="40" t="s">
        <v>158</v>
      </c>
      <c r="C31" s="41" t="s">
        <v>159</v>
      </c>
      <c r="D31" s="31">
        <f t="shared" si="0"/>
        <v>1357</v>
      </c>
      <c r="E31" s="22">
        <v>951</v>
      </c>
      <c r="F31" s="22">
        <v>406</v>
      </c>
      <c r="G31" s="32">
        <f t="shared" si="1"/>
        <v>1357</v>
      </c>
      <c r="H31" s="31">
        <f t="shared" si="2"/>
        <v>1169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970</v>
      </c>
      <c r="N31" s="22">
        <v>0</v>
      </c>
      <c r="O31" s="22">
        <v>756</v>
      </c>
      <c r="P31" s="22">
        <v>214</v>
      </c>
      <c r="Q31" s="32">
        <f t="shared" si="5"/>
        <v>104</v>
      </c>
      <c r="R31" s="22">
        <v>0</v>
      </c>
      <c r="S31" s="22">
        <v>103</v>
      </c>
      <c r="T31" s="22">
        <v>1</v>
      </c>
      <c r="U31" s="32">
        <f t="shared" si="6"/>
        <v>90</v>
      </c>
      <c r="V31" s="22">
        <v>0</v>
      </c>
      <c r="W31" s="22">
        <v>90</v>
      </c>
      <c r="X31" s="22">
        <v>0</v>
      </c>
      <c r="Y31" s="32">
        <f t="shared" si="7"/>
        <v>1</v>
      </c>
      <c r="Z31" s="22">
        <v>0</v>
      </c>
      <c r="AA31" s="22">
        <v>1</v>
      </c>
      <c r="AB31" s="22">
        <v>0</v>
      </c>
      <c r="AC31" s="32">
        <f t="shared" si="8"/>
        <v>4</v>
      </c>
      <c r="AD31" s="22">
        <v>0</v>
      </c>
      <c r="AE31" s="22">
        <v>1</v>
      </c>
      <c r="AF31" s="22">
        <v>3</v>
      </c>
      <c r="AG31" s="22">
        <v>188</v>
      </c>
      <c r="AH31" s="22">
        <v>0</v>
      </c>
    </row>
    <row r="32" spans="1:34" ht="13.5">
      <c r="A32" s="40" t="s">
        <v>109</v>
      </c>
      <c r="B32" s="40" t="s">
        <v>160</v>
      </c>
      <c r="C32" s="41" t="s">
        <v>161</v>
      </c>
      <c r="D32" s="31">
        <f t="shared" si="0"/>
        <v>1503</v>
      </c>
      <c r="E32" s="22">
        <v>1106</v>
      </c>
      <c r="F32" s="22">
        <v>397</v>
      </c>
      <c r="G32" s="32">
        <f t="shared" si="1"/>
        <v>1503</v>
      </c>
      <c r="H32" s="31">
        <f t="shared" si="2"/>
        <v>1204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1052</v>
      </c>
      <c r="N32" s="22">
        <v>0</v>
      </c>
      <c r="O32" s="22">
        <v>954</v>
      </c>
      <c r="P32" s="22">
        <v>98</v>
      </c>
      <c r="Q32" s="32">
        <f t="shared" si="5"/>
        <v>32</v>
      </c>
      <c r="R32" s="22">
        <v>0</v>
      </c>
      <c r="S32" s="22">
        <v>32</v>
      </c>
      <c r="T32" s="22">
        <v>0</v>
      </c>
      <c r="U32" s="32">
        <f t="shared" si="6"/>
        <v>66</v>
      </c>
      <c r="V32" s="22">
        <v>0</v>
      </c>
      <c r="W32" s="22">
        <v>66</v>
      </c>
      <c r="X32" s="22">
        <v>0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54</v>
      </c>
      <c r="AD32" s="22">
        <v>0</v>
      </c>
      <c r="AE32" s="22">
        <v>54</v>
      </c>
      <c r="AF32" s="22">
        <v>0</v>
      </c>
      <c r="AG32" s="22">
        <v>299</v>
      </c>
      <c r="AH32" s="22">
        <v>51</v>
      </c>
    </row>
    <row r="33" spans="1:34" ht="13.5">
      <c r="A33" s="40" t="s">
        <v>109</v>
      </c>
      <c r="B33" s="40" t="s">
        <v>162</v>
      </c>
      <c r="C33" s="41" t="s">
        <v>163</v>
      </c>
      <c r="D33" s="31">
        <f t="shared" si="0"/>
        <v>668</v>
      </c>
      <c r="E33" s="22">
        <v>541</v>
      </c>
      <c r="F33" s="22">
        <v>127</v>
      </c>
      <c r="G33" s="32">
        <f t="shared" si="1"/>
        <v>668</v>
      </c>
      <c r="H33" s="31">
        <f t="shared" si="2"/>
        <v>541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261</v>
      </c>
      <c r="N33" s="22">
        <v>261</v>
      </c>
      <c r="O33" s="22">
        <v>0</v>
      </c>
      <c r="P33" s="22">
        <v>0</v>
      </c>
      <c r="Q33" s="32">
        <f t="shared" si="5"/>
        <v>65</v>
      </c>
      <c r="R33" s="22">
        <v>65</v>
      </c>
      <c r="S33" s="22">
        <v>0</v>
      </c>
      <c r="T33" s="22">
        <v>0</v>
      </c>
      <c r="U33" s="32">
        <f t="shared" si="6"/>
        <v>131</v>
      </c>
      <c r="V33" s="22">
        <v>131</v>
      </c>
      <c r="W33" s="22">
        <v>0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84</v>
      </c>
      <c r="AD33" s="22">
        <v>84</v>
      </c>
      <c r="AE33" s="22">
        <v>0</v>
      </c>
      <c r="AF33" s="22">
        <v>0</v>
      </c>
      <c r="AG33" s="22">
        <v>127</v>
      </c>
      <c r="AH33" s="22">
        <v>0</v>
      </c>
    </row>
    <row r="34" spans="1:34" ht="13.5">
      <c r="A34" s="40" t="s">
        <v>109</v>
      </c>
      <c r="B34" s="40" t="s">
        <v>164</v>
      </c>
      <c r="C34" s="41" t="s">
        <v>165</v>
      </c>
      <c r="D34" s="31">
        <f t="shared" si="0"/>
        <v>4029</v>
      </c>
      <c r="E34" s="22">
        <v>2308</v>
      </c>
      <c r="F34" s="22">
        <v>1721</v>
      </c>
      <c r="G34" s="32">
        <f t="shared" si="1"/>
        <v>4029</v>
      </c>
      <c r="H34" s="31">
        <f t="shared" si="2"/>
        <v>3582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2748</v>
      </c>
      <c r="N34" s="22">
        <v>0</v>
      </c>
      <c r="O34" s="22">
        <v>1198</v>
      </c>
      <c r="P34" s="22">
        <v>1550</v>
      </c>
      <c r="Q34" s="32">
        <f t="shared" si="5"/>
        <v>247</v>
      </c>
      <c r="R34" s="22">
        <v>0</v>
      </c>
      <c r="S34" s="22">
        <v>76</v>
      </c>
      <c r="T34" s="22">
        <v>171</v>
      </c>
      <c r="U34" s="32">
        <f t="shared" si="6"/>
        <v>587</v>
      </c>
      <c r="V34" s="22">
        <v>587</v>
      </c>
      <c r="W34" s="22">
        <v>0</v>
      </c>
      <c r="X34" s="22">
        <v>0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0</v>
      </c>
      <c r="AD34" s="22">
        <v>0</v>
      </c>
      <c r="AE34" s="22">
        <v>0</v>
      </c>
      <c r="AF34" s="22">
        <v>0</v>
      </c>
      <c r="AG34" s="22">
        <v>447</v>
      </c>
      <c r="AH34" s="22">
        <v>0</v>
      </c>
    </row>
    <row r="35" spans="1:34" ht="13.5">
      <c r="A35" s="40" t="s">
        <v>109</v>
      </c>
      <c r="B35" s="40" t="s">
        <v>166</v>
      </c>
      <c r="C35" s="41" t="s">
        <v>167</v>
      </c>
      <c r="D35" s="31">
        <f t="shared" si="0"/>
        <v>3809</v>
      </c>
      <c r="E35" s="22">
        <v>1576</v>
      </c>
      <c r="F35" s="22">
        <v>2233</v>
      </c>
      <c r="G35" s="32">
        <f t="shared" si="1"/>
        <v>3809</v>
      </c>
      <c r="H35" s="31">
        <f t="shared" si="2"/>
        <v>3718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3015</v>
      </c>
      <c r="N35" s="22">
        <v>0</v>
      </c>
      <c r="O35" s="22">
        <v>1736</v>
      </c>
      <c r="P35" s="22">
        <v>1279</v>
      </c>
      <c r="Q35" s="32">
        <f t="shared" si="5"/>
        <v>383</v>
      </c>
      <c r="R35" s="22">
        <v>0</v>
      </c>
      <c r="S35" s="22">
        <v>211</v>
      </c>
      <c r="T35" s="22">
        <v>172</v>
      </c>
      <c r="U35" s="32">
        <f t="shared" si="6"/>
        <v>291</v>
      </c>
      <c r="V35" s="22">
        <v>0</v>
      </c>
      <c r="W35" s="22">
        <v>291</v>
      </c>
      <c r="X35" s="22">
        <v>0</v>
      </c>
      <c r="Y35" s="32">
        <f t="shared" si="7"/>
        <v>0</v>
      </c>
      <c r="Z35" s="22">
        <v>0</v>
      </c>
      <c r="AA35" s="22">
        <v>0</v>
      </c>
      <c r="AB35" s="22">
        <v>0</v>
      </c>
      <c r="AC35" s="32">
        <f t="shared" si="8"/>
        <v>29</v>
      </c>
      <c r="AD35" s="22">
        <v>29</v>
      </c>
      <c r="AE35" s="22">
        <v>0</v>
      </c>
      <c r="AF35" s="22">
        <v>0</v>
      </c>
      <c r="AG35" s="22">
        <v>91</v>
      </c>
      <c r="AH35" s="22">
        <v>847</v>
      </c>
    </row>
    <row r="36" spans="1:34" ht="13.5">
      <c r="A36" s="40" t="s">
        <v>109</v>
      </c>
      <c r="B36" s="40" t="s">
        <v>168</v>
      </c>
      <c r="C36" s="41" t="s">
        <v>169</v>
      </c>
      <c r="D36" s="31">
        <f t="shared" si="0"/>
        <v>2521</v>
      </c>
      <c r="E36" s="22">
        <v>1853</v>
      </c>
      <c r="F36" s="22">
        <v>668</v>
      </c>
      <c r="G36" s="32">
        <f t="shared" si="1"/>
        <v>2521</v>
      </c>
      <c r="H36" s="31">
        <f t="shared" si="2"/>
        <v>2096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1107</v>
      </c>
      <c r="N36" s="22">
        <v>0</v>
      </c>
      <c r="O36" s="22">
        <v>925</v>
      </c>
      <c r="P36" s="22">
        <v>182</v>
      </c>
      <c r="Q36" s="32">
        <f t="shared" si="5"/>
        <v>195</v>
      </c>
      <c r="R36" s="22">
        <v>0</v>
      </c>
      <c r="S36" s="22">
        <v>184</v>
      </c>
      <c r="T36" s="22">
        <v>11</v>
      </c>
      <c r="U36" s="32">
        <f t="shared" si="6"/>
        <v>289</v>
      </c>
      <c r="V36" s="22">
        <v>0</v>
      </c>
      <c r="W36" s="22">
        <v>247</v>
      </c>
      <c r="X36" s="22">
        <v>42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505</v>
      </c>
      <c r="AD36" s="22">
        <v>0</v>
      </c>
      <c r="AE36" s="22">
        <v>497</v>
      </c>
      <c r="AF36" s="22">
        <v>8</v>
      </c>
      <c r="AG36" s="22">
        <v>425</v>
      </c>
      <c r="AH36" s="22">
        <v>0</v>
      </c>
    </row>
    <row r="37" spans="1:34" ht="13.5">
      <c r="A37" s="40" t="s">
        <v>109</v>
      </c>
      <c r="B37" s="40" t="s">
        <v>170</v>
      </c>
      <c r="C37" s="41" t="s">
        <v>171</v>
      </c>
      <c r="D37" s="31">
        <f t="shared" si="0"/>
        <v>686</v>
      </c>
      <c r="E37" s="22">
        <v>290</v>
      </c>
      <c r="F37" s="22">
        <v>396</v>
      </c>
      <c r="G37" s="32">
        <f t="shared" si="1"/>
        <v>686</v>
      </c>
      <c r="H37" s="31">
        <f t="shared" si="2"/>
        <v>290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160</v>
      </c>
      <c r="N37" s="22">
        <v>0</v>
      </c>
      <c r="O37" s="22">
        <v>160</v>
      </c>
      <c r="P37" s="22">
        <v>0</v>
      </c>
      <c r="Q37" s="32">
        <f t="shared" si="5"/>
        <v>20</v>
      </c>
      <c r="R37" s="22">
        <v>0</v>
      </c>
      <c r="S37" s="22">
        <v>20</v>
      </c>
      <c r="T37" s="22">
        <v>0</v>
      </c>
      <c r="U37" s="32">
        <f t="shared" si="6"/>
        <v>91</v>
      </c>
      <c r="V37" s="22">
        <v>0</v>
      </c>
      <c r="W37" s="22">
        <v>91</v>
      </c>
      <c r="X37" s="22">
        <v>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19</v>
      </c>
      <c r="AD37" s="22">
        <v>0</v>
      </c>
      <c r="AE37" s="22">
        <v>19</v>
      </c>
      <c r="AF37" s="22">
        <v>0</v>
      </c>
      <c r="AG37" s="22">
        <v>396</v>
      </c>
      <c r="AH37" s="22">
        <v>0</v>
      </c>
    </row>
    <row r="38" spans="1:34" ht="13.5">
      <c r="A38" s="40" t="s">
        <v>109</v>
      </c>
      <c r="B38" s="40" t="s">
        <v>172</v>
      </c>
      <c r="C38" s="41" t="s">
        <v>173</v>
      </c>
      <c r="D38" s="31">
        <f t="shared" si="0"/>
        <v>3803</v>
      </c>
      <c r="E38" s="22">
        <v>2270</v>
      </c>
      <c r="F38" s="22">
        <v>1533</v>
      </c>
      <c r="G38" s="32">
        <f t="shared" si="1"/>
        <v>3803</v>
      </c>
      <c r="H38" s="31">
        <f t="shared" si="2"/>
        <v>3718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3114</v>
      </c>
      <c r="N38" s="22">
        <v>0</v>
      </c>
      <c r="O38" s="22">
        <v>1786</v>
      </c>
      <c r="P38" s="22">
        <v>1328</v>
      </c>
      <c r="Q38" s="32">
        <f t="shared" si="5"/>
        <v>481</v>
      </c>
      <c r="R38" s="22">
        <v>0</v>
      </c>
      <c r="S38" s="22">
        <v>361</v>
      </c>
      <c r="T38" s="22">
        <v>120</v>
      </c>
      <c r="U38" s="32">
        <f t="shared" si="6"/>
        <v>69</v>
      </c>
      <c r="V38" s="22">
        <v>0</v>
      </c>
      <c r="W38" s="22">
        <v>69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54</v>
      </c>
      <c r="AD38" s="22">
        <v>0</v>
      </c>
      <c r="AE38" s="22">
        <v>54</v>
      </c>
      <c r="AF38" s="22">
        <v>0</v>
      </c>
      <c r="AG38" s="22">
        <v>85</v>
      </c>
      <c r="AH38" s="22">
        <v>347</v>
      </c>
    </row>
    <row r="39" spans="1:34" ht="13.5">
      <c r="A39" s="40" t="s">
        <v>109</v>
      </c>
      <c r="B39" s="40" t="s">
        <v>174</v>
      </c>
      <c r="C39" s="41" t="s">
        <v>175</v>
      </c>
      <c r="D39" s="31">
        <f t="shared" si="0"/>
        <v>2145</v>
      </c>
      <c r="E39" s="22">
        <v>1377</v>
      </c>
      <c r="F39" s="22">
        <v>768</v>
      </c>
      <c r="G39" s="32">
        <f t="shared" si="1"/>
        <v>2145</v>
      </c>
      <c r="H39" s="31">
        <f t="shared" si="2"/>
        <v>2105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1724</v>
      </c>
      <c r="N39" s="22">
        <v>0</v>
      </c>
      <c r="O39" s="22">
        <v>996</v>
      </c>
      <c r="P39" s="22">
        <v>728</v>
      </c>
      <c r="Q39" s="32">
        <f t="shared" si="5"/>
        <v>310</v>
      </c>
      <c r="R39" s="22">
        <v>0</v>
      </c>
      <c r="S39" s="22">
        <v>310</v>
      </c>
      <c r="T39" s="22">
        <v>0</v>
      </c>
      <c r="U39" s="32">
        <f t="shared" si="6"/>
        <v>71</v>
      </c>
      <c r="V39" s="22">
        <v>0</v>
      </c>
      <c r="W39" s="22">
        <v>71</v>
      </c>
      <c r="X39" s="22">
        <v>0</v>
      </c>
      <c r="Y39" s="32">
        <f t="shared" si="7"/>
        <v>0</v>
      </c>
      <c r="Z39" s="22">
        <v>0</v>
      </c>
      <c r="AA39" s="22">
        <v>0</v>
      </c>
      <c r="AB39" s="22">
        <v>0</v>
      </c>
      <c r="AC39" s="32">
        <f t="shared" si="8"/>
        <v>0</v>
      </c>
      <c r="AD39" s="22">
        <v>0</v>
      </c>
      <c r="AE39" s="22">
        <v>0</v>
      </c>
      <c r="AF39" s="22">
        <v>0</v>
      </c>
      <c r="AG39" s="22">
        <v>40</v>
      </c>
      <c r="AH39" s="22">
        <v>124</v>
      </c>
    </row>
    <row r="40" spans="1:34" ht="13.5">
      <c r="A40" s="40" t="s">
        <v>109</v>
      </c>
      <c r="B40" s="40" t="s">
        <v>176</v>
      </c>
      <c r="C40" s="41" t="s">
        <v>177</v>
      </c>
      <c r="D40" s="31">
        <f t="shared" si="0"/>
        <v>2748</v>
      </c>
      <c r="E40" s="22">
        <v>2323</v>
      </c>
      <c r="F40" s="22">
        <v>425</v>
      </c>
      <c r="G40" s="32">
        <f t="shared" si="1"/>
        <v>2748</v>
      </c>
      <c r="H40" s="31">
        <f t="shared" si="2"/>
        <v>2521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2079</v>
      </c>
      <c r="N40" s="22">
        <v>0</v>
      </c>
      <c r="O40" s="22">
        <v>1685</v>
      </c>
      <c r="P40" s="22">
        <v>394</v>
      </c>
      <c r="Q40" s="32">
        <f t="shared" si="5"/>
        <v>159</v>
      </c>
      <c r="R40" s="22">
        <v>0</v>
      </c>
      <c r="S40" s="22">
        <v>149</v>
      </c>
      <c r="T40" s="22">
        <v>10</v>
      </c>
      <c r="U40" s="32">
        <f t="shared" si="6"/>
        <v>255</v>
      </c>
      <c r="V40" s="22">
        <v>0</v>
      </c>
      <c r="W40" s="22">
        <v>242</v>
      </c>
      <c r="X40" s="22">
        <v>13</v>
      </c>
      <c r="Y40" s="32">
        <f t="shared" si="7"/>
        <v>0</v>
      </c>
      <c r="Z40" s="22">
        <v>0</v>
      </c>
      <c r="AA40" s="22">
        <v>0</v>
      </c>
      <c r="AB40" s="22">
        <v>0</v>
      </c>
      <c r="AC40" s="32">
        <f t="shared" si="8"/>
        <v>28</v>
      </c>
      <c r="AD40" s="22">
        <v>0</v>
      </c>
      <c r="AE40" s="22">
        <v>20</v>
      </c>
      <c r="AF40" s="22">
        <v>8</v>
      </c>
      <c r="AG40" s="22">
        <v>227</v>
      </c>
      <c r="AH40" s="22">
        <v>0</v>
      </c>
    </row>
    <row r="41" spans="1:34" ht="13.5">
      <c r="A41" s="40" t="s">
        <v>109</v>
      </c>
      <c r="B41" s="40" t="s">
        <v>178</v>
      </c>
      <c r="C41" s="41" t="s">
        <v>179</v>
      </c>
      <c r="D41" s="31">
        <f t="shared" si="0"/>
        <v>1218</v>
      </c>
      <c r="E41" s="22">
        <v>1101</v>
      </c>
      <c r="F41" s="22">
        <v>117</v>
      </c>
      <c r="G41" s="32">
        <f t="shared" si="1"/>
        <v>1218</v>
      </c>
      <c r="H41" s="31">
        <f t="shared" si="2"/>
        <v>1162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878</v>
      </c>
      <c r="N41" s="22">
        <v>0</v>
      </c>
      <c r="O41" s="22">
        <v>767</v>
      </c>
      <c r="P41" s="22">
        <v>111</v>
      </c>
      <c r="Q41" s="32">
        <f t="shared" si="5"/>
        <v>77</v>
      </c>
      <c r="R41" s="22">
        <v>0</v>
      </c>
      <c r="S41" s="22">
        <v>74</v>
      </c>
      <c r="T41" s="22">
        <v>3</v>
      </c>
      <c r="U41" s="32">
        <f t="shared" si="6"/>
        <v>173</v>
      </c>
      <c r="V41" s="22">
        <v>0</v>
      </c>
      <c r="W41" s="22">
        <v>171</v>
      </c>
      <c r="X41" s="22">
        <v>2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34</v>
      </c>
      <c r="AD41" s="22">
        <v>0</v>
      </c>
      <c r="AE41" s="22">
        <v>33</v>
      </c>
      <c r="AF41" s="22">
        <v>1</v>
      </c>
      <c r="AG41" s="22">
        <v>56</v>
      </c>
      <c r="AH41" s="22">
        <v>6</v>
      </c>
    </row>
    <row r="42" spans="1:34" ht="13.5">
      <c r="A42" s="40" t="s">
        <v>109</v>
      </c>
      <c r="B42" s="40" t="s">
        <v>180</v>
      </c>
      <c r="C42" s="41" t="s">
        <v>181</v>
      </c>
      <c r="D42" s="31">
        <f t="shared" si="0"/>
        <v>2899</v>
      </c>
      <c r="E42" s="22">
        <v>2222</v>
      </c>
      <c r="F42" s="22">
        <v>677</v>
      </c>
      <c r="G42" s="32">
        <f t="shared" si="1"/>
        <v>2899</v>
      </c>
      <c r="H42" s="31">
        <f t="shared" si="2"/>
        <v>2624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2194</v>
      </c>
      <c r="N42" s="22">
        <v>0</v>
      </c>
      <c r="O42" s="22">
        <v>1562</v>
      </c>
      <c r="P42" s="22">
        <v>632</v>
      </c>
      <c r="Q42" s="32">
        <f t="shared" si="5"/>
        <v>153</v>
      </c>
      <c r="R42" s="22">
        <v>0</v>
      </c>
      <c r="S42" s="22">
        <v>142</v>
      </c>
      <c r="T42" s="22">
        <v>11</v>
      </c>
      <c r="U42" s="32">
        <f t="shared" si="6"/>
        <v>251</v>
      </c>
      <c r="V42" s="22">
        <v>0</v>
      </c>
      <c r="W42" s="22">
        <v>223</v>
      </c>
      <c r="X42" s="22">
        <v>28</v>
      </c>
      <c r="Y42" s="32">
        <f t="shared" si="7"/>
        <v>0</v>
      </c>
      <c r="Z42" s="22">
        <v>0</v>
      </c>
      <c r="AA42" s="22">
        <v>0</v>
      </c>
      <c r="AB42" s="22">
        <v>0</v>
      </c>
      <c r="AC42" s="32">
        <f t="shared" si="8"/>
        <v>26</v>
      </c>
      <c r="AD42" s="22">
        <v>0</v>
      </c>
      <c r="AE42" s="22">
        <v>20</v>
      </c>
      <c r="AF42" s="22">
        <v>6</v>
      </c>
      <c r="AG42" s="22">
        <v>275</v>
      </c>
      <c r="AH42" s="22">
        <v>0</v>
      </c>
    </row>
    <row r="43" spans="1:34" ht="13.5">
      <c r="A43" s="40" t="s">
        <v>109</v>
      </c>
      <c r="B43" s="40" t="s">
        <v>182</v>
      </c>
      <c r="C43" s="41" t="s">
        <v>183</v>
      </c>
      <c r="D43" s="31">
        <f t="shared" si="0"/>
        <v>1388</v>
      </c>
      <c r="E43" s="22">
        <v>1260</v>
      </c>
      <c r="F43" s="22">
        <v>128</v>
      </c>
      <c r="G43" s="32">
        <f t="shared" si="1"/>
        <v>1388</v>
      </c>
      <c r="H43" s="31">
        <f t="shared" si="2"/>
        <v>1319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1082</v>
      </c>
      <c r="N43" s="22">
        <v>0</v>
      </c>
      <c r="O43" s="22">
        <v>964</v>
      </c>
      <c r="P43" s="22">
        <v>118</v>
      </c>
      <c r="Q43" s="32">
        <f t="shared" si="5"/>
        <v>75</v>
      </c>
      <c r="R43" s="22">
        <v>0</v>
      </c>
      <c r="S43" s="22">
        <v>71</v>
      </c>
      <c r="T43" s="22">
        <v>4</v>
      </c>
      <c r="U43" s="32">
        <f t="shared" si="6"/>
        <v>142</v>
      </c>
      <c r="V43" s="22">
        <v>0</v>
      </c>
      <c r="W43" s="22">
        <v>138</v>
      </c>
      <c r="X43" s="22">
        <v>4</v>
      </c>
      <c r="Y43" s="32">
        <f t="shared" si="7"/>
        <v>0</v>
      </c>
      <c r="Z43" s="22">
        <v>0</v>
      </c>
      <c r="AA43" s="22">
        <v>0</v>
      </c>
      <c r="AB43" s="22">
        <v>0</v>
      </c>
      <c r="AC43" s="32">
        <f t="shared" si="8"/>
        <v>20</v>
      </c>
      <c r="AD43" s="22">
        <v>0</v>
      </c>
      <c r="AE43" s="22">
        <v>18</v>
      </c>
      <c r="AF43" s="22">
        <v>2</v>
      </c>
      <c r="AG43" s="22">
        <v>69</v>
      </c>
      <c r="AH43" s="22">
        <v>0</v>
      </c>
    </row>
    <row r="44" spans="1:34" ht="13.5">
      <c r="A44" s="40" t="s">
        <v>109</v>
      </c>
      <c r="B44" s="40" t="s">
        <v>184</v>
      </c>
      <c r="C44" s="41" t="s">
        <v>185</v>
      </c>
      <c r="D44" s="31">
        <f t="shared" si="0"/>
        <v>610</v>
      </c>
      <c r="E44" s="22">
        <v>540</v>
      </c>
      <c r="F44" s="22">
        <v>70</v>
      </c>
      <c r="G44" s="32">
        <f t="shared" si="1"/>
        <v>610</v>
      </c>
      <c r="H44" s="31">
        <f t="shared" si="2"/>
        <v>573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414</v>
      </c>
      <c r="N44" s="22">
        <v>0</v>
      </c>
      <c r="O44" s="22">
        <v>352</v>
      </c>
      <c r="P44" s="22">
        <v>62</v>
      </c>
      <c r="Q44" s="32">
        <f t="shared" si="5"/>
        <v>53</v>
      </c>
      <c r="R44" s="22">
        <v>0</v>
      </c>
      <c r="S44" s="22">
        <v>50</v>
      </c>
      <c r="T44" s="22">
        <v>3</v>
      </c>
      <c r="U44" s="32">
        <f t="shared" si="6"/>
        <v>89</v>
      </c>
      <c r="V44" s="22">
        <v>0</v>
      </c>
      <c r="W44" s="22">
        <v>85</v>
      </c>
      <c r="X44" s="22">
        <v>4</v>
      </c>
      <c r="Y44" s="32">
        <f t="shared" si="7"/>
        <v>0</v>
      </c>
      <c r="Z44" s="22">
        <v>0</v>
      </c>
      <c r="AA44" s="22">
        <v>0</v>
      </c>
      <c r="AB44" s="22">
        <v>0</v>
      </c>
      <c r="AC44" s="32">
        <f t="shared" si="8"/>
        <v>17</v>
      </c>
      <c r="AD44" s="22">
        <v>0</v>
      </c>
      <c r="AE44" s="22">
        <v>16</v>
      </c>
      <c r="AF44" s="22">
        <v>1</v>
      </c>
      <c r="AG44" s="22">
        <v>37</v>
      </c>
      <c r="AH44" s="22">
        <v>28</v>
      </c>
    </row>
    <row r="45" spans="1:34" ht="13.5">
      <c r="A45" s="40" t="s">
        <v>109</v>
      </c>
      <c r="B45" s="40" t="s">
        <v>186</v>
      </c>
      <c r="C45" s="41" t="s">
        <v>187</v>
      </c>
      <c r="D45" s="31">
        <f t="shared" si="0"/>
        <v>655</v>
      </c>
      <c r="E45" s="22">
        <v>579</v>
      </c>
      <c r="F45" s="22">
        <v>76</v>
      </c>
      <c r="G45" s="32">
        <f t="shared" si="1"/>
        <v>655</v>
      </c>
      <c r="H45" s="31">
        <f t="shared" si="2"/>
        <v>620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473</v>
      </c>
      <c r="N45" s="22">
        <v>0</v>
      </c>
      <c r="O45" s="22">
        <v>401</v>
      </c>
      <c r="P45" s="22">
        <v>72</v>
      </c>
      <c r="Q45" s="32">
        <f t="shared" si="5"/>
        <v>40</v>
      </c>
      <c r="R45" s="22">
        <v>0</v>
      </c>
      <c r="S45" s="22">
        <v>38</v>
      </c>
      <c r="T45" s="22">
        <v>2</v>
      </c>
      <c r="U45" s="32">
        <f t="shared" si="6"/>
        <v>77</v>
      </c>
      <c r="V45" s="22">
        <v>0</v>
      </c>
      <c r="W45" s="22">
        <v>76</v>
      </c>
      <c r="X45" s="22">
        <v>1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30</v>
      </c>
      <c r="AD45" s="22">
        <v>0</v>
      </c>
      <c r="AE45" s="22">
        <v>29</v>
      </c>
      <c r="AF45" s="22">
        <v>1</v>
      </c>
      <c r="AG45" s="22">
        <v>35</v>
      </c>
      <c r="AH45" s="22">
        <v>0</v>
      </c>
    </row>
    <row r="46" spans="1:34" ht="13.5">
      <c r="A46" s="40" t="s">
        <v>109</v>
      </c>
      <c r="B46" s="40" t="s">
        <v>188</v>
      </c>
      <c r="C46" s="41" t="s">
        <v>189</v>
      </c>
      <c r="D46" s="31">
        <f t="shared" si="0"/>
        <v>920</v>
      </c>
      <c r="E46" s="22">
        <v>907</v>
      </c>
      <c r="F46" s="22">
        <v>13</v>
      </c>
      <c r="G46" s="32">
        <f t="shared" si="1"/>
        <v>920</v>
      </c>
      <c r="H46" s="31">
        <f t="shared" si="2"/>
        <v>920</v>
      </c>
      <c r="I46" s="32">
        <f t="shared" si="3"/>
        <v>0</v>
      </c>
      <c r="J46" s="22">
        <v>0</v>
      </c>
      <c r="K46" s="22">
        <v>0</v>
      </c>
      <c r="L46" s="22">
        <v>0</v>
      </c>
      <c r="M46" s="32">
        <f t="shared" si="4"/>
        <v>741</v>
      </c>
      <c r="N46" s="22">
        <v>728</v>
      </c>
      <c r="O46" s="22">
        <v>0</v>
      </c>
      <c r="P46" s="22">
        <v>13</v>
      </c>
      <c r="Q46" s="32">
        <f t="shared" si="5"/>
        <v>179</v>
      </c>
      <c r="R46" s="22">
        <v>0</v>
      </c>
      <c r="S46" s="22">
        <v>179</v>
      </c>
      <c r="T46" s="22">
        <v>0</v>
      </c>
      <c r="U46" s="32">
        <f t="shared" si="6"/>
        <v>0</v>
      </c>
      <c r="V46" s="22">
        <v>0</v>
      </c>
      <c r="W46" s="22">
        <v>0</v>
      </c>
      <c r="X46" s="22">
        <v>0</v>
      </c>
      <c r="Y46" s="32">
        <f t="shared" si="7"/>
        <v>0</v>
      </c>
      <c r="Z46" s="22">
        <v>0</v>
      </c>
      <c r="AA46" s="22">
        <v>0</v>
      </c>
      <c r="AB46" s="22">
        <v>0</v>
      </c>
      <c r="AC46" s="32">
        <f t="shared" si="8"/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</row>
    <row r="47" spans="1:34" ht="13.5">
      <c r="A47" s="40" t="s">
        <v>109</v>
      </c>
      <c r="B47" s="40" t="s">
        <v>190</v>
      </c>
      <c r="C47" s="41" t="s">
        <v>191</v>
      </c>
      <c r="D47" s="31">
        <f t="shared" si="0"/>
        <v>1616</v>
      </c>
      <c r="E47" s="22">
        <v>1568</v>
      </c>
      <c r="F47" s="22">
        <v>48</v>
      </c>
      <c r="G47" s="32">
        <f t="shared" si="1"/>
        <v>1616</v>
      </c>
      <c r="H47" s="31">
        <f t="shared" si="2"/>
        <v>1616</v>
      </c>
      <c r="I47" s="32">
        <f t="shared" si="3"/>
        <v>0</v>
      </c>
      <c r="J47" s="22">
        <v>0</v>
      </c>
      <c r="K47" s="22">
        <v>0</v>
      </c>
      <c r="L47" s="22">
        <v>0</v>
      </c>
      <c r="M47" s="32">
        <f t="shared" si="4"/>
        <v>1381</v>
      </c>
      <c r="N47" s="22">
        <v>7</v>
      </c>
      <c r="O47" s="22">
        <v>1339</v>
      </c>
      <c r="P47" s="22">
        <v>35</v>
      </c>
      <c r="Q47" s="32">
        <f t="shared" si="5"/>
        <v>235</v>
      </c>
      <c r="R47" s="22">
        <v>0</v>
      </c>
      <c r="S47" s="22">
        <v>222</v>
      </c>
      <c r="T47" s="22">
        <v>13</v>
      </c>
      <c r="U47" s="32">
        <f t="shared" si="6"/>
        <v>0</v>
      </c>
      <c r="V47" s="22">
        <v>0</v>
      </c>
      <c r="W47" s="22">
        <v>0</v>
      </c>
      <c r="X47" s="22">
        <v>0</v>
      </c>
      <c r="Y47" s="32">
        <f t="shared" si="7"/>
        <v>0</v>
      </c>
      <c r="Z47" s="22">
        <v>0</v>
      </c>
      <c r="AA47" s="22">
        <v>0</v>
      </c>
      <c r="AB47" s="22">
        <v>0</v>
      </c>
      <c r="AC47" s="32">
        <f t="shared" si="8"/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</row>
    <row r="48" spans="1:34" ht="13.5">
      <c r="A48" s="40" t="s">
        <v>109</v>
      </c>
      <c r="B48" s="40" t="s">
        <v>192</v>
      </c>
      <c r="C48" s="41" t="s">
        <v>193</v>
      </c>
      <c r="D48" s="31">
        <f t="shared" si="0"/>
        <v>7427</v>
      </c>
      <c r="E48" s="22">
        <v>5788</v>
      </c>
      <c r="F48" s="22">
        <v>1639</v>
      </c>
      <c r="G48" s="32">
        <f t="shared" si="1"/>
        <v>7427</v>
      </c>
      <c r="H48" s="31">
        <f t="shared" si="2"/>
        <v>5562</v>
      </c>
      <c r="I48" s="32">
        <f t="shared" si="3"/>
        <v>0</v>
      </c>
      <c r="J48" s="22">
        <v>0</v>
      </c>
      <c r="K48" s="22">
        <v>0</v>
      </c>
      <c r="L48" s="22">
        <v>0</v>
      </c>
      <c r="M48" s="32">
        <f t="shared" si="4"/>
        <v>4427</v>
      </c>
      <c r="N48" s="22">
        <v>0</v>
      </c>
      <c r="O48" s="22">
        <v>3766</v>
      </c>
      <c r="P48" s="22">
        <v>661</v>
      </c>
      <c r="Q48" s="32">
        <f t="shared" si="5"/>
        <v>145</v>
      </c>
      <c r="R48" s="22">
        <v>0</v>
      </c>
      <c r="S48" s="22">
        <v>145</v>
      </c>
      <c r="T48" s="22">
        <v>0</v>
      </c>
      <c r="U48" s="32">
        <f t="shared" si="6"/>
        <v>864</v>
      </c>
      <c r="V48" s="22">
        <v>0</v>
      </c>
      <c r="W48" s="22">
        <v>864</v>
      </c>
      <c r="X48" s="22">
        <v>0</v>
      </c>
      <c r="Y48" s="32">
        <f t="shared" si="7"/>
        <v>23</v>
      </c>
      <c r="Z48" s="22">
        <v>0</v>
      </c>
      <c r="AA48" s="22">
        <v>23</v>
      </c>
      <c r="AB48" s="22">
        <v>0</v>
      </c>
      <c r="AC48" s="32">
        <f t="shared" si="8"/>
        <v>103</v>
      </c>
      <c r="AD48" s="22">
        <v>0</v>
      </c>
      <c r="AE48" s="22">
        <v>103</v>
      </c>
      <c r="AF48" s="22">
        <v>0</v>
      </c>
      <c r="AG48" s="22">
        <v>1865</v>
      </c>
      <c r="AH48" s="22">
        <v>0</v>
      </c>
    </row>
    <row r="49" spans="1:34" ht="13.5">
      <c r="A49" s="40" t="s">
        <v>109</v>
      </c>
      <c r="B49" s="40" t="s">
        <v>194</v>
      </c>
      <c r="C49" s="41" t="s">
        <v>195</v>
      </c>
      <c r="D49" s="31">
        <f aca="true" t="shared" si="9" ref="D49:D65">SUM(E49:F49)</f>
        <v>930</v>
      </c>
      <c r="E49" s="22">
        <v>914</v>
      </c>
      <c r="F49" s="22">
        <v>16</v>
      </c>
      <c r="G49" s="32">
        <f aca="true" t="shared" si="10" ref="G49:G65">H49+AG49</f>
        <v>930</v>
      </c>
      <c r="H49" s="31">
        <f aca="true" t="shared" si="11" ref="H49:H65">I49+M49+Q49+U49+Y49+AC49</f>
        <v>914</v>
      </c>
      <c r="I49" s="32">
        <f aca="true" t="shared" si="12" ref="I49:I65">SUM(J49:L49)</f>
        <v>0</v>
      </c>
      <c r="J49" s="22">
        <v>0</v>
      </c>
      <c r="K49" s="22">
        <v>0</v>
      </c>
      <c r="L49" s="22">
        <v>0</v>
      </c>
      <c r="M49" s="32">
        <f aca="true" t="shared" si="13" ref="M49:M65">SUM(N49:P49)</f>
        <v>487</v>
      </c>
      <c r="N49" s="22">
        <v>0</v>
      </c>
      <c r="O49" s="22">
        <v>487</v>
      </c>
      <c r="P49" s="22">
        <v>0</v>
      </c>
      <c r="Q49" s="32">
        <f aca="true" t="shared" si="14" ref="Q49:Q65">SUM(R49:T49)</f>
        <v>71</v>
      </c>
      <c r="R49" s="22">
        <v>0</v>
      </c>
      <c r="S49" s="22">
        <v>71</v>
      </c>
      <c r="T49" s="22">
        <v>0</v>
      </c>
      <c r="U49" s="32">
        <f aca="true" t="shared" si="15" ref="U49:U65">SUM(V49:X49)</f>
        <v>217</v>
      </c>
      <c r="V49" s="22">
        <v>0</v>
      </c>
      <c r="W49" s="22">
        <v>217</v>
      </c>
      <c r="X49" s="22">
        <v>0</v>
      </c>
      <c r="Y49" s="32">
        <f aca="true" t="shared" si="16" ref="Y49:Y65">SUM(Z49:AB49)</f>
        <v>0</v>
      </c>
      <c r="Z49" s="22">
        <v>0</v>
      </c>
      <c r="AA49" s="22">
        <v>0</v>
      </c>
      <c r="AB49" s="22">
        <v>0</v>
      </c>
      <c r="AC49" s="32">
        <f aca="true" t="shared" si="17" ref="AC49:AC65">SUM(AD49:AF49)</f>
        <v>139</v>
      </c>
      <c r="AD49" s="22">
        <v>0</v>
      </c>
      <c r="AE49" s="22">
        <v>139</v>
      </c>
      <c r="AF49" s="22">
        <v>0</v>
      </c>
      <c r="AG49" s="22">
        <v>16</v>
      </c>
      <c r="AH49" s="22">
        <v>40</v>
      </c>
    </row>
    <row r="50" spans="1:34" ht="13.5">
      <c r="A50" s="40" t="s">
        <v>109</v>
      </c>
      <c r="B50" s="40" t="s">
        <v>196</v>
      </c>
      <c r="C50" s="41" t="s">
        <v>197</v>
      </c>
      <c r="D50" s="31">
        <f t="shared" si="9"/>
        <v>1789</v>
      </c>
      <c r="E50" s="22">
        <v>1250</v>
      </c>
      <c r="F50" s="22">
        <v>539</v>
      </c>
      <c r="G50" s="32">
        <f t="shared" si="10"/>
        <v>1789</v>
      </c>
      <c r="H50" s="31">
        <f t="shared" si="11"/>
        <v>1656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1337</v>
      </c>
      <c r="N50" s="22">
        <v>0</v>
      </c>
      <c r="O50" s="22">
        <v>941</v>
      </c>
      <c r="P50" s="22">
        <v>396</v>
      </c>
      <c r="Q50" s="32">
        <f t="shared" si="14"/>
        <v>134</v>
      </c>
      <c r="R50" s="22">
        <v>0</v>
      </c>
      <c r="S50" s="22">
        <v>89</v>
      </c>
      <c r="T50" s="22">
        <v>45</v>
      </c>
      <c r="U50" s="32">
        <f t="shared" si="15"/>
        <v>185</v>
      </c>
      <c r="V50" s="22">
        <v>0</v>
      </c>
      <c r="W50" s="22">
        <v>185</v>
      </c>
      <c r="X50" s="22">
        <v>0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0</v>
      </c>
      <c r="AD50" s="22">
        <v>0</v>
      </c>
      <c r="AE50" s="22">
        <v>0</v>
      </c>
      <c r="AF50" s="22">
        <v>0</v>
      </c>
      <c r="AG50" s="22">
        <v>133</v>
      </c>
      <c r="AH50" s="22">
        <v>0</v>
      </c>
    </row>
    <row r="51" spans="1:34" ht="13.5">
      <c r="A51" s="40" t="s">
        <v>109</v>
      </c>
      <c r="B51" s="40" t="s">
        <v>198</v>
      </c>
      <c r="C51" s="41" t="s">
        <v>199</v>
      </c>
      <c r="D51" s="31">
        <f t="shared" si="9"/>
        <v>7299</v>
      </c>
      <c r="E51" s="22">
        <v>5735</v>
      </c>
      <c r="F51" s="22">
        <v>1564</v>
      </c>
      <c r="G51" s="32">
        <f t="shared" si="10"/>
        <v>7299</v>
      </c>
      <c r="H51" s="31">
        <f t="shared" si="11"/>
        <v>6853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5993</v>
      </c>
      <c r="N51" s="22">
        <v>0</v>
      </c>
      <c r="O51" s="22">
        <v>4847</v>
      </c>
      <c r="P51" s="22">
        <v>1146</v>
      </c>
      <c r="Q51" s="32">
        <f t="shared" si="14"/>
        <v>479</v>
      </c>
      <c r="R51" s="22">
        <v>0</v>
      </c>
      <c r="S51" s="22">
        <v>292</v>
      </c>
      <c r="T51" s="22">
        <v>187</v>
      </c>
      <c r="U51" s="32">
        <f t="shared" si="15"/>
        <v>331</v>
      </c>
      <c r="V51" s="22">
        <v>0</v>
      </c>
      <c r="W51" s="22">
        <v>331</v>
      </c>
      <c r="X51" s="22">
        <v>0</v>
      </c>
      <c r="Y51" s="32">
        <f t="shared" si="16"/>
        <v>0</v>
      </c>
      <c r="Z51" s="22">
        <v>0</v>
      </c>
      <c r="AA51" s="22">
        <v>0</v>
      </c>
      <c r="AB51" s="22">
        <v>0</v>
      </c>
      <c r="AC51" s="32">
        <f t="shared" si="17"/>
        <v>50</v>
      </c>
      <c r="AD51" s="22">
        <v>0</v>
      </c>
      <c r="AE51" s="22">
        <v>50</v>
      </c>
      <c r="AF51" s="22">
        <v>0</v>
      </c>
      <c r="AG51" s="22">
        <v>446</v>
      </c>
      <c r="AH51" s="22">
        <v>0</v>
      </c>
    </row>
    <row r="52" spans="1:34" ht="13.5">
      <c r="A52" s="40" t="s">
        <v>109</v>
      </c>
      <c r="B52" s="40" t="s">
        <v>200</v>
      </c>
      <c r="C52" s="41" t="s">
        <v>201</v>
      </c>
      <c r="D52" s="31">
        <f t="shared" si="9"/>
        <v>3299</v>
      </c>
      <c r="E52" s="22">
        <v>2346</v>
      </c>
      <c r="F52" s="22">
        <v>953</v>
      </c>
      <c r="G52" s="32">
        <f t="shared" si="10"/>
        <v>3299</v>
      </c>
      <c r="H52" s="31">
        <f t="shared" si="11"/>
        <v>2992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2316</v>
      </c>
      <c r="N52" s="22">
        <v>0</v>
      </c>
      <c r="O52" s="22">
        <v>1766</v>
      </c>
      <c r="P52" s="22">
        <v>550</v>
      </c>
      <c r="Q52" s="32">
        <f t="shared" si="14"/>
        <v>571</v>
      </c>
      <c r="R52" s="22">
        <v>0</v>
      </c>
      <c r="S52" s="22">
        <v>456</v>
      </c>
      <c r="T52" s="22">
        <v>115</v>
      </c>
      <c r="U52" s="32">
        <f t="shared" si="15"/>
        <v>105</v>
      </c>
      <c r="V52" s="22">
        <v>0</v>
      </c>
      <c r="W52" s="22">
        <v>105</v>
      </c>
      <c r="X52" s="22">
        <v>0</v>
      </c>
      <c r="Y52" s="32">
        <f t="shared" si="16"/>
        <v>0</v>
      </c>
      <c r="Z52" s="22">
        <v>0</v>
      </c>
      <c r="AA52" s="22">
        <v>0</v>
      </c>
      <c r="AB52" s="22">
        <v>0</v>
      </c>
      <c r="AC52" s="32">
        <f t="shared" si="17"/>
        <v>0</v>
      </c>
      <c r="AD52" s="22">
        <v>0</v>
      </c>
      <c r="AE52" s="22">
        <v>0</v>
      </c>
      <c r="AF52" s="22">
        <v>0</v>
      </c>
      <c r="AG52" s="22">
        <v>307</v>
      </c>
      <c r="AH52" s="22">
        <v>0</v>
      </c>
    </row>
    <row r="53" spans="1:34" ht="13.5">
      <c r="A53" s="40" t="s">
        <v>109</v>
      </c>
      <c r="B53" s="40" t="s">
        <v>202</v>
      </c>
      <c r="C53" s="41" t="s">
        <v>203</v>
      </c>
      <c r="D53" s="31">
        <f t="shared" si="9"/>
        <v>1051</v>
      </c>
      <c r="E53" s="22">
        <v>755</v>
      </c>
      <c r="F53" s="22">
        <v>296</v>
      </c>
      <c r="G53" s="32">
        <f t="shared" si="10"/>
        <v>1051</v>
      </c>
      <c r="H53" s="31">
        <f t="shared" si="11"/>
        <v>1042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811</v>
      </c>
      <c r="N53" s="22">
        <v>0</v>
      </c>
      <c r="O53" s="22">
        <v>573</v>
      </c>
      <c r="P53" s="22">
        <v>238</v>
      </c>
      <c r="Q53" s="32">
        <f t="shared" si="14"/>
        <v>155</v>
      </c>
      <c r="R53" s="22">
        <v>0</v>
      </c>
      <c r="S53" s="22">
        <v>103</v>
      </c>
      <c r="T53" s="22">
        <v>52</v>
      </c>
      <c r="U53" s="32">
        <f t="shared" si="15"/>
        <v>76</v>
      </c>
      <c r="V53" s="22">
        <v>0</v>
      </c>
      <c r="W53" s="22">
        <v>76</v>
      </c>
      <c r="X53" s="22">
        <v>0</v>
      </c>
      <c r="Y53" s="32">
        <f t="shared" si="16"/>
        <v>0</v>
      </c>
      <c r="Z53" s="22">
        <v>0</v>
      </c>
      <c r="AA53" s="22">
        <v>0</v>
      </c>
      <c r="AB53" s="22">
        <v>0</v>
      </c>
      <c r="AC53" s="32">
        <f t="shared" si="17"/>
        <v>0</v>
      </c>
      <c r="AD53" s="22">
        <v>0</v>
      </c>
      <c r="AE53" s="22">
        <v>0</v>
      </c>
      <c r="AF53" s="22">
        <v>0</v>
      </c>
      <c r="AG53" s="22">
        <v>9</v>
      </c>
      <c r="AH53" s="22">
        <v>0</v>
      </c>
    </row>
    <row r="54" spans="1:34" ht="13.5">
      <c r="A54" s="40" t="s">
        <v>109</v>
      </c>
      <c r="B54" s="40" t="s">
        <v>204</v>
      </c>
      <c r="C54" s="41" t="s">
        <v>205</v>
      </c>
      <c r="D54" s="31">
        <f t="shared" si="9"/>
        <v>847</v>
      </c>
      <c r="E54" s="22">
        <v>719</v>
      </c>
      <c r="F54" s="22">
        <v>128</v>
      </c>
      <c r="G54" s="32">
        <f t="shared" si="10"/>
        <v>847</v>
      </c>
      <c r="H54" s="31">
        <f t="shared" si="11"/>
        <v>722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547</v>
      </c>
      <c r="N54" s="22">
        <v>0</v>
      </c>
      <c r="O54" s="22">
        <v>547</v>
      </c>
      <c r="P54" s="22">
        <v>0</v>
      </c>
      <c r="Q54" s="32">
        <f t="shared" si="14"/>
        <v>106</v>
      </c>
      <c r="R54" s="22">
        <v>0</v>
      </c>
      <c r="S54" s="22">
        <v>103</v>
      </c>
      <c r="T54" s="22">
        <v>3</v>
      </c>
      <c r="U54" s="32">
        <f t="shared" si="15"/>
        <v>69</v>
      </c>
      <c r="V54" s="22">
        <v>0</v>
      </c>
      <c r="W54" s="22">
        <v>69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0</v>
      </c>
      <c r="AD54" s="22">
        <v>0</v>
      </c>
      <c r="AE54" s="22">
        <v>0</v>
      </c>
      <c r="AF54" s="22">
        <v>0</v>
      </c>
      <c r="AG54" s="22">
        <v>125</v>
      </c>
      <c r="AH54" s="22">
        <v>0</v>
      </c>
    </row>
    <row r="55" spans="1:34" ht="13.5">
      <c r="A55" s="40" t="s">
        <v>109</v>
      </c>
      <c r="B55" s="40" t="s">
        <v>206</v>
      </c>
      <c r="C55" s="41" t="s">
        <v>207</v>
      </c>
      <c r="D55" s="31">
        <f t="shared" si="9"/>
        <v>922</v>
      </c>
      <c r="E55" s="22">
        <v>859</v>
      </c>
      <c r="F55" s="22">
        <v>63</v>
      </c>
      <c r="G55" s="32">
        <f t="shared" si="10"/>
        <v>922</v>
      </c>
      <c r="H55" s="31">
        <f t="shared" si="11"/>
        <v>843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670</v>
      </c>
      <c r="N55" s="22">
        <v>0</v>
      </c>
      <c r="O55" s="22">
        <v>670</v>
      </c>
      <c r="P55" s="22">
        <v>0</v>
      </c>
      <c r="Q55" s="32">
        <f t="shared" si="14"/>
        <v>107</v>
      </c>
      <c r="R55" s="22">
        <v>0</v>
      </c>
      <c r="S55" s="22">
        <v>107</v>
      </c>
      <c r="T55" s="22">
        <v>0</v>
      </c>
      <c r="U55" s="32">
        <f t="shared" si="15"/>
        <v>66</v>
      </c>
      <c r="V55" s="22">
        <v>0</v>
      </c>
      <c r="W55" s="22">
        <v>66</v>
      </c>
      <c r="X55" s="22">
        <v>0</v>
      </c>
      <c r="Y55" s="32">
        <f t="shared" si="16"/>
        <v>0</v>
      </c>
      <c r="Z55" s="22">
        <v>0</v>
      </c>
      <c r="AA55" s="22">
        <v>0</v>
      </c>
      <c r="AB55" s="22">
        <v>0</v>
      </c>
      <c r="AC55" s="32">
        <f t="shared" si="17"/>
        <v>0</v>
      </c>
      <c r="AD55" s="22">
        <v>0</v>
      </c>
      <c r="AE55" s="22">
        <v>0</v>
      </c>
      <c r="AF55" s="22">
        <v>0</v>
      </c>
      <c r="AG55" s="22">
        <v>79</v>
      </c>
      <c r="AH55" s="22">
        <v>0</v>
      </c>
    </row>
    <row r="56" spans="1:34" ht="13.5">
      <c r="A56" s="40" t="s">
        <v>109</v>
      </c>
      <c r="B56" s="40" t="s">
        <v>208</v>
      </c>
      <c r="C56" s="41" t="s">
        <v>209</v>
      </c>
      <c r="D56" s="31">
        <f t="shared" si="9"/>
        <v>848</v>
      </c>
      <c r="E56" s="22">
        <v>817</v>
      </c>
      <c r="F56" s="22">
        <v>31</v>
      </c>
      <c r="G56" s="32">
        <f t="shared" si="10"/>
        <v>848</v>
      </c>
      <c r="H56" s="31">
        <f t="shared" si="11"/>
        <v>817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620</v>
      </c>
      <c r="N56" s="22">
        <v>0</v>
      </c>
      <c r="O56" s="22">
        <v>620</v>
      </c>
      <c r="P56" s="22">
        <v>0</v>
      </c>
      <c r="Q56" s="32">
        <f t="shared" si="14"/>
        <v>140</v>
      </c>
      <c r="R56" s="22">
        <v>0</v>
      </c>
      <c r="S56" s="22">
        <v>140</v>
      </c>
      <c r="T56" s="22">
        <v>0</v>
      </c>
      <c r="U56" s="32">
        <f t="shared" si="15"/>
        <v>57</v>
      </c>
      <c r="V56" s="22">
        <v>0</v>
      </c>
      <c r="W56" s="22">
        <v>57</v>
      </c>
      <c r="X56" s="22">
        <v>0</v>
      </c>
      <c r="Y56" s="32">
        <f t="shared" si="16"/>
        <v>0</v>
      </c>
      <c r="Z56" s="22">
        <v>0</v>
      </c>
      <c r="AA56" s="22">
        <v>0</v>
      </c>
      <c r="AB56" s="22">
        <v>0</v>
      </c>
      <c r="AC56" s="32">
        <f t="shared" si="17"/>
        <v>0</v>
      </c>
      <c r="AD56" s="22">
        <v>0</v>
      </c>
      <c r="AE56" s="22">
        <v>0</v>
      </c>
      <c r="AF56" s="22">
        <v>0</v>
      </c>
      <c r="AG56" s="22">
        <v>31</v>
      </c>
      <c r="AH56" s="22">
        <v>0</v>
      </c>
    </row>
    <row r="57" spans="1:34" ht="13.5">
      <c r="A57" s="40" t="s">
        <v>109</v>
      </c>
      <c r="B57" s="40" t="s">
        <v>210</v>
      </c>
      <c r="C57" s="41" t="s">
        <v>211</v>
      </c>
      <c r="D57" s="31">
        <f t="shared" si="9"/>
        <v>2740</v>
      </c>
      <c r="E57" s="22">
        <v>1674</v>
      </c>
      <c r="F57" s="22">
        <v>1066</v>
      </c>
      <c r="G57" s="32">
        <f t="shared" si="10"/>
        <v>2740</v>
      </c>
      <c r="H57" s="31">
        <f t="shared" si="11"/>
        <v>2603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1998</v>
      </c>
      <c r="N57" s="22">
        <v>1184</v>
      </c>
      <c r="O57" s="22">
        <v>0</v>
      </c>
      <c r="P57" s="22">
        <v>814</v>
      </c>
      <c r="Q57" s="32">
        <f t="shared" si="14"/>
        <v>123</v>
      </c>
      <c r="R57" s="22">
        <v>106</v>
      </c>
      <c r="S57" s="22">
        <v>0</v>
      </c>
      <c r="T57" s="22">
        <v>17</v>
      </c>
      <c r="U57" s="32">
        <f t="shared" si="15"/>
        <v>362</v>
      </c>
      <c r="V57" s="22">
        <v>295</v>
      </c>
      <c r="W57" s="22">
        <v>0</v>
      </c>
      <c r="X57" s="22">
        <v>67</v>
      </c>
      <c r="Y57" s="32">
        <f t="shared" si="16"/>
        <v>12</v>
      </c>
      <c r="Z57" s="22">
        <v>12</v>
      </c>
      <c r="AA57" s="22">
        <v>0</v>
      </c>
      <c r="AB57" s="22">
        <v>0</v>
      </c>
      <c r="AC57" s="32">
        <f t="shared" si="17"/>
        <v>108</v>
      </c>
      <c r="AD57" s="22">
        <v>77</v>
      </c>
      <c r="AE57" s="22">
        <v>0</v>
      </c>
      <c r="AF57" s="22">
        <v>31</v>
      </c>
      <c r="AG57" s="22">
        <v>137</v>
      </c>
      <c r="AH57" s="22">
        <v>0</v>
      </c>
    </row>
    <row r="58" spans="1:34" ht="13.5">
      <c r="A58" s="40" t="s">
        <v>109</v>
      </c>
      <c r="B58" s="40" t="s">
        <v>212</v>
      </c>
      <c r="C58" s="41" t="s">
        <v>213</v>
      </c>
      <c r="D58" s="31">
        <f t="shared" si="9"/>
        <v>3056</v>
      </c>
      <c r="E58" s="22">
        <v>2158</v>
      </c>
      <c r="F58" s="22">
        <v>898</v>
      </c>
      <c r="G58" s="32">
        <f t="shared" si="10"/>
        <v>3056</v>
      </c>
      <c r="H58" s="31">
        <f t="shared" si="11"/>
        <v>2437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1946</v>
      </c>
      <c r="N58" s="22">
        <v>0</v>
      </c>
      <c r="O58" s="22">
        <v>1689</v>
      </c>
      <c r="P58" s="22">
        <v>257</v>
      </c>
      <c r="Q58" s="32">
        <f t="shared" si="14"/>
        <v>202</v>
      </c>
      <c r="R58" s="22">
        <v>0</v>
      </c>
      <c r="S58" s="22">
        <v>180</v>
      </c>
      <c r="T58" s="22">
        <v>22</v>
      </c>
      <c r="U58" s="32">
        <f t="shared" si="15"/>
        <v>289</v>
      </c>
      <c r="V58" s="22">
        <v>0</v>
      </c>
      <c r="W58" s="22">
        <v>289</v>
      </c>
      <c r="X58" s="22">
        <v>0</v>
      </c>
      <c r="Y58" s="32">
        <f t="shared" si="16"/>
        <v>0</v>
      </c>
      <c r="Z58" s="22">
        <v>0</v>
      </c>
      <c r="AA58" s="22">
        <v>0</v>
      </c>
      <c r="AB58" s="22">
        <v>0</v>
      </c>
      <c r="AC58" s="32">
        <f t="shared" si="17"/>
        <v>0</v>
      </c>
      <c r="AD58" s="22">
        <v>0</v>
      </c>
      <c r="AE58" s="22">
        <v>0</v>
      </c>
      <c r="AF58" s="22">
        <v>0</v>
      </c>
      <c r="AG58" s="22">
        <v>619</v>
      </c>
      <c r="AH58" s="22">
        <v>72</v>
      </c>
    </row>
    <row r="59" spans="1:34" ht="13.5">
      <c r="A59" s="40" t="s">
        <v>109</v>
      </c>
      <c r="B59" s="40" t="s">
        <v>214</v>
      </c>
      <c r="C59" s="41" t="s">
        <v>215</v>
      </c>
      <c r="D59" s="31">
        <f t="shared" si="9"/>
        <v>1386</v>
      </c>
      <c r="E59" s="22">
        <v>895</v>
      </c>
      <c r="F59" s="22">
        <v>491</v>
      </c>
      <c r="G59" s="32">
        <f t="shared" si="10"/>
        <v>1386</v>
      </c>
      <c r="H59" s="31">
        <f t="shared" si="11"/>
        <v>1190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896</v>
      </c>
      <c r="N59" s="22">
        <v>0</v>
      </c>
      <c r="O59" s="22">
        <v>660</v>
      </c>
      <c r="P59" s="22">
        <v>236</v>
      </c>
      <c r="Q59" s="32">
        <f t="shared" si="14"/>
        <v>132</v>
      </c>
      <c r="R59" s="22">
        <v>0</v>
      </c>
      <c r="S59" s="22">
        <v>73</v>
      </c>
      <c r="T59" s="22">
        <v>59</v>
      </c>
      <c r="U59" s="32">
        <f t="shared" si="15"/>
        <v>162</v>
      </c>
      <c r="V59" s="22">
        <v>0</v>
      </c>
      <c r="W59" s="22">
        <v>162</v>
      </c>
      <c r="X59" s="22">
        <v>0</v>
      </c>
      <c r="Y59" s="32">
        <f t="shared" si="16"/>
        <v>0</v>
      </c>
      <c r="Z59" s="22">
        <v>0</v>
      </c>
      <c r="AA59" s="22">
        <v>0</v>
      </c>
      <c r="AB59" s="22">
        <v>0</v>
      </c>
      <c r="AC59" s="32">
        <f t="shared" si="17"/>
        <v>0</v>
      </c>
      <c r="AD59" s="22">
        <v>0</v>
      </c>
      <c r="AE59" s="22">
        <v>0</v>
      </c>
      <c r="AF59" s="22">
        <v>0</v>
      </c>
      <c r="AG59" s="22">
        <v>196</v>
      </c>
      <c r="AH59" s="22">
        <v>625</v>
      </c>
    </row>
    <row r="60" spans="1:34" ht="13.5">
      <c r="A60" s="40" t="s">
        <v>109</v>
      </c>
      <c r="B60" s="40" t="s">
        <v>216</v>
      </c>
      <c r="C60" s="41" t="s">
        <v>217</v>
      </c>
      <c r="D60" s="31">
        <f t="shared" si="9"/>
        <v>637</v>
      </c>
      <c r="E60" s="22">
        <v>487</v>
      </c>
      <c r="F60" s="22">
        <v>150</v>
      </c>
      <c r="G60" s="32">
        <f t="shared" si="10"/>
        <v>637</v>
      </c>
      <c r="H60" s="31">
        <f t="shared" si="11"/>
        <v>582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417</v>
      </c>
      <c r="N60" s="22">
        <v>0</v>
      </c>
      <c r="O60" s="22">
        <v>330</v>
      </c>
      <c r="P60" s="22">
        <v>87</v>
      </c>
      <c r="Q60" s="32">
        <f t="shared" si="14"/>
        <v>86</v>
      </c>
      <c r="R60" s="22">
        <v>0</v>
      </c>
      <c r="S60" s="22">
        <v>78</v>
      </c>
      <c r="T60" s="22">
        <v>8</v>
      </c>
      <c r="U60" s="32">
        <f t="shared" si="15"/>
        <v>79</v>
      </c>
      <c r="V60" s="22">
        <v>0</v>
      </c>
      <c r="W60" s="22">
        <v>79</v>
      </c>
      <c r="X60" s="22">
        <v>0</v>
      </c>
      <c r="Y60" s="32">
        <f t="shared" si="16"/>
        <v>0</v>
      </c>
      <c r="Z60" s="22">
        <v>0</v>
      </c>
      <c r="AA60" s="22">
        <v>0</v>
      </c>
      <c r="AB60" s="22">
        <v>0</v>
      </c>
      <c r="AC60" s="32">
        <f t="shared" si="17"/>
        <v>0</v>
      </c>
      <c r="AD60" s="22">
        <v>0</v>
      </c>
      <c r="AE60" s="22">
        <v>0</v>
      </c>
      <c r="AF60" s="22">
        <v>0</v>
      </c>
      <c r="AG60" s="22">
        <v>55</v>
      </c>
      <c r="AH60" s="22">
        <v>0</v>
      </c>
    </row>
    <row r="61" spans="1:34" ht="13.5">
      <c r="A61" s="40" t="s">
        <v>109</v>
      </c>
      <c r="B61" s="40" t="s">
        <v>218</v>
      </c>
      <c r="C61" s="41" t="s">
        <v>219</v>
      </c>
      <c r="D61" s="31">
        <f t="shared" si="9"/>
        <v>1050</v>
      </c>
      <c r="E61" s="22">
        <v>761</v>
      </c>
      <c r="F61" s="22">
        <v>289</v>
      </c>
      <c r="G61" s="32">
        <f t="shared" si="10"/>
        <v>1050</v>
      </c>
      <c r="H61" s="31">
        <f t="shared" si="11"/>
        <v>769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512</v>
      </c>
      <c r="N61" s="22">
        <v>0</v>
      </c>
      <c r="O61" s="22">
        <v>504</v>
      </c>
      <c r="P61" s="22">
        <v>8</v>
      </c>
      <c r="Q61" s="32">
        <f t="shared" si="14"/>
        <v>117</v>
      </c>
      <c r="R61" s="22">
        <v>0</v>
      </c>
      <c r="S61" s="22">
        <v>117</v>
      </c>
      <c r="T61" s="22">
        <v>0</v>
      </c>
      <c r="U61" s="32">
        <f t="shared" si="15"/>
        <v>140</v>
      </c>
      <c r="V61" s="22">
        <v>0</v>
      </c>
      <c r="W61" s="22">
        <v>140</v>
      </c>
      <c r="X61" s="22">
        <v>0</v>
      </c>
      <c r="Y61" s="32">
        <f t="shared" si="16"/>
        <v>0</v>
      </c>
      <c r="Z61" s="22">
        <v>0</v>
      </c>
      <c r="AA61" s="22">
        <v>0</v>
      </c>
      <c r="AB61" s="22">
        <v>0</v>
      </c>
      <c r="AC61" s="32">
        <f t="shared" si="17"/>
        <v>0</v>
      </c>
      <c r="AD61" s="22">
        <v>0</v>
      </c>
      <c r="AE61" s="22">
        <v>0</v>
      </c>
      <c r="AF61" s="22">
        <v>0</v>
      </c>
      <c r="AG61" s="22">
        <v>281</v>
      </c>
      <c r="AH61" s="22">
        <v>0</v>
      </c>
    </row>
    <row r="62" spans="1:34" ht="13.5">
      <c r="A62" s="40" t="s">
        <v>109</v>
      </c>
      <c r="B62" s="40" t="s">
        <v>220</v>
      </c>
      <c r="C62" s="41" t="s">
        <v>221</v>
      </c>
      <c r="D62" s="31">
        <f t="shared" si="9"/>
        <v>1540</v>
      </c>
      <c r="E62" s="22">
        <v>935</v>
      </c>
      <c r="F62" s="22">
        <v>605</v>
      </c>
      <c r="G62" s="32">
        <f t="shared" si="10"/>
        <v>1540</v>
      </c>
      <c r="H62" s="31">
        <f t="shared" si="11"/>
        <v>1451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1080</v>
      </c>
      <c r="N62" s="22">
        <v>0</v>
      </c>
      <c r="O62" s="22">
        <v>641</v>
      </c>
      <c r="P62" s="22">
        <v>439</v>
      </c>
      <c r="Q62" s="32">
        <f t="shared" si="14"/>
        <v>27</v>
      </c>
      <c r="R62" s="22">
        <v>0</v>
      </c>
      <c r="S62" s="22">
        <v>23</v>
      </c>
      <c r="T62" s="22">
        <v>4</v>
      </c>
      <c r="U62" s="32">
        <f t="shared" si="15"/>
        <v>254</v>
      </c>
      <c r="V62" s="22">
        <v>0</v>
      </c>
      <c r="W62" s="22">
        <v>207</v>
      </c>
      <c r="X62" s="22">
        <v>47</v>
      </c>
      <c r="Y62" s="32">
        <f t="shared" si="16"/>
        <v>0</v>
      </c>
      <c r="Z62" s="22">
        <v>0</v>
      </c>
      <c r="AA62" s="22">
        <v>0</v>
      </c>
      <c r="AB62" s="22">
        <v>0</v>
      </c>
      <c r="AC62" s="32">
        <f t="shared" si="17"/>
        <v>90</v>
      </c>
      <c r="AD62" s="22">
        <v>0</v>
      </c>
      <c r="AE62" s="22">
        <v>64</v>
      </c>
      <c r="AF62" s="22">
        <v>26</v>
      </c>
      <c r="AG62" s="22">
        <v>89</v>
      </c>
      <c r="AH62" s="22">
        <v>0</v>
      </c>
    </row>
    <row r="63" spans="1:34" ht="13.5">
      <c r="A63" s="40" t="s">
        <v>109</v>
      </c>
      <c r="B63" s="40" t="s">
        <v>222</v>
      </c>
      <c r="C63" s="41" t="s">
        <v>223</v>
      </c>
      <c r="D63" s="31">
        <f t="shared" si="9"/>
        <v>1233</v>
      </c>
      <c r="E63" s="22">
        <v>821</v>
      </c>
      <c r="F63" s="22">
        <v>412</v>
      </c>
      <c r="G63" s="32">
        <f t="shared" si="10"/>
        <v>1233</v>
      </c>
      <c r="H63" s="31">
        <f t="shared" si="11"/>
        <v>1164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854</v>
      </c>
      <c r="N63" s="22">
        <v>0</v>
      </c>
      <c r="O63" s="22">
        <v>505</v>
      </c>
      <c r="P63" s="22">
        <v>349</v>
      </c>
      <c r="Q63" s="32">
        <f t="shared" si="14"/>
        <v>16</v>
      </c>
      <c r="R63" s="22">
        <v>0</v>
      </c>
      <c r="S63" s="22">
        <v>14</v>
      </c>
      <c r="T63" s="22">
        <v>2</v>
      </c>
      <c r="U63" s="32">
        <f t="shared" si="15"/>
        <v>232</v>
      </c>
      <c r="V63" s="22">
        <v>0</v>
      </c>
      <c r="W63" s="22">
        <v>189</v>
      </c>
      <c r="X63" s="22">
        <v>43</v>
      </c>
      <c r="Y63" s="32">
        <f t="shared" si="16"/>
        <v>0</v>
      </c>
      <c r="Z63" s="22">
        <v>0</v>
      </c>
      <c r="AA63" s="22">
        <v>0</v>
      </c>
      <c r="AB63" s="22">
        <v>0</v>
      </c>
      <c r="AC63" s="32">
        <f t="shared" si="17"/>
        <v>62</v>
      </c>
      <c r="AD63" s="22">
        <v>0</v>
      </c>
      <c r="AE63" s="22">
        <v>44</v>
      </c>
      <c r="AF63" s="22">
        <v>18</v>
      </c>
      <c r="AG63" s="22">
        <v>69</v>
      </c>
      <c r="AH63" s="22">
        <v>3</v>
      </c>
    </row>
    <row r="64" spans="1:34" ht="13.5">
      <c r="A64" s="40" t="s">
        <v>109</v>
      </c>
      <c r="B64" s="40" t="s">
        <v>224</v>
      </c>
      <c r="C64" s="41" t="s">
        <v>225</v>
      </c>
      <c r="D64" s="31">
        <f t="shared" si="9"/>
        <v>2612</v>
      </c>
      <c r="E64" s="22">
        <v>1659</v>
      </c>
      <c r="F64" s="22">
        <v>953</v>
      </c>
      <c r="G64" s="32">
        <f t="shared" si="10"/>
        <v>2612</v>
      </c>
      <c r="H64" s="31">
        <f t="shared" si="11"/>
        <v>1551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1315</v>
      </c>
      <c r="N64" s="22">
        <v>0</v>
      </c>
      <c r="O64" s="22">
        <v>1315</v>
      </c>
      <c r="P64" s="22">
        <v>0</v>
      </c>
      <c r="Q64" s="32">
        <f t="shared" si="14"/>
        <v>91</v>
      </c>
      <c r="R64" s="22">
        <v>0</v>
      </c>
      <c r="S64" s="22">
        <v>91</v>
      </c>
      <c r="T64" s="22">
        <v>0</v>
      </c>
      <c r="U64" s="32">
        <f t="shared" si="15"/>
        <v>145</v>
      </c>
      <c r="V64" s="22">
        <v>0</v>
      </c>
      <c r="W64" s="22">
        <v>145</v>
      </c>
      <c r="X64" s="22">
        <v>0</v>
      </c>
      <c r="Y64" s="32">
        <f t="shared" si="16"/>
        <v>0</v>
      </c>
      <c r="Z64" s="22">
        <v>0</v>
      </c>
      <c r="AA64" s="22">
        <v>0</v>
      </c>
      <c r="AB64" s="22">
        <v>0</v>
      </c>
      <c r="AC64" s="32">
        <f t="shared" si="17"/>
        <v>0</v>
      </c>
      <c r="AD64" s="22">
        <v>0</v>
      </c>
      <c r="AE64" s="22">
        <v>0</v>
      </c>
      <c r="AF64" s="22">
        <v>0</v>
      </c>
      <c r="AG64" s="22">
        <v>1061</v>
      </c>
      <c r="AH64" s="22">
        <v>91</v>
      </c>
    </row>
    <row r="65" spans="1:34" ht="13.5">
      <c r="A65" s="40" t="s">
        <v>109</v>
      </c>
      <c r="B65" s="40" t="s">
        <v>226</v>
      </c>
      <c r="C65" s="41" t="s">
        <v>227</v>
      </c>
      <c r="D65" s="31">
        <f t="shared" si="9"/>
        <v>4776</v>
      </c>
      <c r="E65" s="22">
        <v>2839</v>
      </c>
      <c r="F65" s="22">
        <v>1937</v>
      </c>
      <c r="G65" s="32">
        <f t="shared" si="10"/>
        <v>4776</v>
      </c>
      <c r="H65" s="31">
        <f t="shared" si="11"/>
        <v>4541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3799</v>
      </c>
      <c r="N65" s="22">
        <v>0</v>
      </c>
      <c r="O65" s="22">
        <v>2249</v>
      </c>
      <c r="P65" s="22">
        <v>1550</v>
      </c>
      <c r="Q65" s="32">
        <f t="shared" si="14"/>
        <v>82</v>
      </c>
      <c r="R65" s="22">
        <v>0</v>
      </c>
      <c r="S65" s="22">
        <v>71</v>
      </c>
      <c r="T65" s="22">
        <v>11</v>
      </c>
      <c r="U65" s="32">
        <f t="shared" si="15"/>
        <v>471</v>
      </c>
      <c r="V65" s="22">
        <v>0</v>
      </c>
      <c r="W65" s="22">
        <v>384</v>
      </c>
      <c r="X65" s="22">
        <v>87</v>
      </c>
      <c r="Y65" s="32">
        <f t="shared" si="16"/>
        <v>0</v>
      </c>
      <c r="Z65" s="22">
        <v>0</v>
      </c>
      <c r="AA65" s="22">
        <v>0</v>
      </c>
      <c r="AB65" s="22">
        <v>0</v>
      </c>
      <c r="AC65" s="32">
        <f t="shared" si="17"/>
        <v>189</v>
      </c>
      <c r="AD65" s="22">
        <v>0</v>
      </c>
      <c r="AE65" s="22">
        <v>135</v>
      </c>
      <c r="AF65" s="22">
        <v>54</v>
      </c>
      <c r="AG65" s="22">
        <v>235</v>
      </c>
      <c r="AH65" s="22">
        <v>0</v>
      </c>
    </row>
    <row r="66" spans="1:34" ht="13.5">
      <c r="A66" s="51" t="s">
        <v>12</v>
      </c>
      <c r="B66" s="52"/>
      <c r="C66" s="53"/>
      <c r="D66" s="22">
        <f aca="true" t="shared" si="18" ref="D66:AH66">SUM(D7:D65)</f>
        <v>474917</v>
      </c>
      <c r="E66" s="22">
        <f t="shared" si="18"/>
        <v>302507</v>
      </c>
      <c r="F66" s="22">
        <f t="shared" si="18"/>
        <v>172410</v>
      </c>
      <c r="G66" s="22">
        <f t="shared" si="18"/>
        <v>474917</v>
      </c>
      <c r="H66" s="22">
        <f t="shared" si="18"/>
        <v>426516</v>
      </c>
      <c r="I66" s="22">
        <f t="shared" si="18"/>
        <v>19606</v>
      </c>
      <c r="J66" s="22">
        <f t="shared" si="18"/>
        <v>93</v>
      </c>
      <c r="K66" s="22">
        <f t="shared" si="18"/>
        <v>17005</v>
      </c>
      <c r="L66" s="22">
        <f t="shared" si="18"/>
        <v>2508</v>
      </c>
      <c r="M66" s="22">
        <f t="shared" si="18"/>
        <v>335029</v>
      </c>
      <c r="N66" s="22">
        <f t="shared" si="18"/>
        <v>84961</v>
      </c>
      <c r="O66" s="22">
        <f t="shared" si="18"/>
        <v>135050</v>
      </c>
      <c r="P66" s="22">
        <f t="shared" si="18"/>
        <v>115018</v>
      </c>
      <c r="Q66" s="22">
        <f t="shared" si="18"/>
        <v>30200</v>
      </c>
      <c r="R66" s="22">
        <f t="shared" si="18"/>
        <v>2350</v>
      </c>
      <c r="S66" s="22">
        <f t="shared" si="18"/>
        <v>19749</v>
      </c>
      <c r="T66" s="22">
        <f t="shared" si="18"/>
        <v>8101</v>
      </c>
      <c r="U66" s="22">
        <f t="shared" si="18"/>
        <v>36175</v>
      </c>
      <c r="V66" s="22">
        <f t="shared" si="18"/>
        <v>4714</v>
      </c>
      <c r="W66" s="22">
        <f t="shared" si="18"/>
        <v>28331</v>
      </c>
      <c r="X66" s="22">
        <f t="shared" si="18"/>
        <v>3130</v>
      </c>
      <c r="Y66" s="22">
        <f t="shared" si="18"/>
        <v>534</v>
      </c>
      <c r="Z66" s="22">
        <f t="shared" si="18"/>
        <v>165</v>
      </c>
      <c r="AA66" s="22">
        <f t="shared" si="18"/>
        <v>369</v>
      </c>
      <c r="AB66" s="22">
        <f t="shared" si="18"/>
        <v>0</v>
      </c>
      <c r="AC66" s="22">
        <f t="shared" si="18"/>
        <v>4972</v>
      </c>
      <c r="AD66" s="22">
        <f t="shared" si="18"/>
        <v>1015</v>
      </c>
      <c r="AE66" s="22">
        <f t="shared" si="18"/>
        <v>3376</v>
      </c>
      <c r="AF66" s="22">
        <f t="shared" si="18"/>
        <v>581</v>
      </c>
      <c r="AG66" s="22">
        <f t="shared" si="18"/>
        <v>48401</v>
      </c>
      <c r="AH66" s="22">
        <f t="shared" si="18"/>
        <v>5732</v>
      </c>
    </row>
  </sheetData>
  <mergeCells count="14">
    <mergeCell ref="A2:A6"/>
    <mergeCell ref="B2:B6"/>
    <mergeCell ref="C2:C6"/>
    <mergeCell ref="D2:F2"/>
    <mergeCell ref="A66:C66"/>
    <mergeCell ref="AH2:AH5"/>
    <mergeCell ref="E4:E5"/>
    <mergeCell ref="F4:F5"/>
    <mergeCell ref="I4:L4"/>
    <mergeCell ref="M4:P4"/>
    <mergeCell ref="Q4:T4"/>
    <mergeCell ref="U4:X4"/>
    <mergeCell ref="Y4:AB4"/>
    <mergeCell ref="AC4:AF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96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70" t="s">
        <v>13</v>
      </c>
      <c r="B2" s="70" t="s">
        <v>35</v>
      </c>
      <c r="C2" s="49" t="s">
        <v>36</v>
      </c>
      <c r="D2" s="26" t="s">
        <v>37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38</v>
      </c>
      <c r="U2" s="28"/>
      <c r="V2" s="28"/>
      <c r="W2" s="28"/>
      <c r="X2" s="28"/>
      <c r="Y2" s="28"/>
      <c r="Z2" s="33"/>
      <c r="AA2" s="26" t="s">
        <v>39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75"/>
      <c r="D3" s="39" t="s">
        <v>67</v>
      </c>
      <c r="E3" s="34" t="s">
        <v>40</v>
      </c>
      <c r="F3" s="67" t="s">
        <v>41</v>
      </c>
      <c r="G3" s="68"/>
      <c r="H3" s="68"/>
      <c r="I3" s="68"/>
      <c r="J3" s="68"/>
      <c r="K3" s="69"/>
      <c r="L3" s="49" t="s">
        <v>89</v>
      </c>
      <c r="M3" s="14" t="s">
        <v>70</v>
      </c>
      <c r="N3" s="28"/>
      <c r="O3" s="28"/>
      <c r="P3" s="28"/>
      <c r="Q3" s="28"/>
      <c r="R3" s="28"/>
      <c r="S3" s="33"/>
      <c r="T3" s="39" t="s">
        <v>67</v>
      </c>
      <c r="U3" s="49" t="s">
        <v>40</v>
      </c>
      <c r="V3" s="85" t="s">
        <v>42</v>
      </c>
      <c r="W3" s="86"/>
      <c r="X3" s="86"/>
      <c r="Y3" s="86"/>
      <c r="Z3" s="87"/>
      <c r="AA3" s="39" t="s">
        <v>67</v>
      </c>
      <c r="AB3" s="49" t="s">
        <v>89</v>
      </c>
      <c r="AC3" s="49" t="s">
        <v>43</v>
      </c>
      <c r="AD3" s="14" t="s">
        <v>44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75"/>
      <c r="D4" s="16"/>
      <c r="E4" s="43"/>
      <c r="F4" s="39" t="s">
        <v>67</v>
      </c>
      <c r="G4" s="7" t="s">
        <v>97</v>
      </c>
      <c r="H4" s="7" t="s">
        <v>98</v>
      </c>
      <c r="I4" s="7" t="s">
        <v>99</v>
      </c>
      <c r="J4" s="7" t="s">
        <v>100</v>
      </c>
      <c r="K4" s="7" t="s">
        <v>101</v>
      </c>
      <c r="L4" s="84"/>
      <c r="M4" s="39" t="s">
        <v>67</v>
      </c>
      <c r="N4" s="7" t="s">
        <v>75</v>
      </c>
      <c r="O4" s="7" t="s">
        <v>45</v>
      </c>
      <c r="P4" s="7" t="s">
        <v>77</v>
      </c>
      <c r="Q4" s="17" t="s">
        <v>46</v>
      </c>
      <c r="R4" s="7" t="s">
        <v>79</v>
      </c>
      <c r="S4" s="7" t="s">
        <v>47</v>
      </c>
      <c r="T4" s="16"/>
      <c r="U4" s="84"/>
      <c r="V4" s="35" t="s">
        <v>97</v>
      </c>
      <c r="W4" s="7" t="s">
        <v>98</v>
      </c>
      <c r="X4" s="7" t="s">
        <v>99</v>
      </c>
      <c r="Y4" s="7" t="s">
        <v>100</v>
      </c>
      <c r="Z4" s="7" t="s">
        <v>101</v>
      </c>
      <c r="AA4" s="16"/>
      <c r="AB4" s="84"/>
      <c r="AC4" s="84"/>
      <c r="AD4" s="39" t="s">
        <v>67</v>
      </c>
      <c r="AE4" s="7" t="s">
        <v>90</v>
      </c>
      <c r="AF4" s="7" t="s">
        <v>102</v>
      </c>
      <c r="AG4" s="7" t="s">
        <v>103</v>
      </c>
      <c r="AH4" s="7" t="s">
        <v>104</v>
      </c>
      <c r="AI4" s="7" t="s">
        <v>94</v>
      </c>
    </row>
    <row r="5" spans="1:35" s="42" customFormat="1" ht="13.5">
      <c r="A5" s="89"/>
      <c r="B5" s="91"/>
      <c r="C5" s="76"/>
      <c r="D5" s="19" t="s">
        <v>48</v>
      </c>
      <c r="E5" s="19" t="s">
        <v>34</v>
      </c>
      <c r="F5" s="19" t="s">
        <v>34</v>
      </c>
      <c r="G5" s="21" t="s">
        <v>34</v>
      </c>
      <c r="H5" s="21" t="s">
        <v>34</v>
      </c>
      <c r="I5" s="21" t="s">
        <v>34</v>
      </c>
      <c r="J5" s="21" t="s">
        <v>34</v>
      </c>
      <c r="K5" s="21" t="s">
        <v>34</v>
      </c>
      <c r="L5" s="36" t="s">
        <v>34</v>
      </c>
      <c r="M5" s="19" t="s">
        <v>34</v>
      </c>
      <c r="N5" s="21" t="s">
        <v>34</v>
      </c>
      <c r="O5" s="21" t="s">
        <v>34</v>
      </c>
      <c r="P5" s="21" t="s">
        <v>34</v>
      </c>
      <c r="Q5" s="21" t="s">
        <v>34</v>
      </c>
      <c r="R5" s="21" t="s">
        <v>34</v>
      </c>
      <c r="S5" s="21" t="s">
        <v>34</v>
      </c>
      <c r="T5" s="19" t="s">
        <v>34</v>
      </c>
      <c r="U5" s="36" t="s">
        <v>34</v>
      </c>
      <c r="V5" s="37" t="s">
        <v>34</v>
      </c>
      <c r="W5" s="21" t="s">
        <v>34</v>
      </c>
      <c r="X5" s="21" t="s">
        <v>34</v>
      </c>
      <c r="Y5" s="21" t="s">
        <v>34</v>
      </c>
      <c r="Z5" s="21" t="s">
        <v>34</v>
      </c>
      <c r="AA5" s="19" t="s">
        <v>34</v>
      </c>
      <c r="AB5" s="36" t="s">
        <v>34</v>
      </c>
      <c r="AC5" s="36" t="s">
        <v>34</v>
      </c>
      <c r="AD5" s="19" t="s">
        <v>34</v>
      </c>
      <c r="AE5" s="20" t="s">
        <v>34</v>
      </c>
      <c r="AF5" s="20" t="s">
        <v>34</v>
      </c>
      <c r="AG5" s="20" t="s">
        <v>34</v>
      </c>
      <c r="AH5" s="20" t="s">
        <v>34</v>
      </c>
      <c r="AI5" s="20" t="s">
        <v>34</v>
      </c>
    </row>
    <row r="6" spans="1:35" ht="13.5">
      <c r="A6" s="40" t="s">
        <v>109</v>
      </c>
      <c r="B6" s="40" t="s">
        <v>110</v>
      </c>
      <c r="C6" s="41" t="s">
        <v>111</v>
      </c>
      <c r="D6" s="31">
        <f aca="true" t="shared" si="0" ref="D6:D47">E6+F6+L6+M6</f>
        <v>127033</v>
      </c>
      <c r="E6" s="22">
        <v>105038</v>
      </c>
      <c r="F6" s="31">
        <f aca="true" t="shared" si="1" ref="F6:F47">SUM(G6:K6)</f>
        <v>20525</v>
      </c>
      <c r="G6" s="22">
        <v>9937</v>
      </c>
      <c r="H6" s="22">
        <v>8083</v>
      </c>
      <c r="I6" s="22">
        <v>2505</v>
      </c>
      <c r="J6" s="22">
        <v>0</v>
      </c>
      <c r="K6" s="22">
        <v>0</v>
      </c>
      <c r="L6" s="22">
        <v>1113</v>
      </c>
      <c r="M6" s="22">
        <f aca="true" t="shared" si="2" ref="M6:M47">SUM(N6:S6)</f>
        <v>357</v>
      </c>
      <c r="N6" s="22">
        <v>217</v>
      </c>
      <c r="O6" s="22">
        <v>14</v>
      </c>
      <c r="P6" s="22">
        <v>0</v>
      </c>
      <c r="Q6" s="22">
        <v>54</v>
      </c>
      <c r="R6" s="22">
        <v>0</v>
      </c>
      <c r="S6" s="22">
        <v>72</v>
      </c>
      <c r="T6" s="22">
        <f aca="true" t="shared" si="3" ref="T6:T47">SUM(U6:Z6)</f>
        <v>109364</v>
      </c>
      <c r="U6" s="22">
        <v>105038</v>
      </c>
      <c r="V6" s="22">
        <v>3633</v>
      </c>
      <c r="W6" s="22">
        <v>601</v>
      </c>
      <c r="X6" s="22">
        <v>92</v>
      </c>
      <c r="Y6" s="22">
        <v>0</v>
      </c>
      <c r="Z6" s="22">
        <v>0</v>
      </c>
      <c r="AA6" s="22">
        <f aca="true" t="shared" si="4" ref="AA6:AA47">SUM(AB6:AD6)</f>
        <v>22093</v>
      </c>
      <c r="AB6" s="22">
        <v>1113</v>
      </c>
      <c r="AC6" s="22">
        <v>15192</v>
      </c>
      <c r="AD6" s="22">
        <f aca="true" t="shared" si="5" ref="AD6:AD47">SUM(AE6:AI6)</f>
        <v>5788</v>
      </c>
      <c r="AE6" s="22">
        <v>3949</v>
      </c>
      <c r="AF6" s="22">
        <v>1839</v>
      </c>
      <c r="AG6" s="22">
        <v>0</v>
      </c>
      <c r="AH6" s="22">
        <v>0</v>
      </c>
      <c r="AI6" s="22">
        <v>0</v>
      </c>
    </row>
    <row r="7" spans="1:35" ht="13.5">
      <c r="A7" s="40" t="s">
        <v>109</v>
      </c>
      <c r="B7" s="40" t="s">
        <v>112</v>
      </c>
      <c r="C7" s="41" t="s">
        <v>113</v>
      </c>
      <c r="D7" s="31">
        <f t="shared" si="0"/>
        <v>24323</v>
      </c>
      <c r="E7" s="22">
        <v>18720</v>
      </c>
      <c r="F7" s="31">
        <f t="shared" si="1"/>
        <v>727</v>
      </c>
      <c r="G7" s="22">
        <v>0</v>
      </c>
      <c r="H7" s="22">
        <v>134</v>
      </c>
      <c r="I7" s="22">
        <v>0</v>
      </c>
      <c r="J7" s="22">
        <v>0</v>
      </c>
      <c r="K7" s="22">
        <v>593</v>
      </c>
      <c r="L7" s="22">
        <v>3480</v>
      </c>
      <c r="M7" s="22">
        <f t="shared" si="2"/>
        <v>1396</v>
      </c>
      <c r="N7" s="22">
        <v>1140</v>
      </c>
      <c r="O7" s="22">
        <v>58</v>
      </c>
      <c r="P7" s="22">
        <v>66</v>
      </c>
      <c r="Q7" s="22">
        <v>0</v>
      </c>
      <c r="R7" s="22">
        <v>0</v>
      </c>
      <c r="S7" s="22">
        <v>132</v>
      </c>
      <c r="T7" s="22">
        <f t="shared" si="3"/>
        <v>19178</v>
      </c>
      <c r="U7" s="22">
        <v>18720</v>
      </c>
      <c r="V7" s="22">
        <v>0</v>
      </c>
      <c r="W7" s="22">
        <v>0</v>
      </c>
      <c r="X7" s="22">
        <v>0</v>
      </c>
      <c r="Y7" s="22">
        <v>0</v>
      </c>
      <c r="Z7" s="22">
        <v>458</v>
      </c>
      <c r="AA7" s="22">
        <f t="shared" si="4"/>
        <v>5151</v>
      </c>
      <c r="AB7" s="22">
        <v>3480</v>
      </c>
      <c r="AC7" s="22">
        <v>1515</v>
      </c>
      <c r="AD7" s="22">
        <f t="shared" si="5"/>
        <v>156</v>
      </c>
      <c r="AE7" s="22">
        <v>0</v>
      </c>
      <c r="AF7" s="22">
        <v>21</v>
      </c>
      <c r="AG7" s="22">
        <v>0</v>
      </c>
      <c r="AH7" s="22">
        <v>0</v>
      </c>
      <c r="AI7" s="22">
        <v>135</v>
      </c>
    </row>
    <row r="8" spans="1:35" ht="13.5">
      <c r="A8" s="40" t="s">
        <v>109</v>
      </c>
      <c r="B8" s="40" t="s">
        <v>114</v>
      </c>
      <c r="C8" s="41" t="s">
        <v>115</v>
      </c>
      <c r="D8" s="31">
        <f t="shared" si="0"/>
        <v>11882</v>
      </c>
      <c r="E8" s="22">
        <v>0</v>
      </c>
      <c r="F8" s="31">
        <f t="shared" si="1"/>
        <v>11654</v>
      </c>
      <c r="G8" s="22">
        <v>0</v>
      </c>
      <c r="H8" s="22">
        <v>1515</v>
      </c>
      <c r="I8" s="22">
        <v>0</v>
      </c>
      <c r="J8" s="22">
        <v>0</v>
      </c>
      <c r="K8" s="22">
        <v>10139</v>
      </c>
      <c r="L8" s="22">
        <v>0</v>
      </c>
      <c r="M8" s="22">
        <f t="shared" si="2"/>
        <v>228</v>
      </c>
      <c r="N8" s="22">
        <v>228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f t="shared" si="3"/>
        <v>10444</v>
      </c>
      <c r="U8" s="22">
        <v>0</v>
      </c>
      <c r="V8" s="22">
        <v>0</v>
      </c>
      <c r="W8" s="22">
        <v>305</v>
      </c>
      <c r="X8" s="22">
        <v>0</v>
      </c>
      <c r="Y8" s="22">
        <v>0</v>
      </c>
      <c r="Z8" s="22">
        <v>10139</v>
      </c>
      <c r="AA8" s="22">
        <f t="shared" si="4"/>
        <v>860</v>
      </c>
      <c r="AB8" s="22">
        <v>0</v>
      </c>
      <c r="AC8" s="22">
        <v>428</v>
      </c>
      <c r="AD8" s="22">
        <f t="shared" si="5"/>
        <v>432</v>
      </c>
      <c r="AE8" s="22">
        <v>0</v>
      </c>
      <c r="AF8" s="22">
        <v>432</v>
      </c>
      <c r="AG8" s="22">
        <v>0</v>
      </c>
      <c r="AH8" s="22">
        <v>0</v>
      </c>
      <c r="AI8" s="22">
        <v>0</v>
      </c>
    </row>
    <row r="9" spans="1:35" ht="13.5">
      <c r="A9" s="40" t="s">
        <v>109</v>
      </c>
      <c r="B9" s="40" t="s">
        <v>116</v>
      </c>
      <c r="C9" s="41" t="s">
        <v>117</v>
      </c>
      <c r="D9" s="31">
        <f t="shared" si="0"/>
        <v>23630</v>
      </c>
      <c r="E9" s="22">
        <v>18656</v>
      </c>
      <c r="F9" s="31">
        <f t="shared" si="1"/>
        <v>1727</v>
      </c>
      <c r="G9" s="22">
        <v>0</v>
      </c>
      <c r="H9" s="22">
        <v>0</v>
      </c>
      <c r="I9" s="22">
        <v>0</v>
      </c>
      <c r="J9" s="22">
        <v>0</v>
      </c>
      <c r="K9" s="22">
        <v>1727</v>
      </c>
      <c r="L9" s="22">
        <v>251</v>
      </c>
      <c r="M9" s="22">
        <f t="shared" si="2"/>
        <v>2996</v>
      </c>
      <c r="N9" s="22">
        <v>1193</v>
      </c>
      <c r="O9" s="22">
        <v>1254</v>
      </c>
      <c r="P9" s="22">
        <v>415</v>
      </c>
      <c r="Q9" s="22">
        <v>60</v>
      </c>
      <c r="R9" s="22">
        <v>7</v>
      </c>
      <c r="S9" s="22">
        <v>67</v>
      </c>
      <c r="T9" s="22">
        <f t="shared" si="3"/>
        <v>19273</v>
      </c>
      <c r="U9" s="22">
        <v>18656</v>
      </c>
      <c r="V9" s="22">
        <v>0</v>
      </c>
      <c r="W9" s="22">
        <v>0</v>
      </c>
      <c r="X9" s="22">
        <v>0</v>
      </c>
      <c r="Y9" s="22">
        <v>0</v>
      </c>
      <c r="Z9" s="22">
        <v>617</v>
      </c>
      <c r="AA9" s="22">
        <f t="shared" si="4"/>
        <v>3865</v>
      </c>
      <c r="AB9" s="22">
        <v>251</v>
      </c>
      <c r="AC9" s="22">
        <v>2504</v>
      </c>
      <c r="AD9" s="22">
        <f t="shared" si="5"/>
        <v>1110</v>
      </c>
      <c r="AE9" s="22">
        <v>0</v>
      </c>
      <c r="AF9" s="22">
        <v>0</v>
      </c>
      <c r="AG9" s="22">
        <v>0</v>
      </c>
      <c r="AH9" s="22">
        <v>0</v>
      </c>
      <c r="AI9" s="22">
        <v>1110</v>
      </c>
    </row>
    <row r="10" spans="1:35" ht="13.5">
      <c r="A10" s="40" t="s">
        <v>109</v>
      </c>
      <c r="B10" s="40" t="s">
        <v>118</v>
      </c>
      <c r="C10" s="41" t="s">
        <v>119</v>
      </c>
      <c r="D10" s="31">
        <f t="shared" si="0"/>
        <v>22952</v>
      </c>
      <c r="E10" s="22">
        <v>20020</v>
      </c>
      <c r="F10" s="31">
        <f t="shared" si="1"/>
        <v>1786</v>
      </c>
      <c r="G10" s="22">
        <v>1670</v>
      </c>
      <c r="H10" s="22">
        <v>116</v>
      </c>
      <c r="I10" s="22">
        <v>0</v>
      </c>
      <c r="J10" s="22">
        <v>0</v>
      </c>
      <c r="K10" s="22">
        <v>0</v>
      </c>
      <c r="L10" s="22">
        <v>278</v>
      </c>
      <c r="M10" s="22">
        <f t="shared" si="2"/>
        <v>868</v>
      </c>
      <c r="N10" s="22">
        <v>34</v>
      </c>
      <c r="O10" s="22">
        <v>92</v>
      </c>
      <c r="P10" s="22">
        <v>742</v>
      </c>
      <c r="Q10" s="22">
        <v>0</v>
      </c>
      <c r="R10" s="22">
        <v>0</v>
      </c>
      <c r="S10" s="22">
        <v>0</v>
      </c>
      <c r="T10" s="22">
        <f t="shared" si="3"/>
        <v>20503</v>
      </c>
      <c r="U10" s="22">
        <v>20020</v>
      </c>
      <c r="V10" s="22">
        <v>483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3263</v>
      </c>
      <c r="AB10" s="22">
        <v>278</v>
      </c>
      <c r="AC10" s="22">
        <v>2094</v>
      </c>
      <c r="AD10" s="22">
        <f t="shared" si="5"/>
        <v>891</v>
      </c>
      <c r="AE10" s="22">
        <v>891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109</v>
      </c>
      <c r="B11" s="40" t="s">
        <v>120</v>
      </c>
      <c r="C11" s="41" t="s">
        <v>121</v>
      </c>
      <c r="D11" s="31">
        <f t="shared" si="0"/>
        <v>27040</v>
      </c>
      <c r="E11" s="22">
        <v>21108</v>
      </c>
      <c r="F11" s="31">
        <f t="shared" si="1"/>
        <v>1985</v>
      </c>
      <c r="G11" s="22">
        <v>1985</v>
      </c>
      <c r="H11" s="22">
        <v>0</v>
      </c>
      <c r="I11" s="22">
        <v>0</v>
      </c>
      <c r="J11" s="22">
        <v>0</v>
      </c>
      <c r="K11" s="22">
        <v>0</v>
      </c>
      <c r="L11" s="22">
        <v>196</v>
      </c>
      <c r="M11" s="22">
        <f t="shared" si="2"/>
        <v>3751</v>
      </c>
      <c r="N11" s="22">
        <v>2212</v>
      </c>
      <c r="O11" s="22">
        <v>355</v>
      </c>
      <c r="P11" s="22">
        <v>955</v>
      </c>
      <c r="Q11" s="22">
        <v>152</v>
      </c>
      <c r="R11" s="22">
        <v>31</v>
      </c>
      <c r="S11" s="22">
        <v>46</v>
      </c>
      <c r="T11" s="22">
        <f t="shared" si="3"/>
        <v>21586</v>
      </c>
      <c r="U11" s="22">
        <v>21108</v>
      </c>
      <c r="V11" s="22">
        <v>478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3163</v>
      </c>
      <c r="AB11" s="22">
        <v>196</v>
      </c>
      <c r="AC11" s="22">
        <v>2059</v>
      </c>
      <c r="AD11" s="22">
        <f t="shared" si="5"/>
        <v>908</v>
      </c>
      <c r="AE11" s="22">
        <v>908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109</v>
      </c>
      <c r="B12" s="40" t="s">
        <v>122</v>
      </c>
      <c r="C12" s="41" t="s">
        <v>123</v>
      </c>
      <c r="D12" s="31">
        <f t="shared" si="0"/>
        <v>14143</v>
      </c>
      <c r="E12" s="22">
        <v>11220</v>
      </c>
      <c r="F12" s="31">
        <f t="shared" si="1"/>
        <v>2255</v>
      </c>
      <c r="G12" s="22">
        <v>1587</v>
      </c>
      <c r="H12" s="22">
        <v>668</v>
      </c>
      <c r="I12" s="22">
        <v>0</v>
      </c>
      <c r="J12" s="22">
        <v>0</v>
      </c>
      <c r="K12" s="22">
        <v>0</v>
      </c>
      <c r="L12" s="22">
        <v>10</v>
      </c>
      <c r="M12" s="22">
        <f t="shared" si="2"/>
        <v>658</v>
      </c>
      <c r="N12" s="22">
        <v>658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11427</v>
      </c>
      <c r="U12" s="22">
        <v>11220</v>
      </c>
      <c r="V12" s="22">
        <v>207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2307</v>
      </c>
      <c r="AB12" s="22">
        <v>10</v>
      </c>
      <c r="AC12" s="22">
        <v>1373</v>
      </c>
      <c r="AD12" s="22">
        <f t="shared" si="5"/>
        <v>924</v>
      </c>
      <c r="AE12" s="22">
        <v>924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109</v>
      </c>
      <c r="B13" s="40" t="s">
        <v>124</v>
      </c>
      <c r="C13" s="41" t="s">
        <v>125</v>
      </c>
      <c r="D13" s="31">
        <f t="shared" si="0"/>
        <v>9820</v>
      </c>
      <c r="E13" s="22">
        <v>5869</v>
      </c>
      <c r="F13" s="31">
        <f t="shared" si="1"/>
        <v>933</v>
      </c>
      <c r="G13" s="22">
        <v>933</v>
      </c>
      <c r="H13" s="22">
        <v>0</v>
      </c>
      <c r="I13" s="22">
        <v>0</v>
      </c>
      <c r="J13" s="22">
        <v>0</v>
      </c>
      <c r="K13" s="22">
        <v>0</v>
      </c>
      <c r="L13" s="22">
        <v>1633</v>
      </c>
      <c r="M13" s="22">
        <f t="shared" si="2"/>
        <v>1385</v>
      </c>
      <c r="N13" s="22">
        <v>714</v>
      </c>
      <c r="O13" s="22">
        <v>160</v>
      </c>
      <c r="P13" s="22">
        <v>354</v>
      </c>
      <c r="Q13" s="22">
        <v>37</v>
      </c>
      <c r="R13" s="22">
        <v>0</v>
      </c>
      <c r="S13" s="22">
        <v>120</v>
      </c>
      <c r="T13" s="22">
        <f t="shared" si="3"/>
        <v>5919</v>
      </c>
      <c r="U13" s="22">
        <v>5869</v>
      </c>
      <c r="V13" s="22">
        <v>50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2313</v>
      </c>
      <c r="AB13" s="22">
        <v>1633</v>
      </c>
      <c r="AC13" s="22">
        <v>647</v>
      </c>
      <c r="AD13" s="22">
        <f t="shared" si="5"/>
        <v>33</v>
      </c>
      <c r="AE13" s="22">
        <v>33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109</v>
      </c>
      <c r="B14" s="40" t="s">
        <v>126</v>
      </c>
      <c r="C14" s="41" t="s">
        <v>127</v>
      </c>
      <c r="D14" s="31">
        <f t="shared" si="0"/>
        <v>24356</v>
      </c>
      <c r="E14" s="22">
        <v>20100</v>
      </c>
      <c r="F14" s="31">
        <f t="shared" si="1"/>
        <v>912</v>
      </c>
      <c r="G14" s="22">
        <v>0</v>
      </c>
      <c r="H14" s="22">
        <v>912</v>
      </c>
      <c r="I14" s="22">
        <v>0</v>
      </c>
      <c r="J14" s="22">
        <v>0</v>
      </c>
      <c r="K14" s="22">
        <v>0</v>
      </c>
      <c r="L14" s="22">
        <v>2327</v>
      </c>
      <c r="M14" s="22">
        <f t="shared" si="2"/>
        <v>1017</v>
      </c>
      <c r="N14" s="22">
        <v>984</v>
      </c>
      <c r="O14" s="22">
        <v>0</v>
      </c>
      <c r="P14" s="22">
        <v>0</v>
      </c>
      <c r="Q14" s="22">
        <v>33</v>
      </c>
      <c r="R14" s="22">
        <v>0</v>
      </c>
      <c r="S14" s="22">
        <v>0</v>
      </c>
      <c r="T14" s="22">
        <f t="shared" si="3"/>
        <v>20100</v>
      </c>
      <c r="U14" s="22">
        <v>20100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4602</v>
      </c>
      <c r="AB14" s="22">
        <v>2327</v>
      </c>
      <c r="AC14" s="22">
        <v>2191</v>
      </c>
      <c r="AD14" s="22">
        <f t="shared" si="5"/>
        <v>84</v>
      </c>
      <c r="AE14" s="22">
        <v>0</v>
      </c>
      <c r="AF14" s="22">
        <v>84</v>
      </c>
      <c r="AG14" s="22">
        <v>0</v>
      </c>
      <c r="AH14" s="22">
        <v>0</v>
      </c>
      <c r="AI14" s="22">
        <v>0</v>
      </c>
    </row>
    <row r="15" spans="1:35" ht="13.5">
      <c r="A15" s="40" t="s">
        <v>109</v>
      </c>
      <c r="B15" s="40" t="s">
        <v>128</v>
      </c>
      <c r="C15" s="41" t="s">
        <v>129</v>
      </c>
      <c r="D15" s="31">
        <f t="shared" si="0"/>
        <v>8597</v>
      </c>
      <c r="E15" s="22">
        <v>7348</v>
      </c>
      <c r="F15" s="31">
        <f t="shared" si="1"/>
        <v>1027</v>
      </c>
      <c r="G15" s="22">
        <v>1027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f t="shared" si="2"/>
        <v>222</v>
      </c>
      <c r="N15" s="22">
        <v>36</v>
      </c>
      <c r="O15" s="22">
        <v>11</v>
      </c>
      <c r="P15" s="22">
        <v>160</v>
      </c>
      <c r="Q15" s="22">
        <v>15</v>
      </c>
      <c r="R15" s="22">
        <v>0</v>
      </c>
      <c r="S15" s="22">
        <v>0</v>
      </c>
      <c r="T15" s="22">
        <f t="shared" si="3"/>
        <v>7348</v>
      </c>
      <c r="U15" s="22">
        <v>7348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1545</v>
      </c>
      <c r="AB15" s="22">
        <v>0</v>
      </c>
      <c r="AC15" s="22">
        <v>860</v>
      </c>
      <c r="AD15" s="22">
        <f t="shared" si="5"/>
        <v>685</v>
      </c>
      <c r="AE15" s="22">
        <v>685</v>
      </c>
      <c r="AF15" s="22">
        <v>0</v>
      </c>
      <c r="AG15" s="22">
        <v>0</v>
      </c>
      <c r="AH15" s="22">
        <v>0</v>
      </c>
      <c r="AI15" s="22">
        <v>0</v>
      </c>
    </row>
    <row r="16" spans="1:35" ht="13.5">
      <c r="A16" s="40" t="s">
        <v>109</v>
      </c>
      <c r="B16" s="40" t="s">
        <v>130</v>
      </c>
      <c r="C16" s="41" t="s">
        <v>131</v>
      </c>
      <c r="D16" s="31">
        <f t="shared" si="0"/>
        <v>23053</v>
      </c>
      <c r="E16" s="22">
        <v>20950</v>
      </c>
      <c r="F16" s="31">
        <f t="shared" si="1"/>
        <v>1359</v>
      </c>
      <c r="G16" s="22">
        <v>591</v>
      </c>
      <c r="H16" s="22">
        <v>768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744</v>
      </c>
      <c r="N16" s="22">
        <v>662</v>
      </c>
      <c r="O16" s="22">
        <v>0</v>
      </c>
      <c r="P16" s="22">
        <v>60</v>
      </c>
      <c r="Q16" s="22">
        <v>0</v>
      </c>
      <c r="R16" s="22">
        <v>0</v>
      </c>
      <c r="S16" s="22">
        <v>22</v>
      </c>
      <c r="T16" s="22">
        <f t="shared" si="3"/>
        <v>21541</v>
      </c>
      <c r="U16" s="22">
        <v>20950</v>
      </c>
      <c r="V16" s="22">
        <v>591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1156</v>
      </c>
      <c r="AB16" s="22">
        <v>0</v>
      </c>
      <c r="AC16" s="22">
        <v>1156</v>
      </c>
      <c r="AD16" s="22">
        <f t="shared" si="5"/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109</v>
      </c>
      <c r="B17" s="40" t="s">
        <v>132</v>
      </c>
      <c r="C17" s="41" t="s">
        <v>133</v>
      </c>
      <c r="D17" s="31">
        <f t="shared" si="0"/>
        <v>6576</v>
      </c>
      <c r="E17" s="22">
        <v>5275</v>
      </c>
      <c r="F17" s="31">
        <f t="shared" si="1"/>
        <v>1301</v>
      </c>
      <c r="G17" s="22">
        <v>662</v>
      </c>
      <c r="H17" s="22">
        <v>639</v>
      </c>
      <c r="I17" s="22">
        <v>0</v>
      </c>
      <c r="J17" s="22">
        <v>0</v>
      </c>
      <c r="K17" s="22">
        <v>0</v>
      </c>
      <c r="L17" s="22">
        <v>0</v>
      </c>
      <c r="M17" s="22">
        <f t="shared" si="2"/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5275</v>
      </c>
      <c r="U17" s="22">
        <v>5275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1017</v>
      </c>
      <c r="AB17" s="22">
        <v>0</v>
      </c>
      <c r="AC17" s="22">
        <v>685</v>
      </c>
      <c r="AD17" s="22">
        <f t="shared" si="5"/>
        <v>332</v>
      </c>
      <c r="AE17" s="22">
        <v>332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109</v>
      </c>
      <c r="B18" s="40" t="s">
        <v>134</v>
      </c>
      <c r="C18" s="41" t="s">
        <v>135</v>
      </c>
      <c r="D18" s="31">
        <f t="shared" si="0"/>
        <v>10385</v>
      </c>
      <c r="E18" s="22">
        <v>8358</v>
      </c>
      <c r="F18" s="31">
        <f t="shared" si="1"/>
        <v>922</v>
      </c>
      <c r="G18" s="22">
        <v>883</v>
      </c>
      <c r="H18" s="22">
        <v>39</v>
      </c>
      <c r="I18" s="22">
        <v>0</v>
      </c>
      <c r="J18" s="22">
        <v>0</v>
      </c>
      <c r="K18" s="22">
        <v>0</v>
      </c>
      <c r="L18" s="22">
        <v>0</v>
      </c>
      <c r="M18" s="22">
        <f t="shared" si="2"/>
        <v>1105</v>
      </c>
      <c r="N18" s="22">
        <v>670</v>
      </c>
      <c r="O18" s="22">
        <v>0</v>
      </c>
      <c r="P18" s="22">
        <v>380</v>
      </c>
      <c r="Q18" s="22">
        <v>26</v>
      </c>
      <c r="R18" s="22">
        <v>29</v>
      </c>
      <c r="S18" s="22">
        <v>0</v>
      </c>
      <c r="T18" s="22">
        <f t="shared" si="3"/>
        <v>8435</v>
      </c>
      <c r="U18" s="22">
        <v>8358</v>
      </c>
      <c r="V18" s="22">
        <v>66</v>
      </c>
      <c r="W18" s="22">
        <v>11</v>
      </c>
      <c r="X18" s="22">
        <v>0</v>
      </c>
      <c r="Y18" s="22">
        <v>0</v>
      </c>
      <c r="Z18" s="22">
        <v>0</v>
      </c>
      <c r="AA18" s="22">
        <f t="shared" si="4"/>
        <v>995</v>
      </c>
      <c r="AB18" s="22">
        <v>0</v>
      </c>
      <c r="AC18" s="22">
        <v>734</v>
      </c>
      <c r="AD18" s="22">
        <f t="shared" si="5"/>
        <v>261</v>
      </c>
      <c r="AE18" s="22">
        <v>261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109</v>
      </c>
      <c r="B19" s="40" t="s">
        <v>136</v>
      </c>
      <c r="C19" s="41" t="s">
        <v>137</v>
      </c>
      <c r="D19" s="31">
        <f t="shared" si="0"/>
        <v>7800</v>
      </c>
      <c r="E19" s="22">
        <v>6838</v>
      </c>
      <c r="F19" s="31">
        <f t="shared" si="1"/>
        <v>962</v>
      </c>
      <c r="G19" s="22">
        <v>276</v>
      </c>
      <c r="H19" s="22">
        <v>586</v>
      </c>
      <c r="I19" s="22">
        <v>0</v>
      </c>
      <c r="J19" s="22">
        <v>0</v>
      </c>
      <c r="K19" s="22">
        <v>100</v>
      </c>
      <c r="L19" s="22">
        <v>0</v>
      </c>
      <c r="M19" s="22">
        <f t="shared" si="2"/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3"/>
        <v>6864</v>
      </c>
      <c r="U19" s="22">
        <v>6838</v>
      </c>
      <c r="V19" s="22">
        <v>26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986</v>
      </c>
      <c r="AB19" s="22">
        <v>0</v>
      </c>
      <c r="AC19" s="22">
        <v>861</v>
      </c>
      <c r="AD19" s="22">
        <f t="shared" si="5"/>
        <v>125</v>
      </c>
      <c r="AE19" s="22">
        <v>25</v>
      </c>
      <c r="AF19" s="22">
        <v>0</v>
      </c>
      <c r="AG19" s="22">
        <v>0</v>
      </c>
      <c r="AH19" s="22">
        <v>0</v>
      </c>
      <c r="AI19" s="22">
        <v>100</v>
      </c>
    </row>
    <row r="20" spans="1:35" ht="13.5">
      <c r="A20" s="40" t="s">
        <v>109</v>
      </c>
      <c r="B20" s="40" t="s">
        <v>138</v>
      </c>
      <c r="C20" s="41" t="s">
        <v>139</v>
      </c>
      <c r="D20" s="31">
        <f t="shared" si="0"/>
        <v>1816</v>
      </c>
      <c r="E20" s="22">
        <v>1216</v>
      </c>
      <c r="F20" s="31">
        <f t="shared" si="1"/>
        <v>600</v>
      </c>
      <c r="G20" s="22">
        <v>0</v>
      </c>
      <c r="H20" s="22">
        <v>600</v>
      </c>
      <c r="I20" s="22">
        <v>0</v>
      </c>
      <c r="J20" s="22">
        <v>0</v>
      </c>
      <c r="K20" s="22">
        <v>0</v>
      </c>
      <c r="L20" s="22">
        <v>0</v>
      </c>
      <c r="M20" s="22">
        <f t="shared" si="2"/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 t="shared" si="3"/>
        <v>1329</v>
      </c>
      <c r="U20" s="22">
        <v>1216</v>
      </c>
      <c r="V20" s="22">
        <v>0</v>
      </c>
      <c r="W20" s="22">
        <v>113</v>
      </c>
      <c r="X20" s="22">
        <v>0</v>
      </c>
      <c r="Y20" s="22">
        <v>0</v>
      </c>
      <c r="Z20" s="22">
        <v>0</v>
      </c>
      <c r="AA20" s="22">
        <f t="shared" si="4"/>
        <v>642</v>
      </c>
      <c r="AB20" s="22">
        <v>0</v>
      </c>
      <c r="AC20" s="22">
        <v>470</v>
      </c>
      <c r="AD20" s="22">
        <f t="shared" si="5"/>
        <v>172</v>
      </c>
      <c r="AE20" s="22">
        <v>0</v>
      </c>
      <c r="AF20" s="22">
        <v>172</v>
      </c>
      <c r="AG20" s="22">
        <v>0</v>
      </c>
      <c r="AH20" s="22">
        <v>0</v>
      </c>
      <c r="AI20" s="22">
        <v>0</v>
      </c>
    </row>
    <row r="21" spans="1:35" ht="13.5">
      <c r="A21" s="40" t="s">
        <v>109</v>
      </c>
      <c r="B21" s="40" t="s">
        <v>140</v>
      </c>
      <c r="C21" s="41" t="s">
        <v>141</v>
      </c>
      <c r="D21" s="31">
        <f t="shared" si="0"/>
        <v>3846</v>
      </c>
      <c r="E21" s="22">
        <v>2882</v>
      </c>
      <c r="F21" s="31">
        <f t="shared" si="1"/>
        <v>691</v>
      </c>
      <c r="G21" s="22">
        <v>391</v>
      </c>
      <c r="H21" s="22">
        <v>300</v>
      </c>
      <c r="I21" s="22">
        <v>0</v>
      </c>
      <c r="J21" s="22">
        <v>0</v>
      </c>
      <c r="K21" s="22">
        <v>0</v>
      </c>
      <c r="L21" s="22">
        <v>18</v>
      </c>
      <c r="M21" s="22">
        <f t="shared" si="2"/>
        <v>255</v>
      </c>
      <c r="N21" s="22">
        <v>252</v>
      </c>
      <c r="O21" s="22">
        <v>0</v>
      </c>
      <c r="P21" s="22">
        <v>0</v>
      </c>
      <c r="Q21" s="22">
        <v>0</v>
      </c>
      <c r="R21" s="22">
        <v>3</v>
      </c>
      <c r="S21" s="22">
        <v>0</v>
      </c>
      <c r="T21" s="22">
        <f t="shared" si="3"/>
        <v>2963</v>
      </c>
      <c r="U21" s="22">
        <v>2882</v>
      </c>
      <c r="V21" s="22">
        <v>81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790</v>
      </c>
      <c r="AB21" s="22">
        <v>18</v>
      </c>
      <c r="AC21" s="22">
        <v>582</v>
      </c>
      <c r="AD21" s="22">
        <f t="shared" si="5"/>
        <v>190</v>
      </c>
      <c r="AE21" s="22">
        <v>43</v>
      </c>
      <c r="AF21" s="22">
        <v>147</v>
      </c>
      <c r="AG21" s="22">
        <v>0</v>
      </c>
      <c r="AH21" s="22">
        <v>0</v>
      </c>
      <c r="AI21" s="22">
        <v>0</v>
      </c>
    </row>
    <row r="22" spans="1:35" ht="13.5">
      <c r="A22" s="40" t="s">
        <v>109</v>
      </c>
      <c r="B22" s="40" t="s">
        <v>142</v>
      </c>
      <c r="C22" s="41" t="s">
        <v>143</v>
      </c>
      <c r="D22" s="31">
        <f t="shared" si="0"/>
        <v>6276</v>
      </c>
      <c r="E22" s="22">
        <v>5081</v>
      </c>
      <c r="F22" s="31">
        <f t="shared" si="1"/>
        <v>975</v>
      </c>
      <c r="G22" s="22">
        <v>678</v>
      </c>
      <c r="H22" s="22">
        <v>297</v>
      </c>
      <c r="I22" s="22">
        <v>0</v>
      </c>
      <c r="J22" s="22">
        <v>0</v>
      </c>
      <c r="K22" s="22">
        <v>0</v>
      </c>
      <c r="L22" s="22">
        <v>220</v>
      </c>
      <c r="M22" s="22">
        <f t="shared" si="2"/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f t="shared" si="3"/>
        <v>5223</v>
      </c>
      <c r="U22" s="22">
        <v>5081</v>
      </c>
      <c r="V22" s="22">
        <v>129</v>
      </c>
      <c r="W22" s="22">
        <v>13</v>
      </c>
      <c r="X22" s="22">
        <v>0</v>
      </c>
      <c r="Y22" s="22">
        <v>0</v>
      </c>
      <c r="Z22" s="22">
        <v>0</v>
      </c>
      <c r="AA22" s="22">
        <f t="shared" si="4"/>
        <v>1267</v>
      </c>
      <c r="AB22" s="22">
        <v>220</v>
      </c>
      <c r="AC22" s="22">
        <v>642</v>
      </c>
      <c r="AD22" s="22">
        <f t="shared" si="5"/>
        <v>405</v>
      </c>
      <c r="AE22" s="22">
        <v>180</v>
      </c>
      <c r="AF22" s="22">
        <v>225</v>
      </c>
      <c r="AG22" s="22">
        <v>0</v>
      </c>
      <c r="AH22" s="22">
        <v>0</v>
      </c>
      <c r="AI22" s="22">
        <v>0</v>
      </c>
    </row>
    <row r="23" spans="1:35" ht="13.5">
      <c r="A23" s="40" t="s">
        <v>109</v>
      </c>
      <c r="B23" s="40" t="s">
        <v>144</v>
      </c>
      <c r="C23" s="41" t="s">
        <v>145</v>
      </c>
      <c r="D23" s="31">
        <f t="shared" si="0"/>
        <v>15677</v>
      </c>
      <c r="E23" s="22">
        <v>11958</v>
      </c>
      <c r="F23" s="31">
        <f t="shared" si="1"/>
        <v>1703</v>
      </c>
      <c r="G23" s="22">
        <v>0</v>
      </c>
      <c r="H23" s="22">
        <v>1703</v>
      </c>
      <c r="I23" s="22">
        <v>0</v>
      </c>
      <c r="J23" s="22">
        <v>0</v>
      </c>
      <c r="K23" s="22">
        <v>0</v>
      </c>
      <c r="L23" s="22">
        <v>2016</v>
      </c>
      <c r="M23" s="22">
        <f t="shared" si="2"/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f t="shared" si="3"/>
        <v>11958</v>
      </c>
      <c r="U23" s="22">
        <v>11958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3509</v>
      </c>
      <c r="AB23" s="22">
        <v>2016</v>
      </c>
      <c r="AC23" s="22">
        <v>1339</v>
      </c>
      <c r="AD23" s="22">
        <f t="shared" si="5"/>
        <v>154</v>
      </c>
      <c r="AE23" s="22">
        <v>0</v>
      </c>
      <c r="AF23" s="22">
        <v>154</v>
      </c>
      <c r="AG23" s="22">
        <v>0</v>
      </c>
      <c r="AH23" s="22">
        <v>0</v>
      </c>
      <c r="AI23" s="22">
        <v>0</v>
      </c>
    </row>
    <row r="24" spans="1:35" ht="13.5">
      <c r="A24" s="40" t="s">
        <v>109</v>
      </c>
      <c r="B24" s="40" t="s">
        <v>146</v>
      </c>
      <c r="C24" s="41" t="s">
        <v>147</v>
      </c>
      <c r="D24" s="31">
        <f t="shared" si="0"/>
        <v>2844</v>
      </c>
      <c r="E24" s="22">
        <v>2348</v>
      </c>
      <c r="F24" s="31">
        <f t="shared" si="1"/>
        <v>441</v>
      </c>
      <c r="G24" s="22">
        <v>286</v>
      </c>
      <c r="H24" s="22">
        <v>155</v>
      </c>
      <c r="I24" s="22">
        <v>0</v>
      </c>
      <c r="J24" s="22">
        <v>0</v>
      </c>
      <c r="K24" s="22">
        <v>0</v>
      </c>
      <c r="L24" s="22">
        <v>55</v>
      </c>
      <c r="M24" s="22">
        <f t="shared" si="2"/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f t="shared" si="3"/>
        <v>2409</v>
      </c>
      <c r="U24" s="22">
        <v>2348</v>
      </c>
      <c r="V24" s="22">
        <v>53</v>
      </c>
      <c r="W24" s="22">
        <v>8</v>
      </c>
      <c r="X24" s="22">
        <v>0</v>
      </c>
      <c r="Y24" s="22">
        <v>0</v>
      </c>
      <c r="Z24" s="22">
        <v>0</v>
      </c>
      <c r="AA24" s="22">
        <f t="shared" si="4"/>
        <v>479</v>
      </c>
      <c r="AB24" s="22">
        <v>55</v>
      </c>
      <c r="AC24" s="22">
        <v>298</v>
      </c>
      <c r="AD24" s="22">
        <f t="shared" si="5"/>
        <v>126</v>
      </c>
      <c r="AE24" s="22">
        <v>72</v>
      </c>
      <c r="AF24" s="22">
        <v>54</v>
      </c>
      <c r="AG24" s="22">
        <v>0</v>
      </c>
      <c r="AH24" s="22">
        <v>0</v>
      </c>
      <c r="AI24" s="22">
        <v>0</v>
      </c>
    </row>
    <row r="25" spans="1:35" ht="13.5">
      <c r="A25" s="40" t="s">
        <v>109</v>
      </c>
      <c r="B25" s="40" t="s">
        <v>148</v>
      </c>
      <c r="C25" s="41" t="s">
        <v>149</v>
      </c>
      <c r="D25" s="31">
        <f t="shared" si="0"/>
        <v>2829</v>
      </c>
      <c r="E25" s="22">
        <v>2072</v>
      </c>
      <c r="F25" s="31">
        <f t="shared" si="1"/>
        <v>484</v>
      </c>
      <c r="G25" s="22">
        <v>289</v>
      </c>
      <c r="H25" s="22">
        <v>195</v>
      </c>
      <c r="I25" s="22">
        <v>0</v>
      </c>
      <c r="J25" s="22">
        <v>0</v>
      </c>
      <c r="K25" s="22">
        <v>0</v>
      </c>
      <c r="L25" s="22">
        <v>4</v>
      </c>
      <c r="M25" s="22">
        <f t="shared" si="2"/>
        <v>269</v>
      </c>
      <c r="N25" s="22">
        <v>266</v>
      </c>
      <c r="O25" s="22">
        <v>0</v>
      </c>
      <c r="P25" s="22">
        <v>0</v>
      </c>
      <c r="Q25" s="22">
        <v>0</v>
      </c>
      <c r="R25" s="22">
        <v>3</v>
      </c>
      <c r="S25" s="22">
        <v>0</v>
      </c>
      <c r="T25" s="22">
        <f t="shared" si="3"/>
        <v>2136</v>
      </c>
      <c r="U25" s="22">
        <v>2072</v>
      </c>
      <c r="V25" s="22">
        <v>64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576</v>
      </c>
      <c r="AB25" s="22">
        <v>4</v>
      </c>
      <c r="AC25" s="22">
        <v>419</v>
      </c>
      <c r="AD25" s="22">
        <f t="shared" si="5"/>
        <v>153</v>
      </c>
      <c r="AE25" s="22">
        <v>60</v>
      </c>
      <c r="AF25" s="22">
        <v>93</v>
      </c>
      <c r="AG25" s="22">
        <v>0</v>
      </c>
      <c r="AH25" s="22">
        <v>0</v>
      </c>
      <c r="AI25" s="22">
        <v>0</v>
      </c>
    </row>
    <row r="26" spans="1:35" ht="13.5">
      <c r="A26" s="40" t="s">
        <v>109</v>
      </c>
      <c r="B26" s="40" t="s">
        <v>150</v>
      </c>
      <c r="C26" s="41" t="s">
        <v>151</v>
      </c>
      <c r="D26" s="31">
        <f t="shared" si="0"/>
        <v>9195</v>
      </c>
      <c r="E26" s="22">
        <v>5699</v>
      </c>
      <c r="F26" s="31">
        <f t="shared" si="1"/>
        <v>3344</v>
      </c>
      <c r="G26" s="22">
        <v>0</v>
      </c>
      <c r="H26" s="22">
        <v>1938</v>
      </c>
      <c r="I26" s="22">
        <v>1406</v>
      </c>
      <c r="J26" s="22">
        <v>0</v>
      </c>
      <c r="K26" s="22">
        <v>0</v>
      </c>
      <c r="L26" s="22">
        <v>124</v>
      </c>
      <c r="M26" s="22">
        <f t="shared" si="2"/>
        <v>28</v>
      </c>
      <c r="N26" s="22">
        <v>0</v>
      </c>
      <c r="O26" s="22">
        <v>0</v>
      </c>
      <c r="P26" s="22">
        <v>0</v>
      </c>
      <c r="Q26" s="22">
        <v>28</v>
      </c>
      <c r="R26" s="22">
        <v>0</v>
      </c>
      <c r="S26" s="22">
        <v>0</v>
      </c>
      <c r="T26" s="22">
        <f t="shared" si="3"/>
        <v>5852</v>
      </c>
      <c r="U26" s="22">
        <v>5699</v>
      </c>
      <c r="V26" s="22">
        <v>0</v>
      </c>
      <c r="W26" s="22">
        <v>101</v>
      </c>
      <c r="X26" s="22">
        <v>52</v>
      </c>
      <c r="Y26" s="22">
        <v>0</v>
      </c>
      <c r="Z26" s="22">
        <v>0</v>
      </c>
      <c r="AA26" s="22">
        <f t="shared" si="4"/>
        <v>846</v>
      </c>
      <c r="AB26" s="22">
        <v>124</v>
      </c>
      <c r="AC26" s="22">
        <v>582</v>
      </c>
      <c r="AD26" s="22">
        <f t="shared" si="5"/>
        <v>140</v>
      </c>
      <c r="AE26" s="22">
        <v>0</v>
      </c>
      <c r="AF26" s="22">
        <v>140</v>
      </c>
      <c r="AG26" s="22">
        <v>0</v>
      </c>
      <c r="AH26" s="22">
        <v>0</v>
      </c>
      <c r="AI26" s="22">
        <v>0</v>
      </c>
    </row>
    <row r="27" spans="1:35" ht="13.5">
      <c r="A27" s="40" t="s">
        <v>109</v>
      </c>
      <c r="B27" s="40" t="s">
        <v>152</v>
      </c>
      <c r="C27" s="41" t="s">
        <v>153</v>
      </c>
      <c r="D27" s="31">
        <f t="shared" si="0"/>
        <v>10148</v>
      </c>
      <c r="E27" s="22">
        <v>7225</v>
      </c>
      <c r="F27" s="31">
        <f t="shared" si="1"/>
        <v>2814</v>
      </c>
      <c r="G27" s="22">
        <v>0</v>
      </c>
      <c r="H27" s="22">
        <v>1840</v>
      </c>
      <c r="I27" s="22">
        <v>974</v>
      </c>
      <c r="J27" s="22">
        <v>0</v>
      </c>
      <c r="K27" s="22">
        <v>0</v>
      </c>
      <c r="L27" s="22">
        <v>80</v>
      </c>
      <c r="M27" s="22">
        <f t="shared" si="2"/>
        <v>29</v>
      </c>
      <c r="N27" s="22">
        <v>0</v>
      </c>
      <c r="O27" s="22">
        <v>0</v>
      </c>
      <c r="P27" s="22">
        <v>0</v>
      </c>
      <c r="Q27" s="22">
        <v>29</v>
      </c>
      <c r="R27" s="22">
        <v>0</v>
      </c>
      <c r="S27" s="22">
        <v>0</v>
      </c>
      <c r="T27" s="22">
        <f t="shared" si="3"/>
        <v>7358</v>
      </c>
      <c r="U27" s="22">
        <v>7225</v>
      </c>
      <c r="V27" s="22">
        <v>0</v>
      </c>
      <c r="W27" s="22">
        <v>97</v>
      </c>
      <c r="X27" s="22">
        <v>36</v>
      </c>
      <c r="Y27" s="22">
        <v>0</v>
      </c>
      <c r="Z27" s="22">
        <v>0</v>
      </c>
      <c r="AA27" s="22">
        <f t="shared" si="4"/>
        <v>945</v>
      </c>
      <c r="AB27" s="22">
        <v>80</v>
      </c>
      <c r="AC27" s="22">
        <v>735</v>
      </c>
      <c r="AD27" s="22">
        <f t="shared" si="5"/>
        <v>130</v>
      </c>
      <c r="AE27" s="22">
        <v>0</v>
      </c>
      <c r="AF27" s="22">
        <v>130</v>
      </c>
      <c r="AG27" s="22">
        <v>0</v>
      </c>
      <c r="AH27" s="22">
        <v>0</v>
      </c>
      <c r="AI27" s="22">
        <v>0</v>
      </c>
    </row>
    <row r="28" spans="1:35" ht="13.5">
      <c r="A28" s="40" t="s">
        <v>109</v>
      </c>
      <c r="B28" s="40" t="s">
        <v>154</v>
      </c>
      <c r="C28" s="41" t="s">
        <v>155</v>
      </c>
      <c r="D28" s="31">
        <f t="shared" si="0"/>
        <v>1191</v>
      </c>
      <c r="E28" s="22">
        <v>1004</v>
      </c>
      <c r="F28" s="31">
        <f t="shared" si="1"/>
        <v>84</v>
      </c>
      <c r="G28" s="22">
        <v>84</v>
      </c>
      <c r="H28" s="22">
        <v>0</v>
      </c>
      <c r="I28" s="22">
        <v>0</v>
      </c>
      <c r="J28" s="22">
        <v>0</v>
      </c>
      <c r="K28" s="22">
        <v>0</v>
      </c>
      <c r="L28" s="22">
        <v>3</v>
      </c>
      <c r="M28" s="22">
        <f t="shared" si="2"/>
        <v>100</v>
      </c>
      <c r="N28" s="22">
        <v>9</v>
      </c>
      <c r="O28" s="22">
        <v>38</v>
      </c>
      <c r="P28" s="22">
        <v>26</v>
      </c>
      <c r="Q28" s="22">
        <v>5</v>
      </c>
      <c r="R28" s="22">
        <v>1</v>
      </c>
      <c r="S28" s="22">
        <v>21</v>
      </c>
      <c r="T28" s="22">
        <f t="shared" si="3"/>
        <v>1046</v>
      </c>
      <c r="U28" s="22">
        <v>1004</v>
      </c>
      <c r="V28" s="22">
        <v>42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136</v>
      </c>
      <c r="AB28" s="22">
        <v>3</v>
      </c>
      <c r="AC28" s="22">
        <v>104</v>
      </c>
      <c r="AD28" s="22">
        <f t="shared" si="5"/>
        <v>29</v>
      </c>
      <c r="AE28" s="22">
        <v>29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109</v>
      </c>
      <c r="B29" s="40" t="s">
        <v>156</v>
      </c>
      <c r="C29" s="41" t="s">
        <v>157</v>
      </c>
      <c r="D29" s="31">
        <f t="shared" si="0"/>
        <v>3488</v>
      </c>
      <c r="E29" s="22">
        <v>2885</v>
      </c>
      <c r="F29" s="31">
        <f t="shared" si="1"/>
        <v>388</v>
      </c>
      <c r="G29" s="22">
        <v>372</v>
      </c>
      <c r="H29" s="22">
        <v>16</v>
      </c>
      <c r="I29" s="22">
        <v>0</v>
      </c>
      <c r="J29" s="22">
        <v>0</v>
      </c>
      <c r="K29" s="22">
        <v>0</v>
      </c>
      <c r="L29" s="22">
        <v>38</v>
      </c>
      <c r="M29" s="22">
        <f t="shared" si="2"/>
        <v>177</v>
      </c>
      <c r="N29" s="22">
        <v>5</v>
      </c>
      <c r="O29" s="22">
        <v>19</v>
      </c>
      <c r="P29" s="22">
        <v>153</v>
      </c>
      <c r="Q29" s="22">
        <v>0</v>
      </c>
      <c r="R29" s="22">
        <v>0</v>
      </c>
      <c r="S29" s="22">
        <v>0</v>
      </c>
      <c r="T29" s="22">
        <f t="shared" si="3"/>
        <v>3046</v>
      </c>
      <c r="U29" s="22">
        <v>2885</v>
      </c>
      <c r="V29" s="22">
        <v>161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490</v>
      </c>
      <c r="AB29" s="22">
        <v>38</v>
      </c>
      <c r="AC29" s="22">
        <v>302</v>
      </c>
      <c r="AD29" s="22">
        <f t="shared" si="5"/>
        <v>150</v>
      </c>
      <c r="AE29" s="22">
        <v>150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109</v>
      </c>
      <c r="B30" s="40" t="s">
        <v>158</v>
      </c>
      <c r="C30" s="41" t="s">
        <v>159</v>
      </c>
      <c r="D30" s="31">
        <f t="shared" si="0"/>
        <v>1357</v>
      </c>
      <c r="E30" s="22">
        <v>1075</v>
      </c>
      <c r="F30" s="31">
        <f t="shared" si="1"/>
        <v>186</v>
      </c>
      <c r="G30" s="22">
        <v>176</v>
      </c>
      <c r="H30" s="22">
        <v>10</v>
      </c>
      <c r="I30" s="22">
        <v>0</v>
      </c>
      <c r="J30" s="22">
        <v>0</v>
      </c>
      <c r="K30" s="22">
        <v>0</v>
      </c>
      <c r="L30" s="22">
        <v>3</v>
      </c>
      <c r="M30" s="22">
        <f t="shared" si="2"/>
        <v>93</v>
      </c>
      <c r="N30" s="22">
        <v>2</v>
      </c>
      <c r="O30" s="22">
        <v>11</v>
      </c>
      <c r="P30" s="22">
        <v>80</v>
      </c>
      <c r="Q30" s="22">
        <v>0</v>
      </c>
      <c r="R30" s="22">
        <v>0</v>
      </c>
      <c r="S30" s="22">
        <v>0</v>
      </c>
      <c r="T30" s="22">
        <f t="shared" si="3"/>
        <v>1138</v>
      </c>
      <c r="U30" s="22">
        <v>1075</v>
      </c>
      <c r="V30" s="22">
        <v>63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198</v>
      </c>
      <c r="AB30" s="22">
        <v>3</v>
      </c>
      <c r="AC30" s="22">
        <v>112</v>
      </c>
      <c r="AD30" s="22">
        <f t="shared" si="5"/>
        <v>83</v>
      </c>
      <c r="AE30" s="22">
        <v>83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109</v>
      </c>
      <c r="B31" s="40" t="s">
        <v>160</v>
      </c>
      <c r="C31" s="41" t="s">
        <v>161</v>
      </c>
      <c r="D31" s="31">
        <f t="shared" si="0"/>
        <v>1503</v>
      </c>
      <c r="E31" s="22">
        <v>1351</v>
      </c>
      <c r="F31" s="31">
        <f t="shared" si="1"/>
        <v>120</v>
      </c>
      <c r="G31" s="22">
        <v>54</v>
      </c>
      <c r="H31" s="22">
        <v>66</v>
      </c>
      <c r="I31" s="22">
        <v>0</v>
      </c>
      <c r="J31" s="22">
        <v>0</v>
      </c>
      <c r="K31" s="22">
        <v>0</v>
      </c>
      <c r="L31" s="22">
        <v>32</v>
      </c>
      <c r="M31" s="22">
        <f t="shared" si="2"/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3"/>
        <v>1351</v>
      </c>
      <c r="U31" s="22">
        <v>1351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237</v>
      </c>
      <c r="AB31" s="22">
        <v>32</v>
      </c>
      <c r="AC31" s="22">
        <v>205</v>
      </c>
      <c r="AD31" s="22">
        <f t="shared" si="5"/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109</v>
      </c>
      <c r="B32" s="40" t="s">
        <v>162</v>
      </c>
      <c r="C32" s="41" t="s">
        <v>163</v>
      </c>
      <c r="D32" s="31">
        <f t="shared" si="0"/>
        <v>668</v>
      </c>
      <c r="E32" s="22">
        <v>373</v>
      </c>
      <c r="F32" s="31">
        <f t="shared" si="1"/>
        <v>84</v>
      </c>
      <c r="G32" s="22">
        <v>84</v>
      </c>
      <c r="H32" s="22">
        <v>0</v>
      </c>
      <c r="I32" s="22">
        <v>0</v>
      </c>
      <c r="J32" s="22">
        <v>0</v>
      </c>
      <c r="K32" s="22">
        <v>0</v>
      </c>
      <c r="L32" s="22">
        <v>69</v>
      </c>
      <c r="M32" s="22">
        <f t="shared" si="2"/>
        <v>142</v>
      </c>
      <c r="N32" s="22">
        <v>50</v>
      </c>
      <c r="O32" s="22">
        <v>24</v>
      </c>
      <c r="P32" s="22">
        <v>64</v>
      </c>
      <c r="Q32" s="22">
        <v>3</v>
      </c>
      <c r="R32" s="22">
        <v>1</v>
      </c>
      <c r="S32" s="22">
        <v>0</v>
      </c>
      <c r="T32" s="22">
        <f t="shared" si="3"/>
        <v>373</v>
      </c>
      <c r="U32" s="22">
        <v>373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190</v>
      </c>
      <c r="AB32" s="22">
        <v>69</v>
      </c>
      <c r="AC32" s="22">
        <v>37</v>
      </c>
      <c r="AD32" s="22">
        <f t="shared" si="5"/>
        <v>84</v>
      </c>
      <c r="AE32" s="22">
        <v>84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109</v>
      </c>
      <c r="B33" s="40" t="s">
        <v>164</v>
      </c>
      <c r="C33" s="41" t="s">
        <v>165</v>
      </c>
      <c r="D33" s="31">
        <f t="shared" si="0"/>
        <v>4029</v>
      </c>
      <c r="E33" s="22">
        <v>2748</v>
      </c>
      <c r="F33" s="31">
        <f t="shared" si="1"/>
        <v>591</v>
      </c>
      <c r="G33" s="22">
        <v>247</v>
      </c>
      <c r="H33" s="22">
        <v>344</v>
      </c>
      <c r="I33" s="22">
        <v>0</v>
      </c>
      <c r="J33" s="22">
        <v>0</v>
      </c>
      <c r="K33" s="22">
        <v>0</v>
      </c>
      <c r="L33" s="22">
        <v>200</v>
      </c>
      <c r="M33" s="22">
        <f t="shared" si="2"/>
        <v>490</v>
      </c>
      <c r="N33" s="22">
        <v>255</v>
      </c>
      <c r="O33" s="22">
        <v>100</v>
      </c>
      <c r="P33" s="22">
        <v>83</v>
      </c>
      <c r="Q33" s="22">
        <v>18</v>
      </c>
      <c r="R33" s="22">
        <v>32</v>
      </c>
      <c r="S33" s="22">
        <v>2</v>
      </c>
      <c r="T33" s="22">
        <f t="shared" si="3"/>
        <v>2995</v>
      </c>
      <c r="U33" s="22">
        <v>2748</v>
      </c>
      <c r="V33" s="22">
        <v>247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564</v>
      </c>
      <c r="AB33" s="22">
        <v>200</v>
      </c>
      <c r="AC33" s="22">
        <v>364</v>
      </c>
      <c r="AD33" s="22">
        <f t="shared" si="5"/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</row>
    <row r="34" spans="1:35" ht="13.5">
      <c r="A34" s="40" t="s">
        <v>109</v>
      </c>
      <c r="B34" s="40" t="s">
        <v>166</v>
      </c>
      <c r="C34" s="41" t="s">
        <v>167</v>
      </c>
      <c r="D34" s="31">
        <f t="shared" si="0"/>
        <v>3809</v>
      </c>
      <c r="E34" s="22">
        <v>3106</v>
      </c>
      <c r="F34" s="31">
        <f t="shared" si="1"/>
        <v>412</v>
      </c>
      <c r="G34" s="22">
        <v>247</v>
      </c>
      <c r="H34" s="22">
        <v>165</v>
      </c>
      <c r="I34" s="22">
        <v>0</v>
      </c>
      <c r="J34" s="22">
        <v>0</v>
      </c>
      <c r="K34" s="22">
        <v>0</v>
      </c>
      <c r="L34" s="22">
        <v>0</v>
      </c>
      <c r="M34" s="22">
        <f t="shared" si="2"/>
        <v>291</v>
      </c>
      <c r="N34" s="22">
        <v>160</v>
      </c>
      <c r="O34" s="22">
        <v>24</v>
      </c>
      <c r="P34" s="22">
        <v>95</v>
      </c>
      <c r="Q34" s="22">
        <v>11</v>
      </c>
      <c r="R34" s="22">
        <v>1</v>
      </c>
      <c r="S34" s="22">
        <v>0</v>
      </c>
      <c r="T34" s="22">
        <f t="shared" si="3"/>
        <v>3197</v>
      </c>
      <c r="U34" s="22">
        <v>3106</v>
      </c>
      <c r="V34" s="22">
        <v>91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415</v>
      </c>
      <c r="AB34" s="22">
        <v>0</v>
      </c>
      <c r="AC34" s="22">
        <v>415</v>
      </c>
      <c r="AD34" s="22">
        <f t="shared" si="5"/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109</v>
      </c>
      <c r="B35" s="40" t="s">
        <v>168</v>
      </c>
      <c r="C35" s="41" t="s">
        <v>169</v>
      </c>
      <c r="D35" s="31">
        <f t="shared" si="0"/>
        <v>2521</v>
      </c>
      <c r="E35" s="22">
        <v>1532</v>
      </c>
      <c r="F35" s="31">
        <f t="shared" si="1"/>
        <v>734</v>
      </c>
      <c r="G35" s="22">
        <v>445</v>
      </c>
      <c r="H35" s="22">
        <v>289</v>
      </c>
      <c r="I35" s="22">
        <v>0</v>
      </c>
      <c r="J35" s="22">
        <v>0</v>
      </c>
      <c r="K35" s="22">
        <v>0</v>
      </c>
      <c r="L35" s="22">
        <v>181</v>
      </c>
      <c r="M35" s="22">
        <f t="shared" si="2"/>
        <v>74</v>
      </c>
      <c r="N35" s="22">
        <v>0</v>
      </c>
      <c r="O35" s="22">
        <v>74</v>
      </c>
      <c r="P35" s="22">
        <v>0</v>
      </c>
      <c r="Q35" s="22">
        <v>0</v>
      </c>
      <c r="R35" s="22">
        <v>0</v>
      </c>
      <c r="S35" s="22">
        <v>0</v>
      </c>
      <c r="T35" s="22">
        <f t="shared" si="3"/>
        <v>1618</v>
      </c>
      <c r="U35" s="22">
        <v>1532</v>
      </c>
      <c r="V35" s="22">
        <v>86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491</v>
      </c>
      <c r="AB35" s="22">
        <v>181</v>
      </c>
      <c r="AC35" s="22">
        <v>155</v>
      </c>
      <c r="AD35" s="22">
        <f t="shared" si="5"/>
        <v>155</v>
      </c>
      <c r="AE35" s="22">
        <v>155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109</v>
      </c>
      <c r="B36" s="40" t="s">
        <v>170</v>
      </c>
      <c r="C36" s="41" t="s">
        <v>171</v>
      </c>
      <c r="D36" s="31">
        <f t="shared" si="0"/>
        <v>686</v>
      </c>
      <c r="E36" s="22">
        <v>521</v>
      </c>
      <c r="F36" s="31">
        <f t="shared" si="1"/>
        <v>37</v>
      </c>
      <c r="G36" s="22">
        <v>0</v>
      </c>
      <c r="H36" s="22">
        <v>37</v>
      </c>
      <c r="I36" s="22">
        <v>0</v>
      </c>
      <c r="J36" s="22">
        <v>0</v>
      </c>
      <c r="K36" s="22">
        <v>0</v>
      </c>
      <c r="L36" s="22">
        <v>37</v>
      </c>
      <c r="M36" s="22">
        <f t="shared" si="2"/>
        <v>91</v>
      </c>
      <c r="N36" s="22">
        <v>20</v>
      </c>
      <c r="O36" s="22">
        <v>28</v>
      </c>
      <c r="P36" s="22">
        <v>40</v>
      </c>
      <c r="Q36" s="22">
        <v>3</v>
      </c>
      <c r="R36" s="22">
        <v>0</v>
      </c>
      <c r="S36" s="22">
        <v>0</v>
      </c>
      <c r="T36" s="22">
        <f t="shared" si="3"/>
        <v>521</v>
      </c>
      <c r="U36" s="22">
        <v>521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104</v>
      </c>
      <c r="AB36" s="22">
        <v>37</v>
      </c>
      <c r="AC36" s="22">
        <v>67</v>
      </c>
      <c r="AD36" s="22">
        <f t="shared" si="5"/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109</v>
      </c>
      <c r="B37" s="40" t="s">
        <v>172</v>
      </c>
      <c r="C37" s="41" t="s">
        <v>173</v>
      </c>
      <c r="D37" s="31">
        <f t="shared" si="0"/>
        <v>3803</v>
      </c>
      <c r="E37" s="22">
        <v>3199</v>
      </c>
      <c r="F37" s="31">
        <f t="shared" si="1"/>
        <v>69</v>
      </c>
      <c r="G37" s="22">
        <v>0</v>
      </c>
      <c r="H37" s="22">
        <v>69</v>
      </c>
      <c r="I37" s="22">
        <v>0</v>
      </c>
      <c r="J37" s="22">
        <v>0</v>
      </c>
      <c r="K37" s="22">
        <v>0</v>
      </c>
      <c r="L37" s="22">
        <v>481</v>
      </c>
      <c r="M37" s="22">
        <f t="shared" si="2"/>
        <v>54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54</v>
      </c>
      <c r="T37" s="22">
        <f t="shared" si="3"/>
        <v>3199</v>
      </c>
      <c r="U37" s="22">
        <v>3199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805</v>
      </c>
      <c r="AB37" s="22">
        <v>481</v>
      </c>
      <c r="AC37" s="22">
        <v>324</v>
      </c>
      <c r="AD37" s="22">
        <f t="shared" si="5"/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109</v>
      </c>
      <c r="B38" s="40" t="s">
        <v>174</v>
      </c>
      <c r="C38" s="41" t="s">
        <v>175</v>
      </c>
      <c r="D38" s="31">
        <f t="shared" si="0"/>
        <v>2145</v>
      </c>
      <c r="E38" s="22">
        <v>1764</v>
      </c>
      <c r="F38" s="31">
        <f t="shared" si="1"/>
        <v>71</v>
      </c>
      <c r="G38" s="22">
        <v>0</v>
      </c>
      <c r="H38" s="22">
        <v>71</v>
      </c>
      <c r="I38" s="22">
        <v>0</v>
      </c>
      <c r="J38" s="22">
        <v>0</v>
      </c>
      <c r="K38" s="22">
        <v>0</v>
      </c>
      <c r="L38" s="22">
        <v>310</v>
      </c>
      <c r="M38" s="22">
        <f t="shared" si="2"/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3"/>
        <v>1764</v>
      </c>
      <c r="U38" s="22">
        <v>1764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4"/>
        <v>512</v>
      </c>
      <c r="AB38" s="22">
        <v>310</v>
      </c>
      <c r="AC38" s="22">
        <v>192</v>
      </c>
      <c r="AD38" s="22">
        <f t="shared" si="5"/>
        <v>10</v>
      </c>
      <c r="AE38" s="22">
        <v>0</v>
      </c>
      <c r="AF38" s="22">
        <v>10</v>
      </c>
      <c r="AG38" s="22">
        <v>0</v>
      </c>
      <c r="AH38" s="22">
        <v>0</v>
      </c>
      <c r="AI38" s="22">
        <v>0</v>
      </c>
    </row>
    <row r="39" spans="1:35" ht="13.5">
      <c r="A39" s="40" t="s">
        <v>109</v>
      </c>
      <c r="B39" s="40" t="s">
        <v>176</v>
      </c>
      <c r="C39" s="41" t="s">
        <v>177</v>
      </c>
      <c r="D39" s="31">
        <f t="shared" si="0"/>
        <v>2748</v>
      </c>
      <c r="E39" s="22">
        <v>2190</v>
      </c>
      <c r="F39" s="31">
        <f t="shared" si="1"/>
        <v>527</v>
      </c>
      <c r="G39" s="22">
        <v>527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f t="shared" si="2"/>
        <v>31</v>
      </c>
      <c r="N39" s="22">
        <v>1</v>
      </c>
      <c r="O39" s="22">
        <v>29</v>
      </c>
      <c r="P39" s="22">
        <v>0</v>
      </c>
      <c r="Q39" s="22">
        <v>0</v>
      </c>
      <c r="R39" s="22">
        <v>1</v>
      </c>
      <c r="S39" s="22">
        <v>0</v>
      </c>
      <c r="T39" s="22">
        <f t="shared" si="3"/>
        <v>2220</v>
      </c>
      <c r="U39" s="22">
        <v>2190</v>
      </c>
      <c r="V39" s="22">
        <v>30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4"/>
        <v>438</v>
      </c>
      <c r="AB39" s="22">
        <v>0</v>
      </c>
      <c r="AC39" s="22">
        <v>245</v>
      </c>
      <c r="AD39" s="22">
        <f t="shared" si="5"/>
        <v>193</v>
      </c>
      <c r="AE39" s="22">
        <v>193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109</v>
      </c>
      <c r="B40" s="40" t="s">
        <v>178</v>
      </c>
      <c r="C40" s="41" t="s">
        <v>179</v>
      </c>
      <c r="D40" s="31">
        <f t="shared" si="0"/>
        <v>1218</v>
      </c>
      <c r="E40" s="22">
        <v>909</v>
      </c>
      <c r="F40" s="31">
        <f t="shared" si="1"/>
        <v>294</v>
      </c>
      <c r="G40" s="22">
        <v>294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f t="shared" si="2"/>
        <v>15</v>
      </c>
      <c r="N40" s="22">
        <v>1</v>
      </c>
      <c r="O40" s="22">
        <v>13</v>
      </c>
      <c r="P40" s="22">
        <v>0</v>
      </c>
      <c r="Q40" s="22">
        <v>0</v>
      </c>
      <c r="R40" s="22">
        <v>1</v>
      </c>
      <c r="S40" s="22">
        <v>0</v>
      </c>
      <c r="T40" s="22">
        <f t="shared" si="3"/>
        <v>922</v>
      </c>
      <c r="U40" s="22">
        <v>909</v>
      </c>
      <c r="V40" s="22">
        <v>13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207</v>
      </c>
      <c r="AB40" s="22">
        <v>0</v>
      </c>
      <c r="AC40" s="22">
        <v>102</v>
      </c>
      <c r="AD40" s="22">
        <f t="shared" si="5"/>
        <v>105</v>
      </c>
      <c r="AE40" s="22">
        <v>105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109</v>
      </c>
      <c r="B41" s="40" t="s">
        <v>180</v>
      </c>
      <c r="C41" s="41" t="s">
        <v>181</v>
      </c>
      <c r="D41" s="31">
        <f t="shared" si="0"/>
        <v>2899</v>
      </c>
      <c r="E41" s="22">
        <v>2373</v>
      </c>
      <c r="F41" s="31">
        <f t="shared" si="1"/>
        <v>502</v>
      </c>
      <c r="G41" s="22">
        <v>502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f t="shared" si="2"/>
        <v>24</v>
      </c>
      <c r="N41" s="22">
        <v>1</v>
      </c>
      <c r="O41" s="22">
        <v>22</v>
      </c>
      <c r="P41" s="22">
        <v>0</v>
      </c>
      <c r="Q41" s="22">
        <v>0</v>
      </c>
      <c r="R41" s="22">
        <v>1</v>
      </c>
      <c r="S41" s="22">
        <v>0</v>
      </c>
      <c r="T41" s="22">
        <f t="shared" si="3"/>
        <v>2396</v>
      </c>
      <c r="U41" s="22">
        <v>2373</v>
      </c>
      <c r="V41" s="22">
        <v>23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4"/>
        <v>454</v>
      </c>
      <c r="AB41" s="22">
        <v>0</v>
      </c>
      <c r="AC41" s="22">
        <v>264</v>
      </c>
      <c r="AD41" s="22">
        <f t="shared" si="5"/>
        <v>190</v>
      </c>
      <c r="AE41" s="22">
        <v>190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109</v>
      </c>
      <c r="B42" s="40" t="s">
        <v>182</v>
      </c>
      <c r="C42" s="41" t="s">
        <v>183</v>
      </c>
      <c r="D42" s="31">
        <f t="shared" si="0"/>
        <v>1388</v>
      </c>
      <c r="E42" s="22">
        <v>1115</v>
      </c>
      <c r="F42" s="31">
        <f t="shared" si="1"/>
        <v>259</v>
      </c>
      <c r="G42" s="22">
        <v>259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f t="shared" si="2"/>
        <v>14</v>
      </c>
      <c r="N42" s="22">
        <v>1</v>
      </c>
      <c r="O42" s="22">
        <v>12</v>
      </c>
      <c r="P42" s="22">
        <v>0</v>
      </c>
      <c r="Q42" s="22">
        <v>0</v>
      </c>
      <c r="R42" s="22">
        <v>1</v>
      </c>
      <c r="S42" s="22">
        <v>0</v>
      </c>
      <c r="T42" s="22">
        <f t="shared" si="3"/>
        <v>1127</v>
      </c>
      <c r="U42" s="22">
        <v>1115</v>
      </c>
      <c r="V42" s="22">
        <v>12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4"/>
        <v>218</v>
      </c>
      <c r="AB42" s="22">
        <v>0</v>
      </c>
      <c r="AC42" s="22">
        <v>124</v>
      </c>
      <c r="AD42" s="22">
        <f t="shared" si="5"/>
        <v>94</v>
      </c>
      <c r="AE42" s="22">
        <v>94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109</v>
      </c>
      <c r="B43" s="40" t="s">
        <v>184</v>
      </c>
      <c r="C43" s="41" t="s">
        <v>185</v>
      </c>
      <c r="D43" s="31">
        <f t="shared" si="0"/>
        <v>610</v>
      </c>
      <c r="E43" s="22">
        <v>432</v>
      </c>
      <c r="F43" s="31">
        <f t="shared" si="1"/>
        <v>170</v>
      </c>
      <c r="G43" s="22">
        <v>170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f t="shared" si="2"/>
        <v>8</v>
      </c>
      <c r="N43" s="22">
        <v>0</v>
      </c>
      <c r="O43" s="22">
        <v>8</v>
      </c>
      <c r="P43" s="22">
        <v>0</v>
      </c>
      <c r="Q43" s="22">
        <v>0</v>
      </c>
      <c r="R43" s="22">
        <v>0</v>
      </c>
      <c r="S43" s="22">
        <v>0</v>
      </c>
      <c r="T43" s="22">
        <f t="shared" si="3"/>
        <v>440</v>
      </c>
      <c r="U43" s="22">
        <v>432</v>
      </c>
      <c r="V43" s="22">
        <v>8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4"/>
        <v>111</v>
      </c>
      <c r="AB43" s="22">
        <v>0</v>
      </c>
      <c r="AC43" s="22">
        <v>49</v>
      </c>
      <c r="AD43" s="22">
        <f t="shared" si="5"/>
        <v>62</v>
      </c>
      <c r="AE43" s="22">
        <v>62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109</v>
      </c>
      <c r="B44" s="40" t="s">
        <v>186</v>
      </c>
      <c r="C44" s="41" t="s">
        <v>187</v>
      </c>
      <c r="D44" s="31">
        <f t="shared" si="0"/>
        <v>655</v>
      </c>
      <c r="E44" s="22">
        <v>493</v>
      </c>
      <c r="F44" s="31">
        <f t="shared" si="1"/>
        <v>151</v>
      </c>
      <c r="G44" s="22">
        <v>151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f t="shared" si="2"/>
        <v>11</v>
      </c>
      <c r="N44" s="22">
        <v>0</v>
      </c>
      <c r="O44" s="22">
        <v>11</v>
      </c>
      <c r="P44" s="22">
        <v>0</v>
      </c>
      <c r="Q44" s="22">
        <v>0</v>
      </c>
      <c r="R44" s="22">
        <v>0</v>
      </c>
      <c r="S44" s="22">
        <v>0</v>
      </c>
      <c r="T44" s="22">
        <f t="shared" si="3"/>
        <v>505</v>
      </c>
      <c r="U44" s="22">
        <v>493</v>
      </c>
      <c r="V44" s="22">
        <v>12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4"/>
        <v>107</v>
      </c>
      <c r="AB44" s="22">
        <v>0</v>
      </c>
      <c r="AC44" s="22">
        <v>56</v>
      </c>
      <c r="AD44" s="22">
        <f t="shared" si="5"/>
        <v>51</v>
      </c>
      <c r="AE44" s="22">
        <v>51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109</v>
      </c>
      <c r="B45" s="40" t="s">
        <v>188</v>
      </c>
      <c r="C45" s="41" t="s">
        <v>189</v>
      </c>
      <c r="D45" s="31">
        <f t="shared" si="0"/>
        <v>920</v>
      </c>
      <c r="E45" s="22">
        <v>0</v>
      </c>
      <c r="F45" s="31">
        <f t="shared" si="1"/>
        <v>920</v>
      </c>
      <c r="G45" s="22">
        <v>0</v>
      </c>
      <c r="H45" s="22">
        <v>179</v>
      </c>
      <c r="I45" s="22">
        <v>0</v>
      </c>
      <c r="J45" s="22">
        <v>0</v>
      </c>
      <c r="K45" s="22">
        <v>741</v>
      </c>
      <c r="L45" s="22">
        <v>0</v>
      </c>
      <c r="M45" s="22">
        <f t="shared" si="2"/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f t="shared" si="3"/>
        <v>777</v>
      </c>
      <c r="U45" s="22">
        <v>0</v>
      </c>
      <c r="V45" s="22">
        <v>0</v>
      </c>
      <c r="W45" s="22">
        <v>36</v>
      </c>
      <c r="X45" s="22">
        <v>0</v>
      </c>
      <c r="Y45" s="22">
        <v>0</v>
      </c>
      <c r="Z45" s="22">
        <v>741</v>
      </c>
      <c r="AA45" s="22">
        <f t="shared" si="4"/>
        <v>82</v>
      </c>
      <c r="AB45" s="22">
        <v>0</v>
      </c>
      <c r="AC45" s="22">
        <v>31</v>
      </c>
      <c r="AD45" s="22">
        <f t="shared" si="5"/>
        <v>51</v>
      </c>
      <c r="AE45" s="22">
        <v>0</v>
      </c>
      <c r="AF45" s="22">
        <v>51</v>
      </c>
      <c r="AG45" s="22">
        <v>0</v>
      </c>
      <c r="AH45" s="22">
        <v>0</v>
      </c>
      <c r="AI45" s="22">
        <v>0</v>
      </c>
    </row>
    <row r="46" spans="1:35" ht="13.5">
      <c r="A46" s="40" t="s">
        <v>109</v>
      </c>
      <c r="B46" s="40" t="s">
        <v>190</v>
      </c>
      <c r="C46" s="41" t="s">
        <v>191</v>
      </c>
      <c r="D46" s="31">
        <f t="shared" si="0"/>
        <v>1616</v>
      </c>
      <c r="E46" s="22">
        <v>0</v>
      </c>
      <c r="F46" s="31">
        <f t="shared" si="1"/>
        <v>1616</v>
      </c>
      <c r="G46" s="22">
        <v>0</v>
      </c>
      <c r="H46" s="22">
        <v>235</v>
      </c>
      <c r="I46" s="22">
        <v>0</v>
      </c>
      <c r="J46" s="22">
        <v>0</v>
      </c>
      <c r="K46" s="22">
        <v>1381</v>
      </c>
      <c r="L46" s="22">
        <v>0</v>
      </c>
      <c r="M46" s="22">
        <f t="shared" si="2"/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3"/>
        <v>1428</v>
      </c>
      <c r="U46" s="22">
        <v>0</v>
      </c>
      <c r="V46" s="22">
        <v>0</v>
      </c>
      <c r="W46" s="22">
        <v>47</v>
      </c>
      <c r="X46" s="22">
        <v>0</v>
      </c>
      <c r="Y46" s="22">
        <v>0</v>
      </c>
      <c r="Z46" s="22">
        <v>1381</v>
      </c>
      <c r="AA46" s="22">
        <f t="shared" si="4"/>
        <v>125</v>
      </c>
      <c r="AB46" s="22">
        <v>0</v>
      </c>
      <c r="AC46" s="22">
        <v>58</v>
      </c>
      <c r="AD46" s="22">
        <f t="shared" si="5"/>
        <v>67</v>
      </c>
      <c r="AE46" s="22">
        <v>0</v>
      </c>
      <c r="AF46" s="22">
        <v>67</v>
      </c>
      <c r="AG46" s="22">
        <v>0</v>
      </c>
      <c r="AH46" s="22">
        <v>0</v>
      </c>
      <c r="AI46" s="22">
        <v>0</v>
      </c>
    </row>
    <row r="47" spans="1:35" ht="13.5">
      <c r="A47" s="40" t="s">
        <v>109</v>
      </c>
      <c r="B47" s="40" t="s">
        <v>192</v>
      </c>
      <c r="C47" s="41" t="s">
        <v>193</v>
      </c>
      <c r="D47" s="31">
        <f t="shared" si="0"/>
        <v>7427</v>
      </c>
      <c r="E47" s="22">
        <v>5611</v>
      </c>
      <c r="F47" s="31">
        <f t="shared" si="1"/>
        <v>561</v>
      </c>
      <c r="G47" s="22">
        <v>0</v>
      </c>
      <c r="H47" s="22">
        <v>138</v>
      </c>
      <c r="I47" s="22">
        <v>0</v>
      </c>
      <c r="J47" s="22">
        <v>0</v>
      </c>
      <c r="K47" s="22">
        <v>423</v>
      </c>
      <c r="L47" s="22">
        <v>237</v>
      </c>
      <c r="M47" s="22">
        <f t="shared" si="2"/>
        <v>1018</v>
      </c>
      <c r="N47" s="22">
        <v>540</v>
      </c>
      <c r="O47" s="22">
        <v>186</v>
      </c>
      <c r="P47" s="22">
        <v>230</v>
      </c>
      <c r="Q47" s="22">
        <v>17</v>
      </c>
      <c r="R47" s="22">
        <v>0</v>
      </c>
      <c r="S47" s="22">
        <v>45</v>
      </c>
      <c r="T47" s="22">
        <f t="shared" si="3"/>
        <v>6034</v>
      </c>
      <c r="U47" s="22">
        <v>5611</v>
      </c>
      <c r="V47" s="22">
        <v>0</v>
      </c>
      <c r="W47" s="22">
        <v>0</v>
      </c>
      <c r="X47" s="22">
        <v>0</v>
      </c>
      <c r="Y47" s="22">
        <v>0</v>
      </c>
      <c r="Z47" s="22">
        <v>423</v>
      </c>
      <c r="AA47" s="22">
        <f t="shared" si="4"/>
        <v>1488</v>
      </c>
      <c r="AB47" s="22">
        <v>237</v>
      </c>
      <c r="AC47" s="22">
        <v>1251</v>
      </c>
      <c r="AD47" s="22">
        <f t="shared" si="5"/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109</v>
      </c>
      <c r="B48" s="40" t="s">
        <v>194</v>
      </c>
      <c r="C48" s="41" t="s">
        <v>195</v>
      </c>
      <c r="D48" s="31">
        <f aca="true" t="shared" si="6" ref="D48:D64">E48+F48+L48+M48</f>
        <v>930</v>
      </c>
      <c r="E48" s="22">
        <v>499</v>
      </c>
      <c r="F48" s="31">
        <f aca="true" t="shared" si="7" ref="F48:F64">SUM(G48:K48)</f>
        <v>217</v>
      </c>
      <c r="G48" s="22">
        <v>0</v>
      </c>
      <c r="H48" s="22">
        <v>152</v>
      </c>
      <c r="I48" s="22">
        <v>0</v>
      </c>
      <c r="J48" s="22">
        <v>0</v>
      </c>
      <c r="K48" s="22">
        <v>65</v>
      </c>
      <c r="L48" s="22">
        <v>0</v>
      </c>
      <c r="M48" s="22">
        <f aca="true" t="shared" si="8" ref="M48:M64">SUM(N48:S48)</f>
        <v>214</v>
      </c>
      <c r="N48" s="22">
        <v>114</v>
      </c>
      <c r="O48" s="22">
        <v>25</v>
      </c>
      <c r="P48" s="22">
        <v>69</v>
      </c>
      <c r="Q48" s="22">
        <v>6</v>
      </c>
      <c r="R48" s="22">
        <v>0</v>
      </c>
      <c r="S48" s="22">
        <v>0</v>
      </c>
      <c r="T48" s="22">
        <f aca="true" t="shared" si="9" ref="T48:T64">SUM(U48:Z48)</f>
        <v>503</v>
      </c>
      <c r="U48" s="22">
        <v>499</v>
      </c>
      <c r="V48" s="22">
        <v>0</v>
      </c>
      <c r="W48" s="22">
        <v>4</v>
      </c>
      <c r="X48" s="22">
        <v>0</v>
      </c>
      <c r="Y48" s="22">
        <v>0</v>
      </c>
      <c r="Z48" s="22">
        <v>0</v>
      </c>
      <c r="AA48" s="22">
        <f aca="true" t="shared" si="10" ref="AA48:AA64">SUM(AB48:AD48)</f>
        <v>156</v>
      </c>
      <c r="AB48" s="22">
        <v>0</v>
      </c>
      <c r="AC48" s="22">
        <v>51</v>
      </c>
      <c r="AD48" s="22">
        <f aca="true" t="shared" si="11" ref="AD48:AD64">SUM(AE48:AI48)</f>
        <v>105</v>
      </c>
      <c r="AE48" s="22">
        <v>0</v>
      </c>
      <c r="AF48" s="22">
        <v>73</v>
      </c>
      <c r="AG48" s="22">
        <v>0</v>
      </c>
      <c r="AH48" s="22">
        <v>0</v>
      </c>
      <c r="AI48" s="22">
        <v>32</v>
      </c>
    </row>
    <row r="49" spans="1:35" ht="13.5">
      <c r="A49" s="40" t="s">
        <v>109</v>
      </c>
      <c r="B49" s="40" t="s">
        <v>196</v>
      </c>
      <c r="C49" s="41" t="s">
        <v>197</v>
      </c>
      <c r="D49" s="31">
        <f t="shared" si="6"/>
        <v>1789</v>
      </c>
      <c r="E49" s="22">
        <v>1424</v>
      </c>
      <c r="F49" s="31">
        <f t="shared" si="7"/>
        <v>79</v>
      </c>
      <c r="G49" s="22">
        <v>0</v>
      </c>
      <c r="H49" s="22">
        <v>60</v>
      </c>
      <c r="I49" s="22">
        <v>0</v>
      </c>
      <c r="J49" s="22">
        <v>0</v>
      </c>
      <c r="K49" s="22">
        <v>19</v>
      </c>
      <c r="L49" s="22">
        <v>155</v>
      </c>
      <c r="M49" s="22">
        <f t="shared" si="8"/>
        <v>131</v>
      </c>
      <c r="N49" s="22">
        <v>59</v>
      </c>
      <c r="O49" s="22">
        <v>63</v>
      </c>
      <c r="P49" s="22">
        <v>3</v>
      </c>
      <c r="Q49" s="22">
        <v>0</v>
      </c>
      <c r="R49" s="22">
        <v>0</v>
      </c>
      <c r="S49" s="22">
        <v>6</v>
      </c>
      <c r="T49" s="22">
        <f t="shared" si="9"/>
        <v>1433</v>
      </c>
      <c r="U49" s="22">
        <v>1424</v>
      </c>
      <c r="V49" s="22">
        <v>0</v>
      </c>
      <c r="W49" s="22">
        <v>0</v>
      </c>
      <c r="X49" s="22">
        <v>0</v>
      </c>
      <c r="Y49" s="22">
        <v>0</v>
      </c>
      <c r="Z49" s="22">
        <v>9</v>
      </c>
      <c r="AA49" s="22">
        <f t="shared" si="10"/>
        <v>281</v>
      </c>
      <c r="AB49" s="22">
        <v>155</v>
      </c>
      <c r="AC49" s="22">
        <v>113</v>
      </c>
      <c r="AD49" s="22">
        <f t="shared" si="11"/>
        <v>13</v>
      </c>
      <c r="AE49" s="22">
        <v>0</v>
      </c>
      <c r="AF49" s="22">
        <v>3</v>
      </c>
      <c r="AG49" s="22">
        <v>0</v>
      </c>
      <c r="AH49" s="22">
        <v>0</v>
      </c>
      <c r="AI49" s="22">
        <v>10</v>
      </c>
    </row>
    <row r="50" spans="1:35" ht="13.5">
      <c r="A50" s="40" t="s">
        <v>109</v>
      </c>
      <c r="B50" s="40" t="s">
        <v>198</v>
      </c>
      <c r="C50" s="41" t="s">
        <v>199</v>
      </c>
      <c r="D50" s="31">
        <f t="shared" si="6"/>
        <v>7299</v>
      </c>
      <c r="E50" s="22">
        <v>6166</v>
      </c>
      <c r="F50" s="31">
        <f t="shared" si="7"/>
        <v>160</v>
      </c>
      <c r="G50" s="22">
        <v>0</v>
      </c>
      <c r="H50" s="22">
        <v>46</v>
      </c>
      <c r="I50" s="22">
        <v>0</v>
      </c>
      <c r="J50" s="22">
        <v>0</v>
      </c>
      <c r="K50" s="22">
        <v>114</v>
      </c>
      <c r="L50" s="22">
        <v>665</v>
      </c>
      <c r="M50" s="22">
        <f t="shared" si="8"/>
        <v>308</v>
      </c>
      <c r="N50" s="22">
        <v>0</v>
      </c>
      <c r="O50" s="22">
        <v>84</v>
      </c>
      <c r="P50" s="22">
        <v>201</v>
      </c>
      <c r="Q50" s="22">
        <v>0</v>
      </c>
      <c r="R50" s="22">
        <v>0</v>
      </c>
      <c r="S50" s="22">
        <v>23</v>
      </c>
      <c r="T50" s="22">
        <f t="shared" si="9"/>
        <v>6249</v>
      </c>
      <c r="U50" s="22">
        <v>6166</v>
      </c>
      <c r="V50" s="22">
        <v>0</v>
      </c>
      <c r="W50" s="22">
        <v>0</v>
      </c>
      <c r="X50" s="22">
        <v>0</v>
      </c>
      <c r="Y50" s="22">
        <v>0</v>
      </c>
      <c r="Z50" s="22">
        <v>83</v>
      </c>
      <c r="AA50" s="22">
        <f t="shared" si="10"/>
        <v>1236</v>
      </c>
      <c r="AB50" s="22">
        <v>665</v>
      </c>
      <c r="AC50" s="22">
        <v>494</v>
      </c>
      <c r="AD50" s="22">
        <f t="shared" si="11"/>
        <v>77</v>
      </c>
      <c r="AE50" s="22">
        <v>0</v>
      </c>
      <c r="AF50" s="22">
        <v>46</v>
      </c>
      <c r="AG50" s="22">
        <v>0</v>
      </c>
      <c r="AH50" s="22">
        <v>0</v>
      </c>
      <c r="AI50" s="22">
        <v>31</v>
      </c>
    </row>
    <row r="51" spans="1:35" ht="13.5">
      <c r="A51" s="40" t="s">
        <v>109</v>
      </c>
      <c r="B51" s="40" t="s">
        <v>200</v>
      </c>
      <c r="C51" s="41" t="s">
        <v>201</v>
      </c>
      <c r="D51" s="31">
        <f t="shared" si="6"/>
        <v>3299</v>
      </c>
      <c r="E51" s="22">
        <v>2467</v>
      </c>
      <c r="F51" s="31">
        <f t="shared" si="7"/>
        <v>88</v>
      </c>
      <c r="G51" s="22">
        <v>0</v>
      </c>
      <c r="H51" s="22">
        <v>57</v>
      </c>
      <c r="I51" s="22">
        <v>0</v>
      </c>
      <c r="J51" s="22">
        <v>0</v>
      </c>
      <c r="K51" s="22">
        <v>31</v>
      </c>
      <c r="L51" s="22">
        <v>670</v>
      </c>
      <c r="M51" s="22">
        <f t="shared" si="8"/>
        <v>74</v>
      </c>
      <c r="N51" s="22">
        <v>24</v>
      </c>
      <c r="O51" s="22">
        <v>24</v>
      </c>
      <c r="P51" s="22">
        <v>0</v>
      </c>
      <c r="Q51" s="22">
        <v>0</v>
      </c>
      <c r="R51" s="22">
        <v>0</v>
      </c>
      <c r="S51" s="22">
        <v>26</v>
      </c>
      <c r="T51" s="22">
        <f t="shared" si="9"/>
        <v>2481</v>
      </c>
      <c r="U51" s="22">
        <v>2467</v>
      </c>
      <c r="V51" s="22">
        <v>0</v>
      </c>
      <c r="W51" s="22">
        <v>0</v>
      </c>
      <c r="X51" s="22">
        <v>0</v>
      </c>
      <c r="Y51" s="22">
        <v>0</v>
      </c>
      <c r="Z51" s="22">
        <v>14</v>
      </c>
      <c r="AA51" s="22">
        <f t="shared" si="10"/>
        <v>885</v>
      </c>
      <c r="AB51" s="22">
        <v>670</v>
      </c>
      <c r="AC51" s="22">
        <v>196</v>
      </c>
      <c r="AD51" s="22">
        <f t="shared" si="11"/>
        <v>19</v>
      </c>
      <c r="AE51" s="22">
        <v>0</v>
      </c>
      <c r="AF51" s="22">
        <v>2</v>
      </c>
      <c r="AG51" s="22">
        <v>0</v>
      </c>
      <c r="AH51" s="22">
        <v>0</v>
      </c>
      <c r="AI51" s="22">
        <v>17</v>
      </c>
    </row>
    <row r="52" spans="1:35" ht="13.5">
      <c r="A52" s="40" t="s">
        <v>109</v>
      </c>
      <c r="B52" s="40" t="s">
        <v>202</v>
      </c>
      <c r="C52" s="41" t="s">
        <v>203</v>
      </c>
      <c r="D52" s="31">
        <f t="shared" si="6"/>
        <v>1051</v>
      </c>
      <c r="E52" s="22">
        <v>816</v>
      </c>
      <c r="F52" s="31">
        <f t="shared" si="7"/>
        <v>60</v>
      </c>
      <c r="G52" s="22">
        <v>0</v>
      </c>
      <c r="H52" s="22">
        <v>53</v>
      </c>
      <c r="I52" s="22">
        <v>0</v>
      </c>
      <c r="J52" s="22">
        <v>0</v>
      </c>
      <c r="K52" s="22">
        <v>7</v>
      </c>
      <c r="L52" s="22">
        <v>147</v>
      </c>
      <c r="M52" s="22">
        <f t="shared" si="8"/>
        <v>28</v>
      </c>
      <c r="N52" s="22">
        <v>0</v>
      </c>
      <c r="O52" s="22">
        <v>23</v>
      </c>
      <c r="P52" s="22">
        <v>0</v>
      </c>
      <c r="Q52" s="22">
        <v>0</v>
      </c>
      <c r="R52" s="22">
        <v>0</v>
      </c>
      <c r="S52" s="22">
        <v>5</v>
      </c>
      <c r="T52" s="22">
        <f t="shared" si="9"/>
        <v>818</v>
      </c>
      <c r="U52" s="22">
        <v>816</v>
      </c>
      <c r="V52" s="22">
        <v>0</v>
      </c>
      <c r="W52" s="22">
        <v>0</v>
      </c>
      <c r="X52" s="22">
        <v>0</v>
      </c>
      <c r="Y52" s="22">
        <v>0</v>
      </c>
      <c r="Z52" s="22">
        <v>2</v>
      </c>
      <c r="AA52" s="22">
        <f t="shared" si="10"/>
        <v>220</v>
      </c>
      <c r="AB52" s="22">
        <v>147</v>
      </c>
      <c r="AC52" s="22">
        <v>65</v>
      </c>
      <c r="AD52" s="22">
        <f t="shared" si="11"/>
        <v>8</v>
      </c>
      <c r="AE52" s="22">
        <v>0</v>
      </c>
      <c r="AF52" s="22">
        <v>3</v>
      </c>
      <c r="AG52" s="22">
        <v>0</v>
      </c>
      <c r="AH52" s="22">
        <v>0</v>
      </c>
      <c r="AI52" s="22">
        <v>5</v>
      </c>
    </row>
    <row r="53" spans="1:35" ht="13.5">
      <c r="A53" s="40" t="s">
        <v>109</v>
      </c>
      <c r="B53" s="40" t="s">
        <v>204</v>
      </c>
      <c r="C53" s="41" t="s">
        <v>205</v>
      </c>
      <c r="D53" s="31">
        <f t="shared" si="6"/>
        <v>847</v>
      </c>
      <c r="E53" s="22">
        <v>593</v>
      </c>
      <c r="F53" s="31">
        <f t="shared" si="7"/>
        <v>226</v>
      </c>
      <c r="G53" s="22">
        <v>182</v>
      </c>
      <c r="H53" s="22">
        <v>44</v>
      </c>
      <c r="I53" s="22">
        <v>0</v>
      </c>
      <c r="J53" s="22">
        <v>0</v>
      </c>
      <c r="K53" s="22">
        <v>0</v>
      </c>
      <c r="L53" s="22">
        <v>2</v>
      </c>
      <c r="M53" s="22">
        <f t="shared" si="8"/>
        <v>26</v>
      </c>
      <c r="N53" s="22">
        <v>26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f t="shared" si="9"/>
        <v>617</v>
      </c>
      <c r="U53" s="22">
        <v>593</v>
      </c>
      <c r="V53" s="22">
        <v>24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181</v>
      </c>
      <c r="AB53" s="22">
        <v>2</v>
      </c>
      <c r="AC53" s="22">
        <v>73</v>
      </c>
      <c r="AD53" s="22">
        <f t="shared" si="11"/>
        <v>106</v>
      </c>
      <c r="AE53" s="22">
        <v>106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109</v>
      </c>
      <c r="B54" s="40" t="s">
        <v>206</v>
      </c>
      <c r="C54" s="41" t="s">
        <v>207</v>
      </c>
      <c r="D54" s="31">
        <f t="shared" si="6"/>
        <v>922</v>
      </c>
      <c r="E54" s="22">
        <v>739</v>
      </c>
      <c r="F54" s="31">
        <f t="shared" si="7"/>
        <v>45</v>
      </c>
      <c r="G54" s="22">
        <v>0</v>
      </c>
      <c r="H54" s="22">
        <v>38</v>
      </c>
      <c r="I54" s="22">
        <v>0</v>
      </c>
      <c r="J54" s="22">
        <v>0</v>
      </c>
      <c r="K54" s="22">
        <v>7</v>
      </c>
      <c r="L54" s="22">
        <v>106</v>
      </c>
      <c r="M54" s="22">
        <f t="shared" si="8"/>
        <v>32</v>
      </c>
      <c r="N54" s="22">
        <v>0</v>
      </c>
      <c r="O54" s="22">
        <v>28</v>
      </c>
      <c r="P54" s="22">
        <v>0</v>
      </c>
      <c r="Q54" s="22">
        <v>0</v>
      </c>
      <c r="R54" s="22">
        <v>0</v>
      </c>
      <c r="S54" s="22">
        <v>4</v>
      </c>
      <c r="T54" s="22">
        <f t="shared" si="9"/>
        <v>743</v>
      </c>
      <c r="U54" s="22">
        <v>739</v>
      </c>
      <c r="V54" s="22">
        <v>0</v>
      </c>
      <c r="W54" s="22">
        <v>0</v>
      </c>
      <c r="X54" s="22">
        <v>0</v>
      </c>
      <c r="Y54" s="22">
        <v>0</v>
      </c>
      <c r="Z54" s="22">
        <v>4</v>
      </c>
      <c r="AA54" s="22">
        <f t="shared" si="10"/>
        <v>168</v>
      </c>
      <c r="AB54" s="22">
        <v>106</v>
      </c>
      <c r="AC54" s="22">
        <v>59</v>
      </c>
      <c r="AD54" s="22">
        <f t="shared" si="11"/>
        <v>3</v>
      </c>
      <c r="AE54" s="22">
        <v>0</v>
      </c>
      <c r="AF54" s="22">
        <v>0</v>
      </c>
      <c r="AG54" s="22">
        <v>0</v>
      </c>
      <c r="AH54" s="22">
        <v>0</v>
      </c>
      <c r="AI54" s="22">
        <v>3</v>
      </c>
    </row>
    <row r="55" spans="1:35" ht="13.5">
      <c r="A55" s="40" t="s">
        <v>109</v>
      </c>
      <c r="B55" s="40" t="s">
        <v>208</v>
      </c>
      <c r="C55" s="41" t="s">
        <v>209</v>
      </c>
      <c r="D55" s="31">
        <f t="shared" si="6"/>
        <v>848</v>
      </c>
      <c r="E55" s="22">
        <v>629</v>
      </c>
      <c r="F55" s="31">
        <f t="shared" si="7"/>
        <v>45</v>
      </c>
      <c r="G55" s="22">
        <v>0</v>
      </c>
      <c r="H55" s="22">
        <v>32</v>
      </c>
      <c r="I55" s="22">
        <v>0</v>
      </c>
      <c r="J55" s="22">
        <v>0</v>
      </c>
      <c r="K55" s="22">
        <v>13</v>
      </c>
      <c r="L55" s="22">
        <v>144</v>
      </c>
      <c r="M55" s="22">
        <f t="shared" si="8"/>
        <v>30</v>
      </c>
      <c r="N55" s="22">
        <v>0</v>
      </c>
      <c r="O55" s="22">
        <v>25</v>
      </c>
      <c r="P55" s="22">
        <v>0</v>
      </c>
      <c r="Q55" s="22">
        <v>0</v>
      </c>
      <c r="R55" s="22">
        <v>0</v>
      </c>
      <c r="S55" s="22">
        <v>5</v>
      </c>
      <c r="T55" s="22">
        <f t="shared" si="9"/>
        <v>631</v>
      </c>
      <c r="U55" s="22">
        <v>629</v>
      </c>
      <c r="V55" s="22">
        <v>0</v>
      </c>
      <c r="W55" s="22">
        <v>0</v>
      </c>
      <c r="X55" s="22">
        <v>0</v>
      </c>
      <c r="Y55" s="22">
        <v>0</v>
      </c>
      <c r="Z55" s="22">
        <v>2</v>
      </c>
      <c r="AA55" s="22">
        <f t="shared" si="10"/>
        <v>205</v>
      </c>
      <c r="AB55" s="22">
        <v>144</v>
      </c>
      <c r="AC55" s="22">
        <v>50</v>
      </c>
      <c r="AD55" s="22">
        <f t="shared" si="11"/>
        <v>11</v>
      </c>
      <c r="AE55" s="22">
        <v>0</v>
      </c>
      <c r="AF55" s="22">
        <v>0</v>
      </c>
      <c r="AG55" s="22">
        <v>0</v>
      </c>
      <c r="AH55" s="22">
        <v>0</v>
      </c>
      <c r="AI55" s="22">
        <v>11</v>
      </c>
    </row>
    <row r="56" spans="1:35" ht="13.5">
      <c r="A56" s="40" t="s">
        <v>109</v>
      </c>
      <c r="B56" s="40" t="s">
        <v>210</v>
      </c>
      <c r="C56" s="41" t="s">
        <v>211</v>
      </c>
      <c r="D56" s="31">
        <f t="shared" si="6"/>
        <v>2740</v>
      </c>
      <c r="E56" s="22">
        <v>2062</v>
      </c>
      <c r="F56" s="31">
        <f t="shared" si="7"/>
        <v>417</v>
      </c>
      <c r="G56" s="22">
        <v>407</v>
      </c>
      <c r="H56" s="22">
        <v>10</v>
      </c>
      <c r="I56" s="22">
        <v>0</v>
      </c>
      <c r="J56" s="22">
        <v>0</v>
      </c>
      <c r="K56" s="22">
        <v>0</v>
      </c>
      <c r="L56" s="22">
        <v>12</v>
      </c>
      <c r="M56" s="22">
        <f t="shared" si="8"/>
        <v>249</v>
      </c>
      <c r="N56" s="22">
        <v>136</v>
      </c>
      <c r="O56" s="22">
        <v>0</v>
      </c>
      <c r="P56" s="22">
        <v>101</v>
      </c>
      <c r="Q56" s="22">
        <v>5</v>
      </c>
      <c r="R56" s="22">
        <v>7</v>
      </c>
      <c r="S56" s="22">
        <v>0</v>
      </c>
      <c r="T56" s="22">
        <f t="shared" si="9"/>
        <v>2090</v>
      </c>
      <c r="U56" s="22">
        <v>2062</v>
      </c>
      <c r="V56" s="22">
        <v>25</v>
      </c>
      <c r="W56" s="22">
        <v>3</v>
      </c>
      <c r="X56" s="22">
        <v>0</v>
      </c>
      <c r="Y56" s="22">
        <v>0</v>
      </c>
      <c r="Z56" s="22">
        <v>0</v>
      </c>
      <c r="AA56" s="22">
        <f t="shared" si="10"/>
        <v>312</v>
      </c>
      <c r="AB56" s="22">
        <v>12</v>
      </c>
      <c r="AC56" s="22">
        <v>182</v>
      </c>
      <c r="AD56" s="22">
        <f t="shared" si="11"/>
        <v>118</v>
      </c>
      <c r="AE56" s="22">
        <v>118</v>
      </c>
      <c r="AF56" s="22">
        <v>0</v>
      </c>
      <c r="AG56" s="22">
        <v>0</v>
      </c>
      <c r="AH56" s="22">
        <v>0</v>
      </c>
      <c r="AI56" s="22">
        <v>0</v>
      </c>
    </row>
    <row r="57" spans="1:35" ht="13.5">
      <c r="A57" s="40" t="s">
        <v>109</v>
      </c>
      <c r="B57" s="40" t="s">
        <v>212</v>
      </c>
      <c r="C57" s="41" t="s">
        <v>213</v>
      </c>
      <c r="D57" s="31">
        <f t="shared" si="6"/>
        <v>3056</v>
      </c>
      <c r="E57" s="22">
        <v>2120</v>
      </c>
      <c r="F57" s="31">
        <f t="shared" si="7"/>
        <v>737</v>
      </c>
      <c r="G57" s="22">
        <v>543</v>
      </c>
      <c r="H57" s="22">
        <v>194</v>
      </c>
      <c r="I57" s="22">
        <v>0</v>
      </c>
      <c r="J57" s="22">
        <v>0</v>
      </c>
      <c r="K57" s="22">
        <v>0</v>
      </c>
      <c r="L57" s="22">
        <v>2</v>
      </c>
      <c r="M57" s="22">
        <f t="shared" si="8"/>
        <v>197</v>
      </c>
      <c r="N57" s="22">
        <v>197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f t="shared" si="9"/>
        <v>2191</v>
      </c>
      <c r="U57" s="22">
        <v>2120</v>
      </c>
      <c r="V57" s="22">
        <v>71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578</v>
      </c>
      <c r="AB57" s="22">
        <v>2</v>
      </c>
      <c r="AC57" s="22">
        <v>260</v>
      </c>
      <c r="AD57" s="22">
        <f t="shared" si="11"/>
        <v>316</v>
      </c>
      <c r="AE57" s="22">
        <v>316</v>
      </c>
      <c r="AF57" s="22">
        <v>0</v>
      </c>
      <c r="AG57" s="22">
        <v>0</v>
      </c>
      <c r="AH57" s="22">
        <v>0</v>
      </c>
      <c r="AI57" s="22">
        <v>0</v>
      </c>
    </row>
    <row r="58" spans="1:35" ht="13.5">
      <c r="A58" s="40" t="s">
        <v>109</v>
      </c>
      <c r="B58" s="40" t="s">
        <v>214</v>
      </c>
      <c r="C58" s="41" t="s">
        <v>215</v>
      </c>
      <c r="D58" s="31">
        <f t="shared" si="6"/>
        <v>1386</v>
      </c>
      <c r="E58" s="22">
        <v>1017</v>
      </c>
      <c r="F58" s="31">
        <f t="shared" si="7"/>
        <v>289</v>
      </c>
      <c r="G58" s="22">
        <v>191</v>
      </c>
      <c r="H58" s="22">
        <v>98</v>
      </c>
      <c r="I58" s="22">
        <v>0</v>
      </c>
      <c r="J58" s="22">
        <v>0</v>
      </c>
      <c r="K58" s="22">
        <v>0</v>
      </c>
      <c r="L58" s="22">
        <v>1</v>
      </c>
      <c r="M58" s="22">
        <f t="shared" si="8"/>
        <v>79</v>
      </c>
      <c r="N58" s="22">
        <v>79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f t="shared" si="9"/>
        <v>1038</v>
      </c>
      <c r="U58" s="22">
        <v>1017</v>
      </c>
      <c r="V58" s="22">
        <v>21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10"/>
        <v>236</v>
      </c>
      <c r="AB58" s="22">
        <v>1</v>
      </c>
      <c r="AC58" s="22">
        <v>124</v>
      </c>
      <c r="AD58" s="22">
        <f t="shared" si="11"/>
        <v>111</v>
      </c>
      <c r="AE58" s="22">
        <v>111</v>
      </c>
      <c r="AF58" s="22">
        <v>0</v>
      </c>
      <c r="AG58" s="22">
        <v>0</v>
      </c>
      <c r="AH58" s="22">
        <v>0</v>
      </c>
      <c r="AI58" s="22">
        <v>0</v>
      </c>
    </row>
    <row r="59" spans="1:35" ht="13.5">
      <c r="A59" s="40" t="s">
        <v>109</v>
      </c>
      <c r="B59" s="40" t="s">
        <v>216</v>
      </c>
      <c r="C59" s="41" t="s">
        <v>217</v>
      </c>
      <c r="D59" s="31">
        <f t="shared" si="6"/>
        <v>637</v>
      </c>
      <c r="E59" s="22">
        <v>435</v>
      </c>
      <c r="F59" s="31">
        <f t="shared" si="7"/>
        <v>174</v>
      </c>
      <c r="G59" s="22">
        <v>116</v>
      </c>
      <c r="H59" s="22">
        <v>58</v>
      </c>
      <c r="I59" s="22">
        <v>0</v>
      </c>
      <c r="J59" s="22">
        <v>0</v>
      </c>
      <c r="K59" s="22">
        <v>0</v>
      </c>
      <c r="L59" s="22">
        <v>1</v>
      </c>
      <c r="M59" s="22">
        <f t="shared" si="8"/>
        <v>27</v>
      </c>
      <c r="N59" s="22">
        <v>27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f t="shared" si="9"/>
        <v>450</v>
      </c>
      <c r="U59" s="22">
        <v>435</v>
      </c>
      <c r="V59" s="22">
        <v>15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10"/>
        <v>122</v>
      </c>
      <c r="AB59" s="22">
        <v>1</v>
      </c>
      <c r="AC59" s="22">
        <v>53</v>
      </c>
      <c r="AD59" s="22">
        <f t="shared" si="11"/>
        <v>68</v>
      </c>
      <c r="AE59" s="22">
        <v>68</v>
      </c>
      <c r="AF59" s="22">
        <v>0</v>
      </c>
      <c r="AG59" s="22">
        <v>0</v>
      </c>
      <c r="AH59" s="22">
        <v>0</v>
      </c>
      <c r="AI59" s="22">
        <v>0</v>
      </c>
    </row>
    <row r="60" spans="1:35" ht="13.5">
      <c r="A60" s="40" t="s">
        <v>109</v>
      </c>
      <c r="B60" s="40" t="s">
        <v>218</v>
      </c>
      <c r="C60" s="41" t="s">
        <v>219</v>
      </c>
      <c r="D60" s="31">
        <f t="shared" si="6"/>
        <v>1050</v>
      </c>
      <c r="E60" s="22">
        <v>652</v>
      </c>
      <c r="F60" s="31">
        <f t="shared" si="7"/>
        <v>312</v>
      </c>
      <c r="G60" s="22">
        <v>220</v>
      </c>
      <c r="H60" s="22">
        <v>92</v>
      </c>
      <c r="I60" s="22">
        <v>0</v>
      </c>
      <c r="J60" s="22">
        <v>0</v>
      </c>
      <c r="K60" s="22">
        <v>0</v>
      </c>
      <c r="L60" s="22">
        <v>1</v>
      </c>
      <c r="M60" s="22">
        <f t="shared" si="8"/>
        <v>85</v>
      </c>
      <c r="N60" s="22">
        <v>85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f t="shared" si="9"/>
        <v>681</v>
      </c>
      <c r="U60" s="22">
        <v>652</v>
      </c>
      <c r="V60" s="22">
        <v>29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10"/>
        <v>209</v>
      </c>
      <c r="AB60" s="22">
        <v>1</v>
      </c>
      <c r="AC60" s="22">
        <v>80</v>
      </c>
      <c r="AD60" s="22">
        <f t="shared" si="11"/>
        <v>128</v>
      </c>
      <c r="AE60" s="22">
        <v>128</v>
      </c>
      <c r="AF60" s="22">
        <v>0</v>
      </c>
      <c r="AG60" s="22">
        <v>0</v>
      </c>
      <c r="AH60" s="22">
        <v>0</v>
      </c>
      <c r="AI60" s="22">
        <v>0</v>
      </c>
    </row>
    <row r="61" spans="1:35" ht="13.5">
      <c r="A61" s="40" t="s">
        <v>109</v>
      </c>
      <c r="B61" s="40" t="s">
        <v>220</v>
      </c>
      <c r="C61" s="41" t="s">
        <v>221</v>
      </c>
      <c r="D61" s="31">
        <f t="shared" si="6"/>
        <v>1540</v>
      </c>
      <c r="E61" s="22">
        <v>1115</v>
      </c>
      <c r="F61" s="31">
        <f t="shared" si="7"/>
        <v>237</v>
      </c>
      <c r="G61" s="22">
        <v>232</v>
      </c>
      <c r="H61" s="22">
        <v>5</v>
      </c>
      <c r="I61" s="22">
        <v>0</v>
      </c>
      <c r="J61" s="22">
        <v>0</v>
      </c>
      <c r="K61" s="22">
        <v>0</v>
      </c>
      <c r="L61" s="22">
        <v>0</v>
      </c>
      <c r="M61" s="22">
        <f t="shared" si="8"/>
        <v>188</v>
      </c>
      <c r="N61" s="22">
        <v>91</v>
      </c>
      <c r="O61" s="22">
        <v>0</v>
      </c>
      <c r="P61" s="22">
        <v>91</v>
      </c>
      <c r="Q61" s="22">
        <v>3</v>
      </c>
      <c r="R61" s="22">
        <v>3</v>
      </c>
      <c r="S61" s="22">
        <v>0</v>
      </c>
      <c r="T61" s="22">
        <f t="shared" si="9"/>
        <v>1137</v>
      </c>
      <c r="U61" s="22">
        <v>1115</v>
      </c>
      <c r="V61" s="22">
        <v>20</v>
      </c>
      <c r="W61" s="22">
        <v>2</v>
      </c>
      <c r="X61" s="22">
        <v>0</v>
      </c>
      <c r="Y61" s="22">
        <v>0</v>
      </c>
      <c r="Z61" s="22">
        <v>0</v>
      </c>
      <c r="AA61" s="22">
        <f t="shared" si="10"/>
        <v>164</v>
      </c>
      <c r="AB61" s="22">
        <v>0</v>
      </c>
      <c r="AC61" s="22">
        <v>94</v>
      </c>
      <c r="AD61" s="22">
        <f t="shared" si="11"/>
        <v>70</v>
      </c>
      <c r="AE61" s="22">
        <v>70</v>
      </c>
      <c r="AF61" s="22">
        <v>0</v>
      </c>
      <c r="AG61" s="22">
        <v>0</v>
      </c>
      <c r="AH61" s="22">
        <v>0</v>
      </c>
      <c r="AI61" s="22">
        <v>0</v>
      </c>
    </row>
    <row r="62" spans="1:35" ht="13.5">
      <c r="A62" s="40" t="s">
        <v>109</v>
      </c>
      <c r="B62" s="40" t="s">
        <v>222</v>
      </c>
      <c r="C62" s="41" t="s">
        <v>223</v>
      </c>
      <c r="D62" s="31">
        <f t="shared" si="6"/>
        <v>1233</v>
      </c>
      <c r="E62" s="22">
        <v>881</v>
      </c>
      <c r="F62" s="31">
        <f t="shared" si="7"/>
        <v>174</v>
      </c>
      <c r="G62" s="22">
        <v>166</v>
      </c>
      <c r="H62" s="22">
        <v>8</v>
      </c>
      <c r="I62" s="22">
        <v>0</v>
      </c>
      <c r="J62" s="22">
        <v>0</v>
      </c>
      <c r="K62" s="22">
        <v>0</v>
      </c>
      <c r="L62" s="22">
        <v>0</v>
      </c>
      <c r="M62" s="22">
        <f t="shared" si="8"/>
        <v>178</v>
      </c>
      <c r="N62" s="22">
        <v>106</v>
      </c>
      <c r="O62" s="22">
        <v>0</v>
      </c>
      <c r="P62" s="22">
        <v>67</v>
      </c>
      <c r="Q62" s="22">
        <v>2</v>
      </c>
      <c r="R62" s="22">
        <v>3</v>
      </c>
      <c r="S62" s="22">
        <v>0</v>
      </c>
      <c r="T62" s="22">
        <f t="shared" si="9"/>
        <v>896</v>
      </c>
      <c r="U62" s="22">
        <v>881</v>
      </c>
      <c r="V62" s="22">
        <v>14</v>
      </c>
      <c r="W62" s="22">
        <v>1</v>
      </c>
      <c r="X62" s="22">
        <v>0</v>
      </c>
      <c r="Y62" s="22">
        <v>0</v>
      </c>
      <c r="Z62" s="22">
        <v>0</v>
      </c>
      <c r="AA62" s="22">
        <f t="shared" si="10"/>
        <v>128</v>
      </c>
      <c r="AB62" s="22">
        <v>0</v>
      </c>
      <c r="AC62" s="22">
        <v>78</v>
      </c>
      <c r="AD62" s="22">
        <f t="shared" si="11"/>
        <v>50</v>
      </c>
      <c r="AE62" s="22">
        <v>50</v>
      </c>
      <c r="AF62" s="22">
        <v>0</v>
      </c>
      <c r="AG62" s="22">
        <v>0</v>
      </c>
      <c r="AH62" s="22">
        <v>0</v>
      </c>
      <c r="AI62" s="22">
        <v>0</v>
      </c>
    </row>
    <row r="63" spans="1:35" ht="13.5">
      <c r="A63" s="40" t="s">
        <v>109</v>
      </c>
      <c r="B63" s="40" t="s">
        <v>224</v>
      </c>
      <c r="C63" s="41" t="s">
        <v>225</v>
      </c>
      <c r="D63" s="31">
        <f t="shared" si="6"/>
        <v>2612</v>
      </c>
      <c r="E63" s="22">
        <v>2209</v>
      </c>
      <c r="F63" s="31">
        <f t="shared" si="7"/>
        <v>365</v>
      </c>
      <c r="G63" s="22">
        <v>256</v>
      </c>
      <c r="H63" s="22">
        <v>109</v>
      </c>
      <c r="I63" s="22">
        <v>0</v>
      </c>
      <c r="J63" s="22">
        <v>0</v>
      </c>
      <c r="K63" s="22">
        <v>0</v>
      </c>
      <c r="L63" s="22">
        <v>38</v>
      </c>
      <c r="M63" s="22">
        <f t="shared" si="8"/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f t="shared" si="9"/>
        <v>2259</v>
      </c>
      <c r="U63" s="22">
        <v>2209</v>
      </c>
      <c r="V63" s="22">
        <v>49</v>
      </c>
      <c r="W63" s="22">
        <v>1</v>
      </c>
      <c r="X63" s="22">
        <v>0</v>
      </c>
      <c r="Y63" s="22">
        <v>0</v>
      </c>
      <c r="Z63" s="22">
        <v>0</v>
      </c>
      <c r="AA63" s="22">
        <f t="shared" si="10"/>
        <v>399</v>
      </c>
      <c r="AB63" s="22">
        <v>38</v>
      </c>
      <c r="AC63" s="22">
        <v>279</v>
      </c>
      <c r="AD63" s="22">
        <f t="shared" si="11"/>
        <v>82</v>
      </c>
      <c r="AE63" s="22">
        <v>66</v>
      </c>
      <c r="AF63" s="22">
        <v>16</v>
      </c>
      <c r="AG63" s="22">
        <v>0</v>
      </c>
      <c r="AH63" s="22">
        <v>0</v>
      </c>
      <c r="AI63" s="22">
        <v>0</v>
      </c>
    </row>
    <row r="64" spans="1:35" ht="13.5">
      <c r="A64" s="40" t="s">
        <v>109</v>
      </c>
      <c r="B64" s="40" t="s">
        <v>226</v>
      </c>
      <c r="C64" s="41" t="s">
        <v>227</v>
      </c>
      <c r="D64" s="31">
        <f t="shared" si="6"/>
        <v>4776</v>
      </c>
      <c r="E64" s="22">
        <v>3921</v>
      </c>
      <c r="F64" s="31">
        <f t="shared" si="7"/>
        <v>531</v>
      </c>
      <c r="G64" s="22">
        <v>515</v>
      </c>
      <c r="H64" s="22">
        <v>16</v>
      </c>
      <c r="I64" s="22">
        <v>0</v>
      </c>
      <c r="J64" s="22">
        <v>0</v>
      </c>
      <c r="K64" s="22">
        <v>0</v>
      </c>
      <c r="L64" s="22">
        <v>0</v>
      </c>
      <c r="M64" s="22">
        <f t="shared" si="8"/>
        <v>324</v>
      </c>
      <c r="N64" s="22">
        <v>90</v>
      </c>
      <c r="O64" s="22">
        <v>0</v>
      </c>
      <c r="P64" s="22">
        <v>215</v>
      </c>
      <c r="Q64" s="22">
        <v>10</v>
      </c>
      <c r="R64" s="22">
        <v>9</v>
      </c>
      <c r="S64" s="22">
        <v>0</v>
      </c>
      <c r="T64" s="22">
        <f t="shared" si="9"/>
        <v>3964</v>
      </c>
      <c r="U64" s="22">
        <v>3921</v>
      </c>
      <c r="V64" s="22">
        <v>43</v>
      </c>
      <c r="W64" s="22">
        <v>0</v>
      </c>
      <c r="X64" s="22">
        <v>0</v>
      </c>
      <c r="Y64" s="22">
        <v>0</v>
      </c>
      <c r="Z64" s="22">
        <v>0</v>
      </c>
      <c r="AA64" s="22">
        <f t="shared" si="10"/>
        <v>502</v>
      </c>
      <c r="AB64" s="22">
        <v>0</v>
      </c>
      <c r="AC64" s="22">
        <v>346</v>
      </c>
      <c r="AD64" s="22">
        <f t="shared" si="11"/>
        <v>156</v>
      </c>
      <c r="AE64" s="22">
        <v>156</v>
      </c>
      <c r="AF64" s="22">
        <v>0</v>
      </c>
      <c r="AG64" s="22">
        <v>0</v>
      </c>
      <c r="AH64" s="22">
        <v>0</v>
      </c>
      <c r="AI64" s="22">
        <v>0</v>
      </c>
    </row>
    <row r="65" spans="1:35" ht="13.5">
      <c r="A65" s="51" t="s">
        <v>12</v>
      </c>
      <c r="B65" s="52"/>
      <c r="C65" s="53"/>
      <c r="D65" s="22">
        <f aca="true" t="shared" si="12" ref="D65:AI65">SUM(D6:D64)</f>
        <v>474917</v>
      </c>
      <c r="E65" s="22">
        <f t="shared" si="12"/>
        <v>368407</v>
      </c>
      <c r="F65" s="22">
        <f t="shared" si="12"/>
        <v>71059</v>
      </c>
      <c r="G65" s="22">
        <f t="shared" si="12"/>
        <v>27635</v>
      </c>
      <c r="H65" s="22">
        <f t="shared" si="12"/>
        <v>23179</v>
      </c>
      <c r="I65" s="22">
        <f t="shared" si="12"/>
        <v>4885</v>
      </c>
      <c r="J65" s="22">
        <f t="shared" si="12"/>
        <v>0</v>
      </c>
      <c r="K65" s="22">
        <f t="shared" si="12"/>
        <v>15360</v>
      </c>
      <c r="L65" s="22">
        <f t="shared" si="12"/>
        <v>15340</v>
      </c>
      <c r="M65" s="22">
        <f t="shared" si="12"/>
        <v>20111</v>
      </c>
      <c r="N65" s="22">
        <f t="shared" si="12"/>
        <v>11345</v>
      </c>
      <c r="O65" s="22">
        <f t="shared" si="12"/>
        <v>2815</v>
      </c>
      <c r="P65" s="22">
        <f t="shared" si="12"/>
        <v>4650</v>
      </c>
      <c r="Q65" s="22">
        <f t="shared" si="12"/>
        <v>517</v>
      </c>
      <c r="R65" s="22">
        <f t="shared" si="12"/>
        <v>134</v>
      </c>
      <c r="S65" s="22">
        <f t="shared" si="12"/>
        <v>650</v>
      </c>
      <c r="T65" s="22">
        <f t="shared" si="12"/>
        <v>390763</v>
      </c>
      <c r="U65" s="22">
        <f t="shared" si="12"/>
        <v>368407</v>
      </c>
      <c r="V65" s="22">
        <f t="shared" si="12"/>
        <v>6960</v>
      </c>
      <c r="W65" s="22">
        <f t="shared" si="12"/>
        <v>1343</v>
      </c>
      <c r="X65" s="22">
        <f t="shared" si="12"/>
        <v>180</v>
      </c>
      <c r="Y65" s="22">
        <f t="shared" si="12"/>
        <v>0</v>
      </c>
      <c r="Z65" s="22">
        <f t="shared" si="12"/>
        <v>13873</v>
      </c>
      <c r="AA65" s="22">
        <f t="shared" si="12"/>
        <v>75724</v>
      </c>
      <c r="AB65" s="22">
        <f t="shared" si="12"/>
        <v>15340</v>
      </c>
      <c r="AC65" s="22">
        <f t="shared" si="12"/>
        <v>44420</v>
      </c>
      <c r="AD65" s="22">
        <f t="shared" si="12"/>
        <v>15964</v>
      </c>
      <c r="AE65" s="22">
        <f t="shared" si="12"/>
        <v>10748</v>
      </c>
      <c r="AF65" s="22">
        <f t="shared" si="12"/>
        <v>3762</v>
      </c>
      <c r="AG65" s="22">
        <f t="shared" si="12"/>
        <v>0</v>
      </c>
      <c r="AH65" s="22">
        <f t="shared" si="12"/>
        <v>0</v>
      </c>
      <c r="AI65" s="22">
        <f t="shared" si="12"/>
        <v>1454</v>
      </c>
    </row>
  </sheetData>
  <mergeCells count="10">
    <mergeCell ref="AC3:AC4"/>
    <mergeCell ref="A65:C65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6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105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70" t="s">
        <v>13</v>
      </c>
      <c r="B2" s="70" t="s">
        <v>49</v>
      </c>
      <c r="C2" s="70" t="s">
        <v>50</v>
      </c>
      <c r="D2" s="97" t="s">
        <v>51</v>
      </c>
      <c r="E2" s="98"/>
      <c r="F2" s="98"/>
      <c r="G2" s="98"/>
      <c r="H2" s="98"/>
      <c r="I2" s="98"/>
      <c r="J2" s="99"/>
      <c r="K2" s="97" t="s">
        <v>52</v>
      </c>
      <c r="L2" s="98"/>
      <c r="M2" s="98"/>
      <c r="N2" s="98"/>
      <c r="O2" s="98"/>
      <c r="P2" s="98"/>
      <c r="Q2" s="99"/>
      <c r="R2" s="101" t="s">
        <v>0</v>
      </c>
      <c r="S2" s="62"/>
      <c r="T2" s="62"/>
      <c r="U2" s="62"/>
      <c r="V2" s="62"/>
      <c r="W2" s="62"/>
      <c r="X2" s="63"/>
      <c r="Y2" s="54" t="s">
        <v>1</v>
      </c>
      <c r="Z2" s="94"/>
      <c r="AA2" s="94"/>
      <c r="AB2" s="94"/>
      <c r="AC2" s="94"/>
      <c r="AD2" s="94"/>
      <c r="AE2" s="95"/>
      <c r="AF2" s="54" t="s">
        <v>2</v>
      </c>
      <c r="AG2" s="68"/>
      <c r="AH2" s="68"/>
      <c r="AI2" s="68"/>
      <c r="AJ2" s="68"/>
      <c r="AK2" s="68"/>
      <c r="AL2" s="69"/>
      <c r="AM2" s="54" t="s">
        <v>3</v>
      </c>
      <c r="AN2" s="92"/>
      <c r="AO2" s="92"/>
      <c r="AP2" s="92"/>
      <c r="AQ2" s="92"/>
      <c r="AR2" s="92"/>
      <c r="AS2" s="93"/>
      <c r="AT2" s="54" t="s">
        <v>4</v>
      </c>
      <c r="AU2" s="94"/>
      <c r="AV2" s="94"/>
      <c r="AW2" s="94"/>
      <c r="AX2" s="94"/>
      <c r="AY2" s="94"/>
      <c r="AZ2" s="95"/>
      <c r="BA2" s="54" t="s">
        <v>5</v>
      </c>
      <c r="BB2" s="94"/>
      <c r="BC2" s="94"/>
      <c r="BD2" s="94"/>
      <c r="BE2" s="94"/>
      <c r="BF2" s="94"/>
      <c r="BG2" s="95"/>
      <c r="BH2" s="100" t="s">
        <v>6</v>
      </c>
      <c r="BI2" s="98"/>
      <c r="BJ2" s="98"/>
      <c r="BK2" s="98"/>
      <c r="BL2" s="98"/>
      <c r="BM2" s="98"/>
      <c r="BN2" s="99"/>
    </row>
    <row r="3" spans="1:66" s="42" customFormat="1" ht="13.5">
      <c r="A3" s="96"/>
      <c r="B3" s="71"/>
      <c r="C3" s="71"/>
      <c r="D3" s="39" t="s">
        <v>67</v>
      </c>
      <c r="E3" s="7" t="s">
        <v>75</v>
      </c>
      <c r="F3" s="7" t="s">
        <v>45</v>
      </c>
      <c r="G3" s="7" t="s">
        <v>77</v>
      </c>
      <c r="H3" s="7" t="s">
        <v>7</v>
      </c>
      <c r="I3" s="7" t="s">
        <v>8</v>
      </c>
      <c r="J3" s="7" t="s">
        <v>47</v>
      </c>
      <c r="K3" s="39" t="s">
        <v>67</v>
      </c>
      <c r="L3" s="7" t="s">
        <v>75</v>
      </c>
      <c r="M3" s="7" t="s">
        <v>45</v>
      </c>
      <c r="N3" s="7" t="s">
        <v>77</v>
      </c>
      <c r="O3" s="7" t="s">
        <v>7</v>
      </c>
      <c r="P3" s="7" t="s">
        <v>8</v>
      </c>
      <c r="Q3" s="7" t="s">
        <v>47</v>
      </c>
      <c r="R3" s="39" t="s">
        <v>67</v>
      </c>
      <c r="S3" s="7" t="s">
        <v>75</v>
      </c>
      <c r="T3" s="7" t="s">
        <v>45</v>
      </c>
      <c r="U3" s="7" t="s">
        <v>77</v>
      </c>
      <c r="V3" s="7" t="s">
        <v>7</v>
      </c>
      <c r="W3" s="7" t="s">
        <v>8</v>
      </c>
      <c r="X3" s="7" t="s">
        <v>47</v>
      </c>
      <c r="Y3" s="39" t="s">
        <v>67</v>
      </c>
      <c r="Z3" s="7" t="s">
        <v>75</v>
      </c>
      <c r="AA3" s="7" t="s">
        <v>45</v>
      </c>
      <c r="AB3" s="7" t="s">
        <v>77</v>
      </c>
      <c r="AC3" s="7" t="s">
        <v>7</v>
      </c>
      <c r="AD3" s="7" t="s">
        <v>8</v>
      </c>
      <c r="AE3" s="7" t="s">
        <v>47</v>
      </c>
      <c r="AF3" s="39" t="s">
        <v>67</v>
      </c>
      <c r="AG3" s="7" t="s">
        <v>75</v>
      </c>
      <c r="AH3" s="7" t="s">
        <v>45</v>
      </c>
      <c r="AI3" s="7" t="s">
        <v>77</v>
      </c>
      <c r="AJ3" s="7" t="s">
        <v>7</v>
      </c>
      <c r="AK3" s="7" t="s">
        <v>8</v>
      </c>
      <c r="AL3" s="7" t="s">
        <v>47</v>
      </c>
      <c r="AM3" s="39" t="s">
        <v>67</v>
      </c>
      <c r="AN3" s="7" t="s">
        <v>75</v>
      </c>
      <c r="AO3" s="7" t="s">
        <v>45</v>
      </c>
      <c r="AP3" s="7" t="s">
        <v>77</v>
      </c>
      <c r="AQ3" s="7" t="s">
        <v>7</v>
      </c>
      <c r="AR3" s="7" t="s">
        <v>8</v>
      </c>
      <c r="AS3" s="7" t="s">
        <v>47</v>
      </c>
      <c r="AT3" s="39" t="s">
        <v>67</v>
      </c>
      <c r="AU3" s="7" t="s">
        <v>75</v>
      </c>
      <c r="AV3" s="7" t="s">
        <v>45</v>
      </c>
      <c r="AW3" s="7" t="s">
        <v>77</v>
      </c>
      <c r="AX3" s="7" t="s">
        <v>7</v>
      </c>
      <c r="AY3" s="7" t="s">
        <v>8</v>
      </c>
      <c r="AZ3" s="7" t="s">
        <v>47</v>
      </c>
      <c r="BA3" s="39" t="s">
        <v>67</v>
      </c>
      <c r="BB3" s="7" t="s">
        <v>75</v>
      </c>
      <c r="BC3" s="7" t="s">
        <v>45</v>
      </c>
      <c r="BD3" s="7" t="s">
        <v>77</v>
      </c>
      <c r="BE3" s="7" t="s">
        <v>7</v>
      </c>
      <c r="BF3" s="7" t="s">
        <v>8</v>
      </c>
      <c r="BG3" s="7" t="s">
        <v>47</v>
      </c>
      <c r="BH3" s="39" t="s">
        <v>67</v>
      </c>
      <c r="BI3" s="7" t="s">
        <v>75</v>
      </c>
      <c r="BJ3" s="7" t="s">
        <v>45</v>
      </c>
      <c r="BK3" s="7" t="s">
        <v>77</v>
      </c>
      <c r="BL3" s="7" t="s">
        <v>7</v>
      </c>
      <c r="BM3" s="7" t="s">
        <v>8</v>
      </c>
      <c r="BN3" s="7" t="s">
        <v>47</v>
      </c>
    </row>
    <row r="4" spans="1:66" s="42" customFormat="1" ht="13.5">
      <c r="A4" s="72"/>
      <c r="B4" s="81"/>
      <c r="C4" s="81"/>
      <c r="D4" s="19" t="s">
        <v>48</v>
      </c>
      <c r="E4" s="38" t="s">
        <v>34</v>
      </c>
      <c r="F4" s="38" t="s">
        <v>34</v>
      </c>
      <c r="G4" s="38" t="s">
        <v>34</v>
      </c>
      <c r="H4" s="38" t="s">
        <v>34</v>
      </c>
      <c r="I4" s="38" t="s">
        <v>34</v>
      </c>
      <c r="J4" s="38" t="s">
        <v>34</v>
      </c>
      <c r="K4" s="19" t="s">
        <v>34</v>
      </c>
      <c r="L4" s="38" t="s">
        <v>34</v>
      </c>
      <c r="M4" s="38" t="s">
        <v>34</v>
      </c>
      <c r="N4" s="38" t="s">
        <v>34</v>
      </c>
      <c r="O4" s="38" t="s">
        <v>34</v>
      </c>
      <c r="P4" s="38" t="s">
        <v>34</v>
      </c>
      <c r="Q4" s="38" t="s">
        <v>34</v>
      </c>
      <c r="R4" s="19" t="s">
        <v>34</v>
      </c>
      <c r="S4" s="38" t="s">
        <v>34</v>
      </c>
      <c r="T4" s="38" t="s">
        <v>34</v>
      </c>
      <c r="U4" s="38" t="s">
        <v>34</v>
      </c>
      <c r="V4" s="38" t="s">
        <v>34</v>
      </c>
      <c r="W4" s="38" t="s">
        <v>34</v>
      </c>
      <c r="X4" s="38" t="s">
        <v>34</v>
      </c>
      <c r="Y4" s="19" t="s">
        <v>34</v>
      </c>
      <c r="Z4" s="38" t="s">
        <v>34</v>
      </c>
      <c r="AA4" s="38" t="s">
        <v>34</v>
      </c>
      <c r="AB4" s="38" t="s">
        <v>34</v>
      </c>
      <c r="AC4" s="38" t="s">
        <v>34</v>
      </c>
      <c r="AD4" s="38" t="s">
        <v>34</v>
      </c>
      <c r="AE4" s="38" t="s">
        <v>34</v>
      </c>
      <c r="AF4" s="19" t="s">
        <v>34</v>
      </c>
      <c r="AG4" s="38" t="s">
        <v>34</v>
      </c>
      <c r="AH4" s="38" t="s">
        <v>34</v>
      </c>
      <c r="AI4" s="38" t="s">
        <v>34</v>
      </c>
      <c r="AJ4" s="38" t="s">
        <v>34</v>
      </c>
      <c r="AK4" s="38" t="s">
        <v>34</v>
      </c>
      <c r="AL4" s="38" t="s">
        <v>34</v>
      </c>
      <c r="AM4" s="19" t="s">
        <v>34</v>
      </c>
      <c r="AN4" s="38" t="s">
        <v>34</v>
      </c>
      <c r="AO4" s="38" t="s">
        <v>34</v>
      </c>
      <c r="AP4" s="38" t="s">
        <v>34</v>
      </c>
      <c r="AQ4" s="38" t="s">
        <v>34</v>
      </c>
      <c r="AR4" s="38" t="s">
        <v>34</v>
      </c>
      <c r="AS4" s="38" t="s">
        <v>34</v>
      </c>
      <c r="AT4" s="19" t="s">
        <v>34</v>
      </c>
      <c r="AU4" s="38" t="s">
        <v>34</v>
      </c>
      <c r="AV4" s="38" t="s">
        <v>34</v>
      </c>
      <c r="AW4" s="38" t="s">
        <v>34</v>
      </c>
      <c r="AX4" s="38" t="s">
        <v>34</v>
      </c>
      <c r="AY4" s="38" t="s">
        <v>34</v>
      </c>
      <c r="AZ4" s="38" t="s">
        <v>34</v>
      </c>
      <c r="BA4" s="19" t="s">
        <v>34</v>
      </c>
      <c r="BB4" s="38" t="s">
        <v>34</v>
      </c>
      <c r="BC4" s="38" t="s">
        <v>34</v>
      </c>
      <c r="BD4" s="38" t="s">
        <v>34</v>
      </c>
      <c r="BE4" s="38" t="s">
        <v>34</v>
      </c>
      <c r="BF4" s="38" t="s">
        <v>34</v>
      </c>
      <c r="BG4" s="38" t="s">
        <v>34</v>
      </c>
      <c r="BH4" s="19" t="s">
        <v>34</v>
      </c>
      <c r="BI4" s="38" t="s">
        <v>34</v>
      </c>
      <c r="BJ4" s="38" t="s">
        <v>34</v>
      </c>
      <c r="BK4" s="38" t="s">
        <v>34</v>
      </c>
      <c r="BL4" s="38" t="s">
        <v>34</v>
      </c>
      <c r="BM4" s="38" t="s">
        <v>34</v>
      </c>
      <c r="BN4" s="38" t="s">
        <v>34</v>
      </c>
    </row>
    <row r="5" spans="1:66" ht="13.5">
      <c r="A5" s="40" t="s">
        <v>109</v>
      </c>
      <c r="B5" s="40" t="s">
        <v>110</v>
      </c>
      <c r="C5" s="41" t="s">
        <v>111</v>
      </c>
      <c r="D5" s="22">
        <f aca="true" t="shared" si="0" ref="D5:D46">SUM(E5:J5)</f>
        <v>8731</v>
      </c>
      <c r="E5" s="22">
        <f aca="true" t="shared" si="1" ref="E5:J62">L5+S5</f>
        <v>1394</v>
      </c>
      <c r="F5" s="22">
        <f t="shared" si="1"/>
        <v>4424</v>
      </c>
      <c r="G5" s="22">
        <f t="shared" si="1"/>
        <v>2035</v>
      </c>
      <c r="H5" s="22">
        <f aca="true" t="shared" si="2" ref="H5:J61">O5+V5</f>
        <v>458</v>
      </c>
      <c r="I5" s="22">
        <f t="shared" si="2"/>
        <v>0</v>
      </c>
      <c r="J5" s="22">
        <f t="shared" si="2"/>
        <v>420</v>
      </c>
      <c r="K5" s="22">
        <f aca="true" t="shared" si="3" ref="K5:K46">SUM(L5:Q5)</f>
        <v>357</v>
      </c>
      <c r="L5" s="22">
        <v>217</v>
      </c>
      <c r="M5" s="22">
        <v>14</v>
      </c>
      <c r="N5" s="22">
        <v>0</v>
      </c>
      <c r="O5" s="22">
        <v>54</v>
      </c>
      <c r="P5" s="22">
        <v>0</v>
      </c>
      <c r="Q5" s="22">
        <v>72</v>
      </c>
      <c r="R5" s="22">
        <f aca="true" t="shared" si="4" ref="R5:R46">SUM(S5:X5)</f>
        <v>8374</v>
      </c>
      <c r="S5" s="22">
        <f aca="true" t="shared" si="5" ref="S5:S46">AG5+AN5</f>
        <v>1177</v>
      </c>
      <c r="T5" s="22">
        <f aca="true" t="shared" si="6" ref="T5:T46">AA5+AH5+AO5+AV5+BC5</f>
        <v>4410</v>
      </c>
      <c r="U5" s="22">
        <f aca="true" t="shared" si="7" ref="U5:W46">AI5+AP5</f>
        <v>2035</v>
      </c>
      <c r="V5" s="22">
        <f t="shared" si="7"/>
        <v>404</v>
      </c>
      <c r="W5" s="22">
        <f t="shared" si="7"/>
        <v>0</v>
      </c>
      <c r="X5" s="22">
        <f aca="true" t="shared" si="8" ref="X5:X46">AE5+AL5+AS5+AZ5+BG5</f>
        <v>348</v>
      </c>
      <c r="Y5" s="22">
        <f aca="true" t="shared" si="9" ref="Y5:Y46">SUM(Z5:AE5)</f>
        <v>31</v>
      </c>
      <c r="Z5" s="22" t="s">
        <v>86</v>
      </c>
      <c r="AA5" s="22">
        <v>31</v>
      </c>
      <c r="AB5" s="22" t="s">
        <v>86</v>
      </c>
      <c r="AC5" s="22" t="s">
        <v>86</v>
      </c>
      <c r="AD5" s="22" t="s">
        <v>86</v>
      </c>
      <c r="AE5" s="22">
        <v>0</v>
      </c>
      <c r="AF5" s="22">
        <f aca="true" t="shared" si="10" ref="AF5:AF46">SUM(AG5:AL5)</f>
        <v>2355</v>
      </c>
      <c r="AG5" s="22">
        <v>0</v>
      </c>
      <c r="AH5" s="22">
        <v>2355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46">SUM(AN5:AS5)</f>
        <v>5643</v>
      </c>
      <c r="AN5" s="22">
        <v>1177</v>
      </c>
      <c r="AO5" s="22">
        <v>2024</v>
      </c>
      <c r="AP5" s="22">
        <v>2035</v>
      </c>
      <c r="AQ5" s="22">
        <v>404</v>
      </c>
      <c r="AR5" s="22">
        <v>0</v>
      </c>
      <c r="AS5" s="22">
        <v>3</v>
      </c>
      <c r="AT5" s="22">
        <f aca="true" t="shared" si="12" ref="AT5:AT46">SUM(AU5:AZ5)</f>
        <v>345</v>
      </c>
      <c r="AU5" s="22" t="s">
        <v>86</v>
      </c>
      <c r="AV5" s="22">
        <v>0</v>
      </c>
      <c r="AW5" s="22" t="s">
        <v>86</v>
      </c>
      <c r="AX5" s="22" t="s">
        <v>86</v>
      </c>
      <c r="AY5" s="22" t="s">
        <v>86</v>
      </c>
      <c r="AZ5" s="22">
        <v>345</v>
      </c>
      <c r="BA5" s="22">
        <f aca="true" t="shared" si="13" ref="BA5:BA46">SUM(BB5:BG5)</f>
        <v>0</v>
      </c>
      <c r="BB5" s="22" t="s">
        <v>86</v>
      </c>
      <c r="BC5" s="22">
        <v>0</v>
      </c>
      <c r="BD5" s="22" t="s">
        <v>86</v>
      </c>
      <c r="BE5" s="22" t="s">
        <v>86</v>
      </c>
      <c r="BF5" s="22" t="s">
        <v>86</v>
      </c>
      <c r="BG5" s="22">
        <v>0</v>
      </c>
      <c r="BH5" s="22">
        <f aca="true" t="shared" si="14" ref="BH5:BH46">SUM(BI5:BN5)</f>
        <v>6336</v>
      </c>
      <c r="BI5" s="22">
        <v>5325</v>
      </c>
      <c r="BJ5" s="22">
        <v>248</v>
      </c>
      <c r="BK5" s="22">
        <v>593</v>
      </c>
      <c r="BL5" s="22">
        <v>0</v>
      </c>
      <c r="BM5" s="22">
        <v>0</v>
      </c>
      <c r="BN5" s="22">
        <v>170</v>
      </c>
    </row>
    <row r="6" spans="1:66" ht="13.5">
      <c r="A6" s="40" t="s">
        <v>109</v>
      </c>
      <c r="B6" s="40" t="s">
        <v>112</v>
      </c>
      <c r="C6" s="41" t="s">
        <v>113</v>
      </c>
      <c r="D6" s="22">
        <f t="shared" si="0"/>
        <v>1509</v>
      </c>
      <c r="E6" s="22">
        <f t="shared" si="1"/>
        <v>1140</v>
      </c>
      <c r="F6" s="22">
        <f t="shared" si="1"/>
        <v>58</v>
      </c>
      <c r="G6" s="22">
        <f t="shared" si="1"/>
        <v>179</v>
      </c>
      <c r="H6" s="22">
        <f t="shared" si="2"/>
        <v>0</v>
      </c>
      <c r="I6" s="22">
        <f t="shared" si="2"/>
        <v>0</v>
      </c>
      <c r="J6" s="22">
        <f t="shared" si="2"/>
        <v>132</v>
      </c>
      <c r="K6" s="22">
        <f t="shared" si="3"/>
        <v>1396</v>
      </c>
      <c r="L6" s="22">
        <v>1140</v>
      </c>
      <c r="M6" s="22">
        <v>58</v>
      </c>
      <c r="N6" s="22">
        <v>66</v>
      </c>
      <c r="O6" s="22">
        <v>0</v>
      </c>
      <c r="P6" s="22">
        <v>0</v>
      </c>
      <c r="Q6" s="22">
        <v>132</v>
      </c>
      <c r="R6" s="22">
        <f t="shared" si="4"/>
        <v>113</v>
      </c>
      <c r="S6" s="22">
        <f t="shared" si="5"/>
        <v>0</v>
      </c>
      <c r="T6" s="22">
        <f t="shared" si="6"/>
        <v>0</v>
      </c>
      <c r="U6" s="22">
        <f t="shared" si="7"/>
        <v>113</v>
      </c>
      <c r="V6" s="22">
        <f t="shared" si="7"/>
        <v>0</v>
      </c>
      <c r="W6" s="22">
        <f t="shared" si="7"/>
        <v>0</v>
      </c>
      <c r="X6" s="22">
        <f t="shared" si="8"/>
        <v>0</v>
      </c>
      <c r="Y6" s="22">
        <f t="shared" si="9"/>
        <v>0</v>
      </c>
      <c r="Z6" s="22" t="s">
        <v>86</v>
      </c>
      <c r="AA6" s="22">
        <v>0</v>
      </c>
      <c r="AB6" s="22" t="s">
        <v>86</v>
      </c>
      <c r="AC6" s="22" t="s">
        <v>86</v>
      </c>
      <c r="AD6" s="22" t="s">
        <v>86</v>
      </c>
      <c r="AE6" s="22">
        <v>0</v>
      </c>
      <c r="AF6" s="22">
        <f t="shared" si="10"/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113</v>
      </c>
      <c r="AN6" s="22">
        <v>0</v>
      </c>
      <c r="AO6" s="22">
        <v>0</v>
      </c>
      <c r="AP6" s="22">
        <v>113</v>
      </c>
      <c r="AQ6" s="22">
        <v>0</v>
      </c>
      <c r="AR6" s="22">
        <v>0</v>
      </c>
      <c r="AS6" s="22">
        <v>0</v>
      </c>
      <c r="AT6" s="22">
        <f t="shared" si="12"/>
        <v>0</v>
      </c>
      <c r="AU6" s="22" t="s">
        <v>86</v>
      </c>
      <c r="AV6" s="22">
        <v>0</v>
      </c>
      <c r="AW6" s="22" t="s">
        <v>86</v>
      </c>
      <c r="AX6" s="22" t="s">
        <v>86</v>
      </c>
      <c r="AY6" s="22" t="s">
        <v>86</v>
      </c>
      <c r="AZ6" s="22">
        <v>0</v>
      </c>
      <c r="BA6" s="22">
        <f t="shared" si="13"/>
        <v>0</v>
      </c>
      <c r="BB6" s="22" t="s">
        <v>86</v>
      </c>
      <c r="BC6" s="22">
        <v>0</v>
      </c>
      <c r="BD6" s="22" t="s">
        <v>86</v>
      </c>
      <c r="BE6" s="22" t="s">
        <v>86</v>
      </c>
      <c r="BF6" s="22" t="s">
        <v>86</v>
      </c>
      <c r="BG6" s="22">
        <v>0</v>
      </c>
      <c r="BH6" s="22">
        <f t="shared" si="14"/>
        <v>573</v>
      </c>
      <c r="BI6" s="22">
        <v>451</v>
      </c>
      <c r="BJ6" s="22">
        <v>17</v>
      </c>
      <c r="BK6" s="22">
        <v>105</v>
      </c>
      <c r="BL6" s="22">
        <v>0</v>
      </c>
      <c r="BM6" s="22">
        <v>0</v>
      </c>
      <c r="BN6" s="22">
        <v>0</v>
      </c>
    </row>
    <row r="7" spans="1:66" ht="13.5">
      <c r="A7" s="40" t="s">
        <v>109</v>
      </c>
      <c r="B7" s="40" t="s">
        <v>114</v>
      </c>
      <c r="C7" s="41" t="s">
        <v>115</v>
      </c>
      <c r="D7" s="22">
        <f t="shared" si="0"/>
        <v>1006</v>
      </c>
      <c r="E7" s="22">
        <f t="shared" si="1"/>
        <v>228</v>
      </c>
      <c r="F7" s="22">
        <f t="shared" si="1"/>
        <v>384</v>
      </c>
      <c r="G7" s="22">
        <f t="shared" si="1"/>
        <v>327</v>
      </c>
      <c r="H7" s="22">
        <f t="shared" si="2"/>
        <v>0</v>
      </c>
      <c r="I7" s="22">
        <f t="shared" si="2"/>
        <v>0</v>
      </c>
      <c r="J7" s="22">
        <f t="shared" si="2"/>
        <v>67</v>
      </c>
      <c r="K7" s="22">
        <f t="shared" si="3"/>
        <v>228</v>
      </c>
      <c r="L7" s="22">
        <v>228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f t="shared" si="4"/>
        <v>778</v>
      </c>
      <c r="S7" s="22">
        <f t="shared" si="5"/>
        <v>0</v>
      </c>
      <c r="T7" s="22">
        <f t="shared" si="6"/>
        <v>384</v>
      </c>
      <c r="U7" s="22">
        <f t="shared" si="7"/>
        <v>327</v>
      </c>
      <c r="V7" s="22">
        <f t="shared" si="7"/>
        <v>0</v>
      </c>
      <c r="W7" s="22">
        <f t="shared" si="7"/>
        <v>0</v>
      </c>
      <c r="X7" s="22">
        <f t="shared" si="8"/>
        <v>67</v>
      </c>
      <c r="Y7" s="22">
        <f t="shared" si="9"/>
        <v>0</v>
      </c>
      <c r="Z7" s="22" t="s">
        <v>86</v>
      </c>
      <c r="AA7" s="22">
        <v>0</v>
      </c>
      <c r="AB7" s="22" t="s">
        <v>86</v>
      </c>
      <c r="AC7" s="22" t="s">
        <v>86</v>
      </c>
      <c r="AD7" s="22" t="s">
        <v>86</v>
      </c>
      <c r="AE7" s="22">
        <v>0</v>
      </c>
      <c r="AF7" s="22">
        <f t="shared" si="10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778</v>
      </c>
      <c r="AN7" s="22">
        <v>0</v>
      </c>
      <c r="AO7" s="22">
        <v>384</v>
      </c>
      <c r="AP7" s="22">
        <v>327</v>
      </c>
      <c r="AQ7" s="22">
        <v>0</v>
      </c>
      <c r="AR7" s="22">
        <v>0</v>
      </c>
      <c r="AS7" s="22">
        <v>67</v>
      </c>
      <c r="AT7" s="22">
        <f t="shared" si="12"/>
        <v>0</v>
      </c>
      <c r="AU7" s="22" t="s">
        <v>86</v>
      </c>
      <c r="AV7" s="22">
        <v>0</v>
      </c>
      <c r="AW7" s="22" t="s">
        <v>86</v>
      </c>
      <c r="AX7" s="22" t="s">
        <v>86</v>
      </c>
      <c r="AY7" s="22" t="s">
        <v>86</v>
      </c>
      <c r="AZ7" s="22">
        <v>0</v>
      </c>
      <c r="BA7" s="22">
        <f t="shared" si="13"/>
        <v>0</v>
      </c>
      <c r="BB7" s="22" t="s">
        <v>86</v>
      </c>
      <c r="BC7" s="22">
        <v>0</v>
      </c>
      <c r="BD7" s="22" t="s">
        <v>86</v>
      </c>
      <c r="BE7" s="22" t="s">
        <v>86</v>
      </c>
      <c r="BF7" s="22" t="s">
        <v>86</v>
      </c>
      <c r="BG7" s="22">
        <v>0</v>
      </c>
      <c r="BH7" s="22">
        <f t="shared" si="14"/>
        <v>482</v>
      </c>
      <c r="BI7" s="22">
        <v>380</v>
      </c>
      <c r="BJ7" s="22">
        <v>8</v>
      </c>
      <c r="BK7" s="22">
        <v>93</v>
      </c>
      <c r="BL7" s="22">
        <v>0</v>
      </c>
      <c r="BM7" s="22">
        <v>0</v>
      </c>
      <c r="BN7" s="22">
        <v>1</v>
      </c>
    </row>
    <row r="8" spans="1:66" ht="13.5">
      <c r="A8" s="40" t="s">
        <v>109</v>
      </c>
      <c r="B8" s="40" t="s">
        <v>116</v>
      </c>
      <c r="C8" s="41" t="s">
        <v>117</v>
      </c>
      <c r="D8" s="22">
        <f t="shared" si="0"/>
        <v>2996</v>
      </c>
      <c r="E8" s="22">
        <f t="shared" si="1"/>
        <v>1193</v>
      </c>
      <c r="F8" s="22">
        <f t="shared" si="1"/>
        <v>1254</v>
      </c>
      <c r="G8" s="22">
        <f t="shared" si="1"/>
        <v>415</v>
      </c>
      <c r="H8" s="22">
        <f t="shared" si="2"/>
        <v>60</v>
      </c>
      <c r="I8" s="22">
        <f t="shared" si="2"/>
        <v>7</v>
      </c>
      <c r="J8" s="22">
        <f t="shared" si="2"/>
        <v>67</v>
      </c>
      <c r="K8" s="22">
        <f t="shared" si="3"/>
        <v>2996</v>
      </c>
      <c r="L8" s="22">
        <v>1193</v>
      </c>
      <c r="M8" s="22">
        <v>1254</v>
      </c>
      <c r="N8" s="22">
        <v>415</v>
      </c>
      <c r="O8" s="22">
        <v>60</v>
      </c>
      <c r="P8" s="22">
        <v>7</v>
      </c>
      <c r="Q8" s="22">
        <v>67</v>
      </c>
      <c r="R8" s="22">
        <f t="shared" si="4"/>
        <v>0</v>
      </c>
      <c r="S8" s="22">
        <f t="shared" si="5"/>
        <v>0</v>
      </c>
      <c r="T8" s="22">
        <f t="shared" si="6"/>
        <v>0</v>
      </c>
      <c r="U8" s="22">
        <f t="shared" si="7"/>
        <v>0</v>
      </c>
      <c r="V8" s="22">
        <f t="shared" si="7"/>
        <v>0</v>
      </c>
      <c r="W8" s="22">
        <f t="shared" si="7"/>
        <v>0</v>
      </c>
      <c r="X8" s="22">
        <f t="shared" si="8"/>
        <v>0</v>
      </c>
      <c r="Y8" s="22">
        <f t="shared" si="9"/>
        <v>0</v>
      </c>
      <c r="Z8" s="22" t="s">
        <v>86</v>
      </c>
      <c r="AA8" s="22">
        <v>0</v>
      </c>
      <c r="AB8" s="22" t="s">
        <v>86</v>
      </c>
      <c r="AC8" s="22" t="s">
        <v>86</v>
      </c>
      <c r="AD8" s="22" t="s">
        <v>86</v>
      </c>
      <c r="AE8" s="22">
        <v>0</v>
      </c>
      <c r="AF8" s="22">
        <f t="shared" si="10"/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f t="shared" si="12"/>
        <v>0</v>
      </c>
      <c r="AU8" s="22" t="s">
        <v>86</v>
      </c>
      <c r="AV8" s="22">
        <v>0</v>
      </c>
      <c r="AW8" s="22" t="s">
        <v>86</v>
      </c>
      <c r="AX8" s="22" t="s">
        <v>86</v>
      </c>
      <c r="AY8" s="22" t="s">
        <v>86</v>
      </c>
      <c r="AZ8" s="22">
        <v>0</v>
      </c>
      <c r="BA8" s="22">
        <f t="shared" si="13"/>
        <v>0</v>
      </c>
      <c r="BB8" s="22" t="s">
        <v>86</v>
      </c>
      <c r="BC8" s="22">
        <v>0</v>
      </c>
      <c r="BD8" s="22" t="s">
        <v>86</v>
      </c>
      <c r="BE8" s="22" t="s">
        <v>86</v>
      </c>
      <c r="BF8" s="22" t="s">
        <v>86</v>
      </c>
      <c r="BG8" s="22">
        <v>0</v>
      </c>
      <c r="BH8" s="22">
        <f t="shared" si="14"/>
        <v>1265</v>
      </c>
      <c r="BI8" s="22">
        <v>1136</v>
      </c>
      <c r="BJ8" s="22">
        <v>40</v>
      </c>
      <c r="BK8" s="22">
        <v>89</v>
      </c>
      <c r="BL8" s="22">
        <v>0</v>
      </c>
      <c r="BM8" s="22">
        <v>0</v>
      </c>
      <c r="BN8" s="22">
        <v>0</v>
      </c>
    </row>
    <row r="9" spans="1:66" ht="13.5">
      <c r="A9" s="40" t="s">
        <v>109</v>
      </c>
      <c r="B9" s="40" t="s">
        <v>118</v>
      </c>
      <c r="C9" s="41" t="s">
        <v>119</v>
      </c>
      <c r="D9" s="22">
        <f t="shared" si="0"/>
        <v>1280</v>
      </c>
      <c r="E9" s="22">
        <f t="shared" si="1"/>
        <v>34</v>
      </c>
      <c r="F9" s="22">
        <f t="shared" si="1"/>
        <v>388</v>
      </c>
      <c r="G9" s="22">
        <f t="shared" si="1"/>
        <v>742</v>
      </c>
      <c r="H9" s="22">
        <f t="shared" si="2"/>
        <v>116</v>
      </c>
      <c r="I9" s="22">
        <f t="shared" si="2"/>
        <v>0</v>
      </c>
      <c r="J9" s="22">
        <f t="shared" si="2"/>
        <v>0</v>
      </c>
      <c r="K9" s="22">
        <f t="shared" si="3"/>
        <v>868</v>
      </c>
      <c r="L9" s="22">
        <v>34</v>
      </c>
      <c r="M9" s="22">
        <v>92</v>
      </c>
      <c r="N9" s="22">
        <v>742</v>
      </c>
      <c r="O9" s="22">
        <v>0</v>
      </c>
      <c r="P9" s="22">
        <v>0</v>
      </c>
      <c r="Q9" s="22">
        <v>0</v>
      </c>
      <c r="R9" s="22">
        <f t="shared" si="4"/>
        <v>412</v>
      </c>
      <c r="S9" s="22">
        <f t="shared" si="5"/>
        <v>0</v>
      </c>
      <c r="T9" s="22">
        <f t="shared" si="6"/>
        <v>296</v>
      </c>
      <c r="U9" s="22">
        <f t="shared" si="7"/>
        <v>0</v>
      </c>
      <c r="V9" s="22">
        <f t="shared" si="7"/>
        <v>116</v>
      </c>
      <c r="W9" s="22">
        <f t="shared" si="7"/>
        <v>0</v>
      </c>
      <c r="X9" s="22">
        <f t="shared" si="8"/>
        <v>0</v>
      </c>
      <c r="Y9" s="22">
        <f t="shared" si="9"/>
        <v>0</v>
      </c>
      <c r="Z9" s="22" t="s">
        <v>86</v>
      </c>
      <c r="AA9" s="22">
        <v>0</v>
      </c>
      <c r="AB9" s="22" t="s">
        <v>86</v>
      </c>
      <c r="AC9" s="22" t="s">
        <v>86</v>
      </c>
      <c r="AD9" s="22" t="s">
        <v>86</v>
      </c>
      <c r="AE9" s="22">
        <v>0</v>
      </c>
      <c r="AF9" s="22">
        <f t="shared" si="10"/>
        <v>296</v>
      </c>
      <c r="AG9" s="22">
        <v>0</v>
      </c>
      <c r="AH9" s="22">
        <v>296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1"/>
        <v>116</v>
      </c>
      <c r="AN9" s="22">
        <v>0</v>
      </c>
      <c r="AO9" s="22">
        <v>0</v>
      </c>
      <c r="AP9" s="22">
        <v>0</v>
      </c>
      <c r="AQ9" s="22">
        <v>116</v>
      </c>
      <c r="AR9" s="22">
        <v>0</v>
      </c>
      <c r="AS9" s="22">
        <v>0</v>
      </c>
      <c r="AT9" s="22">
        <f t="shared" si="12"/>
        <v>0</v>
      </c>
      <c r="AU9" s="22" t="s">
        <v>86</v>
      </c>
      <c r="AV9" s="22">
        <v>0</v>
      </c>
      <c r="AW9" s="22" t="s">
        <v>86</v>
      </c>
      <c r="AX9" s="22" t="s">
        <v>86</v>
      </c>
      <c r="AY9" s="22" t="s">
        <v>86</v>
      </c>
      <c r="AZ9" s="22">
        <v>0</v>
      </c>
      <c r="BA9" s="22">
        <f t="shared" si="13"/>
        <v>0</v>
      </c>
      <c r="BB9" s="22" t="s">
        <v>86</v>
      </c>
      <c r="BC9" s="22">
        <v>0</v>
      </c>
      <c r="BD9" s="22" t="s">
        <v>86</v>
      </c>
      <c r="BE9" s="22" t="s">
        <v>86</v>
      </c>
      <c r="BF9" s="22" t="s">
        <v>86</v>
      </c>
      <c r="BG9" s="22">
        <v>0</v>
      </c>
      <c r="BH9" s="22">
        <f t="shared" si="14"/>
        <v>3229</v>
      </c>
      <c r="BI9" s="22">
        <v>2828</v>
      </c>
      <c r="BJ9" s="22">
        <v>384</v>
      </c>
      <c r="BK9" s="22">
        <v>16</v>
      </c>
      <c r="BL9" s="22">
        <v>0</v>
      </c>
      <c r="BM9" s="22">
        <v>0</v>
      </c>
      <c r="BN9" s="22">
        <v>1</v>
      </c>
    </row>
    <row r="10" spans="1:66" ht="13.5">
      <c r="A10" s="40" t="s">
        <v>109</v>
      </c>
      <c r="B10" s="40" t="s">
        <v>120</v>
      </c>
      <c r="C10" s="41" t="s">
        <v>121</v>
      </c>
      <c r="D10" s="22">
        <f t="shared" si="0"/>
        <v>4344</v>
      </c>
      <c r="E10" s="22">
        <f t="shared" si="1"/>
        <v>2212</v>
      </c>
      <c r="F10" s="22">
        <f t="shared" si="1"/>
        <v>948</v>
      </c>
      <c r="G10" s="22">
        <f t="shared" si="1"/>
        <v>955</v>
      </c>
      <c r="H10" s="22">
        <f t="shared" si="2"/>
        <v>152</v>
      </c>
      <c r="I10" s="22">
        <f t="shared" si="2"/>
        <v>31</v>
      </c>
      <c r="J10" s="22">
        <f t="shared" si="2"/>
        <v>46</v>
      </c>
      <c r="K10" s="22">
        <f t="shared" si="3"/>
        <v>3751</v>
      </c>
      <c r="L10" s="22">
        <v>2212</v>
      </c>
      <c r="M10" s="22">
        <v>355</v>
      </c>
      <c r="N10" s="22">
        <v>955</v>
      </c>
      <c r="O10" s="22">
        <v>152</v>
      </c>
      <c r="P10" s="22">
        <v>31</v>
      </c>
      <c r="Q10" s="22">
        <v>46</v>
      </c>
      <c r="R10" s="22">
        <f t="shared" si="4"/>
        <v>593</v>
      </c>
      <c r="S10" s="22">
        <f t="shared" si="5"/>
        <v>0</v>
      </c>
      <c r="T10" s="22">
        <f t="shared" si="6"/>
        <v>593</v>
      </c>
      <c r="U10" s="22">
        <f t="shared" si="7"/>
        <v>0</v>
      </c>
      <c r="V10" s="22">
        <f t="shared" si="7"/>
        <v>0</v>
      </c>
      <c r="W10" s="22">
        <f t="shared" si="7"/>
        <v>0</v>
      </c>
      <c r="X10" s="22">
        <f t="shared" si="8"/>
        <v>0</v>
      </c>
      <c r="Y10" s="22">
        <f t="shared" si="9"/>
        <v>0</v>
      </c>
      <c r="Z10" s="22" t="s">
        <v>86</v>
      </c>
      <c r="AA10" s="22">
        <v>0</v>
      </c>
      <c r="AB10" s="22" t="s">
        <v>86</v>
      </c>
      <c r="AC10" s="22" t="s">
        <v>86</v>
      </c>
      <c r="AD10" s="22" t="s">
        <v>86</v>
      </c>
      <c r="AE10" s="22">
        <v>0</v>
      </c>
      <c r="AF10" s="22">
        <f t="shared" si="10"/>
        <v>593</v>
      </c>
      <c r="AG10" s="22">
        <v>0</v>
      </c>
      <c r="AH10" s="22">
        <v>593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f t="shared" si="12"/>
        <v>0</v>
      </c>
      <c r="AU10" s="22" t="s">
        <v>86</v>
      </c>
      <c r="AV10" s="22">
        <v>0</v>
      </c>
      <c r="AW10" s="22" t="s">
        <v>86</v>
      </c>
      <c r="AX10" s="22" t="s">
        <v>86</v>
      </c>
      <c r="AY10" s="22" t="s">
        <v>86</v>
      </c>
      <c r="AZ10" s="22">
        <v>0</v>
      </c>
      <c r="BA10" s="22">
        <f t="shared" si="13"/>
        <v>0</v>
      </c>
      <c r="BB10" s="22" t="s">
        <v>86</v>
      </c>
      <c r="BC10" s="22">
        <v>0</v>
      </c>
      <c r="BD10" s="22" t="s">
        <v>86</v>
      </c>
      <c r="BE10" s="22" t="s">
        <v>86</v>
      </c>
      <c r="BF10" s="22" t="s">
        <v>86</v>
      </c>
      <c r="BG10" s="22">
        <v>0</v>
      </c>
      <c r="BH10" s="22">
        <f t="shared" si="14"/>
        <v>1634</v>
      </c>
      <c r="BI10" s="22">
        <v>1436</v>
      </c>
      <c r="BJ10" s="22">
        <v>48</v>
      </c>
      <c r="BK10" s="22">
        <v>145</v>
      </c>
      <c r="BL10" s="22">
        <v>0</v>
      </c>
      <c r="BM10" s="22">
        <v>0</v>
      </c>
      <c r="BN10" s="22">
        <v>5</v>
      </c>
    </row>
    <row r="11" spans="1:66" ht="13.5">
      <c r="A11" s="40" t="s">
        <v>109</v>
      </c>
      <c r="B11" s="40" t="s">
        <v>122</v>
      </c>
      <c r="C11" s="41" t="s">
        <v>123</v>
      </c>
      <c r="D11" s="22">
        <f t="shared" si="0"/>
        <v>1782</v>
      </c>
      <c r="E11" s="22">
        <f t="shared" si="1"/>
        <v>658</v>
      </c>
      <c r="F11" s="22">
        <f t="shared" si="1"/>
        <v>723</v>
      </c>
      <c r="G11" s="22">
        <f t="shared" si="1"/>
        <v>330</v>
      </c>
      <c r="H11" s="22">
        <f t="shared" si="2"/>
        <v>54</v>
      </c>
      <c r="I11" s="22">
        <f t="shared" si="2"/>
        <v>17</v>
      </c>
      <c r="J11" s="22">
        <f t="shared" si="2"/>
        <v>0</v>
      </c>
      <c r="K11" s="22">
        <f t="shared" si="3"/>
        <v>658</v>
      </c>
      <c r="L11" s="22">
        <v>658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4"/>
        <v>1124</v>
      </c>
      <c r="S11" s="22">
        <f t="shared" si="5"/>
        <v>0</v>
      </c>
      <c r="T11" s="22">
        <f t="shared" si="6"/>
        <v>723</v>
      </c>
      <c r="U11" s="22">
        <f t="shared" si="7"/>
        <v>330</v>
      </c>
      <c r="V11" s="22">
        <f t="shared" si="7"/>
        <v>54</v>
      </c>
      <c r="W11" s="22">
        <f t="shared" si="7"/>
        <v>17</v>
      </c>
      <c r="X11" s="22">
        <f t="shared" si="8"/>
        <v>0</v>
      </c>
      <c r="Y11" s="22">
        <f t="shared" si="9"/>
        <v>0</v>
      </c>
      <c r="Z11" s="22" t="s">
        <v>86</v>
      </c>
      <c r="AA11" s="22">
        <v>0</v>
      </c>
      <c r="AB11" s="22" t="s">
        <v>86</v>
      </c>
      <c r="AC11" s="22" t="s">
        <v>86</v>
      </c>
      <c r="AD11" s="22" t="s">
        <v>86</v>
      </c>
      <c r="AE11" s="22">
        <v>0</v>
      </c>
      <c r="AF11" s="22">
        <f t="shared" si="10"/>
        <v>456</v>
      </c>
      <c r="AG11" s="22">
        <v>0</v>
      </c>
      <c r="AH11" s="22">
        <v>456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1"/>
        <v>668</v>
      </c>
      <c r="AN11" s="22">
        <v>0</v>
      </c>
      <c r="AO11" s="22">
        <v>267</v>
      </c>
      <c r="AP11" s="22">
        <v>330</v>
      </c>
      <c r="AQ11" s="22">
        <v>54</v>
      </c>
      <c r="AR11" s="22">
        <v>17</v>
      </c>
      <c r="AS11" s="22">
        <v>0</v>
      </c>
      <c r="AT11" s="22">
        <f t="shared" si="12"/>
        <v>0</v>
      </c>
      <c r="AU11" s="22" t="s">
        <v>86</v>
      </c>
      <c r="AV11" s="22">
        <v>0</v>
      </c>
      <c r="AW11" s="22" t="s">
        <v>86</v>
      </c>
      <c r="AX11" s="22" t="s">
        <v>86</v>
      </c>
      <c r="AY11" s="22" t="s">
        <v>86</v>
      </c>
      <c r="AZ11" s="22">
        <v>0</v>
      </c>
      <c r="BA11" s="22">
        <f t="shared" si="13"/>
        <v>0</v>
      </c>
      <c r="BB11" s="22" t="s">
        <v>86</v>
      </c>
      <c r="BC11" s="22">
        <v>0</v>
      </c>
      <c r="BD11" s="22" t="s">
        <v>86</v>
      </c>
      <c r="BE11" s="22" t="s">
        <v>86</v>
      </c>
      <c r="BF11" s="22" t="s">
        <v>86</v>
      </c>
      <c r="BG11" s="22">
        <v>0</v>
      </c>
      <c r="BH11" s="22">
        <f t="shared" si="14"/>
        <v>171</v>
      </c>
      <c r="BI11" s="22">
        <v>80</v>
      </c>
      <c r="BJ11" s="22">
        <v>65</v>
      </c>
      <c r="BK11" s="22">
        <v>26</v>
      </c>
      <c r="BL11" s="22">
        <v>0</v>
      </c>
      <c r="BM11" s="22">
        <v>0</v>
      </c>
      <c r="BN11" s="22">
        <v>0</v>
      </c>
    </row>
    <row r="12" spans="1:66" ht="13.5">
      <c r="A12" s="40" t="s">
        <v>109</v>
      </c>
      <c r="B12" s="40" t="s">
        <v>124</v>
      </c>
      <c r="C12" s="41" t="s">
        <v>125</v>
      </c>
      <c r="D12" s="22">
        <f t="shared" si="0"/>
        <v>1589</v>
      </c>
      <c r="E12" s="22">
        <f t="shared" si="1"/>
        <v>714</v>
      </c>
      <c r="F12" s="22">
        <f t="shared" si="1"/>
        <v>364</v>
      </c>
      <c r="G12" s="22">
        <f t="shared" si="1"/>
        <v>354</v>
      </c>
      <c r="H12" s="22">
        <f t="shared" si="2"/>
        <v>37</v>
      </c>
      <c r="I12" s="22">
        <f t="shared" si="2"/>
        <v>0</v>
      </c>
      <c r="J12" s="22">
        <f t="shared" si="2"/>
        <v>120</v>
      </c>
      <c r="K12" s="22">
        <f t="shared" si="3"/>
        <v>1385</v>
      </c>
      <c r="L12" s="22">
        <v>714</v>
      </c>
      <c r="M12" s="22">
        <v>160</v>
      </c>
      <c r="N12" s="22">
        <v>354</v>
      </c>
      <c r="O12" s="22">
        <v>37</v>
      </c>
      <c r="P12" s="22">
        <v>0</v>
      </c>
      <c r="Q12" s="22">
        <v>120</v>
      </c>
      <c r="R12" s="22">
        <f t="shared" si="4"/>
        <v>204</v>
      </c>
      <c r="S12" s="22">
        <f t="shared" si="5"/>
        <v>0</v>
      </c>
      <c r="T12" s="22">
        <f t="shared" si="6"/>
        <v>204</v>
      </c>
      <c r="U12" s="22">
        <f t="shared" si="7"/>
        <v>0</v>
      </c>
      <c r="V12" s="22">
        <f t="shared" si="7"/>
        <v>0</v>
      </c>
      <c r="W12" s="22">
        <f t="shared" si="7"/>
        <v>0</v>
      </c>
      <c r="X12" s="22">
        <f t="shared" si="8"/>
        <v>0</v>
      </c>
      <c r="Y12" s="22">
        <f t="shared" si="9"/>
        <v>0</v>
      </c>
      <c r="Z12" s="22" t="s">
        <v>86</v>
      </c>
      <c r="AA12" s="22">
        <v>0</v>
      </c>
      <c r="AB12" s="22" t="s">
        <v>86</v>
      </c>
      <c r="AC12" s="22" t="s">
        <v>86</v>
      </c>
      <c r="AD12" s="22" t="s">
        <v>86</v>
      </c>
      <c r="AE12" s="22">
        <v>0</v>
      </c>
      <c r="AF12" s="22">
        <f t="shared" si="10"/>
        <v>204</v>
      </c>
      <c r="AG12" s="22">
        <v>0</v>
      </c>
      <c r="AH12" s="22">
        <v>204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f t="shared" si="12"/>
        <v>0</v>
      </c>
      <c r="AU12" s="22" t="s">
        <v>86</v>
      </c>
      <c r="AV12" s="22">
        <v>0</v>
      </c>
      <c r="AW12" s="22" t="s">
        <v>86</v>
      </c>
      <c r="AX12" s="22" t="s">
        <v>86</v>
      </c>
      <c r="AY12" s="22" t="s">
        <v>86</v>
      </c>
      <c r="AZ12" s="22">
        <v>0</v>
      </c>
      <c r="BA12" s="22">
        <f t="shared" si="13"/>
        <v>0</v>
      </c>
      <c r="BB12" s="22" t="s">
        <v>86</v>
      </c>
      <c r="BC12" s="22">
        <v>0</v>
      </c>
      <c r="BD12" s="22" t="s">
        <v>86</v>
      </c>
      <c r="BE12" s="22" t="s">
        <v>86</v>
      </c>
      <c r="BF12" s="22" t="s">
        <v>86</v>
      </c>
      <c r="BG12" s="22">
        <v>0</v>
      </c>
      <c r="BH12" s="22">
        <f t="shared" si="14"/>
        <v>174</v>
      </c>
      <c r="BI12" s="22">
        <v>121</v>
      </c>
      <c r="BJ12" s="22">
        <v>1</v>
      </c>
      <c r="BK12" s="22">
        <v>52</v>
      </c>
      <c r="BL12" s="22">
        <v>0</v>
      </c>
      <c r="BM12" s="22">
        <v>0</v>
      </c>
      <c r="BN12" s="22">
        <v>0</v>
      </c>
    </row>
    <row r="13" spans="1:66" ht="13.5">
      <c r="A13" s="40" t="s">
        <v>109</v>
      </c>
      <c r="B13" s="40" t="s">
        <v>126</v>
      </c>
      <c r="C13" s="41" t="s">
        <v>127</v>
      </c>
      <c r="D13" s="22">
        <f t="shared" si="0"/>
        <v>1845</v>
      </c>
      <c r="E13" s="22">
        <f t="shared" si="1"/>
        <v>984</v>
      </c>
      <c r="F13" s="22">
        <f t="shared" si="1"/>
        <v>276</v>
      </c>
      <c r="G13" s="22">
        <f t="shared" si="1"/>
        <v>535</v>
      </c>
      <c r="H13" s="22">
        <f t="shared" si="2"/>
        <v>33</v>
      </c>
      <c r="I13" s="22">
        <f t="shared" si="2"/>
        <v>17</v>
      </c>
      <c r="J13" s="22">
        <f t="shared" si="2"/>
        <v>0</v>
      </c>
      <c r="K13" s="22">
        <f t="shared" si="3"/>
        <v>1017</v>
      </c>
      <c r="L13" s="22">
        <v>984</v>
      </c>
      <c r="M13" s="22">
        <v>0</v>
      </c>
      <c r="N13" s="22">
        <v>0</v>
      </c>
      <c r="O13" s="22">
        <v>33</v>
      </c>
      <c r="P13" s="22">
        <v>0</v>
      </c>
      <c r="Q13" s="22">
        <v>0</v>
      </c>
      <c r="R13" s="22">
        <f t="shared" si="4"/>
        <v>828</v>
      </c>
      <c r="S13" s="22">
        <f t="shared" si="5"/>
        <v>0</v>
      </c>
      <c r="T13" s="22">
        <f t="shared" si="6"/>
        <v>276</v>
      </c>
      <c r="U13" s="22">
        <f t="shared" si="7"/>
        <v>535</v>
      </c>
      <c r="V13" s="22">
        <f t="shared" si="7"/>
        <v>0</v>
      </c>
      <c r="W13" s="22">
        <f t="shared" si="7"/>
        <v>17</v>
      </c>
      <c r="X13" s="22">
        <f t="shared" si="8"/>
        <v>0</v>
      </c>
      <c r="Y13" s="22">
        <f t="shared" si="9"/>
        <v>0</v>
      </c>
      <c r="Z13" s="22" t="s">
        <v>86</v>
      </c>
      <c r="AA13" s="22">
        <v>0</v>
      </c>
      <c r="AB13" s="22" t="s">
        <v>86</v>
      </c>
      <c r="AC13" s="22" t="s">
        <v>86</v>
      </c>
      <c r="AD13" s="22" t="s">
        <v>86</v>
      </c>
      <c r="AE13" s="22">
        <v>0</v>
      </c>
      <c r="AF13" s="22">
        <f t="shared" si="10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1"/>
        <v>828</v>
      </c>
      <c r="AN13" s="22">
        <v>0</v>
      </c>
      <c r="AO13" s="22">
        <v>276</v>
      </c>
      <c r="AP13" s="22">
        <v>535</v>
      </c>
      <c r="AQ13" s="22">
        <v>0</v>
      </c>
      <c r="AR13" s="22">
        <v>17</v>
      </c>
      <c r="AS13" s="22">
        <v>0</v>
      </c>
      <c r="AT13" s="22">
        <f t="shared" si="12"/>
        <v>0</v>
      </c>
      <c r="AU13" s="22" t="s">
        <v>86</v>
      </c>
      <c r="AV13" s="22">
        <v>0</v>
      </c>
      <c r="AW13" s="22" t="s">
        <v>86</v>
      </c>
      <c r="AX13" s="22" t="s">
        <v>86</v>
      </c>
      <c r="AY13" s="22" t="s">
        <v>86</v>
      </c>
      <c r="AZ13" s="22">
        <v>0</v>
      </c>
      <c r="BA13" s="22">
        <f t="shared" si="13"/>
        <v>0</v>
      </c>
      <c r="BB13" s="22" t="s">
        <v>86</v>
      </c>
      <c r="BC13" s="22">
        <v>0</v>
      </c>
      <c r="BD13" s="22" t="s">
        <v>86</v>
      </c>
      <c r="BE13" s="22" t="s">
        <v>86</v>
      </c>
      <c r="BF13" s="22" t="s">
        <v>86</v>
      </c>
      <c r="BG13" s="22">
        <v>0</v>
      </c>
      <c r="BH13" s="22">
        <f t="shared" si="14"/>
        <v>844</v>
      </c>
      <c r="BI13" s="22">
        <v>711</v>
      </c>
      <c r="BJ13" s="22">
        <v>66</v>
      </c>
      <c r="BK13" s="22">
        <v>60</v>
      </c>
      <c r="BL13" s="22">
        <v>0</v>
      </c>
      <c r="BM13" s="22">
        <v>0</v>
      </c>
      <c r="BN13" s="22">
        <v>7</v>
      </c>
    </row>
    <row r="14" spans="1:66" ht="13.5">
      <c r="A14" s="40" t="s">
        <v>109</v>
      </c>
      <c r="B14" s="40" t="s">
        <v>128</v>
      </c>
      <c r="C14" s="41" t="s">
        <v>129</v>
      </c>
      <c r="D14" s="22">
        <f t="shared" si="0"/>
        <v>564</v>
      </c>
      <c r="E14" s="22">
        <f t="shared" si="1"/>
        <v>36</v>
      </c>
      <c r="F14" s="22">
        <f t="shared" si="1"/>
        <v>353</v>
      </c>
      <c r="G14" s="22">
        <f t="shared" si="1"/>
        <v>160</v>
      </c>
      <c r="H14" s="22">
        <f t="shared" si="2"/>
        <v>15</v>
      </c>
      <c r="I14" s="22">
        <f t="shared" si="2"/>
        <v>0</v>
      </c>
      <c r="J14" s="22">
        <f t="shared" si="2"/>
        <v>0</v>
      </c>
      <c r="K14" s="22">
        <f t="shared" si="3"/>
        <v>222</v>
      </c>
      <c r="L14" s="22">
        <v>36</v>
      </c>
      <c r="M14" s="22">
        <v>11</v>
      </c>
      <c r="N14" s="22">
        <v>160</v>
      </c>
      <c r="O14" s="22">
        <v>15</v>
      </c>
      <c r="P14" s="22">
        <v>0</v>
      </c>
      <c r="Q14" s="22">
        <v>0</v>
      </c>
      <c r="R14" s="22">
        <f t="shared" si="4"/>
        <v>342</v>
      </c>
      <c r="S14" s="22">
        <f t="shared" si="5"/>
        <v>0</v>
      </c>
      <c r="T14" s="22">
        <f t="shared" si="6"/>
        <v>342</v>
      </c>
      <c r="U14" s="22">
        <f t="shared" si="7"/>
        <v>0</v>
      </c>
      <c r="V14" s="22">
        <f t="shared" si="7"/>
        <v>0</v>
      </c>
      <c r="W14" s="22">
        <f t="shared" si="7"/>
        <v>0</v>
      </c>
      <c r="X14" s="22">
        <f t="shared" si="8"/>
        <v>0</v>
      </c>
      <c r="Y14" s="22">
        <f t="shared" si="9"/>
        <v>0</v>
      </c>
      <c r="Z14" s="22" t="s">
        <v>86</v>
      </c>
      <c r="AA14" s="22">
        <v>0</v>
      </c>
      <c r="AB14" s="22" t="s">
        <v>86</v>
      </c>
      <c r="AC14" s="22" t="s">
        <v>86</v>
      </c>
      <c r="AD14" s="22" t="s">
        <v>86</v>
      </c>
      <c r="AE14" s="22">
        <v>0</v>
      </c>
      <c r="AF14" s="22">
        <f t="shared" si="10"/>
        <v>342</v>
      </c>
      <c r="AG14" s="22">
        <v>0</v>
      </c>
      <c r="AH14" s="22">
        <v>342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f t="shared" si="12"/>
        <v>0</v>
      </c>
      <c r="AU14" s="22" t="s">
        <v>86</v>
      </c>
      <c r="AV14" s="22">
        <v>0</v>
      </c>
      <c r="AW14" s="22" t="s">
        <v>86</v>
      </c>
      <c r="AX14" s="22" t="s">
        <v>86</v>
      </c>
      <c r="AY14" s="22" t="s">
        <v>86</v>
      </c>
      <c r="AZ14" s="22">
        <v>0</v>
      </c>
      <c r="BA14" s="22">
        <f t="shared" si="13"/>
        <v>0</v>
      </c>
      <c r="BB14" s="22" t="s">
        <v>86</v>
      </c>
      <c r="BC14" s="22">
        <v>0</v>
      </c>
      <c r="BD14" s="22" t="s">
        <v>86</v>
      </c>
      <c r="BE14" s="22" t="s">
        <v>86</v>
      </c>
      <c r="BF14" s="22" t="s">
        <v>86</v>
      </c>
      <c r="BG14" s="22">
        <v>0</v>
      </c>
      <c r="BH14" s="22">
        <f t="shared" si="14"/>
        <v>324</v>
      </c>
      <c r="BI14" s="22">
        <v>193</v>
      </c>
      <c r="BJ14" s="22">
        <v>7</v>
      </c>
      <c r="BK14" s="22">
        <v>124</v>
      </c>
      <c r="BL14" s="22">
        <v>0</v>
      </c>
      <c r="BM14" s="22">
        <v>0</v>
      </c>
      <c r="BN14" s="22">
        <v>0</v>
      </c>
    </row>
    <row r="15" spans="1:66" ht="13.5">
      <c r="A15" s="40" t="s">
        <v>109</v>
      </c>
      <c r="B15" s="40" t="s">
        <v>130</v>
      </c>
      <c r="C15" s="41" t="s">
        <v>131</v>
      </c>
      <c r="D15" s="22">
        <f t="shared" si="0"/>
        <v>4716</v>
      </c>
      <c r="E15" s="22">
        <f t="shared" si="1"/>
        <v>740</v>
      </c>
      <c r="F15" s="22">
        <f t="shared" si="1"/>
        <v>1331</v>
      </c>
      <c r="G15" s="22">
        <f t="shared" si="1"/>
        <v>413</v>
      </c>
      <c r="H15" s="22">
        <f t="shared" si="2"/>
        <v>0</v>
      </c>
      <c r="I15" s="22">
        <f t="shared" si="2"/>
        <v>0</v>
      </c>
      <c r="J15" s="22">
        <f t="shared" si="2"/>
        <v>2232</v>
      </c>
      <c r="K15" s="22">
        <f t="shared" si="3"/>
        <v>744</v>
      </c>
      <c r="L15" s="22">
        <v>662</v>
      </c>
      <c r="M15" s="22">
        <v>0</v>
      </c>
      <c r="N15" s="22">
        <v>60</v>
      </c>
      <c r="O15" s="22">
        <v>0</v>
      </c>
      <c r="P15" s="22">
        <v>0</v>
      </c>
      <c r="Q15" s="22">
        <v>22</v>
      </c>
      <c r="R15" s="22">
        <f t="shared" si="4"/>
        <v>3972</v>
      </c>
      <c r="S15" s="22">
        <f t="shared" si="5"/>
        <v>78</v>
      </c>
      <c r="T15" s="22">
        <f t="shared" si="6"/>
        <v>1331</v>
      </c>
      <c r="U15" s="22">
        <f t="shared" si="7"/>
        <v>353</v>
      </c>
      <c r="V15" s="22">
        <f t="shared" si="7"/>
        <v>0</v>
      </c>
      <c r="W15" s="22">
        <f t="shared" si="7"/>
        <v>0</v>
      </c>
      <c r="X15" s="22">
        <f t="shared" si="8"/>
        <v>2210</v>
      </c>
      <c r="Y15" s="22">
        <f t="shared" si="9"/>
        <v>3204</v>
      </c>
      <c r="Z15" s="22" t="s">
        <v>86</v>
      </c>
      <c r="AA15" s="22">
        <v>994</v>
      </c>
      <c r="AB15" s="22" t="s">
        <v>86</v>
      </c>
      <c r="AC15" s="22" t="s">
        <v>86</v>
      </c>
      <c r="AD15" s="22" t="s">
        <v>86</v>
      </c>
      <c r="AE15" s="22">
        <v>2210</v>
      </c>
      <c r="AF15" s="22">
        <f t="shared" si="10"/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1"/>
        <v>768</v>
      </c>
      <c r="AN15" s="22">
        <v>78</v>
      </c>
      <c r="AO15" s="22">
        <v>337</v>
      </c>
      <c r="AP15" s="22">
        <v>353</v>
      </c>
      <c r="AQ15" s="22">
        <v>0</v>
      </c>
      <c r="AR15" s="22">
        <v>0</v>
      </c>
      <c r="AS15" s="22">
        <v>0</v>
      </c>
      <c r="AT15" s="22">
        <f t="shared" si="12"/>
        <v>0</v>
      </c>
      <c r="AU15" s="22" t="s">
        <v>86</v>
      </c>
      <c r="AV15" s="22">
        <v>0</v>
      </c>
      <c r="AW15" s="22" t="s">
        <v>86</v>
      </c>
      <c r="AX15" s="22" t="s">
        <v>86</v>
      </c>
      <c r="AY15" s="22" t="s">
        <v>86</v>
      </c>
      <c r="AZ15" s="22">
        <v>0</v>
      </c>
      <c r="BA15" s="22">
        <f t="shared" si="13"/>
        <v>0</v>
      </c>
      <c r="BB15" s="22" t="s">
        <v>86</v>
      </c>
      <c r="BC15" s="22">
        <v>0</v>
      </c>
      <c r="BD15" s="22" t="s">
        <v>86</v>
      </c>
      <c r="BE15" s="22" t="s">
        <v>86</v>
      </c>
      <c r="BF15" s="22" t="s">
        <v>86</v>
      </c>
      <c r="BG15" s="22">
        <v>0</v>
      </c>
      <c r="BH15" s="22">
        <f t="shared" si="14"/>
        <v>388</v>
      </c>
      <c r="BI15" s="22">
        <v>322</v>
      </c>
      <c r="BJ15" s="22">
        <v>7</v>
      </c>
      <c r="BK15" s="22">
        <v>57</v>
      </c>
      <c r="BL15" s="22">
        <v>0</v>
      </c>
      <c r="BM15" s="22">
        <v>0</v>
      </c>
      <c r="BN15" s="22">
        <v>2</v>
      </c>
    </row>
    <row r="16" spans="1:66" ht="13.5">
      <c r="A16" s="40" t="s">
        <v>109</v>
      </c>
      <c r="B16" s="40" t="s">
        <v>132</v>
      </c>
      <c r="C16" s="41" t="s">
        <v>133</v>
      </c>
      <c r="D16" s="22">
        <f t="shared" si="0"/>
        <v>969</v>
      </c>
      <c r="E16" s="22">
        <f t="shared" si="1"/>
        <v>354</v>
      </c>
      <c r="F16" s="22">
        <f t="shared" si="1"/>
        <v>413</v>
      </c>
      <c r="G16" s="22">
        <f t="shared" si="1"/>
        <v>179</v>
      </c>
      <c r="H16" s="22">
        <f t="shared" si="2"/>
        <v>23</v>
      </c>
      <c r="I16" s="22">
        <f t="shared" si="2"/>
        <v>0</v>
      </c>
      <c r="J16" s="22">
        <f t="shared" si="2"/>
        <v>0</v>
      </c>
      <c r="K16" s="22">
        <f t="shared" si="3"/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4"/>
        <v>969</v>
      </c>
      <c r="S16" s="22">
        <f t="shared" si="5"/>
        <v>354</v>
      </c>
      <c r="T16" s="22">
        <f t="shared" si="6"/>
        <v>413</v>
      </c>
      <c r="U16" s="22">
        <f t="shared" si="7"/>
        <v>179</v>
      </c>
      <c r="V16" s="22">
        <f t="shared" si="7"/>
        <v>23</v>
      </c>
      <c r="W16" s="22">
        <f t="shared" si="7"/>
        <v>0</v>
      </c>
      <c r="X16" s="22">
        <f t="shared" si="8"/>
        <v>0</v>
      </c>
      <c r="Y16" s="22">
        <f t="shared" si="9"/>
        <v>0</v>
      </c>
      <c r="Z16" s="22" t="s">
        <v>86</v>
      </c>
      <c r="AA16" s="22">
        <v>0</v>
      </c>
      <c r="AB16" s="22" t="s">
        <v>86</v>
      </c>
      <c r="AC16" s="22" t="s">
        <v>86</v>
      </c>
      <c r="AD16" s="22" t="s">
        <v>86</v>
      </c>
      <c r="AE16" s="22">
        <v>0</v>
      </c>
      <c r="AF16" s="22">
        <f t="shared" si="10"/>
        <v>330</v>
      </c>
      <c r="AG16" s="22">
        <v>0</v>
      </c>
      <c r="AH16" s="22">
        <v>330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1"/>
        <v>639</v>
      </c>
      <c r="AN16" s="22">
        <v>354</v>
      </c>
      <c r="AO16" s="22">
        <v>83</v>
      </c>
      <c r="AP16" s="22">
        <v>179</v>
      </c>
      <c r="AQ16" s="22">
        <v>23</v>
      </c>
      <c r="AR16" s="22">
        <v>0</v>
      </c>
      <c r="AS16" s="22">
        <v>0</v>
      </c>
      <c r="AT16" s="22">
        <f t="shared" si="12"/>
        <v>0</v>
      </c>
      <c r="AU16" s="22" t="s">
        <v>86</v>
      </c>
      <c r="AV16" s="22">
        <v>0</v>
      </c>
      <c r="AW16" s="22" t="s">
        <v>86</v>
      </c>
      <c r="AX16" s="22" t="s">
        <v>86</v>
      </c>
      <c r="AY16" s="22" t="s">
        <v>86</v>
      </c>
      <c r="AZ16" s="22">
        <v>0</v>
      </c>
      <c r="BA16" s="22">
        <f t="shared" si="13"/>
        <v>0</v>
      </c>
      <c r="BB16" s="22" t="s">
        <v>86</v>
      </c>
      <c r="BC16" s="22">
        <v>0</v>
      </c>
      <c r="BD16" s="22" t="s">
        <v>86</v>
      </c>
      <c r="BE16" s="22" t="s">
        <v>86</v>
      </c>
      <c r="BF16" s="22" t="s">
        <v>86</v>
      </c>
      <c r="BG16" s="22">
        <v>0</v>
      </c>
      <c r="BH16" s="22">
        <f t="shared" si="14"/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109</v>
      </c>
      <c r="B17" s="40" t="s">
        <v>134</v>
      </c>
      <c r="C17" s="41" t="s">
        <v>135</v>
      </c>
      <c r="D17" s="22">
        <f t="shared" si="0"/>
        <v>1566</v>
      </c>
      <c r="E17" s="22">
        <f t="shared" si="1"/>
        <v>670</v>
      </c>
      <c r="F17" s="22">
        <f t="shared" si="1"/>
        <v>461</v>
      </c>
      <c r="G17" s="22">
        <f t="shared" si="1"/>
        <v>380</v>
      </c>
      <c r="H17" s="22">
        <f t="shared" si="2"/>
        <v>26</v>
      </c>
      <c r="I17" s="22">
        <f t="shared" si="2"/>
        <v>29</v>
      </c>
      <c r="J17" s="22">
        <f t="shared" si="2"/>
        <v>0</v>
      </c>
      <c r="K17" s="22">
        <f t="shared" si="3"/>
        <v>1105</v>
      </c>
      <c r="L17" s="22">
        <v>670</v>
      </c>
      <c r="M17" s="22">
        <v>0</v>
      </c>
      <c r="N17" s="22">
        <v>380</v>
      </c>
      <c r="O17" s="22">
        <v>26</v>
      </c>
      <c r="P17" s="22">
        <v>29</v>
      </c>
      <c r="Q17" s="22">
        <v>0</v>
      </c>
      <c r="R17" s="22">
        <f t="shared" si="4"/>
        <v>461</v>
      </c>
      <c r="S17" s="22">
        <f t="shared" si="5"/>
        <v>0</v>
      </c>
      <c r="T17" s="22">
        <f t="shared" si="6"/>
        <v>461</v>
      </c>
      <c r="U17" s="22">
        <f t="shared" si="7"/>
        <v>0</v>
      </c>
      <c r="V17" s="22">
        <f t="shared" si="7"/>
        <v>0</v>
      </c>
      <c r="W17" s="22">
        <f t="shared" si="7"/>
        <v>0</v>
      </c>
      <c r="X17" s="22">
        <f t="shared" si="8"/>
        <v>0</v>
      </c>
      <c r="Y17" s="22">
        <f t="shared" si="9"/>
        <v>0</v>
      </c>
      <c r="Z17" s="22" t="s">
        <v>86</v>
      </c>
      <c r="AA17" s="22">
        <v>0</v>
      </c>
      <c r="AB17" s="22" t="s">
        <v>86</v>
      </c>
      <c r="AC17" s="22" t="s">
        <v>86</v>
      </c>
      <c r="AD17" s="22" t="s">
        <v>86</v>
      </c>
      <c r="AE17" s="22">
        <v>0</v>
      </c>
      <c r="AF17" s="22">
        <f t="shared" si="10"/>
        <v>461</v>
      </c>
      <c r="AG17" s="22">
        <v>0</v>
      </c>
      <c r="AH17" s="22">
        <v>461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f t="shared" si="12"/>
        <v>0</v>
      </c>
      <c r="AU17" s="22" t="s">
        <v>86</v>
      </c>
      <c r="AV17" s="22">
        <v>0</v>
      </c>
      <c r="AW17" s="22" t="s">
        <v>86</v>
      </c>
      <c r="AX17" s="22" t="s">
        <v>86</v>
      </c>
      <c r="AY17" s="22" t="s">
        <v>86</v>
      </c>
      <c r="AZ17" s="22">
        <v>0</v>
      </c>
      <c r="BA17" s="22">
        <f t="shared" si="13"/>
        <v>0</v>
      </c>
      <c r="BB17" s="22" t="s">
        <v>86</v>
      </c>
      <c r="BC17" s="22">
        <v>0</v>
      </c>
      <c r="BD17" s="22" t="s">
        <v>86</v>
      </c>
      <c r="BE17" s="22" t="s">
        <v>86</v>
      </c>
      <c r="BF17" s="22" t="s">
        <v>86</v>
      </c>
      <c r="BG17" s="22">
        <v>0</v>
      </c>
      <c r="BH17" s="22">
        <f t="shared" si="14"/>
        <v>260</v>
      </c>
      <c r="BI17" s="22">
        <v>207</v>
      </c>
      <c r="BJ17" s="22">
        <v>5</v>
      </c>
      <c r="BK17" s="22">
        <v>48</v>
      </c>
      <c r="BL17" s="22">
        <v>0</v>
      </c>
      <c r="BM17" s="22">
        <v>0</v>
      </c>
      <c r="BN17" s="22">
        <v>0</v>
      </c>
    </row>
    <row r="18" spans="1:66" ht="13.5">
      <c r="A18" s="40" t="s">
        <v>109</v>
      </c>
      <c r="B18" s="40" t="s">
        <v>136</v>
      </c>
      <c r="C18" s="41" t="s">
        <v>137</v>
      </c>
      <c r="D18" s="22">
        <f t="shared" si="0"/>
        <v>811</v>
      </c>
      <c r="E18" s="22">
        <f t="shared" si="1"/>
        <v>15</v>
      </c>
      <c r="F18" s="22">
        <f t="shared" si="1"/>
        <v>454</v>
      </c>
      <c r="G18" s="22">
        <f t="shared" si="1"/>
        <v>336</v>
      </c>
      <c r="H18" s="22">
        <f t="shared" si="2"/>
        <v>6</v>
      </c>
      <c r="I18" s="22">
        <f t="shared" si="2"/>
        <v>0</v>
      </c>
      <c r="J18" s="22">
        <f t="shared" si="2"/>
        <v>0</v>
      </c>
      <c r="K18" s="22">
        <f t="shared" si="3"/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4"/>
        <v>811</v>
      </c>
      <c r="S18" s="22">
        <f t="shared" si="5"/>
        <v>15</v>
      </c>
      <c r="T18" s="22">
        <f t="shared" si="6"/>
        <v>454</v>
      </c>
      <c r="U18" s="22">
        <f t="shared" si="7"/>
        <v>336</v>
      </c>
      <c r="V18" s="22">
        <f t="shared" si="7"/>
        <v>6</v>
      </c>
      <c r="W18" s="22">
        <f t="shared" si="7"/>
        <v>0</v>
      </c>
      <c r="X18" s="22">
        <f t="shared" si="8"/>
        <v>0</v>
      </c>
      <c r="Y18" s="22">
        <f t="shared" si="9"/>
        <v>0</v>
      </c>
      <c r="Z18" s="22" t="s">
        <v>86</v>
      </c>
      <c r="AA18" s="22">
        <v>0</v>
      </c>
      <c r="AB18" s="22" t="s">
        <v>86</v>
      </c>
      <c r="AC18" s="22" t="s">
        <v>86</v>
      </c>
      <c r="AD18" s="22" t="s">
        <v>86</v>
      </c>
      <c r="AE18" s="22">
        <v>0</v>
      </c>
      <c r="AF18" s="22">
        <f t="shared" si="10"/>
        <v>225</v>
      </c>
      <c r="AG18" s="22">
        <v>0</v>
      </c>
      <c r="AH18" s="22">
        <v>225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1"/>
        <v>586</v>
      </c>
      <c r="AN18" s="22">
        <v>15</v>
      </c>
      <c r="AO18" s="22">
        <v>229</v>
      </c>
      <c r="AP18" s="22">
        <v>336</v>
      </c>
      <c r="AQ18" s="22">
        <v>6</v>
      </c>
      <c r="AR18" s="22">
        <v>0</v>
      </c>
      <c r="AS18" s="22">
        <v>0</v>
      </c>
      <c r="AT18" s="22">
        <f t="shared" si="12"/>
        <v>0</v>
      </c>
      <c r="AU18" s="22" t="s">
        <v>86</v>
      </c>
      <c r="AV18" s="22">
        <v>0</v>
      </c>
      <c r="AW18" s="22" t="s">
        <v>86</v>
      </c>
      <c r="AX18" s="22" t="s">
        <v>86</v>
      </c>
      <c r="AY18" s="22" t="s">
        <v>86</v>
      </c>
      <c r="AZ18" s="22">
        <v>0</v>
      </c>
      <c r="BA18" s="22">
        <f t="shared" si="13"/>
        <v>0</v>
      </c>
      <c r="BB18" s="22" t="s">
        <v>86</v>
      </c>
      <c r="BC18" s="22">
        <v>0</v>
      </c>
      <c r="BD18" s="22" t="s">
        <v>86</v>
      </c>
      <c r="BE18" s="22" t="s">
        <v>86</v>
      </c>
      <c r="BF18" s="22" t="s">
        <v>86</v>
      </c>
      <c r="BG18" s="22">
        <v>0</v>
      </c>
      <c r="BH18" s="22">
        <f t="shared" si="14"/>
        <v>256</v>
      </c>
      <c r="BI18" s="22">
        <v>208</v>
      </c>
      <c r="BJ18" s="22">
        <v>11</v>
      </c>
      <c r="BK18" s="22">
        <v>35</v>
      </c>
      <c r="BL18" s="22">
        <v>0</v>
      </c>
      <c r="BM18" s="22">
        <v>0</v>
      </c>
      <c r="BN18" s="22">
        <v>2</v>
      </c>
    </row>
    <row r="19" spans="1:66" ht="13.5">
      <c r="A19" s="40" t="s">
        <v>109</v>
      </c>
      <c r="B19" s="40" t="s">
        <v>138</v>
      </c>
      <c r="C19" s="41" t="s">
        <v>139</v>
      </c>
      <c r="D19" s="22">
        <f t="shared" si="0"/>
        <v>315</v>
      </c>
      <c r="E19" s="22">
        <f t="shared" si="1"/>
        <v>0</v>
      </c>
      <c r="F19" s="22">
        <f t="shared" si="1"/>
        <v>140</v>
      </c>
      <c r="G19" s="22">
        <f t="shared" si="1"/>
        <v>173</v>
      </c>
      <c r="H19" s="22">
        <f t="shared" si="2"/>
        <v>0</v>
      </c>
      <c r="I19" s="22">
        <f t="shared" si="2"/>
        <v>0</v>
      </c>
      <c r="J19" s="22">
        <f t="shared" si="2"/>
        <v>2</v>
      </c>
      <c r="K19" s="22">
        <f t="shared" si="3"/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4"/>
        <v>315</v>
      </c>
      <c r="S19" s="22">
        <f t="shared" si="5"/>
        <v>0</v>
      </c>
      <c r="T19" s="22">
        <f t="shared" si="6"/>
        <v>140</v>
      </c>
      <c r="U19" s="22">
        <f t="shared" si="7"/>
        <v>173</v>
      </c>
      <c r="V19" s="22">
        <f t="shared" si="7"/>
        <v>0</v>
      </c>
      <c r="W19" s="22">
        <f t="shared" si="7"/>
        <v>0</v>
      </c>
      <c r="X19" s="22">
        <f t="shared" si="8"/>
        <v>2</v>
      </c>
      <c r="Y19" s="22">
        <f t="shared" si="9"/>
        <v>0</v>
      </c>
      <c r="Z19" s="22" t="s">
        <v>86</v>
      </c>
      <c r="AA19" s="22">
        <v>0</v>
      </c>
      <c r="AB19" s="22" t="s">
        <v>86</v>
      </c>
      <c r="AC19" s="22" t="s">
        <v>86</v>
      </c>
      <c r="AD19" s="22" t="s">
        <v>86</v>
      </c>
      <c r="AE19" s="22">
        <v>0</v>
      </c>
      <c r="AF19" s="22">
        <f t="shared" si="10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1"/>
        <v>315</v>
      </c>
      <c r="AN19" s="22">
        <v>0</v>
      </c>
      <c r="AO19" s="22">
        <v>140</v>
      </c>
      <c r="AP19" s="22">
        <v>173</v>
      </c>
      <c r="AQ19" s="22">
        <v>0</v>
      </c>
      <c r="AR19" s="22">
        <v>0</v>
      </c>
      <c r="AS19" s="22">
        <v>2</v>
      </c>
      <c r="AT19" s="22">
        <f t="shared" si="12"/>
        <v>0</v>
      </c>
      <c r="AU19" s="22" t="s">
        <v>86</v>
      </c>
      <c r="AV19" s="22">
        <v>0</v>
      </c>
      <c r="AW19" s="22" t="s">
        <v>86</v>
      </c>
      <c r="AX19" s="22" t="s">
        <v>86</v>
      </c>
      <c r="AY19" s="22" t="s">
        <v>86</v>
      </c>
      <c r="AZ19" s="22">
        <v>0</v>
      </c>
      <c r="BA19" s="22">
        <f t="shared" si="13"/>
        <v>0</v>
      </c>
      <c r="BB19" s="22" t="s">
        <v>86</v>
      </c>
      <c r="BC19" s="22">
        <v>0</v>
      </c>
      <c r="BD19" s="22" t="s">
        <v>86</v>
      </c>
      <c r="BE19" s="22" t="s">
        <v>86</v>
      </c>
      <c r="BF19" s="22" t="s">
        <v>86</v>
      </c>
      <c r="BG19" s="22">
        <v>0</v>
      </c>
      <c r="BH19" s="22">
        <f t="shared" si="14"/>
        <v>134</v>
      </c>
      <c r="BI19" s="22">
        <v>12</v>
      </c>
      <c r="BJ19" s="22">
        <v>0</v>
      </c>
      <c r="BK19" s="22">
        <v>121</v>
      </c>
      <c r="BL19" s="22">
        <v>0</v>
      </c>
      <c r="BM19" s="22">
        <v>0</v>
      </c>
      <c r="BN19" s="22">
        <v>1</v>
      </c>
    </row>
    <row r="20" spans="1:66" ht="13.5">
      <c r="A20" s="40" t="s">
        <v>109</v>
      </c>
      <c r="B20" s="40" t="s">
        <v>140</v>
      </c>
      <c r="C20" s="41" t="s">
        <v>141</v>
      </c>
      <c r="D20" s="22">
        <f t="shared" si="0"/>
        <v>675</v>
      </c>
      <c r="E20" s="22">
        <f t="shared" si="1"/>
        <v>252</v>
      </c>
      <c r="F20" s="22">
        <f t="shared" si="1"/>
        <v>267</v>
      </c>
      <c r="G20" s="22">
        <f t="shared" si="1"/>
        <v>135</v>
      </c>
      <c r="H20" s="22">
        <f t="shared" si="2"/>
        <v>18</v>
      </c>
      <c r="I20" s="22">
        <f t="shared" si="2"/>
        <v>3</v>
      </c>
      <c r="J20" s="22">
        <f t="shared" si="2"/>
        <v>0</v>
      </c>
      <c r="K20" s="22">
        <f t="shared" si="3"/>
        <v>255</v>
      </c>
      <c r="L20" s="22">
        <v>252</v>
      </c>
      <c r="M20" s="22">
        <v>0</v>
      </c>
      <c r="N20" s="22">
        <v>0</v>
      </c>
      <c r="O20" s="22">
        <v>0</v>
      </c>
      <c r="P20" s="22">
        <v>3</v>
      </c>
      <c r="Q20" s="22">
        <v>0</v>
      </c>
      <c r="R20" s="22">
        <f t="shared" si="4"/>
        <v>420</v>
      </c>
      <c r="S20" s="22">
        <f t="shared" si="5"/>
        <v>0</v>
      </c>
      <c r="T20" s="22">
        <f t="shared" si="6"/>
        <v>267</v>
      </c>
      <c r="U20" s="22">
        <f t="shared" si="7"/>
        <v>135</v>
      </c>
      <c r="V20" s="22">
        <f t="shared" si="7"/>
        <v>18</v>
      </c>
      <c r="W20" s="22">
        <f t="shared" si="7"/>
        <v>0</v>
      </c>
      <c r="X20" s="22">
        <f t="shared" si="8"/>
        <v>0</v>
      </c>
      <c r="Y20" s="22">
        <f t="shared" si="9"/>
        <v>0</v>
      </c>
      <c r="Z20" s="22" t="s">
        <v>86</v>
      </c>
      <c r="AA20" s="22">
        <v>0</v>
      </c>
      <c r="AB20" s="22" t="s">
        <v>86</v>
      </c>
      <c r="AC20" s="22" t="s">
        <v>86</v>
      </c>
      <c r="AD20" s="22" t="s">
        <v>86</v>
      </c>
      <c r="AE20" s="22">
        <v>0</v>
      </c>
      <c r="AF20" s="22">
        <f t="shared" si="10"/>
        <v>267</v>
      </c>
      <c r="AG20" s="22">
        <v>0</v>
      </c>
      <c r="AH20" s="22">
        <v>267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1"/>
        <v>153</v>
      </c>
      <c r="AN20" s="22">
        <v>0</v>
      </c>
      <c r="AO20" s="22">
        <v>0</v>
      </c>
      <c r="AP20" s="22">
        <v>135</v>
      </c>
      <c r="AQ20" s="22">
        <v>18</v>
      </c>
      <c r="AR20" s="22">
        <v>0</v>
      </c>
      <c r="AS20" s="22">
        <v>0</v>
      </c>
      <c r="AT20" s="22">
        <f t="shared" si="12"/>
        <v>0</v>
      </c>
      <c r="AU20" s="22" t="s">
        <v>86</v>
      </c>
      <c r="AV20" s="22">
        <v>0</v>
      </c>
      <c r="AW20" s="22" t="s">
        <v>86</v>
      </c>
      <c r="AX20" s="22" t="s">
        <v>86</v>
      </c>
      <c r="AY20" s="22" t="s">
        <v>86</v>
      </c>
      <c r="AZ20" s="22">
        <v>0</v>
      </c>
      <c r="BA20" s="22">
        <f t="shared" si="13"/>
        <v>0</v>
      </c>
      <c r="BB20" s="22" t="s">
        <v>86</v>
      </c>
      <c r="BC20" s="22">
        <v>0</v>
      </c>
      <c r="BD20" s="22" t="s">
        <v>86</v>
      </c>
      <c r="BE20" s="22" t="s">
        <v>86</v>
      </c>
      <c r="BF20" s="22" t="s">
        <v>86</v>
      </c>
      <c r="BG20" s="22">
        <v>0</v>
      </c>
      <c r="BH20" s="22">
        <f t="shared" si="14"/>
        <v>84</v>
      </c>
      <c r="BI20" s="22">
        <v>31</v>
      </c>
      <c r="BJ20" s="22">
        <v>4</v>
      </c>
      <c r="BK20" s="22">
        <v>49</v>
      </c>
      <c r="BL20" s="22">
        <v>0</v>
      </c>
      <c r="BM20" s="22">
        <v>0</v>
      </c>
      <c r="BN20" s="22">
        <v>0</v>
      </c>
    </row>
    <row r="21" spans="1:66" ht="13.5">
      <c r="A21" s="40" t="s">
        <v>109</v>
      </c>
      <c r="B21" s="40" t="s">
        <v>142</v>
      </c>
      <c r="C21" s="41" t="s">
        <v>143</v>
      </c>
      <c r="D21" s="22">
        <f t="shared" si="0"/>
        <v>428</v>
      </c>
      <c r="E21" s="22">
        <f t="shared" si="1"/>
        <v>0</v>
      </c>
      <c r="F21" s="22">
        <f t="shared" si="1"/>
        <v>369</v>
      </c>
      <c r="G21" s="22">
        <f t="shared" si="1"/>
        <v>51</v>
      </c>
      <c r="H21" s="22">
        <f t="shared" si="2"/>
        <v>8</v>
      </c>
      <c r="I21" s="22">
        <f t="shared" si="2"/>
        <v>0</v>
      </c>
      <c r="J21" s="22">
        <f t="shared" si="2"/>
        <v>0</v>
      </c>
      <c r="K21" s="22">
        <f t="shared" si="3"/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4"/>
        <v>428</v>
      </c>
      <c r="S21" s="22">
        <f t="shared" si="5"/>
        <v>0</v>
      </c>
      <c r="T21" s="22">
        <f t="shared" si="6"/>
        <v>369</v>
      </c>
      <c r="U21" s="22">
        <f t="shared" si="7"/>
        <v>51</v>
      </c>
      <c r="V21" s="22">
        <f t="shared" si="7"/>
        <v>8</v>
      </c>
      <c r="W21" s="22">
        <f t="shared" si="7"/>
        <v>0</v>
      </c>
      <c r="X21" s="22">
        <f t="shared" si="8"/>
        <v>0</v>
      </c>
      <c r="Y21" s="22">
        <f t="shared" si="9"/>
        <v>0</v>
      </c>
      <c r="Z21" s="22" t="s">
        <v>86</v>
      </c>
      <c r="AA21" s="22">
        <v>0</v>
      </c>
      <c r="AB21" s="22" t="s">
        <v>86</v>
      </c>
      <c r="AC21" s="22" t="s">
        <v>86</v>
      </c>
      <c r="AD21" s="22" t="s">
        <v>86</v>
      </c>
      <c r="AE21" s="22">
        <v>0</v>
      </c>
      <c r="AF21" s="22">
        <f t="shared" si="10"/>
        <v>369</v>
      </c>
      <c r="AG21" s="22">
        <v>0</v>
      </c>
      <c r="AH21" s="22">
        <v>369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1"/>
        <v>59</v>
      </c>
      <c r="AN21" s="22">
        <v>0</v>
      </c>
      <c r="AO21" s="22">
        <v>0</v>
      </c>
      <c r="AP21" s="22">
        <v>51</v>
      </c>
      <c r="AQ21" s="22">
        <v>8</v>
      </c>
      <c r="AR21" s="22">
        <v>0</v>
      </c>
      <c r="AS21" s="22">
        <v>0</v>
      </c>
      <c r="AT21" s="22">
        <f t="shared" si="12"/>
        <v>0</v>
      </c>
      <c r="AU21" s="22" t="s">
        <v>86</v>
      </c>
      <c r="AV21" s="22">
        <v>0</v>
      </c>
      <c r="AW21" s="22" t="s">
        <v>86</v>
      </c>
      <c r="AX21" s="22" t="s">
        <v>86</v>
      </c>
      <c r="AY21" s="22" t="s">
        <v>86</v>
      </c>
      <c r="AZ21" s="22">
        <v>0</v>
      </c>
      <c r="BA21" s="22">
        <f t="shared" si="13"/>
        <v>0</v>
      </c>
      <c r="BB21" s="22" t="s">
        <v>86</v>
      </c>
      <c r="BC21" s="22">
        <v>0</v>
      </c>
      <c r="BD21" s="22" t="s">
        <v>86</v>
      </c>
      <c r="BE21" s="22" t="s">
        <v>86</v>
      </c>
      <c r="BF21" s="22" t="s">
        <v>86</v>
      </c>
      <c r="BG21" s="22">
        <v>0</v>
      </c>
      <c r="BH21" s="22">
        <f t="shared" si="14"/>
        <v>141</v>
      </c>
      <c r="BI21" s="22">
        <v>111</v>
      </c>
      <c r="BJ21" s="22">
        <v>26</v>
      </c>
      <c r="BK21" s="22">
        <v>0</v>
      </c>
      <c r="BL21" s="22">
        <v>0</v>
      </c>
      <c r="BM21" s="22">
        <v>0</v>
      </c>
      <c r="BN21" s="22">
        <v>4</v>
      </c>
    </row>
    <row r="22" spans="1:66" ht="13.5">
      <c r="A22" s="40" t="s">
        <v>109</v>
      </c>
      <c r="B22" s="40" t="s">
        <v>144</v>
      </c>
      <c r="C22" s="41" t="s">
        <v>145</v>
      </c>
      <c r="D22" s="22">
        <f t="shared" si="0"/>
        <v>1549</v>
      </c>
      <c r="E22" s="22">
        <f t="shared" si="1"/>
        <v>323</v>
      </c>
      <c r="F22" s="22">
        <f t="shared" si="1"/>
        <v>496</v>
      </c>
      <c r="G22" s="22">
        <f t="shared" si="1"/>
        <v>590</v>
      </c>
      <c r="H22" s="22">
        <f t="shared" si="2"/>
        <v>95</v>
      </c>
      <c r="I22" s="22">
        <f t="shared" si="2"/>
        <v>0</v>
      </c>
      <c r="J22" s="22">
        <f t="shared" si="2"/>
        <v>45</v>
      </c>
      <c r="K22" s="22">
        <f t="shared" si="3"/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4"/>
        <v>1549</v>
      </c>
      <c r="S22" s="22">
        <f t="shared" si="5"/>
        <v>323</v>
      </c>
      <c r="T22" s="22">
        <f t="shared" si="6"/>
        <v>496</v>
      </c>
      <c r="U22" s="22">
        <f t="shared" si="7"/>
        <v>590</v>
      </c>
      <c r="V22" s="22">
        <f t="shared" si="7"/>
        <v>95</v>
      </c>
      <c r="W22" s="22">
        <f t="shared" si="7"/>
        <v>0</v>
      </c>
      <c r="X22" s="22">
        <f t="shared" si="8"/>
        <v>45</v>
      </c>
      <c r="Y22" s="22">
        <f t="shared" si="9"/>
        <v>0</v>
      </c>
      <c r="Z22" s="22" t="s">
        <v>86</v>
      </c>
      <c r="AA22" s="22">
        <v>0</v>
      </c>
      <c r="AB22" s="22" t="s">
        <v>86</v>
      </c>
      <c r="AC22" s="22" t="s">
        <v>86</v>
      </c>
      <c r="AD22" s="22" t="s">
        <v>86</v>
      </c>
      <c r="AE22" s="22">
        <v>0</v>
      </c>
      <c r="AF22" s="22">
        <f t="shared" si="10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1"/>
        <v>1549</v>
      </c>
      <c r="AN22" s="22">
        <v>323</v>
      </c>
      <c r="AO22" s="22">
        <v>496</v>
      </c>
      <c r="AP22" s="22">
        <v>590</v>
      </c>
      <c r="AQ22" s="22">
        <v>95</v>
      </c>
      <c r="AR22" s="22">
        <v>0</v>
      </c>
      <c r="AS22" s="22">
        <v>45</v>
      </c>
      <c r="AT22" s="22">
        <f t="shared" si="12"/>
        <v>0</v>
      </c>
      <c r="AU22" s="22" t="s">
        <v>86</v>
      </c>
      <c r="AV22" s="22">
        <v>0</v>
      </c>
      <c r="AW22" s="22" t="s">
        <v>86</v>
      </c>
      <c r="AX22" s="22" t="s">
        <v>86</v>
      </c>
      <c r="AY22" s="22" t="s">
        <v>86</v>
      </c>
      <c r="AZ22" s="22">
        <v>0</v>
      </c>
      <c r="BA22" s="22">
        <f t="shared" si="13"/>
        <v>0</v>
      </c>
      <c r="BB22" s="22" t="s">
        <v>86</v>
      </c>
      <c r="BC22" s="22">
        <v>0</v>
      </c>
      <c r="BD22" s="22" t="s">
        <v>86</v>
      </c>
      <c r="BE22" s="22" t="s">
        <v>86</v>
      </c>
      <c r="BF22" s="22" t="s">
        <v>86</v>
      </c>
      <c r="BG22" s="22">
        <v>0</v>
      </c>
      <c r="BH22" s="22">
        <f t="shared" si="14"/>
        <v>725</v>
      </c>
      <c r="BI22" s="22">
        <v>637</v>
      </c>
      <c r="BJ22" s="22">
        <v>28</v>
      </c>
      <c r="BK22" s="22">
        <v>60</v>
      </c>
      <c r="BL22" s="22">
        <v>0</v>
      </c>
      <c r="BM22" s="22">
        <v>0</v>
      </c>
      <c r="BN22" s="22">
        <v>0</v>
      </c>
    </row>
    <row r="23" spans="1:66" ht="13.5">
      <c r="A23" s="40" t="s">
        <v>109</v>
      </c>
      <c r="B23" s="40" t="s">
        <v>146</v>
      </c>
      <c r="C23" s="41" t="s">
        <v>147</v>
      </c>
      <c r="D23" s="22">
        <f t="shared" si="0"/>
        <v>254</v>
      </c>
      <c r="E23" s="22">
        <f t="shared" si="1"/>
        <v>0</v>
      </c>
      <c r="F23" s="22">
        <f t="shared" si="1"/>
        <v>161</v>
      </c>
      <c r="G23" s="22">
        <f t="shared" si="1"/>
        <v>91</v>
      </c>
      <c r="H23" s="22">
        <f t="shared" si="2"/>
        <v>2</v>
      </c>
      <c r="I23" s="22">
        <f t="shared" si="2"/>
        <v>0</v>
      </c>
      <c r="J23" s="22">
        <f t="shared" si="2"/>
        <v>0</v>
      </c>
      <c r="K23" s="22">
        <f t="shared" si="3"/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si="4"/>
        <v>254</v>
      </c>
      <c r="S23" s="22">
        <f t="shared" si="5"/>
        <v>0</v>
      </c>
      <c r="T23" s="22">
        <f t="shared" si="6"/>
        <v>161</v>
      </c>
      <c r="U23" s="22">
        <f t="shared" si="7"/>
        <v>91</v>
      </c>
      <c r="V23" s="22">
        <f t="shared" si="7"/>
        <v>2</v>
      </c>
      <c r="W23" s="22">
        <f t="shared" si="7"/>
        <v>0</v>
      </c>
      <c r="X23" s="22">
        <f t="shared" si="8"/>
        <v>0</v>
      </c>
      <c r="Y23" s="22">
        <f t="shared" si="9"/>
        <v>0</v>
      </c>
      <c r="Z23" s="22" t="s">
        <v>86</v>
      </c>
      <c r="AA23" s="22">
        <v>0</v>
      </c>
      <c r="AB23" s="22" t="s">
        <v>86</v>
      </c>
      <c r="AC23" s="22" t="s">
        <v>86</v>
      </c>
      <c r="AD23" s="22" t="s">
        <v>86</v>
      </c>
      <c r="AE23" s="22">
        <v>0</v>
      </c>
      <c r="AF23" s="22">
        <f t="shared" si="10"/>
        <v>161</v>
      </c>
      <c r="AG23" s="22">
        <v>0</v>
      </c>
      <c r="AH23" s="22">
        <v>161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1"/>
        <v>93</v>
      </c>
      <c r="AN23" s="22">
        <v>0</v>
      </c>
      <c r="AO23" s="22">
        <v>0</v>
      </c>
      <c r="AP23" s="22">
        <v>91</v>
      </c>
      <c r="AQ23" s="22">
        <v>2</v>
      </c>
      <c r="AR23" s="22">
        <v>0</v>
      </c>
      <c r="AS23" s="22">
        <v>0</v>
      </c>
      <c r="AT23" s="22">
        <f t="shared" si="12"/>
        <v>0</v>
      </c>
      <c r="AU23" s="22" t="s">
        <v>86</v>
      </c>
      <c r="AV23" s="22">
        <v>0</v>
      </c>
      <c r="AW23" s="22" t="s">
        <v>86</v>
      </c>
      <c r="AX23" s="22" t="s">
        <v>86</v>
      </c>
      <c r="AY23" s="22" t="s">
        <v>86</v>
      </c>
      <c r="AZ23" s="22">
        <v>0</v>
      </c>
      <c r="BA23" s="22">
        <f t="shared" si="13"/>
        <v>0</v>
      </c>
      <c r="BB23" s="22" t="s">
        <v>86</v>
      </c>
      <c r="BC23" s="22">
        <v>0</v>
      </c>
      <c r="BD23" s="22" t="s">
        <v>86</v>
      </c>
      <c r="BE23" s="22" t="s">
        <v>86</v>
      </c>
      <c r="BF23" s="22" t="s">
        <v>86</v>
      </c>
      <c r="BG23" s="22">
        <v>0</v>
      </c>
      <c r="BH23" s="22">
        <f t="shared" si="14"/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109</v>
      </c>
      <c r="B24" s="40" t="s">
        <v>148</v>
      </c>
      <c r="C24" s="41" t="s">
        <v>149</v>
      </c>
      <c r="D24" s="22">
        <f t="shared" si="0"/>
        <v>536</v>
      </c>
      <c r="E24" s="22">
        <f t="shared" si="1"/>
        <v>266</v>
      </c>
      <c r="F24" s="22">
        <f t="shared" si="1"/>
        <v>165</v>
      </c>
      <c r="G24" s="22">
        <f t="shared" si="1"/>
        <v>84</v>
      </c>
      <c r="H24" s="22">
        <f t="shared" si="2"/>
        <v>18</v>
      </c>
      <c r="I24" s="22">
        <f t="shared" si="2"/>
        <v>3</v>
      </c>
      <c r="J24" s="22">
        <f t="shared" si="2"/>
        <v>0</v>
      </c>
      <c r="K24" s="22">
        <f t="shared" si="3"/>
        <v>269</v>
      </c>
      <c r="L24" s="22">
        <v>266</v>
      </c>
      <c r="M24" s="22">
        <v>0</v>
      </c>
      <c r="N24" s="22">
        <v>0</v>
      </c>
      <c r="O24" s="22">
        <v>0</v>
      </c>
      <c r="P24" s="22">
        <v>3</v>
      </c>
      <c r="Q24" s="22">
        <v>0</v>
      </c>
      <c r="R24" s="22">
        <f t="shared" si="4"/>
        <v>267</v>
      </c>
      <c r="S24" s="22">
        <f t="shared" si="5"/>
        <v>0</v>
      </c>
      <c r="T24" s="22">
        <f t="shared" si="6"/>
        <v>165</v>
      </c>
      <c r="U24" s="22">
        <f t="shared" si="7"/>
        <v>84</v>
      </c>
      <c r="V24" s="22">
        <f t="shared" si="7"/>
        <v>18</v>
      </c>
      <c r="W24" s="22">
        <f t="shared" si="7"/>
        <v>0</v>
      </c>
      <c r="X24" s="22">
        <f t="shared" si="8"/>
        <v>0</v>
      </c>
      <c r="Y24" s="22">
        <f t="shared" si="9"/>
        <v>0</v>
      </c>
      <c r="Z24" s="22" t="s">
        <v>86</v>
      </c>
      <c r="AA24" s="22">
        <v>0</v>
      </c>
      <c r="AB24" s="22" t="s">
        <v>86</v>
      </c>
      <c r="AC24" s="22" t="s">
        <v>86</v>
      </c>
      <c r="AD24" s="22" t="s">
        <v>86</v>
      </c>
      <c r="AE24" s="22">
        <v>0</v>
      </c>
      <c r="AF24" s="22">
        <f t="shared" si="10"/>
        <v>165</v>
      </c>
      <c r="AG24" s="22">
        <v>0</v>
      </c>
      <c r="AH24" s="22">
        <v>165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1"/>
        <v>102</v>
      </c>
      <c r="AN24" s="22">
        <v>0</v>
      </c>
      <c r="AO24" s="22">
        <v>0</v>
      </c>
      <c r="AP24" s="22">
        <v>84</v>
      </c>
      <c r="AQ24" s="22">
        <v>18</v>
      </c>
      <c r="AR24" s="22">
        <v>0</v>
      </c>
      <c r="AS24" s="22">
        <v>0</v>
      </c>
      <c r="AT24" s="22">
        <f t="shared" si="12"/>
        <v>0</v>
      </c>
      <c r="AU24" s="22" t="s">
        <v>86</v>
      </c>
      <c r="AV24" s="22">
        <v>0</v>
      </c>
      <c r="AW24" s="22" t="s">
        <v>86</v>
      </c>
      <c r="AX24" s="22" t="s">
        <v>86</v>
      </c>
      <c r="AY24" s="22" t="s">
        <v>86</v>
      </c>
      <c r="AZ24" s="22">
        <v>0</v>
      </c>
      <c r="BA24" s="22">
        <f t="shared" si="13"/>
        <v>0</v>
      </c>
      <c r="BB24" s="22" t="s">
        <v>86</v>
      </c>
      <c r="BC24" s="22">
        <v>0</v>
      </c>
      <c r="BD24" s="22" t="s">
        <v>86</v>
      </c>
      <c r="BE24" s="22" t="s">
        <v>86</v>
      </c>
      <c r="BF24" s="22" t="s">
        <v>86</v>
      </c>
      <c r="BG24" s="22">
        <v>0</v>
      </c>
      <c r="BH24" s="22">
        <f t="shared" si="14"/>
        <v>86</v>
      </c>
      <c r="BI24" s="22">
        <v>74</v>
      </c>
      <c r="BJ24" s="22">
        <v>6</v>
      </c>
      <c r="BK24" s="22">
        <v>5</v>
      </c>
      <c r="BL24" s="22">
        <v>0</v>
      </c>
      <c r="BM24" s="22">
        <v>0</v>
      </c>
      <c r="BN24" s="22">
        <v>1</v>
      </c>
    </row>
    <row r="25" spans="1:66" ht="13.5">
      <c r="A25" s="40" t="s">
        <v>109</v>
      </c>
      <c r="B25" s="40" t="s">
        <v>150</v>
      </c>
      <c r="C25" s="41" t="s">
        <v>151</v>
      </c>
      <c r="D25" s="22">
        <f t="shared" si="0"/>
        <v>1933</v>
      </c>
      <c r="E25" s="22">
        <f t="shared" si="1"/>
        <v>641</v>
      </c>
      <c r="F25" s="22">
        <f t="shared" si="1"/>
        <v>709</v>
      </c>
      <c r="G25" s="22">
        <f t="shared" si="1"/>
        <v>359</v>
      </c>
      <c r="H25" s="22">
        <f t="shared" si="2"/>
        <v>28</v>
      </c>
      <c r="I25" s="22">
        <f t="shared" si="2"/>
        <v>0</v>
      </c>
      <c r="J25" s="22">
        <f t="shared" si="2"/>
        <v>196</v>
      </c>
      <c r="K25" s="22">
        <f t="shared" si="3"/>
        <v>28</v>
      </c>
      <c r="L25" s="22">
        <v>0</v>
      </c>
      <c r="M25" s="22">
        <v>0</v>
      </c>
      <c r="N25" s="22">
        <v>0</v>
      </c>
      <c r="O25" s="22">
        <v>28</v>
      </c>
      <c r="P25" s="22">
        <v>0</v>
      </c>
      <c r="Q25" s="22">
        <v>0</v>
      </c>
      <c r="R25" s="22">
        <f t="shared" si="4"/>
        <v>1905</v>
      </c>
      <c r="S25" s="22">
        <f t="shared" si="5"/>
        <v>641</v>
      </c>
      <c r="T25" s="22">
        <f t="shared" si="6"/>
        <v>709</v>
      </c>
      <c r="U25" s="22">
        <f t="shared" si="7"/>
        <v>359</v>
      </c>
      <c r="V25" s="22">
        <f t="shared" si="7"/>
        <v>0</v>
      </c>
      <c r="W25" s="22">
        <f t="shared" si="7"/>
        <v>0</v>
      </c>
      <c r="X25" s="22">
        <f t="shared" si="8"/>
        <v>196</v>
      </c>
      <c r="Y25" s="22">
        <f t="shared" si="9"/>
        <v>14</v>
      </c>
      <c r="Z25" s="22" t="s">
        <v>86</v>
      </c>
      <c r="AA25" s="22">
        <v>14</v>
      </c>
      <c r="AB25" s="22" t="s">
        <v>86</v>
      </c>
      <c r="AC25" s="22" t="s">
        <v>86</v>
      </c>
      <c r="AD25" s="22" t="s">
        <v>86</v>
      </c>
      <c r="AE25" s="22">
        <v>0</v>
      </c>
      <c r="AF25" s="22">
        <f t="shared" si="10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1"/>
        <v>1697</v>
      </c>
      <c r="AN25" s="22">
        <v>641</v>
      </c>
      <c r="AO25" s="22">
        <v>695</v>
      </c>
      <c r="AP25" s="22">
        <v>359</v>
      </c>
      <c r="AQ25" s="22">
        <v>0</v>
      </c>
      <c r="AR25" s="22">
        <v>0</v>
      </c>
      <c r="AS25" s="22">
        <v>2</v>
      </c>
      <c r="AT25" s="22">
        <f t="shared" si="12"/>
        <v>194</v>
      </c>
      <c r="AU25" s="22" t="s">
        <v>86</v>
      </c>
      <c r="AV25" s="22">
        <v>0</v>
      </c>
      <c r="AW25" s="22" t="s">
        <v>86</v>
      </c>
      <c r="AX25" s="22" t="s">
        <v>86</v>
      </c>
      <c r="AY25" s="22" t="s">
        <v>86</v>
      </c>
      <c r="AZ25" s="22">
        <v>194</v>
      </c>
      <c r="BA25" s="22">
        <f t="shared" si="13"/>
        <v>0</v>
      </c>
      <c r="BB25" s="22" t="s">
        <v>86</v>
      </c>
      <c r="BC25" s="22">
        <v>0</v>
      </c>
      <c r="BD25" s="22" t="s">
        <v>86</v>
      </c>
      <c r="BE25" s="22" t="s">
        <v>86</v>
      </c>
      <c r="BF25" s="22" t="s">
        <v>86</v>
      </c>
      <c r="BG25" s="22">
        <v>0</v>
      </c>
      <c r="BH25" s="22">
        <f t="shared" si="14"/>
        <v>651</v>
      </c>
      <c r="BI25" s="22">
        <v>504</v>
      </c>
      <c r="BJ25" s="22">
        <v>17</v>
      </c>
      <c r="BK25" s="22">
        <v>124</v>
      </c>
      <c r="BL25" s="22">
        <v>0</v>
      </c>
      <c r="BM25" s="22">
        <v>0</v>
      </c>
      <c r="BN25" s="22">
        <v>6</v>
      </c>
    </row>
    <row r="26" spans="1:66" ht="13.5">
      <c r="A26" s="40" t="s">
        <v>109</v>
      </c>
      <c r="B26" s="40" t="s">
        <v>152</v>
      </c>
      <c r="C26" s="41" t="s">
        <v>153</v>
      </c>
      <c r="D26" s="22">
        <f t="shared" si="0"/>
        <v>1795</v>
      </c>
      <c r="E26" s="22">
        <f t="shared" si="1"/>
        <v>677</v>
      </c>
      <c r="F26" s="22">
        <f t="shared" si="1"/>
        <v>646</v>
      </c>
      <c r="G26" s="22">
        <f t="shared" si="1"/>
        <v>306</v>
      </c>
      <c r="H26" s="22">
        <f t="shared" si="2"/>
        <v>29</v>
      </c>
      <c r="I26" s="22">
        <f t="shared" si="2"/>
        <v>0</v>
      </c>
      <c r="J26" s="22">
        <f t="shared" si="2"/>
        <v>137</v>
      </c>
      <c r="K26" s="22">
        <f t="shared" si="3"/>
        <v>29</v>
      </c>
      <c r="L26" s="22">
        <v>0</v>
      </c>
      <c r="M26" s="22">
        <v>0</v>
      </c>
      <c r="N26" s="22">
        <v>0</v>
      </c>
      <c r="O26" s="22">
        <v>29</v>
      </c>
      <c r="P26" s="22">
        <v>0</v>
      </c>
      <c r="Q26" s="22">
        <v>0</v>
      </c>
      <c r="R26" s="22">
        <f t="shared" si="4"/>
        <v>1766</v>
      </c>
      <c r="S26" s="22">
        <f t="shared" si="5"/>
        <v>677</v>
      </c>
      <c r="T26" s="22">
        <f t="shared" si="6"/>
        <v>646</v>
      </c>
      <c r="U26" s="22">
        <f t="shared" si="7"/>
        <v>306</v>
      </c>
      <c r="V26" s="22">
        <f t="shared" si="7"/>
        <v>0</v>
      </c>
      <c r="W26" s="22">
        <f t="shared" si="7"/>
        <v>0</v>
      </c>
      <c r="X26" s="22">
        <f t="shared" si="8"/>
        <v>137</v>
      </c>
      <c r="Y26" s="22">
        <f t="shared" si="9"/>
        <v>18</v>
      </c>
      <c r="Z26" s="22" t="s">
        <v>86</v>
      </c>
      <c r="AA26" s="22">
        <v>18</v>
      </c>
      <c r="AB26" s="22" t="s">
        <v>86</v>
      </c>
      <c r="AC26" s="22" t="s">
        <v>86</v>
      </c>
      <c r="AD26" s="22" t="s">
        <v>86</v>
      </c>
      <c r="AE26" s="22">
        <v>0</v>
      </c>
      <c r="AF26" s="22">
        <f t="shared" si="10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1"/>
        <v>1613</v>
      </c>
      <c r="AN26" s="22">
        <v>677</v>
      </c>
      <c r="AO26" s="22">
        <v>628</v>
      </c>
      <c r="AP26" s="22">
        <v>306</v>
      </c>
      <c r="AQ26" s="22">
        <v>0</v>
      </c>
      <c r="AR26" s="22">
        <v>0</v>
      </c>
      <c r="AS26" s="22">
        <v>2</v>
      </c>
      <c r="AT26" s="22">
        <f t="shared" si="12"/>
        <v>135</v>
      </c>
      <c r="AU26" s="22" t="s">
        <v>86</v>
      </c>
      <c r="AV26" s="22">
        <v>0</v>
      </c>
      <c r="AW26" s="22" t="s">
        <v>86</v>
      </c>
      <c r="AX26" s="22" t="s">
        <v>86</v>
      </c>
      <c r="AY26" s="22" t="s">
        <v>86</v>
      </c>
      <c r="AZ26" s="22">
        <v>135</v>
      </c>
      <c r="BA26" s="22">
        <f t="shared" si="13"/>
        <v>0</v>
      </c>
      <c r="BB26" s="22" t="s">
        <v>86</v>
      </c>
      <c r="BC26" s="22">
        <v>0</v>
      </c>
      <c r="BD26" s="22" t="s">
        <v>86</v>
      </c>
      <c r="BE26" s="22" t="s">
        <v>86</v>
      </c>
      <c r="BF26" s="22" t="s">
        <v>86</v>
      </c>
      <c r="BG26" s="22">
        <v>0</v>
      </c>
      <c r="BH26" s="22">
        <f t="shared" si="14"/>
        <v>210</v>
      </c>
      <c r="BI26" s="22">
        <v>204</v>
      </c>
      <c r="BJ26" s="22">
        <v>3</v>
      </c>
      <c r="BK26" s="22">
        <v>0</v>
      </c>
      <c r="BL26" s="22">
        <v>0</v>
      </c>
      <c r="BM26" s="22">
        <v>0</v>
      </c>
      <c r="BN26" s="22">
        <v>3</v>
      </c>
    </row>
    <row r="27" spans="1:66" ht="13.5">
      <c r="A27" s="40" t="s">
        <v>109</v>
      </c>
      <c r="B27" s="40" t="s">
        <v>154</v>
      </c>
      <c r="C27" s="41" t="s">
        <v>155</v>
      </c>
      <c r="D27" s="22">
        <f t="shared" si="0"/>
        <v>113</v>
      </c>
      <c r="E27" s="22">
        <f t="shared" si="1"/>
        <v>9</v>
      </c>
      <c r="F27" s="22">
        <f t="shared" si="1"/>
        <v>51</v>
      </c>
      <c r="G27" s="22">
        <f t="shared" si="1"/>
        <v>26</v>
      </c>
      <c r="H27" s="22">
        <f t="shared" si="2"/>
        <v>5</v>
      </c>
      <c r="I27" s="22">
        <f t="shared" si="2"/>
        <v>1</v>
      </c>
      <c r="J27" s="22">
        <f t="shared" si="2"/>
        <v>21</v>
      </c>
      <c r="K27" s="22">
        <f t="shared" si="3"/>
        <v>100</v>
      </c>
      <c r="L27" s="22">
        <v>9</v>
      </c>
      <c r="M27" s="22">
        <v>38</v>
      </c>
      <c r="N27" s="22">
        <v>26</v>
      </c>
      <c r="O27" s="22">
        <v>5</v>
      </c>
      <c r="P27" s="22">
        <v>1</v>
      </c>
      <c r="Q27" s="22">
        <v>21</v>
      </c>
      <c r="R27" s="22">
        <f t="shared" si="4"/>
        <v>13</v>
      </c>
      <c r="S27" s="22">
        <f t="shared" si="5"/>
        <v>0</v>
      </c>
      <c r="T27" s="22">
        <f t="shared" si="6"/>
        <v>13</v>
      </c>
      <c r="U27" s="22">
        <f t="shared" si="7"/>
        <v>0</v>
      </c>
      <c r="V27" s="22">
        <f t="shared" si="7"/>
        <v>0</v>
      </c>
      <c r="W27" s="22">
        <f t="shared" si="7"/>
        <v>0</v>
      </c>
      <c r="X27" s="22">
        <f t="shared" si="8"/>
        <v>0</v>
      </c>
      <c r="Y27" s="22">
        <f t="shared" si="9"/>
        <v>0</v>
      </c>
      <c r="Z27" s="22" t="s">
        <v>86</v>
      </c>
      <c r="AA27" s="22">
        <v>0</v>
      </c>
      <c r="AB27" s="22" t="s">
        <v>86</v>
      </c>
      <c r="AC27" s="22" t="s">
        <v>86</v>
      </c>
      <c r="AD27" s="22" t="s">
        <v>86</v>
      </c>
      <c r="AE27" s="22">
        <v>0</v>
      </c>
      <c r="AF27" s="22">
        <f t="shared" si="10"/>
        <v>13</v>
      </c>
      <c r="AG27" s="22">
        <v>0</v>
      </c>
      <c r="AH27" s="22">
        <v>13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1"/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f t="shared" si="12"/>
        <v>0</v>
      </c>
      <c r="AU27" s="22" t="s">
        <v>86</v>
      </c>
      <c r="AV27" s="22">
        <v>0</v>
      </c>
      <c r="AW27" s="22" t="s">
        <v>86</v>
      </c>
      <c r="AX27" s="22" t="s">
        <v>86</v>
      </c>
      <c r="AY27" s="22" t="s">
        <v>86</v>
      </c>
      <c r="AZ27" s="22">
        <v>0</v>
      </c>
      <c r="BA27" s="22">
        <f t="shared" si="13"/>
        <v>0</v>
      </c>
      <c r="BB27" s="22" t="s">
        <v>86</v>
      </c>
      <c r="BC27" s="22">
        <v>0</v>
      </c>
      <c r="BD27" s="22" t="s">
        <v>86</v>
      </c>
      <c r="BE27" s="22" t="s">
        <v>86</v>
      </c>
      <c r="BF27" s="22" t="s">
        <v>86</v>
      </c>
      <c r="BG27" s="22">
        <v>0</v>
      </c>
      <c r="BH27" s="22">
        <f t="shared" si="14"/>
        <v>272</v>
      </c>
      <c r="BI27" s="22">
        <v>166</v>
      </c>
      <c r="BJ27" s="22">
        <v>13</v>
      </c>
      <c r="BK27" s="22">
        <v>87</v>
      </c>
      <c r="BL27" s="22">
        <v>0</v>
      </c>
      <c r="BM27" s="22">
        <v>0</v>
      </c>
      <c r="BN27" s="22">
        <v>6</v>
      </c>
    </row>
    <row r="28" spans="1:66" ht="13.5">
      <c r="A28" s="40" t="s">
        <v>109</v>
      </c>
      <c r="B28" s="40" t="s">
        <v>156</v>
      </c>
      <c r="C28" s="41" t="s">
        <v>157</v>
      </c>
      <c r="D28" s="22">
        <f t="shared" si="0"/>
        <v>193</v>
      </c>
      <c r="E28" s="22">
        <f t="shared" si="1"/>
        <v>5</v>
      </c>
      <c r="F28" s="22">
        <f t="shared" si="1"/>
        <v>19</v>
      </c>
      <c r="G28" s="22">
        <f t="shared" si="1"/>
        <v>153</v>
      </c>
      <c r="H28" s="22">
        <f t="shared" si="2"/>
        <v>16</v>
      </c>
      <c r="I28" s="22">
        <f t="shared" si="2"/>
        <v>0</v>
      </c>
      <c r="J28" s="22">
        <f t="shared" si="2"/>
        <v>0</v>
      </c>
      <c r="K28" s="22">
        <f t="shared" si="3"/>
        <v>177</v>
      </c>
      <c r="L28" s="22">
        <v>5</v>
      </c>
      <c r="M28" s="22">
        <v>19</v>
      </c>
      <c r="N28" s="22">
        <v>153</v>
      </c>
      <c r="O28" s="22">
        <v>0</v>
      </c>
      <c r="P28" s="22">
        <v>0</v>
      </c>
      <c r="Q28" s="22">
        <v>0</v>
      </c>
      <c r="R28" s="22">
        <f t="shared" si="4"/>
        <v>16</v>
      </c>
      <c r="S28" s="22">
        <f t="shared" si="5"/>
        <v>0</v>
      </c>
      <c r="T28" s="22">
        <f t="shared" si="6"/>
        <v>0</v>
      </c>
      <c r="U28" s="22">
        <f t="shared" si="7"/>
        <v>0</v>
      </c>
      <c r="V28" s="22">
        <f t="shared" si="7"/>
        <v>16</v>
      </c>
      <c r="W28" s="22">
        <f t="shared" si="7"/>
        <v>0</v>
      </c>
      <c r="X28" s="22">
        <f t="shared" si="8"/>
        <v>0</v>
      </c>
      <c r="Y28" s="22">
        <f t="shared" si="9"/>
        <v>0</v>
      </c>
      <c r="Z28" s="22" t="s">
        <v>86</v>
      </c>
      <c r="AA28" s="22">
        <v>0</v>
      </c>
      <c r="AB28" s="22" t="s">
        <v>86</v>
      </c>
      <c r="AC28" s="22" t="s">
        <v>86</v>
      </c>
      <c r="AD28" s="22" t="s">
        <v>86</v>
      </c>
      <c r="AE28" s="22">
        <v>0</v>
      </c>
      <c r="AF28" s="22">
        <f t="shared" si="10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1"/>
        <v>16</v>
      </c>
      <c r="AN28" s="22">
        <v>0</v>
      </c>
      <c r="AO28" s="22">
        <v>0</v>
      </c>
      <c r="AP28" s="22">
        <v>0</v>
      </c>
      <c r="AQ28" s="22">
        <v>16</v>
      </c>
      <c r="AR28" s="22">
        <v>0</v>
      </c>
      <c r="AS28" s="22">
        <v>0</v>
      </c>
      <c r="AT28" s="22">
        <f t="shared" si="12"/>
        <v>0</v>
      </c>
      <c r="AU28" s="22" t="s">
        <v>86</v>
      </c>
      <c r="AV28" s="22">
        <v>0</v>
      </c>
      <c r="AW28" s="22" t="s">
        <v>86</v>
      </c>
      <c r="AX28" s="22" t="s">
        <v>86</v>
      </c>
      <c r="AY28" s="22" t="s">
        <v>86</v>
      </c>
      <c r="AZ28" s="22">
        <v>0</v>
      </c>
      <c r="BA28" s="22">
        <f t="shared" si="13"/>
        <v>0</v>
      </c>
      <c r="BB28" s="22" t="s">
        <v>86</v>
      </c>
      <c r="BC28" s="22">
        <v>0</v>
      </c>
      <c r="BD28" s="22" t="s">
        <v>86</v>
      </c>
      <c r="BE28" s="22" t="s">
        <v>86</v>
      </c>
      <c r="BF28" s="22" t="s">
        <v>86</v>
      </c>
      <c r="BG28" s="22">
        <v>0</v>
      </c>
      <c r="BH28" s="22">
        <f t="shared" si="14"/>
        <v>575</v>
      </c>
      <c r="BI28" s="22">
        <v>435</v>
      </c>
      <c r="BJ28" s="22">
        <v>47</v>
      </c>
      <c r="BK28" s="22">
        <v>90</v>
      </c>
      <c r="BL28" s="22">
        <v>0</v>
      </c>
      <c r="BM28" s="22">
        <v>0</v>
      </c>
      <c r="BN28" s="22">
        <v>3</v>
      </c>
    </row>
    <row r="29" spans="1:66" ht="13.5">
      <c r="A29" s="40" t="s">
        <v>109</v>
      </c>
      <c r="B29" s="40" t="s">
        <v>158</v>
      </c>
      <c r="C29" s="41" t="s">
        <v>159</v>
      </c>
      <c r="D29" s="22">
        <f t="shared" si="0"/>
        <v>133</v>
      </c>
      <c r="E29" s="22">
        <f t="shared" si="1"/>
        <v>2</v>
      </c>
      <c r="F29" s="22">
        <f t="shared" si="1"/>
        <v>41</v>
      </c>
      <c r="G29" s="22">
        <f t="shared" si="1"/>
        <v>80</v>
      </c>
      <c r="H29" s="22">
        <f t="shared" si="2"/>
        <v>10</v>
      </c>
      <c r="I29" s="22">
        <f t="shared" si="2"/>
        <v>0</v>
      </c>
      <c r="J29" s="22">
        <f t="shared" si="2"/>
        <v>0</v>
      </c>
      <c r="K29" s="22">
        <f t="shared" si="3"/>
        <v>93</v>
      </c>
      <c r="L29" s="22">
        <v>2</v>
      </c>
      <c r="M29" s="22">
        <v>11</v>
      </c>
      <c r="N29" s="22">
        <v>80</v>
      </c>
      <c r="O29" s="22">
        <v>0</v>
      </c>
      <c r="P29" s="22">
        <v>0</v>
      </c>
      <c r="Q29" s="22">
        <v>0</v>
      </c>
      <c r="R29" s="22">
        <f t="shared" si="4"/>
        <v>40</v>
      </c>
      <c r="S29" s="22">
        <f t="shared" si="5"/>
        <v>0</v>
      </c>
      <c r="T29" s="22">
        <f t="shared" si="6"/>
        <v>30</v>
      </c>
      <c r="U29" s="22">
        <f t="shared" si="7"/>
        <v>0</v>
      </c>
      <c r="V29" s="22">
        <f t="shared" si="7"/>
        <v>10</v>
      </c>
      <c r="W29" s="22">
        <f t="shared" si="7"/>
        <v>0</v>
      </c>
      <c r="X29" s="22">
        <f t="shared" si="8"/>
        <v>0</v>
      </c>
      <c r="Y29" s="22">
        <f t="shared" si="9"/>
        <v>0</v>
      </c>
      <c r="Z29" s="22" t="s">
        <v>86</v>
      </c>
      <c r="AA29" s="22">
        <v>0</v>
      </c>
      <c r="AB29" s="22" t="s">
        <v>86</v>
      </c>
      <c r="AC29" s="22" t="s">
        <v>86</v>
      </c>
      <c r="AD29" s="22" t="s">
        <v>86</v>
      </c>
      <c r="AE29" s="22">
        <v>0</v>
      </c>
      <c r="AF29" s="22">
        <f t="shared" si="10"/>
        <v>30</v>
      </c>
      <c r="AG29" s="22">
        <v>0</v>
      </c>
      <c r="AH29" s="22">
        <v>30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1"/>
        <v>10</v>
      </c>
      <c r="AN29" s="22">
        <v>0</v>
      </c>
      <c r="AO29" s="22">
        <v>0</v>
      </c>
      <c r="AP29" s="22">
        <v>0</v>
      </c>
      <c r="AQ29" s="22">
        <v>10</v>
      </c>
      <c r="AR29" s="22">
        <v>0</v>
      </c>
      <c r="AS29" s="22">
        <v>0</v>
      </c>
      <c r="AT29" s="22">
        <f t="shared" si="12"/>
        <v>0</v>
      </c>
      <c r="AU29" s="22" t="s">
        <v>86</v>
      </c>
      <c r="AV29" s="22">
        <v>0</v>
      </c>
      <c r="AW29" s="22" t="s">
        <v>86</v>
      </c>
      <c r="AX29" s="22" t="s">
        <v>86</v>
      </c>
      <c r="AY29" s="22" t="s">
        <v>86</v>
      </c>
      <c r="AZ29" s="22">
        <v>0</v>
      </c>
      <c r="BA29" s="22">
        <f t="shared" si="13"/>
        <v>0</v>
      </c>
      <c r="BB29" s="22" t="s">
        <v>86</v>
      </c>
      <c r="BC29" s="22">
        <v>0</v>
      </c>
      <c r="BD29" s="22" t="s">
        <v>86</v>
      </c>
      <c r="BE29" s="22" t="s">
        <v>86</v>
      </c>
      <c r="BF29" s="22" t="s">
        <v>86</v>
      </c>
      <c r="BG29" s="22">
        <v>0</v>
      </c>
      <c r="BH29" s="22">
        <f t="shared" si="14"/>
        <v>264</v>
      </c>
      <c r="BI29" s="22">
        <v>254</v>
      </c>
      <c r="BJ29" s="22">
        <v>10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109</v>
      </c>
      <c r="B30" s="40" t="s">
        <v>160</v>
      </c>
      <c r="C30" s="41" t="s">
        <v>161</v>
      </c>
      <c r="D30" s="22">
        <f t="shared" si="0"/>
        <v>120</v>
      </c>
      <c r="E30" s="22">
        <f t="shared" si="1"/>
        <v>1</v>
      </c>
      <c r="F30" s="22">
        <f t="shared" si="1"/>
        <v>77</v>
      </c>
      <c r="G30" s="22">
        <f t="shared" si="1"/>
        <v>37</v>
      </c>
      <c r="H30" s="22">
        <f t="shared" si="2"/>
        <v>4</v>
      </c>
      <c r="I30" s="22">
        <f t="shared" si="2"/>
        <v>1</v>
      </c>
      <c r="J30" s="22">
        <f t="shared" si="2"/>
        <v>0</v>
      </c>
      <c r="K30" s="22">
        <f t="shared" si="3"/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4"/>
        <v>120</v>
      </c>
      <c r="S30" s="22">
        <f t="shared" si="5"/>
        <v>1</v>
      </c>
      <c r="T30" s="22">
        <f t="shared" si="6"/>
        <v>77</v>
      </c>
      <c r="U30" s="22">
        <f t="shared" si="7"/>
        <v>37</v>
      </c>
      <c r="V30" s="22">
        <f t="shared" si="7"/>
        <v>4</v>
      </c>
      <c r="W30" s="22">
        <f t="shared" si="7"/>
        <v>1</v>
      </c>
      <c r="X30" s="22">
        <f t="shared" si="8"/>
        <v>0</v>
      </c>
      <c r="Y30" s="22">
        <f t="shared" si="9"/>
        <v>0</v>
      </c>
      <c r="Z30" s="22" t="s">
        <v>86</v>
      </c>
      <c r="AA30" s="22">
        <v>0</v>
      </c>
      <c r="AB30" s="22" t="s">
        <v>86</v>
      </c>
      <c r="AC30" s="22" t="s">
        <v>86</v>
      </c>
      <c r="AD30" s="22" t="s">
        <v>86</v>
      </c>
      <c r="AE30" s="22">
        <v>0</v>
      </c>
      <c r="AF30" s="22">
        <f t="shared" si="10"/>
        <v>54</v>
      </c>
      <c r="AG30" s="22">
        <v>0</v>
      </c>
      <c r="AH30" s="22">
        <v>54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1"/>
        <v>66</v>
      </c>
      <c r="AN30" s="22">
        <v>1</v>
      </c>
      <c r="AO30" s="22">
        <v>23</v>
      </c>
      <c r="AP30" s="22">
        <v>37</v>
      </c>
      <c r="AQ30" s="22">
        <v>4</v>
      </c>
      <c r="AR30" s="22">
        <v>1</v>
      </c>
      <c r="AS30" s="22">
        <v>0</v>
      </c>
      <c r="AT30" s="22">
        <f t="shared" si="12"/>
        <v>0</v>
      </c>
      <c r="AU30" s="22" t="s">
        <v>86</v>
      </c>
      <c r="AV30" s="22">
        <v>0</v>
      </c>
      <c r="AW30" s="22" t="s">
        <v>86</v>
      </c>
      <c r="AX30" s="22" t="s">
        <v>86</v>
      </c>
      <c r="AY30" s="22" t="s">
        <v>86</v>
      </c>
      <c r="AZ30" s="22">
        <v>0</v>
      </c>
      <c r="BA30" s="22">
        <f t="shared" si="13"/>
        <v>0</v>
      </c>
      <c r="BB30" s="22" t="s">
        <v>86</v>
      </c>
      <c r="BC30" s="22">
        <v>0</v>
      </c>
      <c r="BD30" s="22" t="s">
        <v>86</v>
      </c>
      <c r="BE30" s="22" t="s">
        <v>86</v>
      </c>
      <c r="BF30" s="22" t="s">
        <v>86</v>
      </c>
      <c r="BG30" s="22">
        <v>0</v>
      </c>
      <c r="BH30" s="22">
        <f t="shared" si="14"/>
        <v>46</v>
      </c>
      <c r="BI30" s="22">
        <v>34</v>
      </c>
      <c r="BJ30" s="22">
        <v>1</v>
      </c>
      <c r="BK30" s="22">
        <v>9</v>
      </c>
      <c r="BL30" s="22">
        <v>0</v>
      </c>
      <c r="BM30" s="22">
        <v>0</v>
      </c>
      <c r="BN30" s="22">
        <v>2</v>
      </c>
    </row>
    <row r="31" spans="1:66" ht="13.5">
      <c r="A31" s="40" t="s">
        <v>109</v>
      </c>
      <c r="B31" s="40" t="s">
        <v>162</v>
      </c>
      <c r="C31" s="41" t="s">
        <v>163</v>
      </c>
      <c r="D31" s="22">
        <f t="shared" si="0"/>
        <v>142</v>
      </c>
      <c r="E31" s="22">
        <f t="shared" si="1"/>
        <v>50</v>
      </c>
      <c r="F31" s="22">
        <f t="shared" si="1"/>
        <v>24</v>
      </c>
      <c r="G31" s="22">
        <f t="shared" si="1"/>
        <v>64</v>
      </c>
      <c r="H31" s="22">
        <f t="shared" si="2"/>
        <v>3</v>
      </c>
      <c r="I31" s="22">
        <f t="shared" si="2"/>
        <v>1</v>
      </c>
      <c r="J31" s="22">
        <f t="shared" si="2"/>
        <v>0</v>
      </c>
      <c r="K31" s="22">
        <f t="shared" si="3"/>
        <v>142</v>
      </c>
      <c r="L31" s="22">
        <v>50</v>
      </c>
      <c r="M31" s="22">
        <v>24</v>
      </c>
      <c r="N31" s="22">
        <v>64</v>
      </c>
      <c r="O31" s="22">
        <v>3</v>
      </c>
      <c r="P31" s="22">
        <v>1</v>
      </c>
      <c r="Q31" s="22">
        <v>0</v>
      </c>
      <c r="R31" s="22">
        <f t="shared" si="4"/>
        <v>0</v>
      </c>
      <c r="S31" s="22">
        <f t="shared" si="5"/>
        <v>0</v>
      </c>
      <c r="T31" s="22">
        <f t="shared" si="6"/>
        <v>0</v>
      </c>
      <c r="U31" s="22">
        <f t="shared" si="7"/>
        <v>0</v>
      </c>
      <c r="V31" s="22">
        <f t="shared" si="7"/>
        <v>0</v>
      </c>
      <c r="W31" s="22">
        <f t="shared" si="7"/>
        <v>0</v>
      </c>
      <c r="X31" s="22">
        <f t="shared" si="8"/>
        <v>0</v>
      </c>
      <c r="Y31" s="22">
        <f t="shared" si="9"/>
        <v>0</v>
      </c>
      <c r="Z31" s="22" t="s">
        <v>86</v>
      </c>
      <c r="AA31" s="22">
        <v>0</v>
      </c>
      <c r="AB31" s="22" t="s">
        <v>86</v>
      </c>
      <c r="AC31" s="22" t="s">
        <v>86</v>
      </c>
      <c r="AD31" s="22" t="s">
        <v>86</v>
      </c>
      <c r="AE31" s="22">
        <v>0</v>
      </c>
      <c r="AF31" s="22">
        <f t="shared" si="10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1"/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f t="shared" si="12"/>
        <v>0</v>
      </c>
      <c r="AU31" s="22" t="s">
        <v>86</v>
      </c>
      <c r="AV31" s="22">
        <v>0</v>
      </c>
      <c r="AW31" s="22" t="s">
        <v>86</v>
      </c>
      <c r="AX31" s="22" t="s">
        <v>86</v>
      </c>
      <c r="AY31" s="22" t="s">
        <v>86</v>
      </c>
      <c r="AZ31" s="22">
        <v>0</v>
      </c>
      <c r="BA31" s="22">
        <f t="shared" si="13"/>
        <v>0</v>
      </c>
      <c r="BB31" s="22" t="s">
        <v>86</v>
      </c>
      <c r="BC31" s="22">
        <v>0</v>
      </c>
      <c r="BD31" s="22" t="s">
        <v>86</v>
      </c>
      <c r="BE31" s="22" t="s">
        <v>86</v>
      </c>
      <c r="BF31" s="22" t="s">
        <v>86</v>
      </c>
      <c r="BG31" s="22">
        <v>0</v>
      </c>
      <c r="BH31" s="22">
        <f t="shared" si="14"/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109</v>
      </c>
      <c r="B32" s="40" t="s">
        <v>164</v>
      </c>
      <c r="C32" s="41" t="s">
        <v>165</v>
      </c>
      <c r="D32" s="22">
        <f t="shared" si="0"/>
        <v>586</v>
      </c>
      <c r="E32" s="22">
        <f t="shared" si="1"/>
        <v>255</v>
      </c>
      <c r="F32" s="22">
        <f t="shared" si="1"/>
        <v>196</v>
      </c>
      <c r="G32" s="22">
        <f t="shared" si="1"/>
        <v>83</v>
      </c>
      <c r="H32" s="22">
        <f t="shared" si="2"/>
        <v>18</v>
      </c>
      <c r="I32" s="22">
        <f t="shared" si="2"/>
        <v>32</v>
      </c>
      <c r="J32" s="22">
        <f t="shared" si="2"/>
        <v>2</v>
      </c>
      <c r="K32" s="22">
        <f t="shared" si="3"/>
        <v>490</v>
      </c>
      <c r="L32" s="22">
        <v>255</v>
      </c>
      <c r="M32" s="22">
        <v>100</v>
      </c>
      <c r="N32" s="22">
        <v>83</v>
      </c>
      <c r="O32" s="22">
        <v>18</v>
      </c>
      <c r="P32" s="22">
        <v>32</v>
      </c>
      <c r="Q32" s="22">
        <v>2</v>
      </c>
      <c r="R32" s="22">
        <f t="shared" si="4"/>
        <v>96</v>
      </c>
      <c r="S32" s="22">
        <f t="shared" si="5"/>
        <v>0</v>
      </c>
      <c r="T32" s="22">
        <f t="shared" si="6"/>
        <v>96</v>
      </c>
      <c r="U32" s="22">
        <f t="shared" si="7"/>
        <v>0</v>
      </c>
      <c r="V32" s="22">
        <f t="shared" si="7"/>
        <v>0</v>
      </c>
      <c r="W32" s="22">
        <f t="shared" si="7"/>
        <v>0</v>
      </c>
      <c r="X32" s="22">
        <f t="shared" si="8"/>
        <v>0</v>
      </c>
      <c r="Y32" s="22">
        <f t="shared" si="9"/>
        <v>0</v>
      </c>
      <c r="Z32" s="22" t="s">
        <v>86</v>
      </c>
      <c r="AA32" s="22">
        <v>0</v>
      </c>
      <c r="AB32" s="22" t="s">
        <v>86</v>
      </c>
      <c r="AC32" s="22" t="s">
        <v>86</v>
      </c>
      <c r="AD32" s="22" t="s">
        <v>86</v>
      </c>
      <c r="AE32" s="22">
        <v>0</v>
      </c>
      <c r="AF32" s="22">
        <f t="shared" si="10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1"/>
        <v>96</v>
      </c>
      <c r="AN32" s="22">
        <v>0</v>
      </c>
      <c r="AO32" s="22">
        <v>96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12"/>
        <v>0</v>
      </c>
      <c r="AU32" s="22" t="s">
        <v>86</v>
      </c>
      <c r="AV32" s="22">
        <v>0</v>
      </c>
      <c r="AW32" s="22" t="s">
        <v>86</v>
      </c>
      <c r="AX32" s="22" t="s">
        <v>86</v>
      </c>
      <c r="AY32" s="22" t="s">
        <v>86</v>
      </c>
      <c r="AZ32" s="22">
        <v>0</v>
      </c>
      <c r="BA32" s="22">
        <f t="shared" si="13"/>
        <v>0</v>
      </c>
      <c r="BB32" s="22" t="s">
        <v>86</v>
      </c>
      <c r="BC32" s="22">
        <v>0</v>
      </c>
      <c r="BD32" s="22" t="s">
        <v>86</v>
      </c>
      <c r="BE32" s="22" t="s">
        <v>86</v>
      </c>
      <c r="BF32" s="22" t="s">
        <v>86</v>
      </c>
      <c r="BG32" s="22">
        <v>0</v>
      </c>
      <c r="BH32" s="22">
        <f t="shared" si="14"/>
        <v>406</v>
      </c>
      <c r="BI32" s="22">
        <v>343</v>
      </c>
      <c r="BJ32" s="22">
        <v>14</v>
      </c>
      <c r="BK32" s="22">
        <v>44</v>
      </c>
      <c r="BL32" s="22">
        <v>0</v>
      </c>
      <c r="BM32" s="22">
        <v>0</v>
      </c>
      <c r="BN32" s="22">
        <v>5</v>
      </c>
    </row>
    <row r="33" spans="1:66" ht="13.5">
      <c r="A33" s="40" t="s">
        <v>109</v>
      </c>
      <c r="B33" s="40" t="s">
        <v>166</v>
      </c>
      <c r="C33" s="41" t="s">
        <v>167</v>
      </c>
      <c r="D33" s="22">
        <f t="shared" si="0"/>
        <v>456</v>
      </c>
      <c r="E33" s="22">
        <f t="shared" si="1"/>
        <v>160</v>
      </c>
      <c r="F33" s="22">
        <f t="shared" si="1"/>
        <v>189</v>
      </c>
      <c r="G33" s="22">
        <f t="shared" si="1"/>
        <v>95</v>
      </c>
      <c r="H33" s="22">
        <f t="shared" si="2"/>
        <v>11</v>
      </c>
      <c r="I33" s="22">
        <f t="shared" si="2"/>
        <v>1</v>
      </c>
      <c r="J33" s="22">
        <f t="shared" si="2"/>
        <v>0</v>
      </c>
      <c r="K33" s="22">
        <f t="shared" si="3"/>
        <v>291</v>
      </c>
      <c r="L33" s="22">
        <v>160</v>
      </c>
      <c r="M33" s="22">
        <v>24</v>
      </c>
      <c r="N33" s="22">
        <v>95</v>
      </c>
      <c r="O33" s="22">
        <v>11</v>
      </c>
      <c r="P33" s="22">
        <v>1</v>
      </c>
      <c r="Q33" s="22">
        <v>0</v>
      </c>
      <c r="R33" s="22">
        <f t="shared" si="4"/>
        <v>165</v>
      </c>
      <c r="S33" s="22">
        <f t="shared" si="5"/>
        <v>0</v>
      </c>
      <c r="T33" s="22">
        <f t="shared" si="6"/>
        <v>165</v>
      </c>
      <c r="U33" s="22">
        <f t="shared" si="7"/>
        <v>0</v>
      </c>
      <c r="V33" s="22">
        <f t="shared" si="7"/>
        <v>0</v>
      </c>
      <c r="W33" s="22">
        <f t="shared" si="7"/>
        <v>0</v>
      </c>
      <c r="X33" s="22">
        <f t="shared" si="8"/>
        <v>0</v>
      </c>
      <c r="Y33" s="22">
        <f t="shared" si="9"/>
        <v>0</v>
      </c>
      <c r="Z33" s="22" t="s">
        <v>86</v>
      </c>
      <c r="AA33" s="22">
        <v>0</v>
      </c>
      <c r="AB33" s="22" t="s">
        <v>86</v>
      </c>
      <c r="AC33" s="22" t="s">
        <v>86</v>
      </c>
      <c r="AD33" s="22" t="s">
        <v>86</v>
      </c>
      <c r="AE33" s="22">
        <v>0</v>
      </c>
      <c r="AF33" s="22">
        <f t="shared" si="10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1"/>
        <v>165</v>
      </c>
      <c r="AN33" s="22">
        <v>0</v>
      </c>
      <c r="AO33" s="22">
        <v>165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12"/>
        <v>0</v>
      </c>
      <c r="AU33" s="22" t="s">
        <v>86</v>
      </c>
      <c r="AV33" s="22">
        <v>0</v>
      </c>
      <c r="AW33" s="22" t="s">
        <v>86</v>
      </c>
      <c r="AX33" s="22" t="s">
        <v>86</v>
      </c>
      <c r="AY33" s="22" t="s">
        <v>86</v>
      </c>
      <c r="AZ33" s="22">
        <v>0</v>
      </c>
      <c r="BA33" s="22">
        <f t="shared" si="13"/>
        <v>0</v>
      </c>
      <c r="BB33" s="22" t="s">
        <v>86</v>
      </c>
      <c r="BC33" s="22">
        <v>0</v>
      </c>
      <c r="BD33" s="22" t="s">
        <v>86</v>
      </c>
      <c r="BE33" s="22" t="s">
        <v>86</v>
      </c>
      <c r="BF33" s="22" t="s">
        <v>86</v>
      </c>
      <c r="BG33" s="22">
        <v>0</v>
      </c>
      <c r="BH33" s="22">
        <f t="shared" si="14"/>
        <v>406</v>
      </c>
      <c r="BI33" s="22">
        <v>345</v>
      </c>
      <c r="BJ33" s="22">
        <v>24</v>
      </c>
      <c r="BK33" s="22">
        <v>37</v>
      </c>
      <c r="BL33" s="22">
        <v>0</v>
      </c>
      <c r="BM33" s="22">
        <v>0</v>
      </c>
      <c r="BN33" s="22">
        <v>0</v>
      </c>
    </row>
    <row r="34" spans="1:66" ht="13.5">
      <c r="A34" s="40" t="s">
        <v>109</v>
      </c>
      <c r="B34" s="40" t="s">
        <v>168</v>
      </c>
      <c r="C34" s="41" t="s">
        <v>169</v>
      </c>
      <c r="D34" s="22">
        <f t="shared" si="0"/>
        <v>631</v>
      </c>
      <c r="E34" s="22">
        <f t="shared" si="1"/>
        <v>0</v>
      </c>
      <c r="F34" s="22">
        <f t="shared" si="1"/>
        <v>457</v>
      </c>
      <c r="G34" s="22">
        <f t="shared" si="1"/>
        <v>163</v>
      </c>
      <c r="H34" s="22">
        <f t="shared" si="2"/>
        <v>10</v>
      </c>
      <c r="I34" s="22">
        <f t="shared" si="2"/>
        <v>1</v>
      </c>
      <c r="J34" s="22">
        <f t="shared" si="2"/>
        <v>0</v>
      </c>
      <c r="K34" s="22">
        <f t="shared" si="3"/>
        <v>74</v>
      </c>
      <c r="L34" s="22">
        <v>0</v>
      </c>
      <c r="M34" s="22">
        <v>74</v>
      </c>
      <c r="N34" s="22">
        <v>0</v>
      </c>
      <c r="O34" s="22">
        <v>0</v>
      </c>
      <c r="P34" s="22">
        <v>0</v>
      </c>
      <c r="Q34" s="22">
        <v>0</v>
      </c>
      <c r="R34" s="22">
        <f t="shared" si="4"/>
        <v>557</v>
      </c>
      <c r="S34" s="22">
        <f t="shared" si="5"/>
        <v>0</v>
      </c>
      <c r="T34" s="22">
        <f t="shared" si="6"/>
        <v>383</v>
      </c>
      <c r="U34" s="22">
        <f t="shared" si="7"/>
        <v>163</v>
      </c>
      <c r="V34" s="22">
        <f t="shared" si="7"/>
        <v>10</v>
      </c>
      <c r="W34" s="22">
        <f t="shared" si="7"/>
        <v>1</v>
      </c>
      <c r="X34" s="22">
        <f t="shared" si="8"/>
        <v>0</v>
      </c>
      <c r="Y34" s="22">
        <f t="shared" si="9"/>
        <v>155</v>
      </c>
      <c r="Z34" s="22" t="s">
        <v>86</v>
      </c>
      <c r="AA34" s="22">
        <v>155</v>
      </c>
      <c r="AB34" s="22" t="s">
        <v>86</v>
      </c>
      <c r="AC34" s="22" t="s">
        <v>86</v>
      </c>
      <c r="AD34" s="22" t="s">
        <v>86</v>
      </c>
      <c r="AE34" s="22">
        <v>0</v>
      </c>
      <c r="AF34" s="22">
        <f t="shared" si="10"/>
        <v>155</v>
      </c>
      <c r="AG34" s="22">
        <v>0</v>
      </c>
      <c r="AH34" s="22">
        <v>155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1"/>
        <v>247</v>
      </c>
      <c r="AN34" s="22">
        <v>0</v>
      </c>
      <c r="AO34" s="22">
        <v>73</v>
      </c>
      <c r="AP34" s="22">
        <v>163</v>
      </c>
      <c r="AQ34" s="22">
        <v>10</v>
      </c>
      <c r="AR34" s="22">
        <v>1</v>
      </c>
      <c r="AS34" s="22">
        <v>0</v>
      </c>
      <c r="AT34" s="22">
        <f t="shared" si="12"/>
        <v>0</v>
      </c>
      <c r="AU34" s="22" t="s">
        <v>86</v>
      </c>
      <c r="AV34" s="22">
        <v>0</v>
      </c>
      <c r="AW34" s="22" t="s">
        <v>86</v>
      </c>
      <c r="AX34" s="22" t="s">
        <v>86</v>
      </c>
      <c r="AY34" s="22" t="s">
        <v>86</v>
      </c>
      <c r="AZ34" s="22">
        <v>0</v>
      </c>
      <c r="BA34" s="22">
        <f t="shared" si="13"/>
        <v>0</v>
      </c>
      <c r="BB34" s="22" t="s">
        <v>86</v>
      </c>
      <c r="BC34" s="22">
        <v>0</v>
      </c>
      <c r="BD34" s="22" t="s">
        <v>86</v>
      </c>
      <c r="BE34" s="22" t="s">
        <v>86</v>
      </c>
      <c r="BF34" s="22" t="s">
        <v>86</v>
      </c>
      <c r="BG34" s="22">
        <v>0</v>
      </c>
      <c r="BH34" s="22">
        <f t="shared" si="14"/>
        <v>344</v>
      </c>
      <c r="BI34" s="22">
        <v>305</v>
      </c>
      <c r="BJ34" s="22">
        <v>11</v>
      </c>
      <c r="BK34" s="22">
        <v>24</v>
      </c>
      <c r="BL34" s="22">
        <v>0</v>
      </c>
      <c r="BM34" s="22">
        <v>0</v>
      </c>
      <c r="BN34" s="22">
        <v>4</v>
      </c>
    </row>
    <row r="35" spans="1:66" ht="13.5">
      <c r="A35" s="40" t="s">
        <v>109</v>
      </c>
      <c r="B35" s="40" t="s">
        <v>170</v>
      </c>
      <c r="C35" s="41" t="s">
        <v>171</v>
      </c>
      <c r="D35" s="22">
        <f t="shared" si="0"/>
        <v>128</v>
      </c>
      <c r="E35" s="22">
        <f t="shared" si="1"/>
        <v>20</v>
      </c>
      <c r="F35" s="22">
        <f t="shared" si="1"/>
        <v>65</v>
      </c>
      <c r="G35" s="22">
        <f t="shared" si="1"/>
        <v>40</v>
      </c>
      <c r="H35" s="22">
        <f t="shared" si="2"/>
        <v>3</v>
      </c>
      <c r="I35" s="22">
        <f t="shared" si="2"/>
        <v>0</v>
      </c>
      <c r="J35" s="22">
        <f t="shared" si="2"/>
        <v>0</v>
      </c>
      <c r="K35" s="22">
        <f t="shared" si="3"/>
        <v>91</v>
      </c>
      <c r="L35" s="22">
        <v>20</v>
      </c>
      <c r="M35" s="22">
        <v>28</v>
      </c>
      <c r="N35" s="22">
        <v>40</v>
      </c>
      <c r="O35" s="22">
        <v>3</v>
      </c>
      <c r="P35" s="22">
        <v>0</v>
      </c>
      <c r="Q35" s="22">
        <v>0</v>
      </c>
      <c r="R35" s="22">
        <f t="shared" si="4"/>
        <v>37</v>
      </c>
      <c r="S35" s="22">
        <f t="shared" si="5"/>
        <v>0</v>
      </c>
      <c r="T35" s="22">
        <f t="shared" si="6"/>
        <v>37</v>
      </c>
      <c r="U35" s="22">
        <f t="shared" si="7"/>
        <v>0</v>
      </c>
      <c r="V35" s="22">
        <f t="shared" si="7"/>
        <v>0</v>
      </c>
      <c r="W35" s="22">
        <f t="shared" si="7"/>
        <v>0</v>
      </c>
      <c r="X35" s="22">
        <f t="shared" si="8"/>
        <v>0</v>
      </c>
      <c r="Y35" s="22">
        <f t="shared" si="9"/>
        <v>0</v>
      </c>
      <c r="Z35" s="22" t="s">
        <v>86</v>
      </c>
      <c r="AA35" s="22">
        <v>0</v>
      </c>
      <c r="AB35" s="22" t="s">
        <v>86</v>
      </c>
      <c r="AC35" s="22" t="s">
        <v>86</v>
      </c>
      <c r="AD35" s="22" t="s">
        <v>86</v>
      </c>
      <c r="AE35" s="22">
        <v>0</v>
      </c>
      <c r="AF35" s="22">
        <f t="shared" si="10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1"/>
        <v>37</v>
      </c>
      <c r="AN35" s="22">
        <v>0</v>
      </c>
      <c r="AO35" s="22">
        <v>37</v>
      </c>
      <c r="AP35" s="22">
        <v>0</v>
      </c>
      <c r="AQ35" s="22">
        <v>0</v>
      </c>
      <c r="AR35" s="22">
        <v>0</v>
      </c>
      <c r="AS35" s="22">
        <v>0</v>
      </c>
      <c r="AT35" s="22">
        <f t="shared" si="12"/>
        <v>0</v>
      </c>
      <c r="AU35" s="22" t="s">
        <v>86</v>
      </c>
      <c r="AV35" s="22">
        <v>0</v>
      </c>
      <c r="AW35" s="22" t="s">
        <v>86</v>
      </c>
      <c r="AX35" s="22" t="s">
        <v>86</v>
      </c>
      <c r="AY35" s="22" t="s">
        <v>86</v>
      </c>
      <c r="AZ35" s="22">
        <v>0</v>
      </c>
      <c r="BA35" s="22">
        <f t="shared" si="13"/>
        <v>0</v>
      </c>
      <c r="BB35" s="22" t="s">
        <v>86</v>
      </c>
      <c r="BC35" s="22">
        <v>0</v>
      </c>
      <c r="BD35" s="22" t="s">
        <v>86</v>
      </c>
      <c r="BE35" s="22" t="s">
        <v>86</v>
      </c>
      <c r="BF35" s="22" t="s">
        <v>86</v>
      </c>
      <c r="BG35" s="22">
        <v>0</v>
      </c>
      <c r="BH35" s="22">
        <f t="shared" si="14"/>
        <v>81</v>
      </c>
      <c r="BI35" s="22">
        <v>61</v>
      </c>
      <c r="BJ35" s="22">
        <v>5</v>
      </c>
      <c r="BK35" s="22">
        <v>13</v>
      </c>
      <c r="BL35" s="22">
        <v>0</v>
      </c>
      <c r="BM35" s="22">
        <v>0</v>
      </c>
      <c r="BN35" s="22">
        <v>2</v>
      </c>
    </row>
    <row r="36" spans="1:66" ht="13.5">
      <c r="A36" s="40" t="s">
        <v>109</v>
      </c>
      <c r="B36" s="40" t="s">
        <v>172</v>
      </c>
      <c r="C36" s="41" t="s">
        <v>173</v>
      </c>
      <c r="D36" s="22">
        <f t="shared" si="0"/>
        <v>115</v>
      </c>
      <c r="E36" s="22">
        <f t="shared" si="1"/>
        <v>1</v>
      </c>
      <c r="F36" s="22">
        <f t="shared" si="1"/>
        <v>20</v>
      </c>
      <c r="G36" s="22">
        <f t="shared" si="1"/>
        <v>37</v>
      </c>
      <c r="H36" s="22">
        <f t="shared" si="2"/>
        <v>3</v>
      </c>
      <c r="I36" s="22">
        <f t="shared" si="2"/>
        <v>0</v>
      </c>
      <c r="J36" s="22">
        <f t="shared" si="2"/>
        <v>54</v>
      </c>
      <c r="K36" s="22">
        <f t="shared" si="3"/>
        <v>54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54</v>
      </c>
      <c r="R36" s="22">
        <f t="shared" si="4"/>
        <v>61</v>
      </c>
      <c r="S36" s="22">
        <f t="shared" si="5"/>
        <v>1</v>
      </c>
      <c r="T36" s="22">
        <f t="shared" si="6"/>
        <v>20</v>
      </c>
      <c r="U36" s="22">
        <f t="shared" si="7"/>
        <v>37</v>
      </c>
      <c r="V36" s="22">
        <f t="shared" si="7"/>
        <v>3</v>
      </c>
      <c r="W36" s="22">
        <f t="shared" si="7"/>
        <v>0</v>
      </c>
      <c r="X36" s="22">
        <f t="shared" si="8"/>
        <v>0</v>
      </c>
      <c r="Y36" s="22">
        <f t="shared" si="9"/>
        <v>0</v>
      </c>
      <c r="Z36" s="22" t="s">
        <v>86</v>
      </c>
      <c r="AA36" s="22">
        <v>0</v>
      </c>
      <c r="AB36" s="22" t="s">
        <v>86</v>
      </c>
      <c r="AC36" s="22" t="s">
        <v>86</v>
      </c>
      <c r="AD36" s="22" t="s">
        <v>86</v>
      </c>
      <c r="AE36" s="22">
        <v>0</v>
      </c>
      <c r="AF36" s="22">
        <f t="shared" si="10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1"/>
        <v>61</v>
      </c>
      <c r="AN36" s="22">
        <v>1</v>
      </c>
      <c r="AO36" s="22">
        <v>20</v>
      </c>
      <c r="AP36" s="22">
        <v>37</v>
      </c>
      <c r="AQ36" s="22">
        <v>3</v>
      </c>
      <c r="AR36" s="22">
        <v>0</v>
      </c>
      <c r="AS36" s="22">
        <v>0</v>
      </c>
      <c r="AT36" s="22">
        <f t="shared" si="12"/>
        <v>0</v>
      </c>
      <c r="AU36" s="22" t="s">
        <v>86</v>
      </c>
      <c r="AV36" s="22">
        <v>0</v>
      </c>
      <c r="AW36" s="22" t="s">
        <v>86</v>
      </c>
      <c r="AX36" s="22" t="s">
        <v>86</v>
      </c>
      <c r="AY36" s="22" t="s">
        <v>86</v>
      </c>
      <c r="AZ36" s="22">
        <v>0</v>
      </c>
      <c r="BA36" s="22">
        <f t="shared" si="13"/>
        <v>0</v>
      </c>
      <c r="BB36" s="22" t="s">
        <v>86</v>
      </c>
      <c r="BC36" s="22">
        <v>0</v>
      </c>
      <c r="BD36" s="22" t="s">
        <v>86</v>
      </c>
      <c r="BE36" s="22" t="s">
        <v>86</v>
      </c>
      <c r="BF36" s="22" t="s">
        <v>86</v>
      </c>
      <c r="BG36" s="22">
        <v>0</v>
      </c>
      <c r="BH36" s="22">
        <f t="shared" si="14"/>
        <v>363</v>
      </c>
      <c r="BI36" s="22">
        <v>254</v>
      </c>
      <c r="BJ36" s="22">
        <v>40</v>
      </c>
      <c r="BK36" s="22">
        <v>69</v>
      </c>
      <c r="BL36" s="22">
        <v>0</v>
      </c>
      <c r="BM36" s="22">
        <v>0</v>
      </c>
      <c r="BN36" s="22">
        <v>0</v>
      </c>
    </row>
    <row r="37" spans="1:66" ht="13.5">
      <c r="A37" s="40" t="s">
        <v>109</v>
      </c>
      <c r="B37" s="40" t="s">
        <v>174</v>
      </c>
      <c r="C37" s="41" t="s">
        <v>175</v>
      </c>
      <c r="D37" s="22">
        <f t="shared" si="0"/>
        <v>61</v>
      </c>
      <c r="E37" s="22">
        <f t="shared" si="1"/>
        <v>0</v>
      </c>
      <c r="F37" s="22">
        <f t="shared" si="1"/>
        <v>21</v>
      </c>
      <c r="G37" s="22">
        <f t="shared" si="1"/>
        <v>40</v>
      </c>
      <c r="H37" s="22">
        <f t="shared" si="2"/>
        <v>0</v>
      </c>
      <c r="I37" s="22">
        <f t="shared" si="2"/>
        <v>0</v>
      </c>
      <c r="J37" s="22">
        <f t="shared" si="2"/>
        <v>0</v>
      </c>
      <c r="K37" s="22">
        <f t="shared" si="3"/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4"/>
        <v>61</v>
      </c>
      <c r="S37" s="22">
        <f t="shared" si="5"/>
        <v>0</v>
      </c>
      <c r="T37" s="22">
        <f t="shared" si="6"/>
        <v>21</v>
      </c>
      <c r="U37" s="22">
        <f t="shared" si="7"/>
        <v>40</v>
      </c>
      <c r="V37" s="22">
        <f t="shared" si="7"/>
        <v>0</v>
      </c>
      <c r="W37" s="22">
        <f t="shared" si="7"/>
        <v>0</v>
      </c>
      <c r="X37" s="22">
        <f t="shared" si="8"/>
        <v>0</v>
      </c>
      <c r="Y37" s="22">
        <f t="shared" si="9"/>
        <v>0</v>
      </c>
      <c r="Z37" s="22" t="s">
        <v>86</v>
      </c>
      <c r="AA37" s="22">
        <v>0</v>
      </c>
      <c r="AB37" s="22" t="s">
        <v>86</v>
      </c>
      <c r="AC37" s="22" t="s">
        <v>86</v>
      </c>
      <c r="AD37" s="22" t="s">
        <v>86</v>
      </c>
      <c r="AE37" s="22">
        <v>0</v>
      </c>
      <c r="AF37" s="22">
        <f t="shared" si="10"/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1"/>
        <v>61</v>
      </c>
      <c r="AN37" s="22">
        <v>0</v>
      </c>
      <c r="AO37" s="22">
        <v>21</v>
      </c>
      <c r="AP37" s="22">
        <v>40</v>
      </c>
      <c r="AQ37" s="22">
        <v>0</v>
      </c>
      <c r="AR37" s="22">
        <v>0</v>
      </c>
      <c r="AS37" s="22">
        <v>0</v>
      </c>
      <c r="AT37" s="22">
        <f t="shared" si="12"/>
        <v>0</v>
      </c>
      <c r="AU37" s="22" t="s">
        <v>86</v>
      </c>
      <c r="AV37" s="22">
        <v>0</v>
      </c>
      <c r="AW37" s="22" t="s">
        <v>86</v>
      </c>
      <c r="AX37" s="22" t="s">
        <v>86</v>
      </c>
      <c r="AY37" s="22" t="s">
        <v>86</v>
      </c>
      <c r="AZ37" s="22">
        <v>0</v>
      </c>
      <c r="BA37" s="22">
        <f t="shared" si="13"/>
        <v>0</v>
      </c>
      <c r="BB37" s="22" t="s">
        <v>86</v>
      </c>
      <c r="BC37" s="22">
        <v>0</v>
      </c>
      <c r="BD37" s="22" t="s">
        <v>86</v>
      </c>
      <c r="BE37" s="22" t="s">
        <v>86</v>
      </c>
      <c r="BF37" s="22" t="s">
        <v>86</v>
      </c>
      <c r="BG37" s="22">
        <v>0</v>
      </c>
      <c r="BH37" s="22">
        <f t="shared" si="14"/>
        <v>118</v>
      </c>
      <c r="BI37" s="22">
        <v>90</v>
      </c>
      <c r="BJ37" s="22">
        <v>19</v>
      </c>
      <c r="BK37" s="22">
        <v>9</v>
      </c>
      <c r="BL37" s="22">
        <v>0</v>
      </c>
      <c r="BM37" s="22">
        <v>0</v>
      </c>
      <c r="BN37" s="22">
        <v>0</v>
      </c>
    </row>
    <row r="38" spans="1:66" ht="13.5">
      <c r="A38" s="40" t="s">
        <v>109</v>
      </c>
      <c r="B38" s="40" t="s">
        <v>176</v>
      </c>
      <c r="C38" s="41" t="s">
        <v>177</v>
      </c>
      <c r="D38" s="22">
        <f t="shared" si="0"/>
        <v>335</v>
      </c>
      <c r="E38" s="22">
        <f t="shared" si="1"/>
        <v>1</v>
      </c>
      <c r="F38" s="22">
        <f t="shared" si="1"/>
        <v>195</v>
      </c>
      <c r="G38" s="22">
        <f t="shared" si="1"/>
        <v>128</v>
      </c>
      <c r="H38" s="22">
        <f t="shared" si="2"/>
        <v>10</v>
      </c>
      <c r="I38" s="22">
        <f t="shared" si="2"/>
        <v>1</v>
      </c>
      <c r="J38" s="22">
        <f t="shared" si="2"/>
        <v>0</v>
      </c>
      <c r="K38" s="22">
        <f t="shared" si="3"/>
        <v>31</v>
      </c>
      <c r="L38" s="22">
        <v>1</v>
      </c>
      <c r="M38" s="22">
        <v>29</v>
      </c>
      <c r="N38" s="22">
        <v>0</v>
      </c>
      <c r="O38" s="22">
        <v>0</v>
      </c>
      <c r="P38" s="22">
        <v>1</v>
      </c>
      <c r="Q38" s="22">
        <v>0</v>
      </c>
      <c r="R38" s="22">
        <f t="shared" si="4"/>
        <v>304</v>
      </c>
      <c r="S38" s="22">
        <f t="shared" si="5"/>
        <v>0</v>
      </c>
      <c r="T38" s="22">
        <f t="shared" si="6"/>
        <v>166</v>
      </c>
      <c r="U38" s="22">
        <f t="shared" si="7"/>
        <v>128</v>
      </c>
      <c r="V38" s="22">
        <f t="shared" si="7"/>
        <v>10</v>
      </c>
      <c r="W38" s="22">
        <f t="shared" si="7"/>
        <v>0</v>
      </c>
      <c r="X38" s="22">
        <f t="shared" si="8"/>
        <v>0</v>
      </c>
      <c r="Y38" s="22">
        <f t="shared" si="9"/>
        <v>0</v>
      </c>
      <c r="Z38" s="22" t="s">
        <v>86</v>
      </c>
      <c r="AA38" s="22">
        <v>0</v>
      </c>
      <c r="AB38" s="22" t="s">
        <v>86</v>
      </c>
      <c r="AC38" s="22" t="s">
        <v>86</v>
      </c>
      <c r="AD38" s="22" t="s">
        <v>86</v>
      </c>
      <c r="AE38" s="22">
        <v>0</v>
      </c>
      <c r="AF38" s="22">
        <f t="shared" si="10"/>
        <v>304</v>
      </c>
      <c r="AG38" s="22">
        <v>0</v>
      </c>
      <c r="AH38" s="22">
        <v>166</v>
      </c>
      <c r="AI38" s="22">
        <v>128</v>
      </c>
      <c r="AJ38" s="22">
        <v>10</v>
      </c>
      <c r="AK38" s="22">
        <v>0</v>
      </c>
      <c r="AL38" s="22">
        <v>0</v>
      </c>
      <c r="AM38" s="22">
        <f t="shared" si="11"/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12"/>
        <v>0</v>
      </c>
      <c r="AU38" s="22" t="s">
        <v>86</v>
      </c>
      <c r="AV38" s="22">
        <v>0</v>
      </c>
      <c r="AW38" s="22" t="s">
        <v>86</v>
      </c>
      <c r="AX38" s="22" t="s">
        <v>86</v>
      </c>
      <c r="AY38" s="22" t="s">
        <v>86</v>
      </c>
      <c r="AZ38" s="22">
        <v>0</v>
      </c>
      <c r="BA38" s="22">
        <f t="shared" si="13"/>
        <v>0</v>
      </c>
      <c r="BB38" s="22" t="s">
        <v>86</v>
      </c>
      <c r="BC38" s="22">
        <v>0</v>
      </c>
      <c r="BD38" s="22" t="s">
        <v>86</v>
      </c>
      <c r="BE38" s="22" t="s">
        <v>86</v>
      </c>
      <c r="BF38" s="22" t="s">
        <v>86</v>
      </c>
      <c r="BG38" s="22">
        <v>0</v>
      </c>
      <c r="BH38" s="22">
        <f t="shared" si="14"/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109</v>
      </c>
      <c r="B39" s="40" t="s">
        <v>178</v>
      </c>
      <c r="C39" s="41" t="s">
        <v>179</v>
      </c>
      <c r="D39" s="22">
        <f t="shared" si="0"/>
        <v>191</v>
      </c>
      <c r="E39" s="22">
        <f t="shared" si="1"/>
        <v>1</v>
      </c>
      <c r="F39" s="22">
        <f t="shared" si="1"/>
        <v>97</v>
      </c>
      <c r="G39" s="22">
        <f t="shared" si="1"/>
        <v>88</v>
      </c>
      <c r="H39" s="22">
        <f t="shared" si="2"/>
        <v>0</v>
      </c>
      <c r="I39" s="22">
        <f t="shared" si="2"/>
        <v>5</v>
      </c>
      <c r="J39" s="22">
        <f t="shared" si="2"/>
        <v>0</v>
      </c>
      <c r="K39" s="22">
        <f t="shared" si="3"/>
        <v>15</v>
      </c>
      <c r="L39" s="22">
        <v>1</v>
      </c>
      <c r="M39" s="22">
        <v>13</v>
      </c>
      <c r="N39" s="22">
        <v>0</v>
      </c>
      <c r="O39" s="22">
        <v>0</v>
      </c>
      <c r="P39" s="22">
        <v>1</v>
      </c>
      <c r="Q39" s="22">
        <v>0</v>
      </c>
      <c r="R39" s="22">
        <f t="shared" si="4"/>
        <v>176</v>
      </c>
      <c r="S39" s="22">
        <f t="shared" si="5"/>
        <v>0</v>
      </c>
      <c r="T39" s="22">
        <f t="shared" si="6"/>
        <v>84</v>
      </c>
      <c r="U39" s="22">
        <f t="shared" si="7"/>
        <v>88</v>
      </c>
      <c r="V39" s="22">
        <f t="shared" si="7"/>
        <v>0</v>
      </c>
      <c r="W39" s="22">
        <f t="shared" si="7"/>
        <v>4</v>
      </c>
      <c r="X39" s="22">
        <f t="shared" si="8"/>
        <v>0</v>
      </c>
      <c r="Y39" s="22">
        <f t="shared" si="9"/>
        <v>0</v>
      </c>
      <c r="Z39" s="22" t="s">
        <v>86</v>
      </c>
      <c r="AA39" s="22">
        <v>0</v>
      </c>
      <c r="AB39" s="22" t="s">
        <v>86</v>
      </c>
      <c r="AC39" s="22" t="s">
        <v>86</v>
      </c>
      <c r="AD39" s="22" t="s">
        <v>86</v>
      </c>
      <c r="AE39" s="22">
        <v>0</v>
      </c>
      <c r="AF39" s="22">
        <f t="shared" si="10"/>
        <v>176</v>
      </c>
      <c r="AG39" s="22">
        <v>0</v>
      </c>
      <c r="AH39" s="22">
        <v>84</v>
      </c>
      <c r="AI39" s="22">
        <v>88</v>
      </c>
      <c r="AJ39" s="22">
        <v>0</v>
      </c>
      <c r="AK39" s="22">
        <v>4</v>
      </c>
      <c r="AL39" s="22">
        <v>0</v>
      </c>
      <c r="AM39" s="22">
        <f t="shared" si="11"/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12"/>
        <v>0</v>
      </c>
      <c r="AU39" s="22" t="s">
        <v>86</v>
      </c>
      <c r="AV39" s="22">
        <v>0</v>
      </c>
      <c r="AW39" s="22" t="s">
        <v>86</v>
      </c>
      <c r="AX39" s="22" t="s">
        <v>86</v>
      </c>
      <c r="AY39" s="22" t="s">
        <v>86</v>
      </c>
      <c r="AZ39" s="22">
        <v>0</v>
      </c>
      <c r="BA39" s="22">
        <f t="shared" si="13"/>
        <v>0</v>
      </c>
      <c r="BB39" s="22" t="s">
        <v>86</v>
      </c>
      <c r="BC39" s="22">
        <v>0</v>
      </c>
      <c r="BD39" s="22" t="s">
        <v>86</v>
      </c>
      <c r="BE39" s="22" t="s">
        <v>86</v>
      </c>
      <c r="BF39" s="22" t="s">
        <v>86</v>
      </c>
      <c r="BG39" s="22">
        <v>0</v>
      </c>
      <c r="BH39" s="22">
        <f t="shared" si="14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109</v>
      </c>
      <c r="B40" s="40" t="s">
        <v>180</v>
      </c>
      <c r="C40" s="41" t="s">
        <v>181</v>
      </c>
      <c r="D40" s="22">
        <f t="shared" si="0"/>
        <v>313</v>
      </c>
      <c r="E40" s="22">
        <f t="shared" si="1"/>
        <v>1</v>
      </c>
      <c r="F40" s="22">
        <f t="shared" si="1"/>
        <v>183</v>
      </c>
      <c r="G40" s="22">
        <f t="shared" si="1"/>
        <v>119</v>
      </c>
      <c r="H40" s="22">
        <f t="shared" si="2"/>
        <v>9</v>
      </c>
      <c r="I40" s="22">
        <f t="shared" si="2"/>
        <v>1</v>
      </c>
      <c r="J40" s="22">
        <f t="shared" si="2"/>
        <v>0</v>
      </c>
      <c r="K40" s="22">
        <f t="shared" si="3"/>
        <v>24</v>
      </c>
      <c r="L40" s="22">
        <v>1</v>
      </c>
      <c r="M40" s="22">
        <v>22</v>
      </c>
      <c r="N40" s="22">
        <v>0</v>
      </c>
      <c r="O40" s="22">
        <v>0</v>
      </c>
      <c r="P40" s="22">
        <v>1</v>
      </c>
      <c r="Q40" s="22">
        <v>0</v>
      </c>
      <c r="R40" s="22">
        <f t="shared" si="4"/>
        <v>289</v>
      </c>
      <c r="S40" s="22">
        <f t="shared" si="5"/>
        <v>0</v>
      </c>
      <c r="T40" s="22">
        <f t="shared" si="6"/>
        <v>161</v>
      </c>
      <c r="U40" s="22">
        <f t="shared" si="7"/>
        <v>119</v>
      </c>
      <c r="V40" s="22">
        <f t="shared" si="7"/>
        <v>9</v>
      </c>
      <c r="W40" s="22">
        <f t="shared" si="7"/>
        <v>0</v>
      </c>
      <c r="X40" s="22">
        <f t="shared" si="8"/>
        <v>0</v>
      </c>
      <c r="Y40" s="22">
        <f t="shared" si="9"/>
        <v>0</v>
      </c>
      <c r="Z40" s="22" t="s">
        <v>9</v>
      </c>
      <c r="AA40" s="22">
        <v>0</v>
      </c>
      <c r="AB40" s="22" t="s">
        <v>9</v>
      </c>
      <c r="AC40" s="22" t="s">
        <v>9</v>
      </c>
      <c r="AD40" s="22" t="s">
        <v>9</v>
      </c>
      <c r="AE40" s="22">
        <v>0</v>
      </c>
      <c r="AF40" s="22">
        <f t="shared" si="10"/>
        <v>289</v>
      </c>
      <c r="AG40" s="22">
        <v>0</v>
      </c>
      <c r="AH40" s="22">
        <v>161</v>
      </c>
      <c r="AI40" s="22">
        <v>119</v>
      </c>
      <c r="AJ40" s="22">
        <v>9</v>
      </c>
      <c r="AK40" s="22">
        <v>0</v>
      </c>
      <c r="AL40" s="22">
        <v>0</v>
      </c>
      <c r="AM40" s="22">
        <f t="shared" si="11"/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f t="shared" si="12"/>
        <v>0</v>
      </c>
      <c r="AU40" s="22" t="s">
        <v>9</v>
      </c>
      <c r="AV40" s="22">
        <v>0</v>
      </c>
      <c r="AW40" s="22" t="s">
        <v>9</v>
      </c>
      <c r="AX40" s="22" t="s">
        <v>9</v>
      </c>
      <c r="AY40" s="22" t="s">
        <v>9</v>
      </c>
      <c r="AZ40" s="22">
        <v>0</v>
      </c>
      <c r="BA40" s="22">
        <f t="shared" si="13"/>
        <v>0</v>
      </c>
      <c r="BB40" s="22" t="s">
        <v>9</v>
      </c>
      <c r="BC40" s="22">
        <v>0</v>
      </c>
      <c r="BD40" s="22" t="s">
        <v>9</v>
      </c>
      <c r="BE40" s="22" t="s">
        <v>9</v>
      </c>
      <c r="BF40" s="22" t="s">
        <v>9</v>
      </c>
      <c r="BG40" s="22">
        <v>0</v>
      </c>
      <c r="BH40" s="22">
        <f t="shared" si="14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109</v>
      </c>
      <c r="B41" s="40" t="s">
        <v>182</v>
      </c>
      <c r="C41" s="41" t="s">
        <v>183</v>
      </c>
      <c r="D41" s="22">
        <f t="shared" si="0"/>
        <v>167</v>
      </c>
      <c r="E41" s="22">
        <f t="shared" si="1"/>
        <v>1</v>
      </c>
      <c r="F41" s="22">
        <f t="shared" si="1"/>
        <v>90</v>
      </c>
      <c r="G41" s="22">
        <f t="shared" si="1"/>
        <v>70</v>
      </c>
      <c r="H41" s="22">
        <f t="shared" si="2"/>
        <v>5</v>
      </c>
      <c r="I41" s="22">
        <f t="shared" si="2"/>
        <v>1</v>
      </c>
      <c r="J41" s="22">
        <f t="shared" si="2"/>
        <v>0</v>
      </c>
      <c r="K41" s="22">
        <f t="shared" si="3"/>
        <v>14</v>
      </c>
      <c r="L41" s="22">
        <v>1</v>
      </c>
      <c r="M41" s="22">
        <v>12</v>
      </c>
      <c r="N41" s="22">
        <v>0</v>
      </c>
      <c r="O41" s="22">
        <v>0</v>
      </c>
      <c r="P41" s="22">
        <v>1</v>
      </c>
      <c r="Q41" s="22">
        <v>0</v>
      </c>
      <c r="R41" s="22">
        <f t="shared" si="4"/>
        <v>153</v>
      </c>
      <c r="S41" s="22">
        <f t="shared" si="5"/>
        <v>0</v>
      </c>
      <c r="T41" s="22">
        <f t="shared" si="6"/>
        <v>78</v>
      </c>
      <c r="U41" s="22">
        <f t="shared" si="7"/>
        <v>70</v>
      </c>
      <c r="V41" s="22">
        <f t="shared" si="7"/>
        <v>5</v>
      </c>
      <c r="W41" s="22">
        <f t="shared" si="7"/>
        <v>0</v>
      </c>
      <c r="X41" s="22">
        <f t="shared" si="8"/>
        <v>0</v>
      </c>
      <c r="Y41" s="22">
        <f t="shared" si="9"/>
        <v>0</v>
      </c>
      <c r="Z41" s="22" t="s">
        <v>9</v>
      </c>
      <c r="AA41" s="22">
        <v>0</v>
      </c>
      <c r="AB41" s="22" t="s">
        <v>9</v>
      </c>
      <c r="AC41" s="22" t="s">
        <v>9</v>
      </c>
      <c r="AD41" s="22" t="s">
        <v>9</v>
      </c>
      <c r="AE41" s="22">
        <v>0</v>
      </c>
      <c r="AF41" s="22">
        <f t="shared" si="10"/>
        <v>153</v>
      </c>
      <c r="AG41" s="22">
        <v>0</v>
      </c>
      <c r="AH41" s="22">
        <v>78</v>
      </c>
      <c r="AI41" s="22">
        <v>70</v>
      </c>
      <c r="AJ41" s="22">
        <v>5</v>
      </c>
      <c r="AK41" s="22">
        <v>0</v>
      </c>
      <c r="AL41" s="22">
        <v>0</v>
      </c>
      <c r="AM41" s="22">
        <f t="shared" si="11"/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12"/>
        <v>0</v>
      </c>
      <c r="AU41" s="22" t="s">
        <v>9</v>
      </c>
      <c r="AV41" s="22">
        <v>0</v>
      </c>
      <c r="AW41" s="22" t="s">
        <v>9</v>
      </c>
      <c r="AX41" s="22" t="s">
        <v>9</v>
      </c>
      <c r="AY41" s="22" t="s">
        <v>9</v>
      </c>
      <c r="AZ41" s="22">
        <v>0</v>
      </c>
      <c r="BA41" s="22">
        <f t="shared" si="13"/>
        <v>0</v>
      </c>
      <c r="BB41" s="22" t="s">
        <v>9</v>
      </c>
      <c r="BC41" s="22">
        <v>0</v>
      </c>
      <c r="BD41" s="22" t="s">
        <v>9</v>
      </c>
      <c r="BE41" s="22" t="s">
        <v>9</v>
      </c>
      <c r="BF41" s="22" t="s">
        <v>9</v>
      </c>
      <c r="BG41" s="22">
        <v>0</v>
      </c>
      <c r="BH41" s="22">
        <f t="shared" si="14"/>
        <v>126</v>
      </c>
      <c r="BI41" s="22">
        <v>72</v>
      </c>
      <c r="BJ41" s="22">
        <v>1</v>
      </c>
      <c r="BK41" s="22">
        <v>53</v>
      </c>
      <c r="BL41" s="22">
        <v>0</v>
      </c>
      <c r="BM41" s="22">
        <v>0</v>
      </c>
      <c r="BN41" s="22">
        <v>0</v>
      </c>
    </row>
    <row r="42" spans="1:66" ht="13.5">
      <c r="A42" s="40" t="s">
        <v>109</v>
      </c>
      <c r="B42" s="40" t="s">
        <v>184</v>
      </c>
      <c r="C42" s="41" t="s">
        <v>185</v>
      </c>
      <c r="D42" s="22">
        <f t="shared" si="0"/>
        <v>108</v>
      </c>
      <c r="E42" s="22">
        <f t="shared" si="1"/>
        <v>0</v>
      </c>
      <c r="F42" s="22">
        <f t="shared" si="1"/>
        <v>59</v>
      </c>
      <c r="G42" s="22">
        <f t="shared" si="1"/>
        <v>47</v>
      </c>
      <c r="H42" s="22">
        <f t="shared" si="2"/>
        <v>2</v>
      </c>
      <c r="I42" s="22">
        <f t="shared" si="2"/>
        <v>0</v>
      </c>
      <c r="J42" s="22">
        <f t="shared" si="2"/>
        <v>0</v>
      </c>
      <c r="K42" s="22">
        <f t="shared" si="3"/>
        <v>8</v>
      </c>
      <c r="L42" s="22">
        <v>0</v>
      </c>
      <c r="M42" s="22">
        <v>8</v>
      </c>
      <c r="N42" s="22">
        <v>0</v>
      </c>
      <c r="O42" s="22">
        <v>0</v>
      </c>
      <c r="P42" s="22">
        <v>0</v>
      </c>
      <c r="Q42" s="22">
        <v>0</v>
      </c>
      <c r="R42" s="22">
        <f t="shared" si="4"/>
        <v>100</v>
      </c>
      <c r="S42" s="22">
        <f t="shared" si="5"/>
        <v>0</v>
      </c>
      <c r="T42" s="22">
        <f t="shared" si="6"/>
        <v>51</v>
      </c>
      <c r="U42" s="22">
        <f t="shared" si="7"/>
        <v>47</v>
      </c>
      <c r="V42" s="22">
        <f t="shared" si="7"/>
        <v>2</v>
      </c>
      <c r="W42" s="22">
        <f t="shared" si="7"/>
        <v>0</v>
      </c>
      <c r="X42" s="22">
        <f t="shared" si="8"/>
        <v>0</v>
      </c>
      <c r="Y42" s="22">
        <f t="shared" si="9"/>
        <v>0</v>
      </c>
      <c r="Z42" s="22" t="s">
        <v>9</v>
      </c>
      <c r="AA42" s="22">
        <v>0</v>
      </c>
      <c r="AB42" s="22" t="s">
        <v>9</v>
      </c>
      <c r="AC42" s="22" t="s">
        <v>9</v>
      </c>
      <c r="AD42" s="22" t="s">
        <v>9</v>
      </c>
      <c r="AE42" s="22">
        <v>0</v>
      </c>
      <c r="AF42" s="22">
        <f t="shared" si="10"/>
        <v>100</v>
      </c>
      <c r="AG42" s="22">
        <v>0</v>
      </c>
      <c r="AH42" s="22">
        <v>51</v>
      </c>
      <c r="AI42" s="22">
        <v>47</v>
      </c>
      <c r="AJ42" s="22">
        <v>2</v>
      </c>
      <c r="AK42" s="22">
        <v>0</v>
      </c>
      <c r="AL42" s="22">
        <v>0</v>
      </c>
      <c r="AM42" s="22">
        <f t="shared" si="11"/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f t="shared" si="12"/>
        <v>0</v>
      </c>
      <c r="AU42" s="22" t="s">
        <v>9</v>
      </c>
      <c r="AV42" s="22">
        <v>0</v>
      </c>
      <c r="AW42" s="22" t="s">
        <v>9</v>
      </c>
      <c r="AX42" s="22" t="s">
        <v>9</v>
      </c>
      <c r="AY42" s="22" t="s">
        <v>9</v>
      </c>
      <c r="AZ42" s="22">
        <v>0</v>
      </c>
      <c r="BA42" s="22">
        <f t="shared" si="13"/>
        <v>0</v>
      </c>
      <c r="BB42" s="22" t="s">
        <v>9</v>
      </c>
      <c r="BC42" s="22">
        <v>0</v>
      </c>
      <c r="BD42" s="22" t="s">
        <v>9</v>
      </c>
      <c r="BE42" s="22" t="s">
        <v>9</v>
      </c>
      <c r="BF42" s="22" t="s">
        <v>9</v>
      </c>
      <c r="BG42" s="22">
        <v>0</v>
      </c>
      <c r="BH42" s="22">
        <f t="shared" si="14"/>
        <v>126</v>
      </c>
      <c r="BI42" s="22">
        <v>94</v>
      </c>
      <c r="BJ42" s="22">
        <v>4</v>
      </c>
      <c r="BK42" s="22">
        <v>28</v>
      </c>
      <c r="BL42" s="22">
        <v>0</v>
      </c>
      <c r="BM42" s="22">
        <v>0</v>
      </c>
      <c r="BN42" s="22">
        <v>0</v>
      </c>
    </row>
    <row r="43" spans="1:66" ht="13.5">
      <c r="A43" s="40" t="s">
        <v>109</v>
      </c>
      <c r="B43" s="40" t="s">
        <v>186</v>
      </c>
      <c r="C43" s="41" t="s">
        <v>187</v>
      </c>
      <c r="D43" s="22">
        <f t="shared" si="0"/>
        <v>99</v>
      </c>
      <c r="E43" s="22">
        <f t="shared" si="1"/>
        <v>0</v>
      </c>
      <c r="F43" s="22">
        <f t="shared" si="1"/>
        <v>57</v>
      </c>
      <c r="G43" s="22">
        <f t="shared" si="1"/>
        <v>40</v>
      </c>
      <c r="H43" s="22">
        <f t="shared" si="2"/>
        <v>2</v>
      </c>
      <c r="I43" s="22">
        <f t="shared" si="2"/>
        <v>0</v>
      </c>
      <c r="J43" s="22">
        <f t="shared" si="2"/>
        <v>0</v>
      </c>
      <c r="K43" s="22">
        <f t="shared" si="3"/>
        <v>11</v>
      </c>
      <c r="L43" s="22">
        <v>0</v>
      </c>
      <c r="M43" s="22">
        <v>11</v>
      </c>
      <c r="N43" s="22">
        <v>0</v>
      </c>
      <c r="O43" s="22">
        <v>0</v>
      </c>
      <c r="P43" s="22">
        <v>0</v>
      </c>
      <c r="Q43" s="22">
        <v>0</v>
      </c>
      <c r="R43" s="22">
        <f t="shared" si="4"/>
        <v>88</v>
      </c>
      <c r="S43" s="22">
        <f t="shared" si="5"/>
        <v>0</v>
      </c>
      <c r="T43" s="22">
        <f t="shared" si="6"/>
        <v>46</v>
      </c>
      <c r="U43" s="22">
        <f t="shared" si="7"/>
        <v>40</v>
      </c>
      <c r="V43" s="22">
        <f t="shared" si="7"/>
        <v>2</v>
      </c>
      <c r="W43" s="22">
        <f t="shared" si="7"/>
        <v>0</v>
      </c>
      <c r="X43" s="22">
        <f t="shared" si="8"/>
        <v>0</v>
      </c>
      <c r="Y43" s="22">
        <f t="shared" si="9"/>
        <v>0</v>
      </c>
      <c r="Z43" s="22" t="s">
        <v>9</v>
      </c>
      <c r="AA43" s="22">
        <v>0</v>
      </c>
      <c r="AB43" s="22" t="s">
        <v>9</v>
      </c>
      <c r="AC43" s="22" t="s">
        <v>9</v>
      </c>
      <c r="AD43" s="22" t="s">
        <v>9</v>
      </c>
      <c r="AE43" s="22">
        <v>0</v>
      </c>
      <c r="AF43" s="22">
        <f t="shared" si="10"/>
        <v>88</v>
      </c>
      <c r="AG43" s="22">
        <v>0</v>
      </c>
      <c r="AH43" s="22">
        <v>46</v>
      </c>
      <c r="AI43" s="22">
        <v>40</v>
      </c>
      <c r="AJ43" s="22">
        <v>2</v>
      </c>
      <c r="AK43" s="22">
        <v>0</v>
      </c>
      <c r="AL43" s="22">
        <v>0</v>
      </c>
      <c r="AM43" s="22">
        <f t="shared" si="11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12"/>
        <v>0</v>
      </c>
      <c r="AU43" s="22" t="s">
        <v>9</v>
      </c>
      <c r="AV43" s="22">
        <v>0</v>
      </c>
      <c r="AW43" s="22" t="s">
        <v>9</v>
      </c>
      <c r="AX43" s="22" t="s">
        <v>9</v>
      </c>
      <c r="AY43" s="22" t="s">
        <v>9</v>
      </c>
      <c r="AZ43" s="22">
        <v>0</v>
      </c>
      <c r="BA43" s="22">
        <f t="shared" si="13"/>
        <v>0</v>
      </c>
      <c r="BB43" s="22" t="s">
        <v>9</v>
      </c>
      <c r="BC43" s="22">
        <v>0</v>
      </c>
      <c r="BD43" s="22" t="s">
        <v>9</v>
      </c>
      <c r="BE43" s="22" t="s">
        <v>9</v>
      </c>
      <c r="BF43" s="22" t="s">
        <v>9</v>
      </c>
      <c r="BG43" s="22">
        <v>0</v>
      </c>
      <c r="BH43" s="22">
        <f t="shared" si="14"/>
        <v>76</v>
      </c>
      <c r="BI43" s="22">
        <v>57</v>
      </c>
      <c r="BJ43" s="22">
        <v>1</v>
      </c>
      <c r="BK43" s="22">
        <v>18</v>
      </c>
      <c r="BL43" s="22">
        <v>0</v>
      </c>
      <c r="BM43" s="22">
        <v>0</v>
      </c>
      <c r="BN43" s="22">
        <v>0</v>
      </c>
    </row>
    <row r="44" spans="1:66" ht="13.5">
      <c r="A44" s="40" t="s">
        <v>109</v>
      </c>
      <c r="B44" s="40" t="s">
        <v>188</v>
      </c>
      <c r="C44" s="41" t="s">
        <v>189</v>
      </c>
      <c r="D44" s="22">
        <f t="shared" si="0"/>
        <v>92</v>
      </c>
      <c r="E44" s="22">
        <f t="shared" si="1"/>
        <v>0</v>
      </c>
      <c r="F44" s="22">
        <f t="shared" si="1"/>
        <v>45</v>
      </c>
      <c r="G44" s="22">
        <f t="shared" si="1"/>
        <v>39</v>
      </c>
      <c r="H44" s="22">
        <f t="shared" si="2"/>
        <v>0</v>
      </c>
      <c r="I44" s="22">
        <f t="shared" si="2"/>
        <v>0</v>
      </c>
      <c r="J44" s="22">
        <f t="shared" si="2"/>
        <v>8</v>
      </c>
      <c r="K44" s="22">
        <f t="shared" si="3"/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t="shared" si="4"/>
        <v>92</v>
      </c>
      <c r="S44" s="22">
        <f t="shared" si="5"/>
        <v>0</v>
      </c>
      <c r="T44" s="22">
        <f t="shared" si="6"/>
        <v>45</v>
      </c>
      <c r="U44" s="22">
        <f t="shared" si="7"/>
        <v>39</v>
      </c>
      <c r="V44" s="22">
        <f t="shared" si="7"/>
        <v>0</v>
      </c>
      <c r="W44" s="22">
        <f t="shared" si="7"/>
        <v>0</v>
      </c>
      <c r="X44" s="22">
        <f t="shared" si="8"/>
        <v>8</v>
      </c>
      <c r="Y44" s="22">
        <f t="shared" si="9"/>
        <v>0</v>
      </c>
      <c r="Z44" s="22" t="s">
        <v>9</v>
      </c>
      <c r="AA44" s="22">
        <v>0</v>
      </c>
      <c r="AB44" s="22" t="s">
        <v>9</v>
      </c>
      <c r="AC44" s="22" t="s">
        <v>9</v>
      </c>
      <c r="AD44" s="22" t="s">
        <v>9</v>
      </c>
      <c r="AE44" s="22">
        <v>0</v>
      </c>
      <c r="AF44" s="22">
        <f t="shared" si="10"/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11"/>
        <v>92</v>
      </c>
      <c r="AN44" s="22">
        <v>0</v>
      </c>
      <c r="AO44" s="22">
        <v>45</v>
      </c>
      <c r="AP44" s="22">
        <v>39</v>
      </c>
      <c r="AQ44" s="22">
        <v>0</v>
      </c>
      <c r="AR44" s="22">
        <v>0</v>
      </c>
      <c r="AS44" s="22">
        <v>8</v>
      </c>
      <c r="AT44" s="22">
        <f t="shared" si="12"/>
        <v>0</v>
      </c>
      <c r="AU44" s="22" t="s">
        <v>9</v>
      </c>
      <c r="AV44" s="22">
        <v>0</v>
      </c>
      <c r="AW44" s="22" t="s">
        <v>9</v>
      </c>
      <c r="AX44" s="22" t="s">
        <v>9</v>
      </c>
      <c r="AY44" s="22" t="s">
        <v>9</v>
      </c>
      <c r="AZ44" s="22">
        <v>0</v>
      </c>
      <c r="BA44" s="22">
        <f t="shared" si="13"/>
        <v>0</v>
      </c>
      <c r="BB44" s="22" t="s">
        <v>9</v>
      </c>
      <c r="BC44" s="22">
        <v>0</v>
      </c>
      <c r="BD44" s="22" t="s">
        <v>9</v>
      </c>
      <c r="BE44" s="22" t="s">
        <v>9</v>
      </c>
      <c r="BF44" s="22" t="s">
        <v>9</v>
      </c>
      <c r="BG44" s="22">
        <v>0</v>
      </c>
      <c r="BH44" s="22">
        <f t="shared" si="14"/>
        <v>162</v>
      </c>
      <c r="BI44" s="22">
        <v>115</v>
      </c>
      <c r="BJ44" s="22">
        <v>5</v>
      </c>
      <c r="BK44" s="22">
        <v>42</v>
      </c>
      <c r="BL44" s="22">
        <v>0</v>
      </c>
      <c r="BM44" s="22">
        <v>0</v>
      </c>
      <c r="BN44" s="22">
        <v>0</v>
      </c>
    </row>
    <row r="45" spans="1:66" ht="13.5">
      <c r="A45" s="40" t="s">
        <v>109</v>
      </c>
      <c r="B45" s="40" t="s">
        <v>190</v>
      </c>
      <c r="C45" s="41" t="s">
        <v>191</v>
      </c>
      <c r="D45" s="22">
        <f t="shared" si="0"/>
        <v>121</v>
      </c>
      <c r="E45" s="22">
        <f t="shared" si="1"/>
        <v>0</v>
      </c>
      <c r="F45" s="22">
        <f t="shared" si="1"/>
        <v>60</v>
      </c>
      <c r="G45" s="22">
        <f t="shared" si="1"/>
        <v>51</v>
      </c>
      <c r="H45" s="22">
        <f t="shared" si="2"/>
        <v>0</v>
      </c>
      <c r="I45" s="22">
        <f t="shared" si="2"/>
        <v>0</v>
      </c>
      <c r="J45" s="22">
        <f t="shared" si="2"/>
        <v>10</v>
      </c>
      <c r="K45" s="22">
        <f t="shared" si="3"/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4"/>
        <v>121</v>
      </c>
      <c r="S45" s="22">
        <f t="shared" si="5"/>
        <v>0</v>
      </c>
      <c r="T45" s="22">
        <f t="shared" si="6"/>
        <v>60</v>
      </c>
      <c r="U45" s="22">
        <f t="shared" si="7"/>
        <v>51</v>
      </c>
      <c r="V45" s="22">
        <f t="shared" si="7"/>
        <v>0</v>
      </c>
      <c r="W45" s="22">
        <f t="shared" si="7"/>
        <v>0</v>
      </c>
      <c r="X45" s="22">
        <f t="shared" si="8"/>
        <v>10</v>
      </c>
      <c r="Y45" s="22">
        <f t="shared" si="9"/>
        <v>0</v>
      </c>
      <c r="Z45" s="22" t="s">
        <v>9</v>
      </c>
      <c r="AA45" s="22">
        <v>0</v>
      </c>
      <c r="AB45" s="22" t="s">
        <v>9</v>
      </c>
      <c r="AC45" s="22" t="s">
        <v>9</v>
      </c>
      <c r="AD45" s="22" t="s">
        <v>9</v>
      </c>
      <c r="AE45" s="22">
        <v>0</v>
      </c>
      <c r="AF45" s="22">
        <f t="shared" si="10"/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11"/>
        <v>121</v>
      </c>
      <c r="AN45" s="22">
        <v>0</v>
      </c>
      <c r="AO45" s="22">
        <v>60</v>
      </c>
      <c r="AP45" s="22">
        <v>51</v>
      </c>
      <c r="AQ45" s="22">
        <v>0</v>
      </c>
      <c r="AR45" s="22">
        <v>0</v>
      </c>
      <c r="AS45" s="22">
        <v>10</v>
      </c>
      <c r="AT45" s="22">
        <f t="shared" si="12"/>
        <v>0</v>
      </c>
      <c r="AU45" s="22" t="s">
        <v>9</v>
      </c>
      <c r="AV45" s="22">
        <v>0</v>
      </c>
      <c r="AW45" s="22" t="s">
        <v>9</v>
      </c>
      <c r="AX45" s="22" t="s">
        <v>9</v>
      </c>
      <c r="AY45" s="22" t="s">
        <v>9</v>
      </c>
      <c r="AZ45" s="22">
        <v>0</v>
      </c>
      <c r="BA45" s="22">
        <f t="shared" si="13"/>
        <v>0</v>
      </c>
      <c r="BB45" s="22" t="s">
        <v>9</v>
      </c>
      <c r="BC45" s="22">
        <v>0</v>
      </c>
      <c r="BD45" s="22" t="s">
        <v>9</v>
      </c>
      <c r="BE45" s="22" t="s">
        <v>9</v>
      </c>
      <c r="BF45" s="22" t="s">
        <v>9</v>
      </c>
      <c r="BG45" s="22">
        <v>0</v>
      </c>
      <c r="BH45" s="22">
        <f t="shared" si="14"/>
        <v>99</v>
      </c>
      <c r="BI45" s="22">
        <v>45</v>
      </c>
      <c r="BJ45" s="22">
        <v>23</v>
      </c>
      <c r="BK45" s="22">
        <v>31</v>
      </c>
      <c r="BL45" s="22">
        <v>0</v>
      </c>
      <c r="BM45" s="22">
        <v>0</v>
      </c>
      <c r="BN45" s="22">
        <v>0</v>
      </c>
    </row>
    <row r="46" spans="1:66" ht="13.5">
      <c r="A46" s="40" t="s">
        <v>109</v>
      </c>
      <c r="B46" s="40" t="s">
        <v>192</v>
      </c>
      <c r="C46" s="41" t="s">
        <v>193</v>
      </c>
      <c r="D46" s="22">
        <f t="shared" si="0"/>
        <v>1156</v>
      </c>
      <c r="E46" s="22">
        <f t="shared" si="1"/>
        <v>540</v>
      </c>
      <c r="F46" s="22">
        <f t="shared" si="1"/>
        <v>324</v>
      </c>
      <c r="G46" s="22">
        <f t="shared" si="1"/>
        <v>230</v>
      </c>
      <c r="H46" s="22">
        <f t="shared" si="2"/>
        <v>17</v>
      </c>
      <c r="I46" s="22">
        <f t="shared" si="2"/>
        <v>0</v>
      </c>
      <c r="J46" s="22">
        <f t="shared" si="2"/>
        <v>45</v>
      </c>
      <c r="K46" s="22">
        <f t="shared" si="3"/>
        <v>1018</v>
      </c>
      <c r="L46" s="22">
        <v>540</v>
      </c>
      <c r="M46" s="22">
        <v>186</v>
      </c>
      <c r="N46" s="22">
        <v>230</v>
      </c>
      <c r="O46" s="22">
        <v>17</v>
      </c>
      <c r="P46" s="22">
        <v>0</v>
      </c>
      <c r="Q46" s="22">
        <v>45</v>
      </c>
      <c r="R46" s="22">
        <f t="shared" si="4"/>
        <v>138</v>
      </c>
      <c r="S46" s="22">
        <f t="shared" si="5"/>
        <v>0</v>
      </c>
      <c r="T46" s="22">
        <f t="shared" si="6"/>
        <v>138</v>
      </c>
      <c r="U46" s="22">
        <f t="shared" si="7"/>
        <v>0</v>
      </c>
      <c r="V46" s="22">
        <f t="shared" si="7"/>
        <v>0</v>
      </c>
      <c r="W46" s="22">
        <f t="shared" si="7"/>
        <v>0</v>
      </c>
      <c r="X46" s="22">
        <f t="shared" si="8"/>
        <v>0</v>
      </c>
      <c r="Y46" s="22">
        <f t="shared" si="9"/>
        <v>0</v>
      </c>
      <c r="Z46" s="22" t="s">
        <v>9</v>
      </c>
      <c r="AA46" s="22">
        <v>0</v>
      </c>
      <c r="AB46" s="22" t="s">
        <v>9</v>
      </c>
      <c r="AC46" s="22" t="s">
        <v>9</v>
      </c>
      <c r="AD46" s="22" t="s">
        <v>9</v>
      </c>
      <c r="AE46" s="22">
        <v>0</v>
      </c>
      <c r="AF46" s="22">
        <f t="shared" si="10"/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11"/>
        <v>138</v>
      </c>
      <c r="AN46" s="22">
        <v>0</v>
      </c>
      <c r="AO46" s="22">
        <v>138</v>
      </c>
      <c r="AP46" s="22">
        <v>0</v>
      </c>
      <c r="AQ46" s="22">
        <v>0</v>
      </c>
      <c r="AR46" s="22">
        <v>0</v>
      </c>
      <c r="AS46" s="22">
        <v>0</v>
      </c>
      <c r="AT46" s="22">
        <f t="shared" si="12"/>
        <v>0</v>
      </c>
      <c r="AU46" s="22" t="s">
        <v>9</v>
      </c>
      <c r="AV46" s="22">
        <v>0</v>
      </c>
      <c r="AW46" s="22" t="s">
        <v>9</v>
      </c>
      <c r="AX46" s="22" t="s">
        <v>9</v>
      </c>
      <c r="AY46" s="22" t="s">
        <v>9</v>
      </c>
      <c r="AZ46" s="22">
        <v>0</v>
      </c>
      <c r="BA46" s="22">
        <f t="shared" si="13"/>
        <v>0</v>
      </c>
      <c r="BB46" s="22" t="s">
        <v>9</v>
      </c>
      <c r="BC46" s="22">
        <v>0</v>
      </c>
      <c r="BD46" s="22" t="s">
        <v>9</v>
      </c>
      <c r="BE46" s="22" t="s">
        <v>9</v>
      </c>
      <c r="BF46" s="22" t="s">
        <v>9</v>
      </c>
      <c r="BG46" s="22">
        <v>0</v>
      </c>
      <c r="BH46" s="22">
        <f t="shared" si="14"/>
        <v>74</v>
      </c>
      <c r="BI46" s="22">
        <v>28</v>
      </c>
      <c r="BJ46" s="22">
        <v>0</v>
      </c>
      <c r="BK46" s="22">
        <v>46</v>
      </c>
      <c r="BL46" s="22">
        <v>0</v>
      </c>
      <c r="BM46" s="22">
        <v>0</v>
      </c>
      <c r="BN46" s="22">
        <v>0</v>
      </c>
    </row>
    <row r="47" spans="1:66" ht="13.5">
      <c r="A47" s="40" t="s">
        <v>109</v>
      </c>
      <c r="B47" s="40" t="s">
        <v>194</v>
      </c>
      <c r="C47" s="41" t="s">
        <v>195</v>
      </c>
      <c r="D47" s="22">
        <f aca="true" t="shared" si="15" ref="D47:D63">SUM(E47:J47)</f>
        <v>289</v>
      </c>
      <c r="E47" s="22">
        <f t="shared" si="1"/>
        <v>117</v>
      </c>
      <c r="F47" s="22">
        <f t="shared" si="1"/>
        <v>25</v>
      </c>
      <c r="G47" s="22">
        <f t="shared" si="1"/>
        <v>69</v>
      </c>
      <c r="H47" s="22">
        <f t="shared" si="2"/>
        <v>6</v>
      </c>
      <c r="I47" s="22">
        <f t="shared" si="2"/>
        <v>0</v>
      </c>
      <c r="J47" s="22">
        <f t="shared" si="2"/>
        <v>72</v>
      </c>
      <c r="K47" s="22">
        <f aca="true" t="shared" si="16" ref="K47:K63">SUM(L47:Q47)</f>
        <v>214</v>
      </c>
      <c r="L47" s="22">
        <v>114</v>
      </c>
      <c r="M47" s="22">
        <v>25</v>
      </c>
      <c r="N47" s="22">
        <v>69</v>
      </c>
      <c r="O47" s="22">
        <v>6</v>
      </c>
      <c r="P47" s="22">
        <v>0</v>
      </c>
      <c r="Q47" s="22">
        <v>0</v>
      </c>
      <c r="R47" s="22">
        <f aca="true" t="shared" si="17" ref="R47:R63">SUM(S47:X47)</f>
        <v>75</v>
      </c>
      <c r="S47" s="22">
        <f aca="true" t="shared" si="18" ref="S47:S63">AG47+AN47</f>
        <v>3</v>
      </c>
      <c r="T47" s="22">
        <f aca="true" t="shared" si="19" ref="T47:T63">AA47+AH47+AO47+AV47+BC47</f>
        <v>0</v>
      </c>
      <c r="U47" s="22">
        <f aca="true" t="shared" si="20" ref="U47:W63">AI47+AP47</f>
        <v>0</v>
      </c>
      <c r="V47" s="22">
        <f t="shared" si="20"/>
        <v>0</v>
      </c>
      <c r="W47" s="22">
        <f t="shared" si="20"/>
        <v>0</v>
      </c>
      <c r="X47" s="22">
        <f aca="true" t="shared" si="21" ref="X47:X63">AE47+AL47+AS47+AZ47+BG47</f>
        <v>72</v>
      </c>
      <c r="Y47" s="22">
        <f aca="true" t="shared" si="22" ref="Y47:Y63">SUM(Z47:AE47)</f>
        <v>0</v>
      </c>
      <c r="Z47" s="22" t="s">
        <v>9</v>
      </c>
      <c r="AA47" s="22">
        <v>0</v>
      </c>
      <c r="AB47" s="22" t="s">
        <v>9</v>
      </c>
      <c r="AC47" s="22" t="s">
        <v>9</v>
      </c>
      <c r="AD47" s="22" t="s">
        <v>9</v>
      </c>
      <c r="AE47" s="22">
        <v>0</v>
      </c>
      <c r="AF47" s="22">
        <f aca="true" t="shared" si="23" ref="AF47:AF63">SUM(AG47:AL47)</f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f aca="true" t="shared" si="24" ref="AM47:AM63">SUM(AN47:AS47)</f>
        <v>75</v>
      </c>
      <c r="AN47" s="22">
        <v>3</v>
      </c>
      <c r="AO47" s="22">
        <v>0</v>
      </c>
      <c r="AP47" s="22">
        <v>0</v>
      </c>
      <c r="AQ47" s="22">
        <v>0</v>
      </c>
      <c r="AR47" s="22">
        <v>0</v>
      </c>
      <c r="AS47" s="22">
        <v>72</v>
      </c>
      <c r="AT47" s="22">
        <f aca="true" t="shared" si="25" ref="AT47:AT63">SUM(AU47:AZ47)</f>
        <v>0</v>
      </c>
      <c r="AU47" s="22" t="s">
        <v>9</v>
      </c>
      <c r="AV47" s="22">
        <v>0</v>
      </c>
      <c r="AW47" s="22" t="s">
        <v>9</v>
      </c>
      <c r="AX47" s="22" t="s">
        <v>9</v>
      </c>
      <c r="AY47" s="22" t="s">
        <v>9</v>
      </c>
      <c r="AZ47" s="22">
        <v>0</v>
      </c>
      <c r="BA47" s="22">
        <f aca="true" t="shared" si="26" ref="BA47:BA63">SUM(BB47:BG47)</f>
        <v>0</v>
      </c>
      <c r="BB47" s="22" t="s">
        <v>9</v>
      </c>
      <c r="BC47" s="22">
        <v>0</v>
      </c>
      <c r="BD47" s="22" t="s">
        <v>9</v>
      </c>
      <c r="BE47" s="22" t="s">
        <v>9</v>
      </c>
      <c r="BF47" s="22" t="s">
        <v>9</v>
      </c>
      <c r="BG47" s="22">
        <v>0</v>
      </c>
      <c r="BH47" s="22">
        <f aca="true" t="shared" si="27" ref="BH47:BH63">SUM(BI47:BN47)</f>
        <v>17</v>
      </c>
      <c r="BI47" s="22">
        <v>10</v>
      </c>
      <c r="BJ47" s="22">
        <v>1</v>
      </c>
      <c r="BK47" s="22">
        <v>6</v>
      </c>
      <c r="BL47" s="22">
        <v>0</v>
      </c>
      <c r="BM47" s="22">
        <v>0</v>
      </c>
      <c r="BN47" s="22">
        <v>0</v>
      </c>
    </row>
    <row r="48" spans="1:66" ht="13.5">
      <c r="A48" s="40" t="s">
        <v>109</v>
      </c>
      <c r="B48" s="40" t="s">
        <v>196</v>
      </c>
      <c r="C48" s="41" t="s">
        <v>197</v>
      </c>
      <c r="D48" s="22">
        <f t="shared" si="15"/>
        <v>188</v>
      </c>
      <c r="E48" s="22">
        <f t="shared" si="1"/>
        <v>59</v>
      </c>
      <c r="F48" s="22">
        <f t="shared" si="1"/>
        <v>63</v>
      </c>
      <c r="G48" s="22">
        <f t="shared" si="1"/>
        <v>60</v>
      </c>
      <c r="H48" s="22">
        <f t="shared" si="2"/>
        <v>0</v>
      </c>
      <c r="I48" s="22">
        <f t="shared" si="2"/>
        <v>0</v>
      </c>
      <c r="J48" s="22">
        <f t="shared" si="2"/>
        <v>6</v>
      </c>
      <c r="K48" s="22">
        <f t="shared" si="16"/>
        <v>131</v>
      </c>
      <c r="L48" s="22">
        <v>59</v>
      </c>
      <c r="M48" s="22">
        <v>63</v>
      </c>
      <c r="N48" s="22">
        <v>3</v>
      </c>
      <c r="O48" s="22">
        <v>0</v>
      </c>
      <c r="P48" s="22">
        <v>0</v>
      </c>
      <c r="Q48" s="22">
        <v>6</v>
      </c>
      <c r="R48" s="22">
        <f t="shared" si="17"/>
        <v>57</v>
      </c>
      <c r="S48" s="22">
        <f t="shared" si="18"/>
        <v>0</v>
      </c>
      <c r="T48" s="22">
        <f t="shared" si="19"/>
        <v>0</v>
      </c>
      <c r="U48" s="22">
        <f t="shared" si="20"/>
        <v>57</v>
      </c>
      <c r="V48" s="22">
        <f t="shared" si="20"/>
        <v>0</v>
      </c>
      <c r="W48" s="22">
        <f t="shared" si="20"/>
        <v>0</v>
      </c>
      <c r="X48" s="22">
        <f t="shared" si="21"/>
        <v>0</v>
      </c>
      <c r="Y48" s="22">
        <f t="shared" si="22"/>
        <v>0</v>
      </c>
      <c r="Z48" s="22" t="s">
        <v>9</v>
      </c>
      <c r="AA48" s="22">
        <v>0</v>
      </c>
      <c r="AB48" s="22" t="s">
        <v>9</v>
      </c>
      <c r="AC48" s="22" t="s">
        <v>9</v>
      </c>
      <c r="AD48" s="22" t="s">
        <v>9</v>
      </c>
      <c r="AE48" s="22">
        <v>0</v>
      </c>
      <c r="AF48" s="22">
        <f t="shared" si="23"/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4"/>
        <v>57</v>
      </c>
      <c r="AN48" s="22">
        <v>0</v>
      </c>
      <c r="AO48" s="22">
        <v>0</v>
      </c>
      <c r="AP48" s="22">
        <v>57</v>
      </c>
      <c r="AQ48" s="22">
        <v>0</v>
      </c>
      <c r="AR48" s="22">
        <v>0</v>
      </c>
      <c r="AS48" s="22">
        <v>0</v>
      </c>
      <c r="AT48" s="22">
        <f t="shared" si="25"/>
        <v>0</v>
      </c>
      <c r="AU48" s="22" t="s">
        <v>9</v>
      </c>
      <c r="AV48" s="22">
        <v>0</v>
      </c>
      <c r="AW48" s="22" t="s">
        <v>9</v>
      </c>
      <c r="AX48" s="22" t="s">
        <v>9</v>
      </c>
      <c r="AY48" s="22" t="s">
        <v>9</v>
      </c>
      <c r="AZ48" s="22">
        <v>0</v>
      </c>
      <c r="BA48" s="22">
        <f t="shared" si="26"/>
        <v>0</v>
      </c>
      <c r="BB48" s="22" t="s">
        <v>9</v>
      </c>
      <c r="BC48" s="22">
        <v>0</v>
      </c>
      <c r="BD48" s="22" t="s">
        <v>9</v>
      </c>
      <c r="BE48" s="22" t="s">
        <v>9</v>
      </c>
      <c r="BF48" s="22" t="s">
        <v>9</v>
      </c>
      <c r="BG48" s="22">
        <v>0</v>
      </c>
      <c r="BH48" s="22">
        <f t="shared" si="27"/>
        <v>7</v>
      </c>
      <c r="BI48" s="22">
        <v>7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</row>
    <row r="49" spans="1:66" ht="13.5">
      <c r="A49" s="40" t="s">
        <v>109</v>
      </c>
      <c r="B49" s="40" t="s">
        <v>198</v>
      </c>
      <c r="C49" s="41" t="s">
        <v>199</v>
      </c>
      <c r="D49" s="22">
        <f t="shared" si="15"/>
        <v>308</v>
      </c>
      <c r="E49" s="22">
        <f t="shared" si="1"/>
        <v>0</v>
      </c>
      <c r="F49" s="22">
        <f t="shared" si="1"/>
        <v>84</v>
      </c>
      <c r="G49" s="22">
        <f t="shared" si="1"/>
        <v>201</v>
      </c>
      <c r="H49" s="22">
        <f t="shared" si="2"/>
        <v>0</v>
      </c>
      <c r="I49" s="22">
        <f t="shared" si="2"/>
        <v>0</v>
      </c>
      <c r="J49" s="22">
        <f t="shared" si="2"/>
        <v>23</v>
      </c>
      <c r="K49" s="22">
        <f t="shared" si="16"/>
        <v>308</v>
      </c>
      <c r="L49" s="22">
        <v>0</v>
      </c>
      <c r="M49" s="22">
        <v>84</v>
      </c>
      <c r="N49" s="22">
        <v>201</v>
      </c>
      <c r="O49" s="22">
        <v>0</v>
      </c>
      <c r="P49" s="22">
        <v>0</v>
      </c>
      <c r="Q49" s="22">
        <v>23</v>
      </c>
      <c r="R49" s="22">
        <f t="shared" si="17"/>
        <v>0</v>
      </c>
      <c r="S49" s="22">
        <f t="shared" si="18"/>
        <v>0</v>
      </c>
      <c r="T49" s="22">
        <f t="shared" si="19"/>
        <v>0</v>
      </c>
      <c r="U49" s="22">
        <f t="shared" si="20"/>
        <v>0</v>
      </c>
      <c r="V49" s="22">
        <f t="shared" si="20"/>
        <v>0</v>
      </c>
      <c r="W49" s="22">
        <f t="shared" si="20"/>
        <v>0</v>
      </c>
      <c r="X49" s="22">
        <f t="shared" si="21"/>
        <v>0</v>
      </c>
      <c r="Y49" s="22">
        <f t="shared" si="22"/>
        <v>0</v>
      </c>
      <c r="Z49" s="22" t="s">
        <v>9</v>
      </c>
      <c r="AA49" s="22">
        <v>0</v>
      </c>
      <c r="AB49" s="22" t="s">
        <v>9</v>
      </c>
      <c r="AC49" s="22" t="s">
        <v>9</v>
      </c>
      <c r="AD49" s="22" t="s">
        <v>9</v>
      </c>
      <c r="AE49" s="22">
        <v>0</v>
      </c>
      <c r="AF49" s="22">
        <f t="shared" si="23"/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24"/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25"/>
        <v>0</v>
      </c>
      <c r="AU49" s="22" t="s">
        <v>9</v>
      </c>
      <c r="AV49" s="22">
        <v>0</v>
      </c>
      <c r="AW49" s="22" t="s">
        <v>9</v>
      </c>
      <c r="AX49" s="22" t="s">
        <v>9</v>
      </c>
      <c r="AY49" s="22" t="s">
        <v>9</v>
      </c>
      <c r="AZ49" s="22">
        <v>0</v>
      </c>
      <c r="BA49" s="22">
        <f t="shared" si="26"/>
        <v>0</v>
      </c>
      <c r="BB49" s="22" t="s">
        <v>9</v>
      </c>
      <c r="BC49" s="22">
        <v>0</v>
      </c>
      <c r="BD49" s="22" t="s">
        <v>9</v>
      </c>
      <c r="BE49" s="22" t="s">
        <v>9</v>
      </c>
      <c r="BF49" s="22" t="s">
        <v>9</v>
      </c>
      <c r="BG49" s="22">
        <v>0</v>
      </c>
      <c r="BH49" s="22">
        <f t="shared" si="27"/>
        <v>272</v>
      </c>
      <c r="BI49" s="22">
        <v>182</v>
      </c>
      <c r="BJ49" s="22">
        <v>29</v>
      </c>
      <c r="BK49" s="22">
        <v>59</v>
      </c>
      <c r="BL49" s="22">
        <v>0</v>
      </c>
      <c r="BM49" s="22">
        <v>0</v>
      </c>
      <c r="BN49" s="22">
        <v>2</v>
      </c>
    </row>
    <row r="50" spans="1:66" ht="13.5">
      <c r="A50" s="40" t="s">
        <v>109</v>
      </c>
      <c r="B50" s="40" t="s">
        <v>200</v>
      </c>
      <c r="C50" s="41" t="s">
        <v>201</v>
      </c>
      <c r="D50" s="22">
        <f t="shared" si="15"/>
        <v>129</v>
      </c>
      <c r="E50" s="22">
        <f t="shared" si="1"/>
        <v>24</v>
      </c>
      <c r="F50" s="22">
        <f t="shared" si="1"/>
        <v>24</v>
      </c>
      <c r="G50" s="22">
        <f t="shared" si="1"/>
        <v>55</v>
      </c>
      <c r="H50" s="22">
        <f t="shared" si="2"/>
        <v>0</v>
      </c>
      <c r="I50" s="22">
        <f t="shared" si="2"/>
        <v>0</v>
      </c>
      <c r="J50" s="22">
        <f t="shared" si="2"/>
        <v>26</v>
      </c>
      <c r="K50" s="22">
        <f t="shared" si="16"/>
        <v>74</v>
      </c>
      <c r="L50" s="22">
        <v>24</v>
      </c>
      <c r="M50" s="22">
        <v>24</v>
      </c>
      <c r="N50" s="22">
        <v>0</v>
      </c>
      <c r="O50" s="22">
        <v>0</v>
      </c>
      <c r="P50" s="22">
        <v>0</v>
      </c>
      <c r="Q50" s="22">
        <v>26</v>
      </c>
      <c r="R50" s="22">
        <f t="shared" si="17"/>
        <v>55</v>
      </c>
      <c r="S50" s="22">
        <f t="shared" si="18"/>
        <v>0</v>
      </c>
      <c r="T50" s="22">
        <f t="shared" si="19"/>
        <v>0</v>
      </c>
      <c r="U50" s="22">
        <f t="shared" si="20"/>
        <v>55</v>
      </c>
      <c r="V50" s="22">
        <f t="shared" si="20"/>
        <v>0</v>
      </c>
      <c r="W50" s="22">
        <f t="shared" si="20"/>
        <v>0</v>
      </c>
      <c r="X50" s="22">
        <f t="shared" si="21"/>
        <v>0</v>
      </c>
      <c r="Y50" s="22">
        <f t="shared" si="22"/>
        <v>0</v>
      </c>
      <c r="Z50" s="22" t="s">
        <v>9</v>
      </c>
      <c r="AA50" s="22">
        <v>0</v>
      </c>
      <c r="AB50" s="22" t="s">
        <v>9</v>
      </c>
      <c r="AC50" s="22" t="s">
        <v>9</v>
      </c>
      <c r="AD50" s="22" t="s">
        <v>9</v>
      </c>
      <c r="AE50" s="22">
        <v>0</v>
      </c>
      <c r="AF50" s="22">
        <f t="shared" si="23"/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24"/>
        <v>55</v>
      </c>
      <c r="AN50" s="22">
        <v>0</v>
      </c>
      <c r="AO50" s="22">
        <v>0</v>
      </c>
      <c r="AP50" s="22">
        <v>55</v>
      </c>
      <c r="AQ50" s="22">
        <v>0</v>
      </c>
      <c r="AR50" s="22">
        <v>0</v>
      </c>
      <c r="AS50" s="22">
        <v>0</v>
      </c>
      <c r="AT50" s="22">
        <f t="shared" si="25"/>
        <v>0</v>
      </c>
      <c r="AU50" s="22" t="s">
        <v>9</v>
      </c>
      <c r="AV50" s="22">
        <v>0</v>
      </c>
      <c r="AW50" s="22" t="s">
        <v>9</v>
      </c>
      <c r="AX50" s="22" t="s">
        <v>9</v>
      </c>
      <c r="AY50" s="22" t="s">
        <v>9</v>
      </c>
      <c r="AZ50" s="22">
        <v>0</v>
      </c>
      <c r="BA50" s="22">
        <f t="shared" si="26"/>
        <v>0</v>
      </c>
      <c r="BB50" s="22" t="s">
        <v>9</v>
      </c>
      <c r="BC50" s="22">
        <v>0</v>
      </c>
      <c r="BD50" s="22" t="s">
        <v>9</v>
      </c>
      <c r="BE50" s="22" t="s">
        <v>9</v>
      </c>
      <c r="BF50" s="22" t="s">
        <v>9</v>
      </c>
      <c r="BG50" s="22">
        <v>0</v>
      </c>
      <c r="BH50" s="22">
        <f t="shared" si="27"/>
        <v>263</v>
      </c>
      <c r="BI50" s="22">
        <v>263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109</v>
      </c>
      <c r="B51" s="40" t="s">
        <v>202</v>
      </c>
      <c r="C51" s="41" t="s">
        <v>203</v>
      </c>
      <c r="D51" s="22">
        <f t="shared" si="15"/>
        <v>78</v>
      </c>
      <c r="E51" s="22">
        <f t="shared" si="1"/>
        <v>0</v>
      </c>
      <c r="F51" s="22">
        <f t="shared" si="1"/>
        <v>23</v>
      </c>
      <c r="G51" s="22">
        <f t="shared" si="1"/>
        <v>50</v>
      </c>
      <c r="H51" s="22">
        <f t="shared" si="2"/>
        <v>0</v>
      </c>
      <c r="I51" s="22">
        <f t="shared" si="2"/>
        <v>0</v>
      </c>
      <c r="J51" s="22">
        <f t="shared" si="2"/>
        <v>5</v>
      </c>
      <c r="K51" s="22">
        <f t="shared" si="16"/>
        <v>28</v>
      </c>
      <c r="L51" s="22">
        <v>0</v>
      </c>
      <c r="M51" s="22">
        <v>23</v>
      </c>
      <c r="N51" s="22">
        <v>0</v>
      </c>
      <c r="O51" s="22">
        <v>0</v>
      </c>
      <c r="P51" s="22">
        <v>0</v>
      </c>
      <c r="Q51" s="22">
        <v>5</v>
      </c>
      <c r="R51" s="22">
        <f t="shared" si="17"/>
        <v>50</v>
      </c>
      <c r="S51" s="22">
        <f t="shared" si="18"/>
        <v>0</v>
      </c>
      <c r="T51" s="22">
        <f t="shared" si="19"/>
        <v>0</v>
      </c>
      <c r="U51" s="22">
        <f t="shared" si="20"/>
        <v>50</v>
      </c>
      <c r="V51" s="22">
        <f t="shared" si="20"/>
        <v>0</v>
      </c>
      <c r="W51" s="22">
        <f t="shared" si="20"/>
        <v>0</v>
      </c>
      <c r="X51" s="22">
        <f t="shared" si="21"/>
        <v>0</v>
      </c>
      <c r="Y51" s="22">
        <f t="shared" si="22"/>
        <v>0</v>
      </c>
      <c r="Z51" s="22" t="s">
        <v>9</v>
      </c>
      <c r="AA51" s="22">
        <v>0</v>
      </c>
      <c r="AB51" s="22" t="s">
        <v>9</v>
      </c>
      <c r="AC51" s="22" t="s">
        <v>9</v>
      </c>
      <c r="AD51" s="22" t="s">
        <v>9</v>
      </c>
      <c r="AE51" s="22">
        <v>0</v>
      </c>
      <c r="AF51" s="22">
        <f t="shared" si="23"/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24"/>
        <v>50</v>
      </c>
      <c r="AN51" s="22">
        <v>0</v>
      </c>
      <c r="AO51" s="22">
        <v>0</v>
      </c>
      <c r="AP51" s="22">
        <v>50</v>
      </c>
      <c r="AQ51" s="22">
        <v>0</v>
      </c>
      <c r="AR51" s="22">
        <v>0</v>
      </c>
      <c r="AS51" s="22">
        <v>0</v>
      </c>
      <c r="AT51" s="22">
        <f t="shared" si="25"/>
        <v>0</v>
      </c>
      <c r="AU51" s="22" t="s">
        <v>9</v>
      </c>
      <c r="AV51" s="22">
        <v>0</v>
      </c>
      <c r="AW51" s="22" t="s">
        <v>9</v>
      </c>
      <c r="AX51" s="22" t="s">
        <v>9</v>
      </c>
      <c r="AY51" s="22" t="s">
        <v>9</v>
      </c>
      <c r="AZ51" s="22">
        <v>0</v>
      </c>
      <c r="BA51" s="22">
        <f t="shared" si="26"/>
        <v>0</v>
      </c>
      <c r="BB51" s="22" t="s">
        <v>9</v>
      </c>
      <c r="BC51" s="22">
        <v>0</v>
      </c>
      <c r="BD51" s="22" t="s">
        <v>9</v>
      </c>
      <c r="BE51" s="22" t="s">
        <v>9</v>
      </c>
      <c r="BF51" s="22" t="s">
        <v>9</v>
      </c>
      <c r="BG51" s="22">
        <v>0</v>
      </c>
      <c r="BH51" s="22">
        <f t="shared" si="27"/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109</v>
      </c>
      <c r="B52" s="40" t="s">
        <v>204</v>
      </c>
      <c r="C52" s="41" t="s">
        <v>205</v>
      </c>
      <c r="D52" s="22">
        <f t="shared" si="15"/>
        <v>122</v>
      </c>
      <c r="E52" s="22">
        <f t="shared" si="1"/>
        <v>26</v>
      </c>
      <c r="F52" s="22">
        <f t="shared" si="1"/>
        <v>76</v>
      </c>
      <c r="G52" s="22">
        <f t="shared" si="1"/>
        <v>17</v>
      </c>
      <c r="H52" s="22">
        <f t="shared" si="2"/>
        <v>2</v>
      </c>
      <c r="I52" s="22">
        <f t="shared" si="2"/>
        <v>1</v>
      </c>
      <c r="J52" s="22">
        <f t="shared" si="2"/>
        <v>0</v>
      </c>
      <c r="K52" s="22">
        <f t="shared" si="16"/>
        <v>26</v>
      </c>
      <c r="L52" s="22">
        <v>26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f t="shared" si="17"/>
        <v>96</v>
      </c>
      <c r="S52" s="22">
        <f t="shared" si="18"/>
        <v>0</v>
      </c>
      <c r="T52" s="22">
        <f t="shared" si="19"/>
        <v>76</v>
      </c>
      <c r="U52" s="22">
        <f t="shared" si="20"/>
        <v>17</v>
      </c>
      <c r="V52" s="22">
        <f t="shared" si="20"/>
        <v>2</v>
      </c>
      <c r="W52" s="22">
        <f t="shared" si="20"/>
        <v>1</v>
      </c>
      <c r="X52" s="22">
        <f t="shared" si="21"/>
        <v>0</v>
      </c>
      <c r="Y52" s="22">
        <f t="shared" si="22"/>
        <v>0</v>
      </c>
      <c r="Z52" s="22" t="s">
        <v>9</v>
      </c>
      <c r="AA52" s="22">
        <v>0</v>
      </c>
      <c r="AB52" s="22" t="s">
        <v>9</v>
      </c>
      <c r="AC52" s="22" t="s">
        <v>9</v>
      </c>
      <c r="AD52" s="22" t="s">
        <v>9</v>
      </c>
      <c r="AE52" s="22">
        <v>0</v>
      </c>
      <c r="AF52" s="22">
        <f t="shared" si="23"/>
        <v>52</v>
      </c>
      <c r="AG52" s="22">
        <v>0</v>
      </c>
      <c r="AH52" s="22">
        <v>52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4"/>
        <v>44</v>
      </c>
      <c r="AN52" s="22">
        <v>0</v>
      </c>
      <c r="AO52" s="22">
        <v>24</v>
      </c>
      <c r="AP52" s="22">
        <v>17</v>
      </c>
      <c r="AQ52" s="22">
        <v>2</v>
      </c>
      <c r="AR52" s="22">
        <v>1</v>
      </c>
      <c r="AS52" s="22">
        <v>0</v>
      </c>
      <c r="AT52" s="22">
        <f t="shared" si="25"/>
        <v>0</v>
      </c>
      <c r="AU52" s="22" t="s">
        <v>9</v>
      </c>
      <c r="AV52" s="22">
        <v>0</v>
      </c>
      <c r="AW52" s="22" t="s">
        <v>9</v>
      </c>
      <c r="AX52" s="22" t="s">
        <v>9</v>
      </c>
      <c r="AY52" s="22" t="s">
        <v>9</v>
      </c>
      <c r="AZ52" s="22">
        <v>0</v>
      </c>
      <c r="BA52" s="22">
        <f t="shared" si="26"/>
        <v>0</v>
      </c>
      <c r="BB52" s="22" t="s">
        <v>9</v>
      </c>
      <c r="BC52" s="22">
        <v>0</v>
      </c>
      <c r="BD52" s="22" t="s">
        <v>9</v>
      </c>
      <c r="BE52" s="22" t="s">
        <v>9</v>
      </c>
      <c r="BF52" s="22" t="s">
        <v>9</v>
      </c>
      <c r="BG52" s="22">
        <v>0</v>
      </c>
      <c r="BH52" s="22">
        <f t="shared" si="27"/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109</v>
      </c>
      <c r="B53" s="40" t="s">
        <v>206</v>
      </c>
      <c r="C53" s="41" t="s">
        <v>207</v>
      </c>
      <c r="D53" s="22">
        <f t="shared" si="15"/>
        <v>70</v>
      </c>
      <c r="E53" s="22">
        <f t="shared" si="1"/>
        <v>0</v>
      </c>
      <c r="F53" s="22">
        <f t="shared" si="1"/>
        <v>28</v>
      </c>
      <c r="G53" s="22">
        <f t="shared" si="1"/>
        <v>38</v>
      </c>
      <c r="H53" s="22">
        <f t="shared" si="2"/>
        <v>0</v>
      </c>
      <c r="I53" s="22">
        <f t="shared" si="2"/>
        <v>0</v>
      </c>
      <c r="J53" s="22">
        <f t="shared" si="2"/>
        <v>4</v>
      </c>
      <c r="K53" s="22">
        <f t="shared" si="16"/>
        <v>32</v>
      </c>
      <c r="L53" s="22">
        <v>0</v>
      </c>
      <c r="M53" s="22">
        <v>28</v>
      </c>
      <c r="N53" s="22">
        <v>0</v>
      </c>
      <c r="O53" s="22">
        <v>0</v>
      </c>
      <c r="P53" s="22">
        <v>0</v>
      </c>
      <c r="Q53" s="22">
        <v>4</v>
      </c>
      <c r="R53" s="22">
        <f t="shared" si="17"/>
        <v>38</v>
      </c>
      <c r="S53" s="22">
        <f t="shared" si="18"/>
        <v>0</v>
      </c>
      <c r="T53" s="22">
        <f t="shared" si="19"/>
        <v>0</v>
      </c>
      <c r="U53" s="22">
        <f t="shared" si="20"/>
        <v>38</v>
      </c>
      <c r="V53" s="22">
        <f t="shared" si="20"/>
        <v>0</v>
      </c>
      <c r="W53" s="22">
        <f t="shared" si="20"/>
        <v>0</v>
      </c>
      <c r="X53" s="22">
        <f t="shared" si="21"/>
        <v>0</v>
      </c>
      <c r="Y53" s="22">
        <f t="shared" si="22"/>
        <v>0</v>
      </c>
      <c r="Z53" s="22" t="s">
        <v>9</v>
      </c>
      <c r="AA53" s="22">
        <v>0</v>
      </c>
      <c r="AB53" s="22" t="s">
        <v>9</v>
      </c>
      <c r="AC53" s="22" t="s">
        <v>9</v>
      </c>
      <c r="AD53" s="22" t="s">
        <v>9</v>
      </c>
      <c r="AE53" s="22">
        <v>0</v>
      </c>
      <c r="AF53" s="22">
        <f t="shared" si="23"/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4"/>
        <v>38</v>
      </c>
      <c r="AN53" s="22">
        <v>0</v>
      </c>
      <c r="AO53" s="22">
        <v>0</v>
      </c>
      <c r="AP53" s="22">
        <v>38</v>
      </c>
      <c r="AQ53" s="22">
        <v>0</v>
      </c>
      <c r="AR53" s="22">
        <v>0</v>
      </c>
      <c r="AS53" s="22">
        <v>0</v>
      </c>
      <c r="AT53" s="22">
        <f t="shared" si="25"/>
        <v>0</v>
      </c>
      <c r="AU53" s="22" t="s">
        <v>9</v>
      </c>
      <c r="AV53" s="22">
        <v>0</v>
      </c>
      <c r="AW53" s="22" t="s">
        <v>9</v>
      </c>
      <c r="AX53" s="22" t="s">
        <v>9</v>
      </c>
      <c r="AY53" s="22" t="s">
        <v>9</v>
      </c>
      <c r="AZ53" s="22">
        <v>0</v>
      </c>
      <c r="BA53" s="22">
        <f t="shared" si="26"/>
        <v>0</v>
      </c>
      <c r="BB53" s="22" t="s">
        <v>9</v>
      </c>
      <c r="BC53" s="22">
        <v>0</v>
      </c>
      <c r="BD53" s="22" t="s">
        <v>9</v>
      </c>
      <c r="BE53" s="22" t="s">
        <v>9</v>
      </c>
      <c r="BF53" s="22" t="s">
        <v>9</v>
      </c>
      <c r="BG53" s="22">
        <v>0</v>
      </c>
      <c r="BH53" s="22">
        <f t="shared" si="27"/>
        <v>29</v>
      </c>
      <c r="BI53" s="22">
        <v>29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109</v>
      </c>
      <c r="B54" s="40" t="s">
        <v>208</v>
      </c>
      <c r="C54" s="41" t="s">
        <v>209</v>
      </c>
      <c r="D54" s="22">
        <f t="shared" si="15"/>
        <v>62</v>
      </c>
      <c r="E54" s="22">
        <f t="shared" si="1"/>
        <v>0</v>
      </c>
      <c r="F54" s="22">
        <f t="shared" si="1"/>
        <v>25</v>
      </c>
      <c r="G54" s="22">
        <f t="shared" si="1"/>
        <v>32</v>
      </c>
      <c r="H54" s="22">
        <f t="shared" si="2"/>
        <v>0</v>
      </c>
      <c r="I54" s="22">
        <f t="shared" si="2"/>
        <v>0</v>
      </c>
      <c r="J54" s="22">
        <f t="shared" si="2"/>
        <v>5</v>
      </c>
      <c r="K54" s="22">
        <f t="shared" si="16"/>
        <v>30</v>
      </c>
      <c r="L54" s="22">
        <v>0</v>
      </c>
      <c r="M54" s="22">
        <v>25</v>
      </c>
      <c r="N54" s="22">
        <v>0</v>
      </c>
      <c r="O54" s="22">
        <v>0</v>
      </c>
      <c r="P54" s="22">
        <v>0</v>
      </c>
      <c r="Q54" s="22">
        <v>5</v>
      </c>
      <c r="R54" s="22">
        <f t="shared" si="17"/>
        <v>32</v>
      </c>
      <c r="S54" s="22">
        <f t="shared" si="18"/>
        <v>0</v>
      </c>
      <c r="T54" s="22">
        <f t="shared" si="19"/>
        <v>0</v>
      </c>
      <c r="U54" s="22">
        <f t="shared" si="20"/>
        <v>32</v>
      </c>
      <c r="V54" s="22">
        <f t="shared" si="20"/>
        <v>0</v>
      </c>
      <c r="W54" s="22">
        <f t="shared" si="20"/>
        <v>0</v>
      </c>
      <c r="X54" s="22">
        <f t="shared" si="21"/>
        <v>0</v>
      </c>
      <c r="Y54" s="22">
        <f t="shared" si="22"/>
        <v>0</v>
      </c>
      <c r="Z54" s="22" t="s">
        <v>9</v>
      </c>
      <c r="AA54" s="22">
        <v>0</v>
      </c>
      <c r="AB54" s="22" t="s">
        <v>9</v>
      </c>
      <c r="AC54" s="22" t="s">
        <v>9</v>
      </c>
      <c r="AD54" s="22" t="s">
        <v>9</v>
      </c>
      <c r="AE54" s="22">
        <v>0</v>
      </c>
      <c r="AF54" s="22">
        <f t="shared" si="23"/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24"/>
        <v>32</v>
      </c>
      <c r="AN54" s="22">
        <v>0</v>
      </c>
      <c r="AO54" s="22">
        <v>0</v>
      </c>
      <c r="AP54" s="22">
        <v>32</v>
      </c>
      <c r="AQ54" s="22">
        <v>0</v>
      </c>
      <c r="AR54" s="22">
        <v>0</v>
      </c>
      <c r="AS54" s="22">
        <v>0</v>
      </c>
      <c r="AT54" s="22">
        <f t="shared" si="25"/>
        <v>0</v>
      </c>
      <c r="AU54" s="22" t="s">
        <v>9</v>
      </c>
      <c r="AV54" s="22">
        <v>0</v>
      </c>
      <c r="AW54" s="22" t="s">
        <v>9</v>
      </c>
      <c r="AX54" s="22" t="s">
        <v>9</v>
      </c>
      <c r="AY54" s="22" t="s">
        <v>9</v>
      </c>
      <c r="AZ54" s="22">
        <v>0</v>
      </c>
      <c r="BA54" s="22">
        <f t="shared" si="26"/>
        <v>0</v>
      </c>
      <c r="BB54" s="22" t="s">
        <v>9</v>
      </c>
      <c r="BC54" s="22">
        <v>0</v>
      </c>
      <c r="BD54" s="22" t="s">
        <v>9</v>
      </c>
      <c r="BE54" s="22" t="s">
        <v>9</v>
      </c>
      <c r="BF54" s="22" t="s">
        <v>9</v>
      </c>
      <c r="BG54" s="22">
        <v>0</v>
      </c>
      <c r="BH54" s="22">
        <f t="shared" si="27"/>
        <v>7</v>
      </c>
      <c r="BI54" s="22">
        <v>7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40" t="s">
        <v>109</v>
      </c>
      <c r="B55" s="40" t="s">
        <v>210</v>
      </c>
      <c r="C55" s="41" t="s">
        <v>211</v>
      </c>
      <c r="D55" s="22">
        <f t="shared" si="15"/>
        <v>462</v>
      </c>
      <c r="E55" s="22">
        <f t="shared" si="1"/>
        <v>136</v>
      </c>
      <c r="F55" s="22">
        <f t="shared" si="1"/>
        <v>213</v>
      </c>
      <c r="G55" s="22">
        <f t="shared" si="1"/>
        <v>101</v>
      </c>
      <c r="H55" s="22">
        <f t="shared" si="2"/>
        <v>5</v>
      </c>
      <c r="I55" s="22">
        <f t="shared" si="2"/>
        <v>7</v>
      </c>
      <c r="J55" s="22">
        <f t="shared" si="2"/>
        <v>0</v>
      </c>
      <c r="K55" s="22">
        <f t="shared" si="16"/>
        <v>249</v>
      </c>
      <c r="L55" s="22">
        <v>136</v>
      </c>
      <c r="M55" s="22">
        <v>0</v>
      </c>
      <c r="N55" s="22">
        <v>101</v>
      </c>
      <c r="O55" s="22">
        <v>5</v>
      </c>
      <c r="P55" s="22">
        <v>7</v>
      </c>
      <c r="Q55" s="22">
        <v>0</v>
      </c>
      <c r="R55" s="22">
        <f t="shared" si="17"/>
        <v>213</v>
      </c>
      <c r="S55" s="22">
        <f t="shared" si="18"/>
        <v>0</v>
      </c>
      <c r="T55" s="22">
        <f t="shared" si="19"/>
        <v>213</v>
      </c>
      <c r="U55" s="22">
        <f t="shared" si="20"/>
        <v>0</v>
      </c>
      <c r="V55" s="22">
        <f t="shared" si="20"/>
        <v>0</v>
      </c>
      <c r="W55" s="22">
        <f t="shared" si="20"/>
        <v>0</v>
      </c>
      <c r="X55" s="22">
        <f t="shared" si="21"/>
        <v>0</v>
      </c>
      <c r="Y55" s="22">
        <f t="shared" si="22"/>
        <v>0</v>
      </c>
      <c r="Z55" s="22" t="s">
        <v>9</v>
      </c>
      <c r="AA55" s="22">
        <v>0</v>
      </c>
      <c r="AB55" s="22" t="s">
        <v>9</v>
      </c>
      <c r="AC55" s="22" t="s">
        <v>9</v>
      </c>
      <c r="AD55" s="22" t="s">
        <v>9</v>
      </c>
      <c r="AE55" s="22">
        <v>0</v>
      </c>
      <c r="AF55" s="22">
        <f t="shared" si="23"/>
        <v>213</v>
      </c>
      <c r="AG55" s="22">
        <v>0</v>
      </c>
      <c r="AH55" s="22">
        <v>213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4"/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f t="shared" si="25"/>
        <v>0</v>
      </c>
      <c r="AU55" s="22" t="s">
        <v>9</v>
      </c>
      <c r="AV55" s="22">
        <v>0</v>
      </c>
      <c r="AW55" s="22" t="s">
        <v>9</v>
      </c>
      <c r="AX55" s="22" t="s">
        <v>9</v>
      </c>
      <c r="AY55" s="22" t="s">
        <v>9</v>
      </c>
      <c r="AZ55" s="22">
        <v>0</v>
      </c>
      <c r="BA55" s="22">
        <f t="shared" si="26"/>
        <v>0</v>
      </c>
      <c r="BB55" s="22" t="s">
        <v>9</v>
      </c>
      <c r="BC55" s="22">
        <v>0</v>
      </c>
      <c r="BD55" s="22" t="s">
        <v>9</v>
      </c>
      <c r="BE55" s="22" t="s">
        <v>9</v>
      </c>
      <c r="BF55" s="22" t="s">
        <v>9</v>
      </c>
      <c r="BG55" s="22">
        <v>0</v>
      </c>
      <c r="BH55" s="22">
        <f t="shared" si="27"/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3.5">
      <c r="A56" s="40" t="s">
        <v>109</v>
      </c>
      <c r="B56" s="40" t="s">
        <v>212</v>
      </c>
      <c r="C56" s="41" t="s">
        <v>213</v>
      </c>
      <c r="D56" s="22">
        <f t="shared" si="15"/>
        <v>547</v>
      </c>
      <c r="E56" s="22">
        <f t="shared" si="1"/>
        <v>197</v>
      </c>
      <c r="F56" s="22">
        <f t="shared" si="1"/>
        <v>240</v>
      </c>
      <c r="G56" s="22">
        <f t="shared" si="1"/>
        <v>94</v>
      </c>
      <c r="H56" s="22">
        <f t="shared" si="2"/>
        <v>12</v>
      </c>
      <c r="I56" s="22">
        <f t="shared" si="2"/>
        <v>4</v>
      </c>
      <c r="J56" s="22">
        <f t="shared" si="2"/>
        <v>0</v>
      </c>
      <c r="K56" s="22">
        <f t="shared" si="16"/>
        <v>197</v>
      </c>
      <c r="L56" s="22">
        <v>197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f t="shared" si="17"/>
        <v>350</v>
      </c>
      <c r="S56" s="22">
        <f t="shared" si="18"/>
        <v>0</v>
      </c>
      <c r="T56" s="22">
        <f t="shared" si="19"/>
        <v>240</v>
      </c>
      <c r="U56" s="22">
        <f t="shared" si="20"/>
        <v>94</v>
      </c>
      <c r="V56" s="22">
        <f t="shared" si="20"/>
        <v>12</v>
      </c>
      <c r="W56" s="22">
        <f t="shared" si="20"/>
        <v>4</v>
      </c>
      <c r="X56" s="22">
        <f t="shared" si="21"/>
        <v>0</v>
      </c>
      <c r="Y56" s="22">
        <f t="shared" si="22"/>
        <v>0</v>
      </c>
      <c r="Z56" s="22" t="s">
        <v>9</v>
      </c>
      <c r="AA56" s="22">
        <v>0</v>
      </c>
      <c r="AB56" s="22" t="s">
        <v>9</v>
      </c>
      <c r="AC56" s="22" t="s">
        <v>9</v>
      </c>
      <c r="AD56" s="22" t="s">
        <v>9</v>
      </c>
      <c r="AE56" s="22">
        <v>0</v>
      </c>
      <c r="AF56" s="22">
        <f t="shared" si="23"/>
        <v>156</v>
      </c>
      <c r="AG56" s="22">
        <v>0</v>
      </c>
      <c r="AH56" s="22">
        <v>156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24"/>
        <v>194</v>
      </c>
      <c r="AN56" s="22">
        <v>0</v>
      </c>
      <c r="AO56" s="22">
        <v>84</v>
      </c>
      <c r="AP56" s="22">
        <v>94</v>
      </c>
      <c r="AQ56" s="22">
        <v>12</v>
      </c>
      <c r="AR56" s="22">
        <v>4</v>
      </c>
      <c r="AS56" s="22">
        <v>0</v>
      </c>
      <c r="AT56" s="22">
        <f t="shared" si="25"/>
        <v>0</v>
      </c>
      <c r="AU56" s="22" t="s">
        <v>9</v>
      </c>
      <c r="AV56" s="22">
        <v>0</v>
      </c>
      <c r="AW56" s="22" t="s">
        <v>9</v>
      </c>
      <c r="AX56" s="22" t="s">
        <v>9</v>
      </c>
      <c r="AY56" s="22" t="s">
        <v>9</v>
      </c>
      <c r="AZ56" s="22">
        <v>0</v>
      </c>
      <c r="BA56" s="22">
        <f t="shared" si="26"/>
        <v>0</v>
      </c>
      <c r="BB56" s="22" t="s">
        <v>9</v>
      </c>
      <c r="BC56" s="22">
        <v>0</v>
      </c>
      <c r="BD56" s="22" t="s">
        <v>9</v>
      </c>
      <c r="BE56" s="22" t="s">
        <v>9</v>
      </c>
      <c r="BF56" s="22" t="s">
        <v>9</v>
      </c>
      <c r="BG56" s="22">
        <v>0</v>
      </c>
      <c r="BH56" s="22">
        <f t="shared" si="27"/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</row>
    <row r="57" spans="1:66" ht="13.5">
      <c r="A57" s="40" t="s">
        <v>109</v>
      </c>
      <c r="B57" s="40" t="s">
        <v>214</v>
      </c>
      <c r="C57" s="41" t="s">
        <v>215</v>
      </c>
      <c r="D57" s="22">
        <f t="shared" si="15"/>
        <v>232</v>
      </c>
      <c r="E57" s="22">
        <f t="shared" si="1"/>
        <v>79</v>
      </c>
      <c r="F57" s="22">
        <f t="shared" si="1"/>
        <v>94</v>
      </c>
      <c r="G57" s="22">
        <f t="shared" si="1"/>
        <v>50</v>
      </c>
      <c r="H57" s="22">
        <f t="shared" si="2"/>
        <v>7</v>
      </c>
      <c r="I57" s="22">
        <f t="shared" si="2"/>
        <v>2</v>
      </c>
      <c r="J57" s="22">
        <f t="shared" si="2"/>
        <v>0</v>
      </c>
      <c r="K57" s="22">
        <f t="shared" si="16"/>
        <v>79</v>
      </c>
      <c r="L57" s="22">
        <v>79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f t="shared" si="17"/>
        <v>153</v>
      </c>
      <c r="S57" s="22">
        <f t="shared" si="18"/>
        <v>0</v>
      </c>
      <c r="T57" s="22">
        <f t="shared" si="19"/>
        <v>94</v>
      </c>
      <c r="U57" s="22">
        <f t="shared" si="20"/>
        <v>50</v>
      </c>
      <c r="V57" s="22">
        <f t="shared" si="20"/>
        <v>7</v>
      </c>
      <c r="W57" s="22">
        <f t="shared" si="20"/>
        <v>2</v>
      </c>
      <c r="X57" s="22">
        <f t="shared" si="21"/>
        <v>0</v>
      </c>
      <c r="Y57" s="22">
        <f t="shared" si="22"/>
        <v>0</v>
      </c>
      <c r="Z57" s="22" t="s">
        <v>9</v>
      </c>
      <c r="AA57" s="22">
        <v>0</v>
      </c>
      <c r="AB57" s="22" t="s">
        <v>9</v>
      </c>
      <c r="AC57" s="22" t="s">
        <v>9</v>
      </c>
      <c r="AD57" s="22" t="s">
        <v>9</v>
      </c>
      <c r="AE57" s="22">
        <v>0</v>
      </c>
      <c r="AF57" s="22">
        <f t="shared" si="23"/>
        <v>55</v>
      </c>
      <c r="AG57" s="22">
        <v>0</v>
      </c>
      <c r="AH57" s="22">
        <v>55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24"/>
        <v>98</v>
      </c>
      <c r="AN57" s="22">
        <v>0</v>
      </c>
      <c r="AO57" s="22">
        <v>39</v>
      </c>
      <c r="AP57" s="22">
        <v>50</v>
      </c>
      <c r="AQ57" s="22">
        <v>7</v>
      </c>
      <c r="AR57" s="22">
        <v>2</v>
      </c>
      <c r="AS57" s="22">
        <v>0</v>
      </c>
      <c r="AT57" s="22">
        <f t="shared" si="25"/>
        <v>0</v>
      </c>
      <c r="AU57" s="22" t="s">
        <v>9</v>
      </c>
      <c r="AV57" s="22">
        <v>0</v>
      </c>
      <c r="AW57" s="22" t="s">
        <v>9</v>
      </c>
      <c r="AX57" s="22" t="s">
        <v>9</v>
      </c>
      <c r="AY57" s="22" t="s">
        <v>9</v>
      </c>
      <c r="AZ57" s="22">
        <v>0</v>
      </c>
      <c r="BA57" s="22">
        <f t="shared" si="26"/>
        <v>0</v>
      </c>
      <c r="BB57" s="22" t="s">
        <v>9</v>
      </c>
      <c r="BC57" s="22">
        <v>0</v>
      </c>
      <c r="BD57" s="22" t="s">
        <v>9</v>
      </c>
      <c r="BE57" s="22" t="s">
        <v>9</v>
      </c>
      <c r="BF57" s="22" t="s">
        <v>9</v>
      </c>
      <c r="BG57" s="22">
        <v>0</v>
      </c>
      <c r="BH57" s="22">
        <f t="shared" si="27"/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109</v>
      </c>
      <c r="B58" s="40" t="s">
        <v>216</v>
      </c>
      <c r="C58" s="41" t="s">
        <v>217</v>
      </c>
      <c r="D58" s="22">
        <f t="shared" si="15"/>
        <v>118</v>
      </c>
      <c r="E58" s="22">
        <f t="shared" si="1"/>
        <v>27</v>
      </c>
      <c r="F58" s="22">
        <f t="shared" si="1"/>
        <v>65</v>
      </c>
      <c r="G58" s="22">
        <f t="shared" si="1"/>
        <v>24</v>
      </c>
      <c r="H58" s="22">
        <f t="shared" si="2"/>
        <v>1</v>
      </c>
      <c r="I58" s="22">
        <f t="shared" si="2"/>
        <v>1</v>
      </c>
      <c r="J58" s="22">
        <f t="shared" si="2"/>
        <v>0</v>
      </c>
      <c r="K58" s="22">
        <f t="shared" si="16"/>
        <v>27</v>
      </c>
      <c r="L58" s="22">
        <v>27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f t="shared" si="17"/>
        <v>91</v>
      </c>
      <c r="S58" s="22">
        <f t="shared" si="18"/>
        <v>0</v>
      </c>
      <c r="T58" s="22">
        <f t="shared" si="19"/>
        <v>65</v>
      </c>
      <c r="U58" s="22">
        <f t="shared" si="20"/>
        <v>24</v>
      </c>
      <c r="V58" s="22">
        <f t="shared" si="20"/>
        <v>1</v>
      </c>
      <c r="W58" s="22">
        <f t="shared" si="20"/>
        <v>1</v>
      </c>
      <c r="X58" s="22">
        <f t="shared" si="21"/>
        <v>0</v>
      </c>
      <c r="Y58" s="22">
        <f t="shared" si="22"/>
        <v>0</v>
      </c>
      <c r="Z58" s="22" t="s">
        <v>9</v>
      </c>
      <c r="AA58" s="22">
        <v>0</v>
      </c>
      <c r="AB58" s="22" t="s">
        <v>9</v>
      </c>
      <c r="AC58" s="22" t="s">
        <v>9</v>
      </c>
      <c r="AD58" s="22" t="s">
        <v>9</v>
      </c>
      <c r="AE58" s="22">
        <v>0</v>
      </c>
      <c r="AF58" s="22">
        <f t="shared" si="23"/>
        <v>33</v>
      </c>
      <c r="AG58" s="22">
        <v>0</v>
      </c>
      <c r="AH58" s="22">
        <v>33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24"/>
        <v>58</v>
      </c>
      <c r="AN58" s="22">
        <v>0</v>
      </c>
      <c r="AO58" s="22">
        <v>32</v>
      </c>
      <c r="AP58" s="22">
        <v>24</v>
      </c>
      <c r="AQ58" s="22">
        <v>1</v>
      </c>
      <c r="AR58" s="22">
        <v>1</v>
      </c>
      <c r="AS58" s="22">
        <v>0</v>
      </c>
      <c r="AT58" s="22">
        <f t="shared" si="25"/>
        <v>0</v>
      </c>
      <c r="AU58" s="22" t="s">
        <v>9</v>
      </c>
      <c r="AV58" s="22">
        <v>0</v>
      </c>
      <c r="AW58" s="22" t="s">
        <v>9</v>
      </c>
      <c r="AX58" s="22" t="s">
        <v>9</v>
      </c>
      <c r="AY58" s="22" t="s">
        <v>9</v>
      </c>
      <c r="AZ58" s="22">
        <v>0</v>
      </c>
      <c r="BA58" s="22">
        <f t="shared" si="26"/>
        <v>0</v>
      </c>
      <c r="BB58" s="22" t="s">
        <v>9</v>
      </c>
      <c r="BC58" s="22">
        <v>0</v>
      </c>
      <c r="BD58" s="22" t="s">
        <v>9</v>
      </c>
      <c r="BE58" s="22" t="s">
        <v>9</v>
      </c>
      <c r="BF58" s="22" t="s">
        <v>9</v>
      </c>
      <c r="BG58" s="22">
        <v>0</v>
      </c>
      <c r="BH58" s="22">
        <f t="shared" si="27"/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</row>
    <row r="59" spans="1:66" ht="13.5">
      <c r="A59" s="40" t="s">
        <v>109</v>
      </c>
      <c r="B59" s="40" t="s">
        <v>218</v>
      </c>
      <c r="C59" s="41" t="s">
        <v>219</v>
      </c>
      <c r="D59" s="22">
        <f t="shared" si="15"/>
        <v>240</v>
      </c>
      <c r="E59" s="22">
        <f t="shared" si="1"/>
        <v>85</v>
      </c>
      <c r="F59" s="22">
        <f t="shared" si="1"/>
        <v>106</v>
      </c>
      <c r="G59" s="22">
        <f t="shared" si="1"/>
        <v>41</v>
      </c>
      <c r="H59" s="22">
        <f t="shared" si="2"/>
        <v>6</v>
      </c>
      <c r="I59" s="22">
        <f t="shared" si="2"/>
        <v>2</v>
      </c>
      <c r="J59" s="22">
        <f t="shared" si="2"/>
        <v>0</v>
      </c>
      <c r="K59" s="22">
        <f t="shared" si="16"/>
        <v>85</v>
      </c>
      <c r="L59" s="22">
        <v>85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f t="shared" si="17"/>
        <v>155</v>
      </c>
      <c r="S59" s="22">
        <f t="shared" si="18"/>
        <v>0</v>
      </c>
      <c r="T59" s="22">
        <f t="shared" si="19"/>
        <v>106</v>
      </c>
      <c r="U59" s="22">
        <f t="shared" si="20"/>
        <v>41</v>
      </c>
      <c r="V59" s="22">
        <f t="shared" si="20"/>
        <v>6</v>
      </c>
      <c r="W59" s="22">
        <f t="shared" si="20"/>
        <v>2</v>
      </c>
      <c r="X59" s="22">
        <f t="shared" si="21"/>
        <v>0</v>
      </c>
      <c r="Y59" s="22">
        <f t="shared" si="22"/>
        <v>0</v>
      </c>
      <c r="Z59" s="22" t="s">
        <v>9</v>
      </c>
      <c r="AA59" s="22">
        <v>0</v>
      </c>
      <c r="AB59" s="22" t="s">
        <v>9</v>
      </c>
      <c r="AC59" s="22" t="s">
        <v>9</v>
      </c>
      <c r="AD59" s="22" t="s">
        <v>9</v>
      </c>
      <c r="AE59" s="22">
        <v>0</v>
      </c>
      <c r="AF59" s="22">
        <f t="shared" si="23"/>
        <v>63</v>
      </c>
      <c r="AG59" s="22">
        <v>0</v>
      </c>
      <c r="AH59" s="22">
        <v>63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24"/>
        <v>92</v>
      </c>
      <c r="AN59" s="22">
        <v>0</v>
      </c>
      <c r="AO59" s="22">
        <v>43</v>
      </c>
      <c r="AP59" s="22">
        <v>41</v>
      </c>
      <c r="AQ59" s="22">
        <v>6</v>
      </c>
      <c r="AR59" s="22">
        <v>2</v>
      </c>
      <c r="AS59" s="22">
        <v>0</v>
      </c>
      <c r="AT59" s="22">
        <f t="shared" si="25"/>
        <v>0</v>
      </c>
      <c r="AU59" s="22" t="s">
        <v>9</v>
      </c>
      <c r="AV59" s="22">
        <v>0</v>
      </c>
      <c r="AW59" s="22" t="s">
        <v>9</v>
      </c>
      <c r="AX59" s="22" t="s">
        <v>9</v>
      </c>
      <c r="AY59" s="22" t="s">
        <v>9</v>
      </c>
      <c r="AZ59" s="22">
        <v>0</v>
      </c>
      <c r="BA59" s="22">
        <f t="shared" si="26"/>
        <v>0</v>
      </c>
      <c r="BB59" s="22" t="s">
        <v>9</v>
      </c>
      <c r="BC59" s="22">
        <v>0</v>
      </c>
      <c r="BD59" s="22" t="s">
        <v>9</v>
      </c>
      <c r="BE59" s="22" t="s">
        <v>9</v>
      </c>
      <c r="BF59" s="22" t="s">
        <v>9</v>
      </c>
      <c r="BG59" s="22">
        <v>0</v>
      </c>
      <c r="BH59" s="22">
        <f t="shared" si="27"/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3.5">
      <c r="A60" s="40" t="s">
        <v>109</v>
      </c>
      <c r="B60" s="40" t="s">
        <v>220</v>
      </c>
      <c r="C60" s="41" t="s">
        <v>221</v>
      </c>
      <c r="D60" s="22">
        <f t="shared" si="15"/>
        <v>308</v>
      </c>
      <c r="E60" s="22">
        <f t="shared" si="1"/>
        <v>91</v>
      </c>
      <c r="F60" s="22">
        <f t="shared" si="1"/>
        <v>120</v>
      </c>
      <c r="G60" s="22">
        <f t="shared" si="1"/>
        <v>91</v>
      </c>
      <c r="H60" s="22">
        <f t="shared" si="2"/>
        <v>3</v>
      </c>
      <c r="I60" s="22">
        <f t="shared" si="2"/>
        <v>3</v>
      </c>
      <c r="J60" s="22">
        <f t="shared" si="2"/>
        <v>0</v>
      </c>
      <c r="K60" s="22">
        <f t="shared" si="16"/>
        <v>188</v>
      </c>
      <c r="L60" s="22">
        <v>91</v>
      </c>
      <c r="M60" s="22">
        <v>0</v>
      </c>
      <c r="N60" s="22">
        <v>91</v>
      </c>
      <c r="O60" s="22">
        <v>3</v>
      </c>
      <c r="P60" s="22">
        <v>3</v>
      </c>
      <c r="Q60" s="22">
        <v>0</v>
      </c>
      <c r="R60" s="22">
        <f t="shared" si="17"/>
        <v>120</v>
      </c>
      <c r="S60" s="22">
        <f t="shared" si="18"/>
        <v>0</v>
      </c>
      <c r="T60" s="22">
        <f t="shared" si="19"/>
        <v>120</v>
      </c>
      <c r="U60" s="22">
        <f t="shared" si="20"/>
        <v>0</v>
      </c>
      <c r="V60" s="22">
        <f t="shared" si="20"/>
        <v>0</v>
      </c>
      <c r="W60" s="22">
        <f t="shared" si="20"/>
        <v>0</v>
      </c>
      <c r="X60" s="22">
        <f t="shared" si="21"/>
        <v>0</v>
      </c>
      <c r="Y60" s="22">
        <f t="shared" si="22"/>
        <v>0</v>
      </c>
      <c r="Z60" s="22" t="s">
        <v>9</v>
      </c>
      <c r="AA60" s="22">
        <v>0</v>
      </c>
      <c r="AB60" s="22" t="s">
        <v>9</v>
      </c>
      <c r="AC60" s="22" t="s">
        <v>9</v>
      </c>
      <c r="AD60" s="22" t="s">
        <v>9</v>
      </c>
      <c r="AE60" s="22">
        <v>0</v>
      </c>
      <c r="AF60" s="22">
        <f t="shared" si="23"/>
        <v>120</v>
      </c>
      <c r="AG60" s="22">
        <v>0</v>
      </c>
      <c r="AH60" s="22">
        <v>120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24"/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f t="shared" si="25"/>
        <v>0</v>
      </c>
      <c r="AU60" s="22" t="s">
        <v>9</v>
      </c>
      <c r="AV60" s="22">
        <v>0</v>
      </c>
      <c r="AW60" s="22" t="s">
        <v>9</v>
      </c>
      <c r="AX60" s="22" t="s">
        <v>9</v>
      </c>
      <c r="AY60" s="22" t="s">
        <v>9</v>
      </c>
      <c r="AZ60" s="22">
        <v>0</v>
      </c>
      <c r="BA60" s="22">
        <f t="shared" si="26"/>
        <v>0</v>
      </c>
      <c r="BB60" s="22" t="s">
        <v>9</v>
      </c>
      <c r="BC60" s="22">
        <v>0</v>
      </c>
      <c r="BD60" s="22" t="s">
        <v>9</v>
      </c>
      <c r="BE60" s="22" t="s">
        <v>9</v>
      </c>
      <c r="BF60" s="22" t="s">
        <v>9</v>
      </c>
      <c r="BG60" s="22">
        <v>0</v>
      </c>
      <c r="BH60" s="22">
        <f t="shared" si="27"/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</row>
    <row r="61" spans="1:66" ht="13.5">
      <c r="A61" s="40" t="s">
        <v>109</v>
      </c>
      <c r="B61" s="40" t="s">
        <v>222</v>
      </c>
      <c r="C61" s="41" t="s">
        <v>223</v>
      </c>
      <c r="D61" s="22">
        <f t="shared" si="15"/>
        <v>264</v>
      </c>
      <c r="E61" s="22">
        <f t="shared" si="1"/>
        <v>106</v>
      </c>
      <c r="F61" s="22">
        <f t="shared" si="1"/>
        <v>86</v>
      </c>
      <c r="G61" s="22">
        <f t="shared" si="1"/>
        <v>67</v>
      </c>
      <c r="H61" s="22">
        <f t="shared" si="2"/>
        <v>2</v>
      </c>
      <c r="I61" s="22">
        <f t="shared" si="2"/>
        <v>3</v>
      </c>
      <c r="J61" s="22">
        <f t="shared" si="2"/>
        <v>0</v>
      </c>
      <c r="K61" s="22">
        <f t="shared" si="16"/>
        <v>178</v>
      </c>
      <c r="L61" s="22">
        <v>106</v>
      </c>
      <c r="M61" s="22">
        <v>0</v>
      </c>
      <c r="N61" s="22">
        <v>67</v>
      </c>
      <c r="O61" s="22">
        <v>2</v>
      </c>
      <c r="P61" s="22">
        <v>3</v>
      </c>
      <c r="Q61" s="22">
        <v>0</v>
      </c>
      <c r="R61" s="22">
        <f t="shared" si="17"/>
        <v>86</v>
      </c>
      <c r="S61" s="22">
        <f t="shared" si="18"/>
        <v>0</v>
      </c>
      <c r="T61" s="22">
        <f t="shared" si="19"/>
        <v>86</v>
      </c>
      <c r="U61" s="22">
        <f t="shared" si="20"/>
        <v>0</v>
      </c>
      <c r="V61" s="22">
        <f t="shared" si="20"/>
        <v>0</v>
      </c>
      <c r="W61" s="22">
        <f t="shared" si="20"/>
        <v>0</v>
      </c>
      <c r="X61" s="22">
        <f t="shared" si="21"/>
        <v>0</v>
      </c>
      <c r="Y61" s="22">
        <f t="shared" si="22"/>
        <v>0</v>
      </c>
      <c r="Z61" s="22" t="s">
        <v>9</v>
      </c>
      <c r="AA61" s="22">
        <v>0</v>
      </c>
      <c r="AB61" s="22" t="s">
        <v>9</v>
      </c>
      <c r="AC61" s="22" t="s">
        <v>9</v>
      </c>
      <c r="AD61" s="22" t="s">
        <v>9</v>
      </c>
      <c r="AE61" s="22">
        <v>0</v>
      </c>
      <c r="AF61" s="22">
        <f t="shared" si="23"/>
        <v>86</v>
      </c>
      <c r="AG61" s="22">
        <v>0</v>
      </c>
      <c r="AH61" s="22">
        <v>86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24"/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f t="shared" si="25"/>
        <v>0</v>
      </c>
      <c r="AU61" s="22" t="s">
        <v>9</v>
      </c>
      <c r="AV61" s="22">
        <v>0</v>
      </c>
      <c r="AW61" s="22" t="s">
        <v>9</v>
      </c>
      <c r="AX61" s="22" t="s">
        <v>9</v>
      </c>
      <c r="AY61" s="22" t="s">
        <v>9</v>
      </c>
      <c r="AZ61" s="22">
        <v>0</v>
      </c>
      <c r="BA61" s="22">
        <f t="shared" si="26"/>
        <v>0</v>
      </c>
      <c r="BB61" s="22" t="s">
        <v>9</v>
      </c>
      <c r="BC61" s="22">
        <v>0</v>
      </c>
      <c r="BD61" s="22" t="s">
        <v>9</v>
      </c>
      <c r="BE61" s="22" t="s">
        <v>9</v>
      </c>
      <c r="BF61" s="22" t="s">
        <v>9</v>
      </c>
      <c r="BG61" s="22">
        <v>0</v>
      </c>
      <c r="BH61" s="22">
        <f t="shared" si="27"/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13.5">
      <c r="A62" s="40" t="s">
        <v>109</v>
      </c>
      <c r="B62" s="40" t="s">
        <v>224</v>
      </c>
      <c r="C62" s="41" t="s">
        <v>225</v>
      </c>
      <c r="D62" s="22">
        <f t="shared" si="15"/>
        <v>233</v>
      </c>
      <c r="E62" s="22">
        <f t="shared" si="1"/>
        <v>0</v>
      </c>
      <c r="F62" s="22">
        <f t="shared" si="1"/>
        <v>141</v>
      </c>
      <c r="G62" s="22">
        <f t="shared" si="1"/>
        <v>85</v>
      </c>
      <c r="H62" s="22">
        <f t="shared" si="1"/>
        <v>7</v>
      </c>
      <c r="I62" s="22">
        <f t="shared" si="1"/>
        <v>0</v>
      </c>
      <c r="J62" s="22">
        <f t="shared" si="1"/>
        <v>0</v>
      </c>
      <c r="K62" s="22">
        <f t="shared" si="16"/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f t="shared" si="17"/>
        <v>233</v>
      </c>
      <c r="S62" s="22">
        <f t="shared" si="18"/>
        <v>0</v>
      </c>
      <c r="T62" s="22">
        <f t="shared" si="19"/>
        <v>141</v>
      </c>
      <c r="U62" s="22">
        <f t="shared" si="20"/>
        <v>85</v>
      </c>
      <c r="V62" s="22">
        <f t="shared" si="20"/>
        <v>7</v>
      </c>
      <c r="W62" s="22">
        <f t="shared" si="20"/>
        <v>0</v>
      </c>
      <c r="X62" s="22">
        <f t="shared" si="21"/>
        <v>0</v>
      </c>
      <c r="Y62" s="22">
        <f t="shared" si="22"/>
        <v>0</v>
      </c>
      <c r="Z62" s="22" t="s">
        <v>9</v>
      </c>
      <c r="AA62" s="22">
        <v>0</v>
      </c>
      <c r="AB62" s="22" t="s">
        <v>9</v>
      </c>
      <c r="AC62" s="22" t="s">
        <v>9</v>
      </c>
      <c r="AD62" s="22" t="s">
        <v>9</v>
      </c>
      <c r="AE62" s="22">
        <v>0</v>
      </c>
      <c r="AF62" s="22">
        <f t="shared" si="23"/>
        <v>141</v>
      </c>
      <c r="AG62" s="22">
        <v>0</v>
      </c>
      <c r="AH62" s="22">
        <v>141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24"/>
        <v>92</v>
      </c>
      <c r="AN62" s="22">
        <v>0</v>
      </c>
      <c r="AO62" s="22">
        <v>0</v>
      </c>
      <c r="AP62" s="22">
        <v>85</v>
      </c>
      <c r="AQ62" s="22">
        <v>7</v>
      </c>
      <c r="AR62" s="22">
        <v>0</v>
      </c>
      <c r="AS62" s="22">
        <v>0</v>
      </c>
      <c r="AT62" s="22">
        <f t="shared" si="25"/>
        <v>0</v>
      </c>
      <c r="AU62" s="22" t="s">
        <v>9</v>
      </c>
      <c r="AV62" s="22">
        <v>0</v>
      </c>
      <c r="AW62" s="22" t="s">
        <v>9</v>
      </c>
      <c r="AX62" s="22" t="s">
        <v>9</v>
      </c>
      <c r="AY62" s="22" t="s">
        <v>9</v>
      </c>
      <c r="AZ62" s="22">
        <v>0</v>
      </c>
      <c r="BA62" s="22">
        <f t="shared" si="26"/>
        <v>0</v>
      </c>
      <c r="BB62" s="22" t="s">
        <v>9</v>
      </c>
      <c r="BC62" s="22">
        <v>0</v>
      </c>
      <c r="BD62" s="22" t="s">
        <v>9</v>
      </c>
      <c r="BE62" s="22" t="s">
        <v>9</v>
      </c>
      <c r="BF62" s="22" t="s">
        <v>9</v>
      </c>
      <c r="BG62" s="22">
        <v>0</v>
      </c>
      <c r="BH62" s="22">
        <f t="shared" si="27"/>
        <v>40</v>
      </c>
      <c r="BI62" s="22">
        <v>13</v>
      </c>
      <c r="BJ62" s="22">
        <v>1</v>
      </c>
      <c r="BK62" s="22">
        <v>26</v>
      </c>
      <c r="BL62" s="22">
        <v>0</v>
      </c>
      <c r="BM62" s="22">
        <v>0</v>
      </c>
      <c r="BN62" s="22">
        <v>0</v>
      </c>
    </row>
    <row r="63" spans="1:66" ht="13.5">
      <c r="A63" s="40" t="s">
        <v>109</v>
      </c>
      <c r="B63" s="40" t="s">
        <v>226</v>
      </c>
      <c r="C63" s="41" t="s">
        <v>227</v>
      </c>
      <c r="D63" s="22">
        <f t="shared" si="15"/>
        <v>609</v>
      </c>
      <c r="E63" s="22">
        <f aca="true" t="shared" si="28" ref="E63:J63">L63+S63</f>
        <v>90</v>
      </c>
      <c r="F63" s="22">
        <f t="shared" si="28"/>
        <v>285</v>
      </c>
      <c r="G63" s="22">
        <f t="shared" si="28"/>
        <v>215</v>
      </c>
      <c r="H63" s="22">
        <f t="shared" si="28"/>
        <v>10</v>
      </c>
      <c r="I63" s="22">
        <f t="shared" si="28"/>
        <v>9</v>
      </c>
      <c r="J63" s="22">
        <f t="shared" si="28"/>
        <v>0</v>
      </c>
      <c r="K63" s="22">
        <f t="shared" si="16"/>
        <v>324</v>
      </c>
      <c r="L63" s="22">
        <v>90</v>
      </c>
      <c r="M63" s="22">
        <v>0</v>
      </c>
      <c r="N63" s="22">
        <v>215</v>
      </c>
      <c r="O63" s="22">
        <v>10</v>
      </c>
      <c r="P63" s="22">
        <v>9</v>
      </c>
      <c r="Q63" s="22">
        <v>0</v>
      </c>
      <c r="R63" s="22">
        <f t="shared" si="17"/>
        <v>285</v>
      </c>
      <c r="S63" s="22">
        <f t="shared" si="18"/>
        <v>0</v>
      </c>
      <c r="T63" s="22">
        <f t="shared" si="19"/>
        <v>285</v>
      </c>
      <c r="U63" s="22">
        <f t="shared" si="20"/>
        <v>0</v>
      </c>
      <c r="V63" s="22">
        <f t="shared" si="20"/>
        <v>0</v>
      </c>
      <c r="W63" s="22">
        <f t="shared" si="20"/>
        <v>0</v>
      </c>
      <c r="X63" s="22">
        <f t="shared" si="21"/>
        <v>0</v>
      </c>
      <c r="Y63" s="22">
        <f t="shared" si="22"/>
        <v>0</v>
      </c>
      <c r="Z63" s="22" t="s">
        <v>9</v>
      </c>
      <c r="AA63" s="22">
        <v>0</v>
      </c>
      <c r="AB63" s="22" t="s">
        <v>9</v>
      </c>
      <c r="AC63" s="22" t="s">
        <v>9</v>
      </c>
      <c r="AD63" s="22" t="s">
        <v>9</v>
      </c>
      <c r="AE63" s="22">
        <v>0</v>
      </c>
      <c r="AF63" s="22">
        <f t="shared" si="23"/>
        <v>269</v>
      </c>
      <c r="AG63" s="22">
        <v>0</v>
      </c>
      <c r="AH63" s="22">
        <v>269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24"/>
        <v>16</v>
      </c>
      <c r="AN63" s="22">
        <v>0</v>
      </c>
      <c r="AO63" s="22">
        <v>16</v>
      </c>
      <c r="AP63" s="22">
        <v>0</v>
      </c>
      <c r="AQ63" s="22">
        <v>0</v>
      </c>
      <c r="AR63" s="22">
        <v>0</v>
      </c>
      <c r="AS63" s="22">
        <v>0</v>
      </c>
      <c r="AT63" s="22">
        <f t="shared" si="25"/>
        <v>0</v>
      </c>
      <c r="AU63" s="22" t="s">
        <v>9</v>
      </c>
      <c r="AV63" s="22">
        <v>0</v>
      </c>
      <c r="AW63" s="22" t="s">
        <v>9</v>
      </c>
      <c r="AX63" s="22" t="s">
        <v>9</v>
      </c>
      <c r="AY63" s="22" t="s">
        <v>9</v>
      </c>
      <c r="AZ63" s="22">
        <v>0</v>
      </c>
      <c r="BA63" s="22">
        <f t="shared" si="26"/>
        <v>0</v>
      </c>
      <c r="BB63" s="22" t="s">
        <v>9</v>
      </c>
      <c r="BC63" s="22">
        <v>0</v>
      </c>
      <c r="BD63" s="22" t="s">
        <v>9</v>
      </c>
      <c r="BE63" s="22" t="s">
        <v>9</v>
      </c>
      <c r="BF63" s="22" t="s">
        <v>9</v>
      </c>
      <c r="BG63" s="22">
        <v>0</v>
      </c>
      <c r="BH63" s="22">
        <f t="shared" si="27"/>
        <v>77</v>
      </c>
      <c r="BI63" s="22">
        <v>36</v>
      </c>
      <c r="BJ63" s="22">
        <v>1</v>
      </c>
      <c r="BK63" s="22">
        <v>0</v>
      </c>
      <c r="BL63" s="22">
        <v>0</v>
      </c>
      <c r="BM63" s="22">
        <v>0</v>
      </c>
      <c r="BN63" s="22">
        <v>40</v>
      </c>
    </row>
    <row r="64" spans="1:66" ht="13.5">
      <c r="A64" s="51" t="s">
        <v>12</v>
      </c>
      <c r="B64" s="52"/>
      <c r="C64" s="53"/>
      <c r="D64" s="22">
        <f aca="true" t="shared" si="29" ref="D64:AI64">SUM(D5:D63)</f>
        <v>50712</v>
      </c>
      <c r="E64" s="22">
        <f t="shared" si="29"/>
        <v>14615</v>
      </c>
      <c r="F64" s="22">
        <f t="shared" si="29"/>
        <v>18752</v>
      </c>
      <c r="G64" s="22">
        <f t="shared" si="29"/>
        <v>12049</v>
      </c>
      <c r="H64" s="22">
        <f t="shared" si="29"/>
        <v>1367</v>
      </c>
      <c r="I64" s="22">
        <f t="shared" si="29"/>
        <v>184</v>
      </c>
      <c r="J64" s="22">
        <f t="shared" si="29"/>
        <v>3745</v>
      </c>
      <c r="K64" s="22">
        <f t="shared" si="29"/>
        <v>20111</v>
      </c>
      <c r="L64" s="22">
        <f t="shared" si="29"/>
        <v>11345</v>
      </c>
      <c r="M64" s="22">
        <f t="shared" si="29"/>
        <v>2815</v>
      </c>
      <c r="N64" s="22">
        <f t="shared" si="29"/>
        <v>4650</v>
      </c>
      <c r="O64" s="22">
        <f t="shared" si="29"/>
        <v>517</v>
      </c>
      <c r="P64" s="22">
        <f t="shared" si="29"/>
        <v>134</v>
      </c>
      <c r="Q64" s="22">
        <f t="shared" si="29"/>
        <v>650</v>
      </c>
      <c r="R64" s="22">
        <f t="shared" si="29"/>
        <v>30601</v>
      </c>
      <c r="S64" s="22">
        <f t="shared" si="29"/>
        <v>3270</v>
      </c>
      <c r="T64" s="22">
        <f t="shared" si="29"/>
        <v>15937</v>
      </c>
      <c r="U64" s="22">
        <f t="shared" si="29"/>
        <v>7399</v>
      </c>
      <c r="V64" s="22">
        <f t="shared" si="29"/>
        <v>850</v>
      </c>
      <c r="W64" s="22">
        <f t="shared" si="29"/>
        <v>50</v>
      </c>
      <c r="X64" s="22">
        <f t="shared" si="29"/>
        <v>3095</v>
      </c>
      <c r="Y64" s="22">
        <f t="shared" si="29"/>
        <v>3422</v>
      </c>
      <c r="Z64" s="22">
        <f t="shared" si="29"/>
        <v>0</v>
      </c>
      <c r="AA64" s="22">
        <f t="shared" si="29"/>
        <v>1212</v>
      </c>
      <c r="AB64" s="22">
        <f t="shared" si="29"/>
        <v>0</v>
      </c>
      <c r="AC64" s="22">
        <f t="shared" si="29"/>
        <v>0</v>
      </c>
      <c r="AD64" s="22">
        <f t="shared" si="29"/>
        <v>0</v>
      </c>
      <c r="AE64" s="22">
        <f t="shared" si="29"/>
        <v>2210</v>
      </c>
      <c r="AF64" s="22">
        <f t="shared" si="29"/>
        <v>8774</v>
      </c>
      <c r="AG64" s="22">
        <f t="shared" si="29"/>
        <v>0</v>
      </c>
      <c r="AH64" s="22">
        <f t="shared" si="29"/>
        <v>8250</v>
      </c>
      <c r="AI64" s="22">
        <f t="shared" si="29"/>
        <v>492</v>
      </c>
      <c r="AJ64" s="22">
        <f aca="true" t="shared" si="30" ref="AJ64:BN64">SUM(AJ5:AJ63)</f>
        <v>28</v>
      </c>
      <c r="AK64" s="22">
        <f t="shared" si="30"/>
        <v>4</v>
      </c>
      <c r="AL64" s="22">
        <f t="shared" si="30"/>
        <v>0</v>
      </c>
      <c r="AM64" s="22">
        <f t="shared" si="30"/>
        <v>17731</v>
      </c>
      <c r="AN64" s="22">
        <f t="shared" si="30"/>
        <v>3270</v>
      </c>
      <c r="AO64" s="22">
        <f t="shared" si="30"/>
        <v>6475</v>
      </c>
      <c r="AP64" s="22">
        <f t="shared" si="30"/>
        <v>6907</v>
      </c>
      <c r="AQ64" s="22">
        <f t="shared" si="30"/>
        <v>822</v>
      </c>
      <c r="AR64" s="22">
        <f t="shared" si="30"/>
        <v>46</v>
      </c>
      <c r="AS64" s="22">
        <f t="shared" si="30"/>
        <v>211</v>
      </c>
      <c r="AT64" s="22">
        <f t="shared" si="30"/>
        <v>674</v>
      </c>
      <c r="AU64" s="22">
        <f t="shared" si="30"/>
        <v>0</v>
      </c>
      <c r="AV64" s="22">
        <f t="shared" si="30"/>
        <v>0</v>
      </c>
      <c r="AW64" s="22">
        <f t="shared" si="30"/>
        <v>0</v>
      </c>
      <c r="AX64" s="22">
        <f t="shared" si="30"/>
        <v>0</v>
      </c>
      <c r="AY64" s="22">
        <f t="shared" si="30"/>
        <v>0</v>
      </c>
      <c r="AZ64" s="22">
        <f t="shared" si="30"/>
        <v>674</v>
      </c>
      <c r="BA64" s="22">
        <f t="shared" si="30"/>
        <v>0</v>
      </c>
      <c r="BB64" s="22">
        <f t="shared" si="30"/>
        <v>0</v>
      </c>
      <c r="BC64" s="22">
        <f t="shared" si="30"/>
        <v>0</v>
      </c>
      <c r="BD64" s="22">
        <f t="shared" si="30"/>
        <v>0</v>
      </c>
      <c r="BE64" s="22">
        <f t="shared" si="30"/>
        <v>0</v>
      </c>
      <c r="BF64" s="22">
        <f t="shared" si="30"/>
        <v>0</v>
      </c>
      <c r="BG64" s="22">
        <f t="shared" si="30"/>
        <v>0</v>
      </c>
      <c r="BH64" s="22">
        <f t="shared" si="30"/>
        <v>22217</v>
      </c>
      <c r="BI64" s="22">
        <f t="shared" si="30"/>
        <v>18216</v>
      </c>
      <c r="BJ64" s="22">
        <f t="shared" si="30"/>
        <v>1241</v>
      </c>
      <c r="BK64" s="22">
        <f t="shared" si="30"/>
        <v>2493</v>
      </c>
      <c r="BL64" s="22">
        <f t="shared" si="30"/>
        <v>0</v>
      </c>
      <c r="BM64" s="22">
        <f t="shared" si="30"/>
        <v>0</v>
      </c>
      <c r="BN64" s="22">
        <f t="shared" si="30"/>
        <v>267</v>
      </c>
    </row>
  </sheetData>
  <mergeCells count="13">
    <mergeCell ref="BH2:BN2"/>
    <mergeCell ref="K2:Q2"/>
    <mergeCell ref="R2:X2"/>
    <mergeCell ref="Y2:AE2"/>
    <mergeCell ref="AF2:AL2"/>
    <mergeCell ref="A64:C64"/>
    <mergeCell ref="AM2:AS2"/>
    <mergeCell ref="AT2:AZ2"/>
    <mergeCell ref="BA2:BG2"/>
    <mergeCell ref="A2:A4"/>
    <mergeCell ref="B2:B4"/>
    <mergeCell ref="C2:C4"/>
    <mergeCell ref="D2:J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2003-02-07T11:21:05Z</dcterms:modified>
  <cp:category/>
  <cp:version/>
  <cp:contentType/>
  <cp:contentStatus/>
</cp:coreProperties>
</file>