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6921108E-3429-4581-BF82-7DFBB127BC1C}" xr6:coauthVersionLast="46" xr6:coauthVersionMax="46" xr10:uidLastSave="{00000000-0000-0000-0000-000000000000}"/>
  <bookViews>
    <workbookView xWindow="28680" yWindow="-120" windowWidth="29040" windowHeight="15840" tabRatio="979" activeTab="20" xr2:uid="{00000000-000D-0000-FFFF-FFFF00000000}"/>
  </bookViews>
  <sheets>
    <sheet name="修正履歴" sheetId="75" r:id="rId1"/>
    <sheet name="ツールの説明" sheetId="74" r:id="rId2"/>
    <sheet name="作成上の留意事項及び部門の定義" sheetId="67" r:id="rId3"/>
    <sheet name="資産・負債一覧表 " sheetId="52" r:id="rId4"/>
    <sheet name="原価計算書" sheetId="53" r:id="rId5"/>
    <sheet name="行政コスト計算書" sheetId="49" r:id="rId6"/>
    <sheet name="注記" sheetId="62" r:id="rId7"/>
    <sheet name="注記 (例)" sheetId="73" r:id="rId8"/>
    <sheet name="要約（市区町村用）" sheetId="61" r:id="rId9"/>
    <sheet name="要約 (事務組合用)" sheetId="71" r:id="rId10"/>
    <sheet name="分析（市区町村用） " sheetId="64" r:id="rId11"/>
    <sheet name="分析  (事務組合用)" sheetId="72" r:id="rId12"/>
    <sheet name="入力シート（説明）" sheetId="44" r:id="rId13"/>
    <sheet name="Graph1" sheetId="68" state="hidden" r:id="rId14"/>
    <sheet name="1.基礎情報（市区町村用）" sheetId="35" r:id="rId15"/>
    <sheet name="1.基礎情報（事務組合用）" sheetId="70" r:id="rId16"/>
    <sheet name="2.資産" sheetId="38" r:id="rId17"/>
    <sheet name="3.負債" sheetId="47" r:id="rId18"/>
    <sheet name="4.人件費単価" sheetId="36" r:id="rId19"/>
    <sheet name="5.その他費用・収益" sheetId="42" r:id="rId20"/>
    <sheet name="6.原価" sheetId="59" r:id="rId21"/>
    <sheet name="入力チェック" sheetId="33" r:id="rId22"/>
  </sheets>
  <definedNames>
    <definedName name="AS2DocOpenMode" hidden="1">"AS2DocumentEdit"</definedName>
    <definedName name="_xlnm.Print_Area" localSheetId="14">'1.基礎情報（市区町村用）'!$A$1:$L$101</definedName>
    <definedName name="_xlnm.Print_Area" localSheetId="15">'1.基礎情報（事務組合用）'!$A$1:$L$89</definedName>
    <definedName name="_xlnm.Print_Area" localSheetId="16">'2.資産'!$A$1:$H$115</definedName>
    <definedName name="_xlnm.Print_Area" localSheetId="17">'3.負債'!$A$1:$H$80</definedName>
    <definedName name="_xlnm.Print_Area" localSheetId="18">'4.人件費単価'!$A$1:$I$135</definedName>
    <definedName name="_xlnm.Print_Area" localSheetId="19">'5.その他費用・収益'!$A$1:$J$118</definedName>
    <definedName name="_xlnm.Print_Area" localSheetId="20">'6.原価'!$A$1:$W$157</definedName>
    <definedName name="_xlnm.Print_Area" localSheetId="1">ツールの説明!$A$1:$Q$71</definedName>
    <definedName name="_xlnm.Print_Area" localSheetId="4">原価計算書!$A$5:$O$31</definedName>
    <definedName name="_xlnm.Print_Area" localSheetId="5">行政コスト計算書!$A$5:$G$72</definedName>
    <definedName name="_xlnm.Print_Area" localSheetId="2">作成上の留意事項及び部門の定義!$A$1:$E$23</definedName>
    <definedName name="_xlnm.Print_Area" localSheetId="3">'資産・負債一覧表 '!$A$5:$K$48</definedName>
    <definedName name="_xlnm.Print_Area" localSheetId="6">注記!$A$5:$J$47</definedName>
    <definedName name="_xlnm.Print_Area" localSheetId="7">'注記 (例)'!$A$5:$J$89</definedName>
    <definedName name="_xlnm.Print_Area" localSheetId="12">'入力シート（説明）'!$A$1:$O$14</definedName>
    <definedName name="_xlnm.Print_Area" localSheetId="21">入力チェック!$A$1:$M$84</definedName>
    <definedName name="_xlnm.Print_Area" localSheetId="11">'分析  (事務組合用)'!$A$1:$E$42</definedName>
    <definedName name="_xlnm.Print_Area" localSheetId="10">'分析（市区町村用） '!$A$1:$E$42</definedName>
    <definedName name="_xlnm.Print_Area" localSheetId="9">'要約 (事務組合用)'!$A$1:$I$54</definedName>
    <definedName name="_xlnm.Print_Area" localSheetId="8">'要約（市区町村用）'!$A$1:$I$61</definedName>
    <definedName name="_xlnm.Print_Titles" localSheetId="14">'1.基礎情報（市区町村用）'!$8:$8</definedName>
    <definedName name="_xlnm.Print_Titles" localSheetId="15">'1.基礎情報（事務組合用）'!$8:$8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59" l="1"/>
  <c r="Q71" i="59" l="1"/>
  <c r="O71" i="59"/>
  <c r="N71" i="59"/>
  <c r="M71" i="59"/>
  <c r="K71" i="59"/>
  <c r="J71" i="59"/>
  <c r="I71" i="59"/>
  <c r="G71" i="59"/>
  <c r="F71" i="59"/>
  <c r="E110" i="59"/>
  <c r="J35" i="70" l="1"/>
  <c r="M129" i="59" l="1"/>
  <c r="M128" i="59"/>
  <c r="H130" i="59"/>
  <c r="H129" i="59"/>
  <c r="H128" i="59"/>
  <c r="M130" i="59" l="1"/>
  <c r="E111" i="59"/>
  <c r="J47" i="70" l="1"/>
  <c r="F111" i="59"/>
  <c r="N24" i="59"/>
  <c r="O24" i="59"/>
  <c r="K24" i="59"/>
  <c r="E21" i="38"/>
  <c r="I58" i="33"/>
  <c r="G1" i="71" l="1"/>
  <c r="F1" i="49" l="1"/>
  <c r="E28" i="71" l="1"/>
  <c r="E35" i="61"/>
  <c r="G28" i="61" l="1"/>
  <c r="G27" i="61"/>
  <c r="G26" i="61"/>
  <c r="G25" i="61"/>
  <c r="G24" i="61"/>
  <c r="G23" i="61"/>
  <c r="G22" i="61"/>
  <c r="G21" i="61"/>
  <c r="G20" i="61"/>
  <c r="G19" i="61"/>
  <c r="G18" i="61"/>
  <c r="G17" i="61"/>
  <c r="G16" i="61"/>
  <c r="G15" i="61"/>
  <c r="G14" i="61"/>
  <c r="G13" i="61"/>
  <c r="G12" i="61"/>
  <c r="G11" i="61"/>
  <c r="J2" i="73" l="1"/>
  <c r="J1" i="73"/>
  <c r="I2" i="62"/>
  <c r="I1" i="62"/>
  <c r="F2" i="49"/>
  <c r="N2" i="53"/>
  <c r="N1" i="53"/>
  <c r="I2" i="52"/>
  <c r="I1" i="52"/>
  <c r="D39" i="72" l="1"/>
  <c r="C39" i="72"/>
  <c r="H60" i="33" l="1"/>
  <c r="J58" i="33"/>
  <c r="H79" i="33" l="1"/>
  <c r="H62" i="33"/>
  <c r="C40" i="72" l="1"/>
  <c r="G126" i="59"/>
  <c r="E29" i="71"/>
  <c r="H60" i="70"/>
  <c r="H59" i="70"/>
  <c r="H58" i="70"/>
  <c r="I52" i="70"/>
  <c r="H52" i="70"/>
  <c r="G52" i="70"/>
  <c r="F52" i="70"/>
  <c r="J51" i="70"/>
  <c r="J50" i="70"/>
  <c r="J49" i="70"/>
  <c r="J48" i="70"/>
  <c r="J46" i="70"/>
  <c r="I40" i="70"/>
  <c r="H40" i="70"/>
  <c r="G40" i="70"/>
  <c r="F40" i="70"/>
  <c r="J39" i="70"/>
  <c r="J38" i="70"/>
  <c r="J37" i="70"/>
  <c r="J36" i="70"/>
  <c r="J34" i="70"/>
  <c r="C41" i="72" l="1"/>
  <c r="C16" i="72" s="1"/>
  <c r="D37" i="72"/>
  <c r="C37" i="72"/>
  <c r="D41" i="72"/>
  <c r="D16" i="72" s="1"/>
  <c r="J40" i="70"/>
  <c r="J52" i="70"/>
  <c r="D36" i="72" s="1"/>
  <c r="F26" i="71" l="1"/>
  <c r="D38" i="72"/>
  <c r="C38" i="72"/>
  <c r="C36" i="72"/>
  <c r="E35" i="72"/>
  <c r="E26" i="71"/>
  <c r="N150" i="59"/>
  <c r="N149" i="59"/>
  <c r="N146" i="59"/>
  <c r="N145" i="59"/>
  <c r="N144" i="59"/>
  <c r="N143" i="59"/>
  <c r="Q94" i="59"/>
  <c r="P95" i="59"/>
  <c r="P93" i="59"/>
  <c r="P92" i="59"/>
  <c r="O94" i="59"/>
  <c r="N94" i="59"/>
  <c r="M94" i="59"/>
  <c r="L95" i="59"/>
  <c r="L93" i="59"/>
  <c r="L92" i="59"/>
  <c r="K94" i="59"/>
  <c r="J94" i="59"/>
  <c r="I94" i="59"/>
  <c r="G94" i="59"/>
  <c r="F94" i="59"/>
  <c r="E94" i="59"/>
  <c r="H95" i="59"/>
  <c r="H93" i="59"/>
  <c r="H92" i="59"/>
  <c r="E24" i="59"/>
  <c r="G26" i="71" l="1"/>
  <c r="D93" i="59"/>
  <c r="L94" i="59"/>
  <c r="P94" i="59"/>
  <c r="D92" i="59"/>
  <c r="D95" i="59"/>
  <c r="H94" i="59"/>
  <c r="D94" i="59" l="1"/>
  <c r="G30" i="47"/>
  <c r="E41" i="72" l="1"/>
  <c r="E40" i="72"/>
  <c r="E39" i="72"/>
  <c r="E38" i="72"/>
  <c r="E37" i="72"/>
  <c r="E36" i="72"/>
  <c r="F22" i="71"/>
  <c r="F21" i="71"/>
  <c r="F20" i="71"/>
  <c r="F19" i="71"/>
  <c r="F18" i="71"/>
  <c r="F17" i="71"/>
  <c r="F16" i="71"/>
  <c r="F15" i="71"/>
  <c r="F14" i="71"/>
  <c r="F13" i="71"/>
  <c r="F12" i="71"/>
  <c r="F11" i="71"/>
  <c r="F10" i="71"/>
  <c r="F9" i="71"/>
  <c r="F8" i="71"/>
  <c r="F7" i="71"/>
  <c r="F6" i="71"/>
  <c r="F5" i="71"/>
  <c r="B1" i="71"/>
  <c r="H83" i="70" l="1"/>
  <c r="E16" i="72" s="1"/>
  <c r="G78" i="36"/>
  <c r="E76" i="36"/>
  <c r="E79" i="36" s="1"/>
  <c r="D39" i="64" l="1"/>
  <c r="C40" i="64"/>
  <c r="C39" i="64"/>
  <c r="P27" i="59" l="1"/>
  <c r="P25" i="59"/>
  <c r="P22" i="59"/>
  <c r="P21" i="59"/>
  <c r="P20" i="59"/>
  <c r="L27" i="59"/>
  <c r="L25" i="59"/>
  <c r="L22" i="59"/>
  <c r="L21" i="59"/>
  <c r="L20" i="59"/>
  <c r="H27" i="59"/>
  <c r="H25" i="59"/>
  <c r="H22" i="59"/>
  <c r="H21" i="59"/>
  <c r="H20" i="59"/>
  <c r="P58" i="59"/>
  <c r="P57" i="59"/>
  <c r="P56" i="59"/>
  <c r="P55" i="59"/>
  <c r="P54" i="59"/>
  <c r="L58" i="59"/>
  <c r="L57" i="59"/>
  <c r="L56" i="59"/>
  <c r="L55" i="59"/>
  <c r="L54" i="59"/>
  <c r="H58" i="59"/>
  <c r="H57" i="59"/>
  <c r="H56" i="59"/>
  <c r="H55" i="59"/>
  <c r="H54" i="59"/>
  <c r="P74" i="59"/>
  <c r="L74" i="59"/>
  <c r="H74" i="59"/>
  <c r="Q59" i="59" l="1"/>
  <c r="O59" i="59"/>
  <c r="N59" i="59"/>
  <c r="M59" i="59"/>
  <c r="K59" i="59"/>
  <c r="J59" i="59"/>
  <c r="I59" i="59"/>
  <c r="G59" i="59"/>
  <c r="F59" i="59"/>
  <c r="E59" i="59"/>
  <c r="H59" i="59" l="1"/>
  <c r="P59" i="59"/>
  <c r="D56" i="59"/>
  <c r="D58" i="59"/>
  <c r="D55" i="59"/>
  <c r="D57" i="59"/>
  <c r="D54" i="59"/>
  <c r="L59" i="59"/>
  <c r="D59" i="59" l="1"/>
  <c r="F106" i="36" l="1"/>
  <c r="D33" i="36" s="1"/>
  <c r="S73" i="59" s="1"/>
  <c r="E73" i="59" s="1"/>
  <c r="O73" i="59" l="1"/>
  <c r="M73" i="59"/>
  <c r="J73" i="59"/>
  <c r="G73" i="59"/>
  <c r="N73" i="59"/>
  <c r="K73" i="59"/>
  <c r="I73" i="59"/>
  <c r="F73" i="59"/>
  <c r="Q73" i="59"/>
  <c r="L73" i="59" l="1"/>
  <c r="H73" i="59"/>
  <c r="P73" i="59"/>
  <c r="D73" i="59" l="1"/>
  <c r="I34" i="33"/>
  <c r="J78" i="33" l="1"/>
  <c r="I75" i="33"/>
  <c r="I73" i="33"/>
  <c r="I54" i="33" l="1"/>
  <c r="J54" i="33" s="1"/>
  <c r="G31" i="47" l="1"/>
  <c r="F14" i="35" l="1"/>
  <c r="D40" i="36"/>
  <c r="F105" i="36" s="1"/>
  <c r="D29" i="36" s="1"/>
  <c r="D54" i="36" l="1"/>
  <c r="E54" i="36" s="1"/>
  <c r="F79" i="36" l="1"/>
  <c r="H68" i="35"/>
  <c r="B1" i="61" l="1"/>
  <c r="N153" i="59" l="1"/>
  <c r="Q24" i="59"/>
  <c r="F28" i="61"/>
  <c r="F27" i="61"/>
  <c r="F26" i="61"/>
  <c r="F25" i="61"/>
  <c r="F24" i="61"/>
  <c r="F23" i="61"/>
  <c r="F22" i="61"/>
  <c r="F21" i="61"/>
  <c r="F20" i="61"/>
  <c r="F19" i="61"/>
  <c r="F18" i="61"/>
  <c r="F17" i="61"/>
  <c r="F16" i="61"/>
  <c r="F15" i="61"/>
  <c r="F14" i="61"/>
  <c r="F13" i="61"/>
  <c r="F12" i="61"/>
  <c r="F11" i="61"/>
  <c r="F9" i="61"/>
  <c r="F8" i="61"/>
  <c r="F7" i="61"/>
  <c r="F6" i="61"/>
  <c r="F5" i="61"/>
  <c r="E36" i="61" l="1"/>
  <c r="I27" i="33" l="1"/>
  <c r="J27" i="33" s="1"/>
  <c r="I31" i="33"/>
  <c r="J31" i="33" s="1"/>
  <c r="F10" i="61" l="1"/>
  <c r="E40" i="64" l="1"/>
  <c r="G1" i="61"/>
  <c r="G111" i="59" l="1"/>
  <c r="K144" i="59" s="1"/>
  <c r="L20" i="53" s="1"/>
  <c r="E39" i="64"/>
  <c r="L149" i="59" l="1"/>
  <c r="M25" i="53" s="1"/>
  <c r="L143" i="59"/>
  <c r="M19" i="53" s="1"/>
  <c r="L146" i="59"/>
  <c r="M22" i="53" s="1"/>
  <c r="K149" i="59"/>
  <c r="L25" i="53" s="1"/>
  <c r="K150" i="59"/>
  <c r="L26" i="53" s="1"/>
  <c r="L145" i="59"/>
  <c r="M21" i="53" s="1"/>
  <c r="L150" i="59"/>
  <c r="M26" i="53" s="1"/>
  <c r="L144" i="59"/>
  <c r="M20" i="53" s="1"/>
  <c r="K145" i="59"/>
  <c r="L21" i="53" s="1"/>
  <c r="K143" i="59"/>
  <c r="L19" i="53" s="1"/>
  <c r="K146" i="59"/>
  <c r="L22" i="53" s="1"/>
  <c r="H95" i="35"/>
  <c r="N21" i="53" l="1"/>
  <c r="N20" i="53"/>
  <c r="N22" i="53"/>
  <c r="L27" i="53"/>
  <c r="N25" i="53"/>
  <c r="M23" i="53"/>
  <c r="N26" i="53"/>
  <c r="M27" i="53"/>
  <c r="N19" i="53"/>
  <c r="L23" i="53"/>
  <c r="D61" i="36"/>
  <c r="E61" i="36" s="1"/>
  <c r="N23" i="53" l="1"/>
  <c r="N27" i="53"/>
  <c r="E38" i="49" l="1"/>
  <c r="M126" i="59" l="1"/>
  <c r="H126" i="59"/>
  <c r="J77" i="33"/>
  <c r="J76" i="33"/>
  <c r="J75" i="33"/>
  <c r="D26" i="59"/>
  <c r="M24" i="59"/>
  <c r="J24" i="59"/>
  <c r="I24" i="59"/>
  <c r="G24" i="59"/>
  <c r="F24" i="59"/>
  <c r="D23" i="59"/>
  <c r="I36" i="33" s="1"/>
  <c r="J36" i="33" s="1"/>
  <c r="I33" i="33"/>
  <c r="J33" i="33" s="1"/>
  <c r="I32" i="33"/>
  <c r="J32" i="33" s="1"/>
  <c r="I29" i="33"/>
  <c r="J29" i="33" s="1"/>
  <c r="I28" i="33"/>
  <c r="J28" i="33" s="1"/>
  <c r="K75" i="33" l="1"/>
  <c r="L24" i="59"/>
  <c r="H24" i="59"/>
  <c r="P24" i="59"/>
  <c r="D74" i="59"/>
  <c r="D22" i="59"/>
  <c r="I35" i="33" s="1"/>
  <c r="J35" i="33" s="1"/>
  <c r="D25" i="59"/>
  <c r="L151" i="59"/>
  <c r="M145" i="59"/>
  <c r="M146" i="59"/>
  <c r="M149" i="59"/>
  <c r="M150" i="59"/>
  <c r="K151" i="59"/>
  <c r="M144" i="59"/>
  <c r="L147" i="59"/>
  <c r="D20" i="59"/>
  <c r="D21" i="59"/>
  <c r="D27" i="59"/>
  <c r="K147" i="59"/>
  <c r="M143" i="59"/>
  <c r="N147" i="59" l="1"/>
  <c r="E17" i="49" s="1"/>
  <c r="D24" i="59"/>
  <c r="I38" i="33" s="1"/>
  <c r="J38" i="33" s="1"/>
  <c r="N154" i="59"/>
  <c r="E19" i="49" s="1"/>
  <c r="D153" i="59"/>
  <c r="D154" i="59" s="1"/>
  <c r="N151" i="59"/>
  <c r="E18" i="49" s="1"/>
  <c r="M151" i="59"/>
  <c r="M147" i="59"/>
  <c r="J73" i="33" l="1"/>
  <c r="K73" i="33" s="1"/>
  <c r="J34" i="33"/>
  <c r="D57" i="42" l="1"/>
  <c r="D52" i="42"/>
  <c r="D30" i="42"/>
  <c r="D25" i="42"/>
  <c r="D20" i="42"/>
  <c r="I57" i="33" s="1"/>
  <c r="J57" i="33" s="1"/>
  <c r="D96" i="42"/>
  <c r="D91" i="42"/>
  <c r="I59" i="33" l="1"/>
  <c r="J59" i="33" s="1"/>
  <c r="E66" i="49"/>
  <c r="E65" i="49"/>
  <c r="E64" i="49"/>
  <c r="E61" i="49"/>
  <c r="E60" i="49"/>
  <c r="E59" i="49"/>
  <c r="E53" i="49"/>
  <c r="E52" i="49"/>
  <c r="E51" i="49"/>
  <c r="E48" i="49"/>
  <c r="E47" i="49"/>
  <c r="E37" i="49"/>
  <c r="E36" i="49"/>
  <c r="E33" i="49"/>
  <c r="E32" i="49"/>
  <c r="E31" i="49"/>
  <c r="E28" i="49"/>
  <c r="E27" i="49"/>
  <c r="E26" i="49"/>
  <c r="I41" i="52"/>
  <c r="I39" i="52"/>
  <c r="I37" i="52"/>
  <c r="I35" i="52"/>
  <c r="H20" i="52"/>
  <c r="H25" i="52"/>
  <c r="H24" i="52"/>
  <c r="G19" i="52"/>
  <c r="G18" i="52"/>
  <c r="G16" i="52"/>
  <c r="G15" i="52"/>
  <c r="H13" i="52"/>
  <c r="I43" i="52" l="1"/>
  <c r="F39" i="49"/>
  <c r="F67" i="49"/>
  <c r="F82" i="70"/>
  <c r="C15" i="72" s="1"/>
  <c r="F29" i="49"/>
  <c r="H16" i="52"/>
  <c r="H19" i="52"/>
  <c r="I26" i="52"/>
  <c r="F34" i="49"/>
  <c r="F62" i="49"/>
  <c r="H96" i="35"/>
  <c r="H84" i="70"/>
  <c r="F94" i="35"/>
  <c r="C15" i="64" s="1"/>
  <c r="F54" i="49"/>
  <c r="F49" i="49"/>
  <c r="F68" i="49" l="1"/>
  <c r="F40" i="49"/>
  <c r="H82" i="70"/>
  <c r="E15" i="72" s="1"/>
  <c r="F82" i="35"/>
  <c r="F70" i="70"/>
  <c r="E34" i="71" s="1"/>
  <c r="H97" i="35"/>
  <c r="H85" i="70"/>
  <c r="H98" i="35"/>
  <c r="H86" i="70"/>
  <c r="H94" i="35"/>
  <c r="E15" i="64" s="1"/>
  <c r="I21" i="52"/>
  <c r="F55" i="49"/>
  <c r="H81" i="70" l="1"/>
  <c r="E42" i="71" s="1"/>
  <c r="E43" i="71"/>
  <c r="E41" i="61"/>
  <c r="H41" i="61" s="1"/>
  <c r="E50" i="61"/>
  <c r="H93" i="35"/>
  <c r="E49" i="61" s="1"/>
  <c r="E18" i="47"/>
  <c r="E31" i="38"/>
  <c r="I28" i="52" s="1"/>
  <c r="I30" i="52" s="1"/>
  <c r="I45" i="52" s="1"/>
  <c r="H87" i="70" l="1"/>
  <c r="E41" i="71"/>
  <c r="E48" i="61"/>
  <c r="I50" i="61" s="1"/>
  <c r="H99" i="35"/>
  <c r="E28" i="38"/>
  <c r="E24" i="38"/>
  <c r="H50" i="61" l="1"/>
  <c r="F81" i="35"/>
  <c r="F69" i="70"/>
  <c r="E33" i="71" s="1"/>
  <c r="E19" i="38"/>
  <c r="E33" i="38" s="1"/>
  <c r="E40" i="61" l="1"/>
  <c r="H40" i="61" s="1"/>
  <c r="I60" i="35"/>
  <c r="L125" i="59" s="1"/>
  <c r="L127" i="59" s="1"/>
  <c r="H60" i="35"/>
  <c r="G60" i="35"/>
  <c r="J125" i="59" s="1"/>
  <c r="J127" i="59" s="1"/>
  <c r="F60" i="35"/>
  <c r="J59" i="35"/>
  <c r="J58" i="35"/>
  <c r="J57" i="35"/>
  <c r="J56" i="35"/>
  <c r="J55" i="35"/>
  <c r="J54" i="35"/>
  <c r="I48" i="35"/>
  <c r="H48" i="35"/>
  <c r="G48" i="35"/>
  <c r="E125" i="59" s="1"/>
  <c r="F48" i="35"/>
  <c r="J47" i="35"/>
  <c r="J46" i="35"/>
  <c r="J45" i="35"/>
  <c r="J44" i="35"/>
  <c r="J43" i="35"/>
  <c r="J42" i="35"/>
  <c r="G125" i="59" l="1"/>
  <c r="G127" i="59" s="1"/>
  <c r="E127" i="59"/>
  <c r="D125" i="59"/>
  <c r="E109" i="59" s="1"/>
  <c r="C37" i="64"/>
  <c r="F125" i="59"/>
  <c r="F127" i="59" s="1"/>
  <c r="C41" i="64"/>
  <c r="C16" i="64" s="1"/>
  <c r="I125" i="59"/>
  <c r="D37" i="64"/>
  <c r="K125" i="59"/>
  <c r="K127" i="59" s="1"/>
  <c r="D41" i="64"/>
  <c r="D16" i="64" s="1"/>
  <c r="J60" i="35"/>
  <c r="J48" i="35"/>
  <c r="D38" i="64" l="1"/>
  <c r="D36" i="64"/>
  <c r="F32" i="61"/>
  <c r="F33" i="61" s="1"/>
  <c r="F109" i="59"/>
  <c r="I127" i="59"/>
  <c r="M125" i="59"/>
  <c r="D127" i="59"/>
  <c r="H125" i="59"/>
  <c r="E35" i="64"/>
  <c r="C36" i="64"/>
  <c r="E32" i="61"/>
  <c r="E33" i="61" s="1"/>
  <c r="C38" i="64"/>
  <c r="E41" i="64"/>
  <c r="E16" i="64" s="1"/>
  <c r="E37" i="64"/>
  <c r="D20" i="36"/>
  <c r="F110" i="59" l="1"/>
  <c r="M127" i="59"/>
  <c r="H127" i="59"/>
  <c r="G109" i="59"/>
  <c r="F150" i="59" s="1"/>
  <c r="G26" i="53" s="1"/>
  <c r="D25" i="36"/>
  <c r="S71" i="59" s="1"/>
  <c r="E36" i="64"/>
  <c r="G32" i="61"/>
  <c r="G33" i="61" s="1"/>
  <c r="E38" i="64"/>
  <c r="S18" i="59"/>
  <c r="D21" i="36"/>
  <c r="H67" i="35"/>
  <c r="H66" i="35"/>
  <c r="E18" i="59" l="1"/>
  <c r="K18" i="59"/>
  <c r="E146" i="59"/>
  <c r="F22" i="53" s="1"/>
  <c r="E144" i="59"/>
  <c r="F20" i="53" s="1"/>
  <c r="E150" i="59"/>
  <c r="F26" i="53" s="1"/>
  <c r="H26" i="53" s="1"/>
  <c r="G110" i="59"/>
  <c r="F145" i="59"/>
  <c r="G21" i="53" s="1"/>
  <c r="F149" i="59"/>
  <c r="F143" i="59"/>
  <c r="E143" i="59"/>
  <c r="E145" i="59"/>
  <c r="E149" i="59"/>
  <c r="F144" i="59"/>
  <c r="G20" i="53" s="1"/>
  <c r="F146" i="59"/>
  <c r="G22" i="53" s="1"/>
  <c r="Q18" i="59"/>
  <c r="N137" i="59" s="1"/>
  <c r="N18" i="59"/>
  <c r="J18" i="59"/>
  <c r="G18" i="59"/>
  <c r="O18" i="59"/>
  <c r="M18" i="59"/>
  <c r="I18" i="59"/>
  <c r="F18" i="59"/>
  <c r="N139" i="59"/>
  <c r="S19" i="59"/>
  <c r="E19" i="59" s="1"/>
  <c r="S72" i="59"/>
  <c r="E72" i="59" s="1"/>
  <c r="I145" i="59" l="1"/>
  <c r="J21" i="53" s="1"/>
  <c r="H137" i="59"/>
  <c r="I13" i="53" s="1"/>
  <c r="H144" i="59"/>
  <c r="I20" i="53" s="1"/>
  <c r="E137" i="59"/>
  <c r="F13" i="53" s="1"/>
  <c r="I149" i="59"/>
  <c r="J25" i="53" s="1"/>
  <c r="H143" i="59"/>
  <c r="I19" i="53" s="1"/>
  <c r="G150" i="59"/>
  <c r="I143" i="59"/>
  <c r="J19" i="53" s="1"/>
  <c r="I144" i="59"/>
  <c r="J20" i="53" s="1"/>
  <c r="H146" i="59"/>
  <c r="I22" i="53" s="1"/>
  <c r="G146" i="59"/>
  <c r="F21" i="53"/>
  <c r="H21" i="53" s="1"/>
  <c r="G145" i="59"/>
  <c r="G25" i="53"/>
  <c r="G27" i="53" s="1"/>
  <c r="F151" i="59"/>
  <c r="G144" i="59"/>
  <c r="F25" i="53"/>
  <c r="G149" i="59"/>
  <c r="E151" i="59"/>
  <c r="F19" i="53"/>
  <c r="E147" i="59"/>
  <c r="G143" i="59"/>
  <c r="I150" i="59"/>
  <c r="J26" i="53" s="1"/>
  <c r="I146" i="59"/>
  <c r="J22" i="53" s="1"/>
  <c r="G19" i="53"/>
  <c r="G23" i="53" s="1"/>
  <c r="F147" i="59"/>
  <c r="H145" i="59"/>
  <c r="H150" i="59"/>
  <c r="H149" i="59"/>
  <c r="H20" i="53"/>
  <c r="H22" i="53"/>
  <c r="E139" i="59"/>
  <c r="I139" i="59"/>
  <c r="H139" i="59"/>
  <c r="K139" i="59"/>
  <c r="F137" i="59"/>
  <c r="G13" i="53" s="1"/>
  <c r="L139" i="59"/>
  <c r="K137" i="59"/>
  <c r="L13" i="53" s="1"/>
  <c r="L137" i="59"/>
  <c r="M13" i="53" s="1"/>
  <c r="F139" i="59"/>
  <c r="I137" i="59"/>
  <c r="J13" i="53" s="1"/>
  <c r="H71" i="59"/>
  <c r="O19" i="59"/>
  <c r="M19" i="59"/>
  <c r="K19" i="59"/>
  <c r="I19" i="59"/>
  <c r="G19" i="59"/>
  <c r="Q19" i="59"/>
  <c r="N138" i="59" s="1"/>
  <c r="N19" i="59"/>
  <c r="J19" i="59"/>
  <c r="F19" i="59"/>
  <c r="Q72" i="59"/>
  <c r="N140" i="59" s="1"/>
  <c r="N72" i="59"/>
  <c r="K72" i="59"/>
  <c r="I72" i="59"/>
  <c r="F72" i="59"/>
  <c r="O72" i="59"/>
  <c r="M72" i="59"/>
  <c r="J72" i="59"/>
  <c r="G72" i="59"/>
  <c r="P71" i="59"/>
  <c r="H18" i="59"/>
  <c r="L18" i="59"/>
  <c r="P18" i="59"/>
  <c r="L71" i="59"/>
  <c r="J143" i="59" l="1"/>
  <c r="D143" i="59" s="1"/>
  <c r="G151" i="59"/>
  <c r="J144" i="59"/>
  <c r="D144" i="59" s="1"/>
  <c r="K22" i="53"/>
  <c r="E22" i="53" s="1"/>
  <c r="K13" i="53"/>
  <c r="K19" i="53"/>
  <c r="K20" i="53"/>
  <c r="E20" i="53" s="1"/>
  <c r="I147" i="59"/>
  <c r="H13" i="53"/>
  <c r="N13" i="53"/>
  <c r="I25" i="53"/>
  <c r="H151" i="59"/>
  <c r="J149" i="59"/>
  <c r="I21" i="53"/>
  <c r="J145" i="59"/>
  <c r="D145" i="59" s="1"/>
  <c r="F27" i="53"/>
  <c r="H25" i="53"/>
  <c r="I151" i="59"/>
  <c r="I26" i="53"/>
  <c r="K26" i="53" s="1"/>
  <c r="E26" i="53" s="1"/>
  <c r="J150" i="59"/>
  <c r="D150" i="59" s="1"/>
  <c r="G147" i="59"/>
  <c r="H19" i="53"/>
  <c r="F23" i="53"/>
  <c r="J146" i="59"/>
  <c r="D146" i="59" s="1"/>
  <c r="H147" i="59"/>
  <c r="J27" i="53"/>
  <c r="J23" i="53"/>
  <c r="G139" i="59"/>
  <c r="G137" i="59"/>
  <c r="I138" i="59"/>
  <c r="J14" i="53" s="1"/>
  <c r="K140" i="59"/>
  <c r="Q17" i="59"/>
  <c r="J17" i="59"/>
  <c r="J28" i="59" s="1"/>
  <c r="E140" i="59"/>
  <c r="I140" i="59"/>
  <c r="H140" i="59"/>
  <c r="L140" i="59"/>
  <c r="F17" i="59"/>
  <c r="F28" i="59" s="1"/>
  <c r="F138" i="59"/>
  <c r="G14" i="53" s="1"/>
  <c r="N17" i="59"/>
  <c r="N28" i="59" s="1"/>
  <c r="L138" i="59"/>
  <c r="M14" i="53" s="1"/>
  <c r="E17" i="59"/>
  <c r="E28" i="59" s="1"/>
  <c r="E138" i="59"/>
  <c r="F14" i="53" s="1"/>
  <c r="I17" i="59"/>
  <c r="I28" i="59" s="1"/>
  <c r="H138" i="59"/>
  <c r="I14" i="53" s="1"/>
  <c r="M17" i="59"/>
  <c r="M28" i="59" s="1"/>
  <c r="K138" i="59"/>
  <c r="L14" i="53" s="1"/>
  <c r="F140" i="59"/>
  <c r="H19" i="59"/>
  <c r="I24" i="33" s="1"/>
  <c r="J24" i="33" s="1"/>
  <c r="H72" i="59"/>
  <c r="L19" i="59"/>
  <c r="I25" i="33" s="1"/>
  <c r="J25" i="33" s="1"/>
  <c r="L72" i="59"/>
  <c r="P19" i="59"/>
  <c r="P72" i="59"/>
  <c r="I26" i="33"/>
  <c r="J26" i="33" s="1"/>
  <c r="O17" i="59"/>
  <c r="K17" i="59"/>
  <c r="K28" i="59" s="1"/>
  <c r="M137" i="59"/>
  <c r="G17" i="59"/>
  <c r="J137" i="59"/>
  <c r="D18" i="59"/>
  <c r="I23" i="33" s="1"/>
  <c r="J23" i="33" s="1"/>
  <c r="N14" i="53" l="1"/>
  <c r="H14" i="53"/>
  <c r="G140" i="59"/>
  <c r="K14" i="53"/>
  <c r="D147" i="59"/>
  <c r="I23" i="53"/>
  <c r="K21" i="53"/>
  <c r="E13" i="53"/>
  <c r="H23" i="53"/>
  <c r="E19" i="53"/>
  <c r="J147" i="59"/>
  <c r="H27" i="53"/>
  <c r="D149" i="59"/>
  <c r="D151" i="59" s="1"/>
  <c r="J151" i="59"/>
  <c r="K25" i="53"/>
  <c r="K27" i="53" s="1"/>
  <c r="I27" i="53"/>
  <c r="P17" i="59"/>
  <c r="H17" i="59"/>
  <c r="L17" i="59"/>
  <c r="G138" i="59"/>
  <c r="E141" i="59"/>
  <c r="E155" i="59" s="1"/>
  <c r="F141" i="59"/>
  <c r="F155" i="59" s="1"/>
  <c r="L28" i="59"/>
  <c r="G28" i="59"/>
  <c r="H28" i="59" s="1"/>
  <c r="O28" i="59"/>
  <c r="P28" i="59" s="1"/>
  <c r="Q28" i="59"/>
  <c r="M138" i="59"/>
  <c r="J138" i="59"/>
  <c r="D137" i="59"/>
  <c r="D19" i="59"/>
  <c r="G141" i="59" l="1"/>
  <c r="G155" i="59" s="1"/>
  <c r="E14" i="53"/>
  <c r="K23" i="53"/>
  <c r="E21" i="53"/>
  <c r="E23" i="53" s="1"/>
  <c r="E12" i="49" s="1"/>
  <c r="E25" i="53"/>
  <c r="E27" i="53" s="1"/>
  <c r="D17" i="59"/>
  <c r="D28" i="59" s="1"/>
  <c r="D138" i="59"/>
  <c r="J16" i="53" l="1"/>
  <c r="M16" i="53"/>
  <c r="G16" i="53"/>
  <c r="F16" i="53" l="1"/>
  <c r="H16" i="53" s="1"/>
  <c r="I15" i="53"/>
  <c r="J139" i="59"/>
  <c r="H141" i="59"/>
  <c r="H155" i="59" s="1"/>
  <c r="J15" i="53"/>
  <c r="J17" i="53" s="1"/>
  <c r="J28" i="53" s="1"/>
  <c r="I141" i="59"/>
  <c r="I155" i="59" s="1"/>
  <c r="I16" i="53"/>
  <c r="K16" i="53" s="1"/>
  <c r="J140" i="59"/>
  <c r="M15" i="53"/>
  <c r="M17" i="53" s="1"/>
  <c r="M28" i="53" s="1"/>
  <c r="L141" i="59"/>
  <c r="L155" i="59" s="1"/>
  <c r="L15" i="53"/>
  <c r="M139" i="59"/>
  <c r="K141" i="59"/>
  <c r="K155" i="59" s="1"/>
  <c r="F15" i="53"/>
  <c r="G15" i="53"/>
  <c r="G17" i="53" s="1"/>
  <c r="G28" i="53" s="1"/>
  <c r="L16" i="53"/>
  <c r="N16" i="53" s="1"/>
  <c r="M140" i="59"/>
  <c r="E13" i="49"/>
  <c r="K15" i="53" l="1"/>
  <c r="K17" i="53" s="1"/>
  <c r="H15" i="53"/>
  <c r="F17" i="53"/>
  <c r="F28" i="53" s="1"/>
  <c r="F75" i="70" s="1"/>
  <c r="C11" i="72" s="1"/>
  <c r="N15" i="53"/>
  <c r="N17" i="53" s="1"/>
  <c r="L17" i="53"/>
  <c r="L28" i="53" s="1"/>
  <c r="N28" i="53" s="1"/>
  <c r="E16" i="53"/>
  <c r="G89" i="35"/>
  <c r="D13" i="64" s="1"/>
  <c r="G77" i="70"/>
  <c r="D13" i="72" s="1"/>
  <c r="G88" i="35"/>
  <c r="D12" i="64" s="1"/>
  <c r="G76" i="70"/>
  <c r="D12" i="72" s="1"/>
  <c r="G87" i="35"/>
  <c r="D11" i="64" s="1"/>
  <c r="G75" i="70"/>
  <c r="D11" i="72" s="1"/>
  <c r="J141" i="59"/>
  <c r="J155" i="59" s="1"/>
  <c r="M141" i="59"/>
  <c r="M155" i="59" s="1"/>
  <c r="I17" i="53"/>
  <c r="I28" i="53" l="1"/>
  <c r="F76" i="70" s="1"/>
  <c r="C12" i="72" s="1"/>
  <c r="F58" i="61"/>
  <c r="E15" i="53"/>
  <c r="E17" i="53" s="1"/>
  <c r="E28" i="53" s="1"/>
  <c r="N29" i="53" s="1"/>
  <c r="H17" i="53"/>
  <c r="H28" i="53"/>
  <c r="F77" i="70"/>
  <c r="C13" i="72" s="1"/>
  <c r="E50" i="71"/>
  <c r="G74" i="70"/>
  <c r="D10" i="72" s="1"/>
  <c r="F50" i="71"/>
  <c r="F51" i="71"/>
  <c r="F52" i="71"/>
  <c r="F59" i="61"/>
  <c r="G86" i="35"/>
  <c r="D10" i="64" s="1"/>
  <c r="H75" i="70"/>
  <c r="E11" i="72" s="1"/>
  <c r="F57" i="61"/>
  <c r="F87" i="35"/>
  <c r="C11" i="64" s="1"/>
  <c r="F89" i="35"/>
  <c r="C13" i="64" s="1"/>
  <c r="K28" i="53" l="1"/>
  <c r="F88" i="35"/>
  <c r="C12" i="64" s="1"/>
  <c r="E52" i="71"/>
  <c r="G52" i="71" s="1"/>
  <c r="F29" i="53"/>
  <c r="I29" i="53"/>
  <c r="L29" i="53"/>
  <c r="E51" i="71"/>
  <c r="G51" i="71" s="1"/>
  <c r="H77" i="70"/>
  <c r="E13" i="72" s="1"/>
  <c r="H76" i="70"/>
  <c r="E12" i="72" s="1"/>
  <c r="H29" i="53"/>
  <c r="K29" i="53"/>
  <c r="F74" i="70"/>
  <c r="M29" i="53"/>
  <c r="G29" i="53"/>
  <c r="J29" i="53"/>
  <c r="F48" i="71"/>
  <c r="F54" i="71" s="1"/>
  <c r="F55" i="61"/>
  <c r="F61" i="61" s="1"/>
  <c r="G50" i="71"/>
  <c r="E11" i="49"/>
  <c r="F14" i="49" s="1"/>
  <c r="E58" i="61"/>
  <c r="G58" i="61" s="1"/>
  <c r="E59" i="61"/>
  <c r="G59" i="61" s="1"/>
  <c r="H89" i="35"/>
  <c r="E13" i="64" s="1"/>
  <c r="E57" i="61"/>
  <c r="G57" i="61" s="1"/>
  <c r="H87" i="35"/>
  <c r="E11" i="64" s="1"/>
  <c r="H88" i="35" l="1"/>
  <c r="E12" i="64" s="1"/>
  <c r="F86" i="35"/>
  <c r="C10" i="64" s="1"/>
  <c r="H74" i="70"/>
  <c r="E10" i="72" s="1"/>
  <c r="E48" i="71"/>
  <c r="E54" i="71" s="1"/>
  <c r="C10" i="72"/>
  <c r="H86" i="35" l="1"/>
  <c r="E10" i="64" s="1"/>
  <c r="E55" i="61"/>
  <c r="E61" i="61" s="1"/>
  <c r="E39" i="71"/>
  <c r="G48" i="71"/>
  <c r="G54" i="71" s="1"/>
  <c r="E46" i="61" l="1"/>
  <c r="G55" i="61"/>
  <c r="G61" i="61" s="1"/>
  <c r="D71" i="59"/>
  <c r="G79" i="36" s="1"/>
  <c r="D140" i="59"/>
  <c r="D72" i="59"/>
  <c r="D139" i="59" l="1"/>
  <c r="D141" i="59" s="1"/>
  <c r="D155" i="59" s="1"/>
  <c r="N141" i="59"/>
  <c r="N155" i="59" s="1"/>
  <c r="E16" i="49" l="1"/>
  <c r="F20" i="49" l="1"/>
  <c r="H78" i="70" s="1"/>
  <c r="H79" i="70" s="1"/>
  <c r="E9" i="72" s="1"/>
  <c r="H90" i="35" l="1"/>
  <c r="H91" i="35" s="1"/>
  <c r="E9" i="64" s="1"/>
  <c r="H88" i="70"/>
  <c r="E40" i="71"/>
  <c r="E38" i="71" s="1"/>
  <c r="E44" i="71" s="1"/>
  <c r="F21" i="49"/>
  <c r="F43" i="49" s="1"/>
  <c r="F70" i="49" s="1"/>
  <c r="E47" i="61" l="1"/>
  <c r="E45" i="61" s="1"/>
  <c r="H49" i="61" s="1"/>
  <c r="F41" i="49"/>
  <c r="H100" i="35"/>
  <c r="I49" i="61" l="1"/>
  <c r="E51" i="61"/>
  <c r="H51" i="61" s="1"/>
  <c r="I51" i="61" l="1"/>
</calcChain>
</file>

<file path=xl/sharedStrings.xml><?xml version="1.0" encoding="utf-8"?>
<sst xmlns="http://schemas.openxmlformats.org/spreadsheetml/2006/main" count="1724" uniqueCount="968">
  <si>
    <t>総　　額</t>
  </si>
  <si>
    <t>収集運搬</t>
    <rPh sb="0" eb="2">
      <t>シュウシュウ</t>
    </rPh>
    <rPh sb="2" eb="4">
      <t>ウンパン</t>
    </rPh>
    <phoneticPr fontId="10"/>
  </si>
  <si>
    <t>最終処分（埋め立て）</t>
    <rPh sb="0" eb="2">
      <t>サイシュウ</t>
    </rPh>
    <rPh sb="2" eb="4">
      <t>ショブン</t>
    </rPh>
    <rPh sb="5" eb="6">
      <t>ウ</t>
    </rPh>
    <rPh sb="7" eb="8">
      <t>タ</t>
    </rPh>
    <phoneticPr fontId="10"/>
  </si>
  <si>
    <t>生活系</t>
    <rPh sb="0" eb="2">
      <t>セイカツ</t>
    </rPh>
    <rPh sb="2" eb="3">
      <t>ケイ</t>
    </rPh>
    <phoneticPr fontId="10"/>
  </si>
  <si>
    <t>事業系</t>
    <rPh sb="0" eb="2">
      <t>ジギョウ</t>
    </rPh>
    <rPh sb="2" eb="3">
      <t>ケイ</t>
    </rPh>
    <phoneticPr fontId="10"/>
  </si>
  <si>
    <t>小計</t>
    <rPh sb="0" eb="2">
      <t>ショウケイ</t>
    </rPh>
    <phoneticPr fontId="10"/>
  </si>
  <si>
    <t>人件費</t>
    <rPh sb="0" eb="3">
      <t>ジンケンヒ</t>
    </rPh>
    <phoneticPr fontId="8"/>
  </si>
  <si>
    <t>職員給与費（技能職）</t>
    <rPh sb="0" eb="2">
      <t>ショクイン</t>
    </rPh>
    <rPh sb="2" eb="4">
      <t>キュウヨ</t>
    </rPh>
    <rPh sb="4" eb="5">
      <t>ヒ</t>
    </rPh>
    <rPh sb="6" eb="8">
      <t>ギノウ</t>
    </rPh>
    <rPh sb="8" eb="9">
      <t>ショク</t>
    </rPh>
    <phoneticPr fontId="8"/>
  </si>
  <si>
    <t>職員給与費（一般職）</t>
    <rPh sb="0" eb="2">
      <t>ショクイン</t>
    </rPh>
    <rPh sb="2" eb="4">
      <t>キュウヨ</t>
    </rPh>
    <rPh sb="4" eb="5">
      <t>ヒ</t>
    </rPh>
    <rPh sb="6" eb="8">
      <t>イッパン</t>
    </rPh>
    <rPh sb="8" eb="9">
      <t>ショク</t>
    </rPh>
    <phoneticPr fontId="8"/>
  </si>
  <si>
    <t>退職手当引当金繰入額</t>
    <rPh sb="0" eb="2">
      <t>タイショク</t>
    </rPh>
    <rPh sb="2" eb="4">
      <t>テアテ</t>
    </rPh>
    <rPh sb="4" eb="6">
      <t>ヒキアテ</t>
    </rPh>
    <rPh sb="6" eb="7">
      <t>キン</t>
    </rPh>
    <rPh sb="7" eb="9">
      <t>クリイレ</t>
    </rPh>
    <rPh sb="9" eb="10">
      <t>ガク</t>
    </rPh>
    <phoneticPr fontId="8"/>
  </si>
  <si>
    <t>その他</t>
    <rPh sb="2" eb="3">
      <t>タ</t>
    </rPh>
    <phoneticPr fontId="8"/>
  </si>
  <si>
    <t>小　　計</t>
  </si>
  <si>
    <t>物件費等</t>
    <rPh sb="0" eb="3">
      <t>ブッケンヒ</t>
    </rPh>
    <rPh sb="3" eb="4">
      <t>トウ</t>
    </rPh>
    <phoneticPr fontId="8"/>
  </si>
  <si>
    <t>処理費</t>
    <rPh sb="0" eb="2">
      <t>ショリ</t>
    </rPh>
    <rPh sb="2" eb="3">
      <t>ヒ</t>
    </rPh>
    <phoneticPr fontId="8"/>
  </si>
  <si>
    <t>指定袋・シール等販売収入</t>
    <rPh sb="0" eb="2">
      <t>シテイ</t>
    </rPh>
    <rPh sb="2" eb="3">
      <t>ブクロ</t>
    </rPh>
    <rPh sb="7" eb="8">
      <t>トウ</t>
    </rPh>
    <rPh sb="8" eb="10">
      <t>ハンバイ</t>
    </rPh>
    <rPh sb="10" eb="12">
      <t>シュウニュウ</t>
    </rPh>
    <phoneticPr fontId="10"/>
  </si>
  <si>
    <t>委託費</t>
    <rPh sb="0" eb="2">
      <t>イタク</t>
    </rPh>
    <rPh sb="2" eb="3">
      <t>ヒ</t>
    </rPh>
    <phoneticPr fontId="8"/>
  </si>
  <si>
    <t>減価償却費</t>
    <rPh sb="0" eb="2">
      <t>ゲンカ</t>
    </rPh>
    <rPh sb="2" eb="4">
      <t>ショウキャク</t>
    </rPh>
    <rPh sb="4" eb="5">
      <t>ヒ</t>
    </rPh>
    <phoneticPr fontId="8"/>
  </si>
  <si>
    <t>移転費用</t>
    <rPh sb="0" eb="1">
      <t>イテン</t>
    </rPh>
    <rPh sb="1" eb="3">
      <t>ヒヨウ</t>
    </rPh>
    <phoneticPr fontId="8"/>
  </si>
  <si>
    <t>支払利息</t>
    <rPh sb="0" eb="2">
      <t>シハライ</t>
    </rPh>
    <rPh sb="2" eb="4">
      <t>リソク</t>
    </rPh>
    <phoneticPr fontId="8"/>
  </si>
  <si>
    <t>使用料及び手数料</t>
    <rPh sb="0" eb="2">
      <t>シヨウリョウ</t>
    </rPh>
    <rPh sb="2" eb="3">
      <t>オヨ</t>
    </rPh>
    <rPh sb="4" eb="7">
      <t>テスウリョウ</t>
    </rPh>
    <phoneticPr fontId="8"/>
  </si>
  <si>
    <t>指定袋・シール等販売収入</t>
    <rPh sb="0" eb="2">
      <t>シテイ</t>
    </rPh>
    <rPh sb="2" eb="3">
      <t>ブクロ</t>
    </rPh>
    <rPh sb="7" eb="8">
      <t>ナド</t>
    </rPh>
    <rPh sb="8" eb="10">
      <t>ハンバイ</t>
    </rPh>
    <rPh sb="10" eb="12">
      <t>シュウニュウ</t>
    </rPh>
    <phoneticPr fontId="8"/>
  </si>
  <si>
    <t>直接搬入ごみ手数料</t>
    <rPh sb="0" eb="2">
      <t>チョクセツ</t>
    </rPh>
    <rPh sb="2" eb="4">
      <t>ハンニュウ</t>
    </rPh>
    <rPh sb="6" eb="9">
      <t>テスウリョウ</t>
    </rPh>
    <phoneticPr fontId="8"/>
  </si>
  <si>
    <t>その他</t>
    <rPh sb="2" eb="3">
      <t>ホカ</t>
    </rPh>
    <phoneticPr fontId="8"/>
  </si>
  <si>
    <t>補助金等収入</t>
    <rPh sb="0" eb="2">
      <t>ホジョキン</t>
    </rPh>
    <rPh sb="2" eb="3">
      <t>トウ</t>
    </rPh>
    <rPh sb="3" eb="5">
      <t>シュウニュウ</t>
    </rPh>
    <phoneticPr fontId="8"/>
  </si>
  <si>
    <t>国県等支出金（運営費補助金等）</t>
    <rPh sb="0" eb="1">
      <t>クニ</t>
    </rPh>
    <rPh sb="1" eb="2">
      <t>ケン</t>
    </rPh>
    <rPh sb="2" eb="3">
      <t>トウ</t>
    </rPh>
    <rPh sb="3" eb="6">
      <t>シシュツキン</t>
    </rPh>
    <rPh sb="7" eb="10">
      <t>ウンエイヒ</t>
    </rPh>
    <phoneticPr fontId="8"/>
  </si>
  <si>
    <t>その他</t>
    <rPh sb="1" eb="2">
      <t>ホカ</t>
    </rPh>
    <phoneticPr fontId="8"/>
  </si>
  <si>
    <t>資源物等売却収入</t>
    <rPh sb="0" eb="2">
      <t>シゲン</t>
    </rPh>
    <rPh sb="2" eb="4">
      <t>ブツナド</t>
    </rPh>
    <rPh sb="4" eb="6">
      <t>バイキャク</t>
    </rPh>
    <rPh sb="6" eb="8">
      <t>シュウニュウ</t>
    </rPh>
    <phoneticPr fontId="8"/>
  </si>
  <si>
    <t>売電等収入</t>
    <rPh sb="0" eb="2">
      <t>バイデン</t>
    </rPh>
    <rPh sb="2" eb="3">
      <t>ナド</t>
    </rPh>
    <rPh sb="3" eb="5">
      <t>シュウニュウ</t>
    </rPh>
    <phoneticPr fontId="8"/>
  </si>
  <si>
    <t>（差引）純経常行政コスト
（ａ－ｂ）＝ｃ　　</t>
    <rPh sb="1" eb="3">
      <t>サシヒキ</t>
    </rPh>
    <rPh sb="4" eb="5">
      <t>ジュン</t>
    </rPh>
    <rPh sb="5" eb="7">
      <t>ケイジョウ</t>
    </rPh>
    <rPh sb="7" eb="9">
      <t>ギョウセイ</t>
    </rPh>
    <phoneticPr fontId="10"/>
  </si>
  <si>
    <t>移転費用</t>
    <rPh sb="0" eb="2">
      <t>イテン</t>
    </rPh>
    <rPh sb="2" eb="4">
      <t>ヒヨウ</t>
    </rPh>
    <phoneticPr fontId="8"/>
  </si>
  <si>
    <t>災害廃棄物処理事業経費</t>
    <rPh sb="0" eb="2">
      <t>サイガイ</t>
    </rPh>
    <rPh sb="2" eb="5">
      <t>ハイキブツ</t>
    </rPh>
    <rPh sb="5" eb="7">
      <t>ショリ</t>
    </rPh>
    <rPh sb="7" eb="9">
      <t>ジギョウ</t>
    </rPh>
    <rPh sb="9" eb="11">
      <t>ケイヒ</t>
    </rPh>
    <phoneticPr fontId="8"/>
  </si>
  <si>
    <t>資産除売却損</t>
    <rPh sb="0" eb="2">
      <t>シサン</t>
    </rPh>
    <rPh sb="2" eb="3">
      <t>ジョ</t>
    </rPh>
    <rPh sb="3" eb="6">
      <t>バイキャクソン</t>
    </rPh>
    <phoneticPr fontId="8"/>
  </si>
  <si>
    <t>施設整備補助金等収入</t>
    <rPh sb="0" eb="1">
      <t>シセツ</t>
    </rPh>
    <rPh sb="1" eb="3">
      <t>セイビ</t>
    </rPh>
    <rPh sb="3" eb="6">
      <t>ホジョキン</t>
    </rPh>
    <rPh sb="7" eb="8">
      <t>ナド</t>
    </rPh>
    <rPh sb="8" eb="10">
      <t>シュウニュウ</t>
    </rPh>
    <phoneticPr fontId="8"/>
  </si>
  <si>
    <t>国県等支出金（施設整備補助金）</t>
    <rPh sb="0" eb="1">
      <t>クニ</t>
    </rPh>
    <rPh sb="1" eb="2">
      <t>ケン</t>
    </rPh>
    <rPh sb="2" eb="3">
      <t>トウ</t>
    </rPh>
    <rPh sb="3" eb="6">
      <t>シシュツキン</t>
    </rPh>
    <rPh sb="7" eb="9">
      <t>シセツ</t>
    </rPh>
    <rPh sb="9" eb="11">
      <t>セイビ</t>
    </rPh>
    <rPh sb="11" eb="14">
      <t>ホジョキン</t>
    </rPh>
    <phoneticPr fontId="8"/>
  </si>
  <si>
    <t>その他</t>
    <rPh sb="1" eb="2">
      <t>タ</t>
    </rPh>
    <phoneticPr fontId="8"/>
  </si>
  <si>
    <t>災害廃棄物処理事業収益</t>
    <rPh sb="0" eb="2">
      <t>サイガイ</t>
    </rPh>
    <rPh sb="2" eb="5">
      <t>ハイキブツ</t>
    </rPh>
    <rPh sb="5" eb="7">
      <t>ショリ</t>
    </rPh>
    <rPh sb="7" eb="9">
      <t>ジギョウ</t>
    </rPh>
    <rPh sb="9" eb="11">
      <t>シュウエキ</t>
    </rPh>
    <phoneticPr fontId="8"/>
  </si>
  <si>
    <t>資産売却益</t>
    <rPh sb="0" eb="2">
      <t>シサン</t>
    </rPh>
    <rPh sb="2" eb="4">
      <t>バイキャク</t>
    </rPh>
    <rPh sb="4" eb="5">
      <t>エキ</t>
    </rPh>
    <phoneticPr fontId="8"/>
  </si>
  <si>
    <t>土地</t>
    <rPh sb="0" eb="2">
      <t>トチ</t>
    </rPh>
    <phoneticPr fontId="8"/>
  </si>
  <si>
    <t>施設設備</t>
    <rPh sb="0" eb="2">
      <t>シセツ</t>
    </rPh>
    <rPh sb="2" eb="4">
      <t>セツビ</t>
    </rPh>
    <phoneticPr fontId="8"/>
  </si>
  <si>
    <t>①</t>
    <phoneticPr fontId="8"/>
  </si>
  <si>
    <t>取得価額</t>
    <rPh sb="0" eb="2">
      <t>シュトク</t>
    </rPh>
    <rPh sb="2" eb="4">
      <t>カガク</t>
    </rPh>
    <phoneticPr fontId="8"/>
  </si>
  <si>
    <t>②</t>
    <phoneticPr fontId="8"/>
  </si>
  <si>
    <t>建設仮勘定</t>
    <rPh sb="0" eb="2">
      <t>ケンセツ</t>
    </rPh>
    <rPh sb="2" eb="5">
      <t>カリカンジョウ</t>
    </rPh>
    <phoneticPr fontId="8"/>
  </si>
  <si>
    <t>その他</t>
  </si>
  <si>
    <t>組合分担金</t>
  </si>
  <si>
    <t>処理及び維持管理費</t>
  </si>
  <si>
    <t>処理費</t>
  </si>
  <si>
    <t>収集運搬費</t>
  </si>
  <si>
    <t>中間処理費</t>
  </si>
  <si>
    <t>最終処分費</t>
  </si>
  <si>
    <t>委託費</t>
  </si>
  <si>
    <t>調査研究費</t>
  </si>
  <si>
    <t>人件費</t>
  </si>
  <si>
    <t>一般職</t>
  </si>
  <si>
    <t>技能職</t>
  </si>
  <si>
    <t>収集運搬</t>
  </si>
  <si>
    <t>中間処理</t>
  </si>
  <si>
    <t>最終処分</t>
  </si>
  <si>
    <t>中間処理</t>
    <rPh sb="0" eb="2">
      <t>チュウカン</t>
    </rPh>
    <rPh sb="2" eb="4">
      <t>ショリ</t>
    </rPh>
    <phoneticPr fontId="8"/>
  </si>
  <si>
    <t>最終処分</t>
    <rPh sb="0" eb="2">
      <t>サイシュウ</t>
    </rPh>
    <rPh sb="2" eb="4">
      <t>ショブン</t>
    </rPh>
    <phoneticPr fontId="8"/>
  </si>
  <si>
    <t>計</t>
    <rPh sb="0" eb="1">
      <t>ケイ</t>
    </rPh>
    <phoneticPr fontId="10"/>
  </si>
  <si>
    <t>事業系</t>
    <phoneticPr fontId="10"/>
  </si>
  <si>
    <t>直　　営</t>
    <phoneticPr fontId="14"/>
  </si>
  <si>
    <t>合　　計</t>
    <phoneticPr fontId="14"/>
  </si>
  <si>
    <t>０４</t>
    <phoneticPr fontId="14"/>
  </si>
  <si>
    <t>粗大ごみ</t>
    <phoneticPr fontId="14"/>
  </si>
  <si>
    <t/>
  </si>
  <si>
    <t>合計</t>
    <rPh sb="0" eb="2">
      <t>ゴウケイ</t>
    </rPh>
    <phoneticPr fontId="8"/>
  </si>
  <si>
    <t>一般職</t>
    <rPh sb="0" eb="2">
      <t>イッパン</t>
    </rPh>
    <rPh sb="2" eb="3">
      <t>ショク</t>
    </rPh>
    <phoneticPr fontId="8"/>
  </si>
  <si>
    <t>技能職</t>
    <rPh sb="0" eb="2">
      <t>ギノウ</t>
    </rPh>
    <rPh sb="2" eb="3">
      <t>ショク</t>
    </rPh>
    <phoneticPr fontId="8"/>
  </si>
  <si>
    <t>計</t>
    <rPh sb="0" eb="1">
      <t>ケイ</t>
    </rPh>
    <phoneticPr fontId="8"/>
  </si>
  <si>
    <t>処理及び維持管理費</t>
    <rPh sb="0" eb="2">
      <t>ショリ</t>
    </rPh>
    <rPh sb="2" eb="3">
      <t>オヨ</t>
    </rPh>
    <rPh sb="4" eb="6">
      <t>イジ</t>
    </rPh>
    <rPh sb="6" eb="9">
      <t>カンリヒ</t>
    </rPh>
    <phoneticPr fontId="8"/>
  </si>
  <si>
    <t>実施形態</t>
    <phoneticPr fontId="14"/>
  </si>
  <si>
    <t>委　　託</t>
    <phoneticPr fontId="14"/>
  </si>
  <si>
    <t>許　　可</t>
    <phoneticPr fontId="14"/>
  </si>
  <si>
    <t>直接搬入</t>
    <phoneticPr fontId="14"/>
  </si>
  <si>
    <t>収集区分</t>
    <phoneticPr fontId="14"/>
  </si>
  <si>
    <t>０１</t>
    <phoneticPr fontId="14"/>
  </si>
  <si>
    <t>０２</t>
    <phoneticPr fontId="14"/>
  </si>
  <si>
    <t>０３</t>
    <phoneticPr fontId="14"/>
  </si>
  <si>
    <t>０４</t>
    <phoneticPr fontId="14"/>
  </si>
  <si>
    <t>０５</t>
    <phoneticPr fontId="14"/>
  </si>
  <si>
    <t>混合ごみ</t>
    <phoneticPr fontId="14"/>
  </si>
  <si>
    <t>０１</t>
    <phoneticPr fontId="14"/>
  </si>
  <si>
    <t>可燃ごみ</t>
    <phoneticPr fontId="14"/>
  </si>
  <si>
    <t>０２</t>
    <phoneticPr fontId="14"/>
  </si>
  <si>
    <t>不燃ごみ</t>
    <phoneticPr fontId="14"/>
  </si>
  <si>
    <t>資源ごみ　※</t>
    <phoneticPr fontId="14"/>
  </si>
  <si>
    <t>０４</t>
    <phoneticPr fontId="14"/>
  </si>
  <si>
    <t>その他のごみ</t>
    <phoneticPr fontId="14"/>
  </si>
  <si>
    <t>０５</t>
    <phoneticPr fontId="14"/>
  </si>
  <si>
    <t>粗大ごみ</t>
    <phoneticPr fontId="14"/>
  </si>
  <si>
    <t>０６</t>
    <phoneticPr fontId="14"/>
  </si>
  <si>
    <t>０７</t>
    <phoneticPr fontId="14"/>
  </si>
  <si>
    <t>※集団回収を除く</t>
    <phoneticPr fontId="14"/>
  </si>
  <si>
    <t>整数で記入すること（四捨五入）</t>
    <phoneticPr fontId="14"/>
  </si>
  <si>
    <t>実施形態</t>
    <phoneticPr fontId="14"/>
  </si>
  <si>
    <t>直　　営</t>
    <phoneticPr fontId="14"/>
  </si>
  <si>
    <t>委　　託</t>
    <phoneticPr fontId="14"/>
  </si>
  <si>
    <t>許　　可</t>
    <phoneticPr fontId="14"/>
  </si>
  <si>
    <t>直接搬入</t>
    <phoneticPr fontId="14"/>
  </si>
  <si>
    <t>合　　計</t>
    <phoneticPr fontId="14"/>
  </si>
  <si>
    <t>０３</t>
    <phoneticPr fontId="14"/>
  </si>
  <si>
    <t>可燃ごみ</t>
    <phoneticPr fontId="14"/>
  </si>
  <si>
    <t>０３</t>
    <phoneticPr fontId="14"/>
  </si>
  <si>
    <t>その他のごみ</t>
    <phoneticPr fontId="14"/>
  </si>
  <si>
    <t>０６</t>
    <phoneticPr fontId="14"/>
  </si>
  <si>
    <t>０７</t>
    <phoneticPr fontId="14"/>
  </si>
  <si>
    <t>※集団回収を除く</t>
    <phoneticPr fontId="14"/>
  </si>
  <si>
    <t>集団回収</t>
    <rPh sb="0" eb="2">
      <t>シュウダン</t>
    </rPh>
    <rPh sb="2" eb="4">
      <t>カイシュウ</t>
    </rPh>
    <phoneticPr fontId="8"/>
  </si>
  <si>
    <t>収集運搬</t>
    <rPh sb="0" eb="2">
      <t>シュウシュウ</t>
    </rPh>
    <rPh sb="2" eb="4">
      <t>ウンパン</t>
    </rPh>
    <phoneticPr fontId="8"/>
  </si>
  <si>
    <t>20表</t>
    <rPh sb="2" eb="3">
      <t>ヒョウ</t>
    </rPh>
    <phoneticPr fontId="8"/>
  </si>
  <si>
    <t>事業系</t>
    <phoneticPr fontId="10"/>
  </si>
  <si>
    <t>内訳</t>
    <rPh sb="0" eb="1">
      <t>ウチ</t>
    </rPh>
    <rPh sb="1" eb="2">
      <t>ワケ</t>
    </rPh>
    <phoneticPr fontId="8"/>
  </si>
  <si>
    <t>歳出総額</t>
    <rPh sb="0" eb="2">
      <t>サイシュツ</t>
    </rPh>
    <rPh sb="2" eb="4">
      <t>ソウガク</t>
    </rPh>
    <phoneticPr fontId="8"/>
  </si>
  <si>
    <t>単価</t>
    <rPh sb="0" eb="2">
      <t>タンカ</t>
    </rPh>
    <phoneticPr fontId="8"/>
  </si>
  <si>
    <t>一般職
技能職</t>
    <rPh sb="0" eb="2">
      <t>イッパン</t>
    </rPh>
    <rPh sb="2" eb="3">
      <t>ショク</t>
    </rPh>
    <rPh sb="4" eb="6">
      <t>ギノウ</t>
    </rPh>
    <rPh sb="6" eb="7">
      <t>ショク</t>
    </rPh>
    <phoneticPr fontId="8"/>
  </si>
  <si>
    <t>車両等</t>
    <rPh sb="0" eb="2">
      <t>シャリョウ</t>
    </rPh>
    <rPh sb="2" eb="3">
      <t>トウ</t>
    </rPh>
    <phoneticPr fontId="8"/>
  </si>
  <si>
    <t>入力上の留意事項</t>
    <rPh sb="0" eb="2">
      <t>ニュウリョク</t>
    </rPh>
    <rPh sb="2" eb="3">
      <t>ジョウ</t>
    </rPh>
    <rPh sb="4" eb="6">
      <t>リュウイ</t>
    </rPh>
    <rPh sb="6" eb="8">
      <t>ジコウ</t>
    </rPh>
    <phoneticPr fontId="8"/>
  </si>
  <si>
    <t>引当金総額</t>
    <rPh sb="0" eb="2">
      <t>ヒキアテ</t>
    </rPh>
    <rPh sb="2" eb="3">
      <t>キン</t>
    </rPh>
    <rPh sb="3" eb="5">
      <t>ソウガク</t>
    </rPh>
    <phoneticPr fontId="8"/>
  </si>
  <si>
    <t>当年度末賞与等引当金</t>
    <rPh sb="0" eb="3">
      <t>トウネンド</t>
    </rPh>
    <rPh sb="3" eb="4">
      <t>マツ</t>
    </rPh>
    <rPh sb="4" eb="6">
      <t>ショウヨ</t>
    </rPh>
    <rPh sb="6" eb="7">
      <t>トウ</t>
    </rPh>
    <rPh sb="7" eb="9">
      <t>ヒキアテ</t>
    </rPh>
    <rPh sb="9" eb="10">
      <t>キン</t>
    </rPh>
    <phoneticPr fontId="8"/>
  </si>
  <si>
    <t>作成手順</t>
    <rPh sb="0" eb="2">
      <t>サクセイ</t>
    </rPh>
    <rPh sb="2" eb="4">
      <t>テジュン</t>
    </rPh>
    <phoneticPr fontId="8"/>
  </si>
  <si>
    <t>目的</t>
    <rPh sb="0" eb="2">
      <t>モクテキ</t>
    </rPh>
    <phoneticPr fontId="8"/>
  </si>
  <si>
    <t>3.退職手当引当金繰入（戻入）単価の算定</t>
    <rPh sb="2" eb="4">
      <t>タイショク</t>
    </rPh>
    <rPh sb="4" eb="6">
      <t>テアテ</t>
    </rPh>
    <rPh sb="6" eb="8">
      <t>ヒキアテ</t>
    </rPh>
    <rPh sb="8" eb="9">
      <t>キン</t>
    </rPh>
    <rPh sb="9" eb="11">
      <t>クリイレ</t>
    </rPh>
    <rPh sb="12" eb="14">
      <t>モドシイレ</t>
    </rPh>
    <rPh sb="15" eb="17">
      <t>タンカ</t>
    </rPh>
    <rPh sb="18" eb="20">
      <t>サンテイ</t>
    </rPh>
    <phoneticPr fontId="8"/>
  </si>
  <si>
    <t>入力チェック</t>
    <rPh sb="0" eb="2">
      <t>ニュウリョク</t>
    </rPh>
    <phoneticPr fontId="8"/>
  </si>
  <si>
    <t>当年度退職者分（取崩）：当年度退職給与金の支払いにあたり、前年度退職手当引当金を取崩した金額を正の数で入力してください。</t>
    <rPh sb="0" eb="3">
      <t>トウネンド</t>
    </rPh>
    <rPh sb="3" eb="5">
      <t>タイショク</t>
    </rPh>
    <rPh sb="5" eb="6">
      <t>シャ</t>
    </rPh>
    <rPh sb="6" eb="7">
      <t>ブン</t>
    </rPh>
    <rPh sb="8" eb="10">
      <t>トリクズ</t>
    </rPh>
    <rPh sb="12" eb="15">
      <t>トウネンド</t>
    </rPh>
    <rPh sb="15" eb="17">
      <t>タイショク</t>
    </rPh>
    <rPh sb="17" eb="19">
      <t>キュウヨ</t>
    </rPh>
    <rPh sb="19" eb="20">
      <t>キン</t>
    </rPh>
    <rPh sb="21" eb="23">
      <t>シハラ</t>
    </rPh>
    <rPh sb="29" eb="32">
      <t>ゼンネンド</t>
    </rPh>
    <rPh sb="32" eb="34">
      <t>タイショク</t>
    </rPh>
    <rPh sb="34" eb="36">
      <t>テアテ</t>
    </rPh>
    <rPh sb="36" eb="38">
      <t>ヒキアテ</t>
    </rPh>
    <rPh sb="38" eb="39">
      <t>キン</t>
    </rPh>
    <rPh sb="40" eb="42">
      <t>トリクズ</t>
    </rPh>
    <rPh sb="44" eb="46">
      <t>キンガク</t>
    </rPh>
    <rPh sb="47" eb="48">
      <t>セイ</t>
    </rPh>
    <rPh sb="49" eb="50">
      <t>スウ</t>
    </rPh>
    <rPh sb="51" eb="53">
      <t>ニュウリョク</t>
    </rPh>
    <phoneticPr fontId="8"/>
  </si>
  <si>
    <t>一般職</t>
    <rPh sb="0" eb="2">
      <t>イッパン</t>
    </rPh>
    <rPh sb="2" eb="3">
      <t>ショク</t>
    </rPh>
    <phoneticPr fontId="8"/>
  </si>
  <si>
    <t>技能職</t>
    <rPh sb="0" eb="2">
      <t>ギノウ</t>
    </rPh>
    <rPh sb="2" eb="3">
      <t>ショク</t>
    </rPh>
    <phoneticPr fontId="8"/>
  </si>
  <si>
    <t>一般職
技能職</t>
    <rPh sb="0" eb="2">
      <t>イッパン</t>
    </rPh>
    <rPh sb="2" eb="3">
      <t>ショク</t>
    </rPh>
    <rPh sb="4" eb="6">
      <t>ギノウ</t>
    </rPh>
    <rPh sb="6" eb="7">
      <t>ショク</t>
    </rPh>
    <phoneticPr fontId="8"/>
  </si>
  <si>
    <t>①取得価額</t>
    <rPh sb="1" eb="3">
      <t>シュトク</t>
    </rPh>
    <rPh sb="3" eb="5">
      <t>カガク</t>
    </rPh>
    <phoneticPr fontId="8"/>
  </si>
  <si>
    <t>②△減価償却累計額</t>
    <rPh sb="2" eb="4">
      <t>ゲンカ</t>
    </rPh>
    <rPh sb="4" eb="6">
      <t>ショウキャク</t>
    </rPh>
    <rPh sb="6" eb="9">
      <t>ルイケイガク</t>
    </rPh>
    <phoneticPr fontId="8"/>
  </si>
  <si>
    <t>金額</t>
    <rPh sb="0" eb="2">
      <t>キンガク</t>
    </rPh>
    <phoneticPr fontId="8"/>
  </si>
  <si>
    <t>⇒「資産・負債一覧」シートへ自動転記</t>
    <rPh sb="2" eb="4">
      <t>シサン</t>
    </rPh>
    <rPh sb="5" eb="7">
      <t>フサイ</t>
    </rPh>
    <rPh sb="7" eb="9">
      <t>イチラン</t>
    </rPh>
    <rPh sb="14" eb="16">
      <t>ジドウ</t>
    </rPh>
    <rPh sb="16" eb="18">
      <t>テンキ</t>
    </rPh>
    <phoneticPr fontId="8"/>
  </si>
  <si>
    <t>「人件費」シートより自動入力</t>
    <phoneticPr fontId="8"/>
  </si>
  <si>
    <t>【入力チェック】</t>
    <rPh sb="1" eb="3">
      <t>ニュウリョク</t>
    </rPh>
    <phoneticPr fontId="8"/>
  </si>
  <si>
    <t>（単位：kg)</t>
    <rPh sb="1" eb="3">
      <t>タンイ</t>
    </rPh>
    <phoneticPr fontId="8"/>
  </si>
  <si>
    <t>指定袋・シール等販売収入</t>
    <rPh sb="0" eb="2">
      <t>シテイ</t>
    </rPh>
    <rPh sb="2" eb="3">
      <t>ブクロ</t>
    </rPh>
    <rPh sb="7" eb="8">
      <t>トウ</t>
    </rPh>
    <rPh sb="8" eb="10">
      <t>ハンバイ</t>
    </rPh>
    <rPh sb="10" eb="12">
      <t>シュウニュウ</t>
    </rPh>
    <phoneticPr fontId="8"/>
  </si>
  <si>
    <t>入力箇所</t>
    <rPh sb="0" eb="2">
      <t>ニュウリョク</t>
    </rPh>
    <rPh sb="2" eb="4">
      <t>カショ</t>
    </rPh>
    <phoneticPr fontId="8"/>
  </si>
  <si>
    <t>資産合計</t>
    <rPh sb="0" eb="1">
      <t>シサン</t>
    </rPh>
    <rPh sb="1" eb="3">
      <t>ゴウケイ</t>
    </rPh>
    <phoneticPr fontId="8"/>
  </si>
  <si>
    <t>負債合計</t>
    <rPh sb="0" eb="1">
      <t>フサイ</t>
    </rPh>
    <rPh sb="1" eb="2">
      <t>ゴウケイ</t>
    </rPh>
    <phoneticPr fontId="8"/>
  </si>
  <si>
    <t>一般廃棄物の処理に関する事業に係る行政コスト計算書</t>
    <rPh sb="9" eb="10">
      <t>カン</t>
    </rPh>
    <rPh sb="12" eb="14">
      <t>ジギョウ</t>
    </rPh>
    <rPh sb="17" eb="19">
      <t>ギョウセイ</t>
    </rPh>
    <rPh sb="22" eb="25">
      <t>ケイサンショ</t>
    </rPh>
    <phoneticPr fontId="10"/>
  </si>
  <si>
    <t>経常費用</t>
    <rPh sb="0" eb="2">
      <t>ケイジョウ</t>
    </rPh>
    <rPh sb="2" eb="4">
      <t>ヒヨウ</t>
    </rPh>
    <phoneticPr fontId="8"/>
  </si>
  <si>
    <t>【経常費用】</t>
    <rPh sb="1" eb="3">
      <t>ケイジョウ</t>
    </rPh>
    <rPh sb="3" eb="5">
      <t>ヒヨウ</t>
    </rPh>
    <phoneticPr fontId="10"/>
  </si>
  <si>
    <t>処理原価</t>
    <rPh sb="0" eb="2">
      <t>ショリ</t>
    </rPh>
    <rPh sb="2" eb="4">
      <t>ゲンカ</t>
    </rPh>
    <phoneticPr fontId="8"/>
  </si>
  <si>
    <t>管理費用</t>
    <rPh sb="0" eb="2">
      <t>カンリ</t>
    </rPh>
    <rPh sb="2" eb="4">
      <t>ヒヨウ</t>
    </rPh>
    <phoneticPr fontId="8"/>
  </si>
  <si>
    <t>【経常収益】</t>
    <rPh sb="1" eb="3">
      <t>ケイジョウ</t>
    </rPh>
    <rPh sb="3" eb="5">
      <t>シュウエキ</t>
    </rPh>
    <phoneticPr fontId="10"/>
  </si>
  <si>
    <t>③</t>
    <phoneticPr fontId="8"/>
  </si>
  <si>
    <t>経常収益　合計　ｂ</t>
    <rPh sb="0" eb="2">
      <t>ケイジョウ</t>
    </rPh>
    <rPh sb="2" eb="4">
      <t>シュウエキ</t>
    </rPh>
    <rPh sb="5" eb="7">
      <t>ゴウケイ</t>
    </rPh>
    <phoneticPr fontId="10"/>
  </si>
  <si>
    <t>ｂ／ａ（％）</t>
    <phoneticPr fontId="8"/>
  </si>
  <si>
    <t>④</t>
    <phoneticPr fontId="8"/>
  </si>
  <si>
    <t>【経常外費用】</t>
    <rPh sb="1" eb="3">
      <t>ケイジョウ</t>
    </rPh>
    <rPh sb="3" eb="4">
      <t>ガイ</t>
    </rPh>
    <rPh sb="4" eb="6">
      <t>ヒヨウ</t>
    </rPh>
    <phoneticPr fontId="10"/>
  </si>
  <si>
    <t>経常外費用合計</t>
    <rPh sb="0" eb="2">
      <t>ケイジョウ</t>
    </rPh>
    <rPh sb="2" eb="3">
      <t>ソト</t>
    </rPh>
    <rPh sb="3" eb="5">
      <t>ヒヨウ</t>
    </rPh>
    <rPh sb="5" eb="7">
      <t>ゴウケイ</t>
    </rPh>
    <phoneticPr fontId="10"/>
  </si>
  <si>
    <t>【経常外収益】</t>
    <rPh sb="1" eb="3">
      <t>ケイジョウ</t>
    </rPh>
    <rPh sb="3" eb="4">
      <t>ガイ</t>
    </rPh>
    <rPh sb="4" eb="6">
      <t>シュウエキ</t>
    </rPh>
    <phoneticPr fontId="10"/>
  </si>
  <si>
    <t>経常外収益合計</t>
    <rPh sb="0" eb="2">
      <t>ケイジョウ</t>
    </rPh>
    <rPh sb="2" eb="3">
      <t>ガイ</t>
    </rPh>
    <rPh sb="3" eb="5">
      <t>シュウエキ</t>
    </rPh>
    <rPh sb="5" eb="7">
      <t>ゴウケイ</t>
    </rPh>
    <phoneticPr fontId="10"/>
  </si>
  <si>
    <t>経常収益</t>
    <rPh sb="0" eb="2">
      <t>ケイジョウ</t>
    </rPh>
    <rPh sb="2" eb="4">
      <t>シュウエキ</t>
    </rPh>
    <phoneticPr fontId="8"/>
  </si>
  <si>
    <t>（差引）純行政コスト
ｃ+（ｄ－e）　　　</t>
    <rPh sb="1" eb="3">
      <t>サシヒキ</t>
    </rPh>
    <rPh sb="4" eb="5">
      <t>ジュン</t>
    </rPh>
    <rPh sb="5" eb="7">
      <t>ギョウセイ</t>
    </rPh>
    <phoneticPr fontId="10"/>
  </si>
  <si>
    <t>処理原価合計</t>
    <rPh sb="0" eb="2">
      <t>ショリ</t>
    </rPh>
    <rPh sb="2" eb="4">
      <t>ゲンカ</t>
    </rPh>
    <rPh sb="4" eb="6">
      <t>ゴウケイ</t>
    </rPh>
    <phoneticPr fontId="8"/>
  </si>
  <si>
    <t>構　成　比　率　（％）</t>
    <phoneticPr fontId="8"/>
  </si>
  <si>
    <t>一般廃棄物の処理に関する事業に係る資産・負債一覧表</t>
    <rPh sb="17" eb="19">
      <t>シサン</t>
    </rPh>
    <rPh sb="20" eb="22">
      <t>フサイ</t>
    </rPh>
    <rPh sb="22" eb="24">
      <t>イチラン</t>
    </rPh>
    <rPh sb="24" eb="25">
      <t>ヒョウ</t>
    </rPh>
    <phoneticPr fontId="10"/>
  </si>
  <si>
    <t>[資産の部]</t>
    <rPh sb="1" eb="3">
      <t>シサン</t>
    </rPh>
    <rPh sb="4" eb="5">
      <t>ブ</t>
    </rPh>
    <phoneticPr fontId="10"/>
  </si>
  <si>
    <t>有形固定資産</t>
    <rPh sb="0" eb="2">
      <t>ユウケイ</t>
    </rPh>
    <rPh sb="2" eb="4">
      <t>コテイ</t>
    </rPh>
    <rPh sb="4" eb="6">
      <t>シサン</t>
    </rPh>
    <phoneticPr fontId="10"/>
  </si>
  <si>
    <t>①</t>
    <phoneticPr fontId="8"/>
  </si>
  <si>
    <t>②</t>
    <phoneticPr fontId="8"/>
  </si>
  <si>
    <t>減価償却累計額</t>
    <rPh sb="0" eb="2">
      <t>ゲンカ</t>
    </rPh>
    <rPh sb="2" eb="4">
      <t>ショウキャク</t>
    </rPh>
    <rPh sb="4" eb="7">
      <t>ルイケイガク</t>
    </rPh>
    <phoneticPr fontId="8"/>
  </si>
  <si>
    <t>①</t>
    <phoneticPr fontId="8"/>
  </si>
  <si>
    <t>②</t>
    <phoneticPr fontId="8"/>
  </si>
  <si>
    <t>無形固定資産</t>
    <rPh sb="0" eb="2">
      <t>ムケイ</t>
    </rPh>
    <rPh sb="2" eb="4">
      <t>コテイ</t>
    </rPh>
    <rPh sb="4" eb="6">
      <t>シサン</t>
    </rPh>
    <phoneticPr fontId="10"/>
  </si>
  <si>
    <t>ソフトウェア</t>
    <phoneticPr fontId="8"/>
  </si>
  <si>
    <t>資　　産　　合　　計　　a</t>
    <rPh sb="0" eb="1">
      <t>シ</t>
    </rPh>
    <rPh sb="3" eb="4">
      <t>サン</t>
    </rPh>
    <rPh sb="6" eb="7">
      <t>ゴウ</t>
    </rPh>
    <rPh sb="9" eb="10">
      <t>ケイ</t>
    </rPh>
    <phoneticPr fontId="10"/>
  </si>
  <si>
    <t>[負債の部]</t>
    <rPh sb="1" eb="3">
      <t>フサイ</t>
    </rPh>
    <rPh sb="4" eb="5">
      <t>ブ</t>
    </rPh>
    <phoneticPr fontId="10"/>
  </si>
  <si>
    <t>地方債</t>
    <rPh sb="0" eb="3">
      <t>チホウサイ</t>
    </rPh>
    <phoneticPr fontId="8"/>
  </si>
  <si>
    <t>長期未払金</t>
    <rPh sb="0" eb="2">
      <t>チョウキ</t>
    </rPh>
    <rPh sb="2" eb="5">
      <t>ミハライキン</t>
    </rPh>
    <phoneticPr fontId="8"/>
  </si>
  <si>
    <t>退職手当引当金</t>
    <rPh sb="0" eb="2">
      <t>タイショク</t>
    </rPh>
    <rPh sb="2" eb="4">
      <t>テアテ</t>
    </rPh>
    <rPh sb="4" eb="6">
      <t>ヒキアテ</t>
    </rPh>
    <rPh sb="6" eb="7">
      <t>キン</t>
    </rPh>
    <phoneticPr fontId="8"/>
  </si>
  <si>
    <t>負　　債　　合　　計  　b</t>
    <rPh sb="0" eb="1">
      <t>フ</t>
    </rPh>
    <rPh sb="3" eb="4">
      <t>サイ</t>
    </rPh>
    <rPh sb="6" eb="7">
      <t>ゴウ</t>
    </rPh>
    <rPh sb="9" eb="10">
      <t>ケイ</t>
    </rPh>
    <phoneticPr fontId="10"/>
  </si>
  <si>
    <t>(　差　引　)資　産　負　債　差　額</t>
    <rPh sb="7" eb="8">
      <t>シ</t>
    </rPh>
    <rPh sb="9" eb="10">
      <t>サン</t>
    </rPh>
    <rPh sb="11" eb="12">
      <t>フ</t>
    </rPh>
    <rPh sb="13" eb="14">
      <t>サイ</t>
    </rPh>
    <rPh sb="15" eb="16">
      <t>サ</t>
    </rPh>
    <rPh sb="17" eb="18">
      <t>ガク</t>
    </rPh>
    <phoneticPr fontId="8"/>
  </si>
  <si>
    <t>(　ａ　－　ｂ　)　＝　ｃ　　</t>
    <phoneticPr fontId="8"/>
  </si>
  <si>
    <t>⇒「行政コスト計算書」へ自動転記</t>
    <rPh sb="2" eb="4">
      <t>ギョウセイ</t>
    </rPh>
    <rPh sb="7" eb="10">
      <t>ケイサンショ</t>
    </rPh>
    <rPh sb="12" eb="14">
      <t>ジドウ</t>
    </rPh>
    <rPh sb="14" eb="16">
      <t>テンキ</t>
    </rPh>
    <phoneticPr fontId="8"/>
  </si>
  <si>
    <t>⇒「資産・負債一覧表」シートへ自動転記</t>
    <rPh sb="2" eb="4">
      <t>シサン</t>
    </rPh>
    <rPh sb="5" eb="7">
      <t>フサイ</t>
    </rPh>
    <rPh sb="7" eb="9">
      <t>イチラン</t>
    </rPh>
    <rPh sb="9" eb="10">
      <t>ヒョウ</t>
    </rPh>
    <rPh sb="15" eb="17">
      <t>ジドウ</t>
    </rPh>
    <rPh sb="17" eb="19">
      <t>テンキ</t>
    </rPh>
    <phoneticPr fontId="8"/>
  </si>
  <si>
    <t>管理</t>
    <rPh sb="0" eb="2">
      <t>カンリ</t>
    </rPh>
    <phoneticPr fontId="8"/>
  </si>
  <si>
    <t>管理</t>
    <rPh sb="0" eb="1">
      <t>カンリ</t>
    </rPh>
    <phoneticPr fontId="8"/>
  </si>
  <si>
    <t>「資源物等売却収入」、「売電等収入」、「その他」に分類して入力してください。</t>
    <rPh sb="1" eb="3">
      <t>シゲン</t>
    </rPh>
    <rPh sb="3" eb="4">
      <t>ブツ</t>
    </rPh>
    <rPh sb="4" eb="5">
      <t>トウ</t>
    </rPh>
    <rPh sb="5" eb="7">
      <t>バイキャク</t>
    </rPh>
    <rPh sb="7" eb="9">
      <t>シュウニュウ</t>
    </rPh>
    <rPh sb="12" eb="14">
      <t>バイデン</t>
    </rPh>
    <rPh sb="14" eb="15">
      <t>トウ</t>
    </rPh>
    <rPh sb="15" eb="17">
      <t>シュウニュウ</t>
    </rPh>
    <rPh sb="22" eb="23">
      <t>タ</t>
    </rPh>
    <rPh sb="25" eb="27">
      <t>ブンルイ</t>
    </rPh>
    <rPh sb="29" eb="31">
      <t>ニュウリョク</t>
    </rPh>
    <phoneticPr fontId="8"/>
  </si>
  <si>
    <t>作業委託収入を入力してくだい。</t>
    <phoneticPr fontId="8"/>
  </si>
  <si>
    <t>入力シートは以下の内容から構成されています。</t>
    <rPh sb="0" eb="2">
      <t>ニュウリョク</t>
    </rPh>
    <rPh sb="6" eb="8">
      <t>イカ</t>
    </rPh>
    <rPh sb="9" eb="11">
      <t>ナイヨウ</t>
    </rPh>
    <rPh sb="13" eb="15">
      <t>コウセイ</t>
    </rPh>
    <phoneticPr fontId="8"/>
  </si>
  <si>
    <t>資産シート</t>
    <rPh sb="0" eb="2">
      <t>シサン</t>
    </rPh>
    <phoneticPr fontId="8"/>
  </si>
  <si>
    <t>負債シート</t>
    <rPh sb="0" eb="2">
      <t>フサイ</t>
    </rPh>
    <phoneticPr fontId="8"/>
  </si>
  <si>
    <t>一般職</t>
    <rPh sb="0" eb="2">
      <t>イッパン</t>
    </rPh>
    <rPh sb="2" eb="3">
      <t>ショク</t>
    </rPh>
    <phoneticPr fontId="8"/>
  </si>
  <si>
    <t>技能職</t>
    <rPh sb="0" eb="2">
      <t>ギノウ</t>
    </rPh>
    <rPh sb="2" eb="3">
      <t>ショク</t>
    </rPh>
    <phoneticPr fontId="8"/>
  </si>
  <si>
    <t>小計</t>
    <rPh sb="0" eb="1">
      <t>ショウケイ</t>
    </rPh>
    <phoneticPr fontId="8"/>
  </si>
  <si>
    <t>計</t>
    <rPh sb="0" eb="1">
      <t>ケイ</t>
    </rPh>
    <phoneticPr fontId="14"/>
  </si>
  <si>
    <t>生活系ごみ搬入量</t>
    <rPh sb="0" eb="2">
      <t>セイカツ</t>
    </rPh>
    <rPh sb="2" eb="3">
      <t>ケイ</t>
    </rPh>
    <rPh sb="5" eb="7">
      <t>ハンニュウ</t>
    </rPh>
    <rPh sb="7" eb="8">
      <t>リョウ</t>
    </rPh>
    <phoneticPr fontId="10"/>
  </si>
  <si>
    <t>事業系ごみ搬入量</t>
    <rPh sb="0" eb="2">
      <t>ジギョウ</t>
    </rPh>
    <rPh sb="2" eb="3">
      <t>ケイ</t>
    </rPh>
    <rPh sb="5" eb="7">
      <t>ハンニュウ</t>
    </rPh>
    <rPh sb="7" eb="8">
      <t>リョウ</t>
    </rPh>
    <phoneticPr fontId="8"/>
  </si>
  <si>
    <t>実施形態</t>
  </si>
  <si>
    <t>収集区分</t>
  </si>
  <si>
    <t>管理</t>
    <rPh sb="0" eb="2">
      <t>カンリ</t>
    </rPh>
    <phoneticPr fontId="10"/>
  </si>
  <si>
    <t>（１）職員給与費（一般職）</t>
    <rPh sb="3" eb="5">
      <t>ショクイン</t>
    </rPh>
    <rPh sb="5" eb="7">
      <t>キュウヨ</t>
    </rPh>
    <rPh sb="7" eb="8">
      <t>ヒ</t>
    </rPh>
    <rPh sb="9" eb="11">
      <t>イッパン</t>
    </rPh>
    <rPh sb="11" eb="12">
      <t>ショク</t>
    </rPh>
    <phoneticPr fontId="8"/>
  </si>
  <si>
    <t>（２）職員給与費（技能職）</t>
    <rPh sb="3" eb="5">
      <t>ショクイン</t>
    </rPh>
    <rPh sb="5" eb="7">
      <t>キュウヨ</t>
    </rPh>
    <rPh sb="7" eb="8">
      <t>ヒ</t>
    </rPh>
    <rPh sb="9" eb="11">
      <t>ギノウ</t>
    </rPh>
    <rPh sb="11" eb="12">
      <t>ショク</t>
    </rPh>
    <phoneticPr fontId="8"/>
  </si>
  <si>
    <t>（３）退職手当引当金繰入額</t>
    <rPh sb="3" eb="5">
      <t>タイショク</t>
    </rPh>
    <rPh sb="5" eb="7">
      <t>テアテ</t>
    </rPh>
    <rPh sb="7" eb="9">
      <t>ヒキアテ</t>
    </rPh>
    <rPh sb="9" eb="10">
      <t>キン</t>
    </rPh>
    <rPh sb="10" eb="12">
      <t>クリイレ</t>
    </rPh>
    <rPh sb="12" eb="13">
      <t>ガク</t>
    </rPh>
    <phoneticPr fontId="8"/>
  </si>
  <si>
    <t>（４）その他</t>
    <rPh sb="5" eb="6">
      <t>タ</t>
    </rPh>
    <phoneticPr fontId="8"/>
  </si>
  <si>
    <t>（１）処理費</t>
    <rPh sb="3" eb="5">
      <t>ショリ</t>
    </rPh>
    <rPh sb="5" eb="6">
      <t>ヒ</t>
    </rPh>
    <phoneticPr fontId="8"/>
  </si>
  <si>
    <t>（２）委託費</t>
    <rPh sb="3" eb="5">
      <t>イタク</t>
    </rPh>
    <rPh sb="5" eb="6">
      <t>ヒ</t>
    </rPh>
    <phoneticPr fontId="8"/>
  </si>
  <si>
    <t>（３）減価償却費</t>
    <rPh sb="3" eb="5">
      <t>ゲンカ</t>
    </rPh>
    <rPh sb="5" eb="7">
      <t>ショウキャク</t>
    </rPh>
    <rPh sb="7" eb="8">
      <t>ヒ</t>
    </rPh>
    <phoneticPr fontId="8"/>
  </si>
  <si>
    <t>（２）その他</t>
    <rPh sb="5" eb="6">
      <t>タ</t>
    </rPh>
    <phoneticPr fontId="8"/>
  </si>
  <si>
    <t>総額</t>
    <rPh sb="0" eb="2">
      <t>ソウガク</t>
    </rPh>
    <phoneticPr fontId="8"/>
  </si>
  <si>
    <t>（１）支払利息</t>
    <rPh sb="3" eb="5">
      <t>シハライ</t>
    </rPh>
    <rPh sb="5" eb="7">
      <t>リソク</t>
    </rPh>
    <phoneticPr fontId="8"/>
  </si>
  <si>
    <t>直接搬入ごみ手数料（許可含む）</t>
    <rPh sb="0" eb="2">
      <t>チョクセツ</t>
    </rPh>
    <rPh sb="2" eb="4">
      <t>ハンニュウ</t>
    </rPh>
    <rPh sb="6" eb="9">
      <t>テスウリョウ</t>
    </rPh>
    <rPh sb="10" eb="12">
      <t>キョカ</t>
    </rPh>
    <rPh sb="12" eb="13">
      <t>フク</t>
    </rPh>
    <phoneticPr fontId="10"/>
  </si>
  <si>
    <t>特定財源</t>
    <rPh sb="0" eb="2">
      <t>トクテイ</t>
    </rPh>
    <rPh sb="2" eb="4">
      <t>ザイゲン</t>
    </rPh>
    <phoneticPr fontId="8"/>
  </si>
  <si>
    <t>国庫支出金</t>
    <rPh sb="0" eb="2">
      <t>コッコ</t>
    </rPh>
    <rPh sb="2" eb="4">
      <t>シシュツ</t>
    </rPh>
    <rPh sb="4" eb="5">
      <t>キン</t>
    </rPh>
    <phoneticPr fontId="8"/>
  </si>
  <si>
    <t>都道府県支出金</t>
    <rPh sb="0" eb="4">
      <t>トドウフケン</t>
    </rPh>
    <rPh sb="4" eb="6">
      <t>シシュツ</t>
    </rPh>
    <rPh sb="6" eb="7">
      <t>キン</t>
    </rPh>
    <phoneticPr fontId="8"/>
  </si>
  <si>
    <t>地方債</t>
    <rPh sb="0" eb="2">
      <t>チホウ</t>
    </rPh>
    <rPh sb="2" eb="3">
      <t>サイ</t>
    </rPh>
    <phoneticPr fontId="8"/>
  </si>
  <si>
    <t>使用料及び手数料</t>
    <rPh sb="0" eb="3">
      <t>シヨウリョウ</t>
    </rPh>
    <rPh sb="3" eb="4">
      <t>オヨ</t>
    </rPh>
    <rPh sb="5" eb="8">
      <t>テスウリョウ</t>
    </rPh>
    <phoneticPr fontId="8"/>
  </si>
  <si>
    <t>その他</t>
    <rPh sb="2" eb="3">
      <t>タ</t>
    </rPh>
    <phoneticPr fontId="8"/>
  </si>
  <si>
    <t>総額</t>
    <rPh sb="0" eb="2">
      <t>ソウガク</t>
    </rPh>
    <phoneticPr fontId="10"/>
  </si>
  <si>
    <t>直接資源化（17表01列21行）</t>
    <rPh sb="0" eb="2">
      <t>チョクセツ</t>
    </rPh>
    <rPh sb="2" eb="5">
      <t>シゲンカ</t>
    </rPh>
    <rPh sb="8" eb="9">
      <t>ヒョウ</t>
    </rPh>
    <rPh sb="11" eb="12">
      <t>レツ</t>
    </rPh>
    <rPh sb="14" eb="15">
      <t>ギョウ</t>
    </rPh>
    <phoneticPr fontId="10"/>
  </si>
  <si>
    <t>直接埋立（17表11列21行）</t>
    <rPh sb="0" eb="2">
      <t>チョクセツ</t>
    </rPh>
    <rPh sb="2" eb="4">
      <t>ウメタテ</t>
    </rPh>
    <rPh sb="7" eb="8">
      <t>ヒョウ</t>
    </rPh>
    <rPh sb="10" eb="11">
      <t>レツ</t>
    </rPh>
    <rPh sb="13" eb="14">
      <t>ギョウ</t>
    </rPh>
    <phoneticPr fontId="10"/>
  </si>
  <si>
    <t>集団回収（20表10列20行）</t>
    <rPh sb="0" eb="2">
      <t>シュウダン</t>
    </rPh>
    <rPh sb="2" eb="4">
      <t>カイシュウ</t>
    </rPh>
    <rPh sb="7" eb="8">
      <t>ヒョウ</t>
    </rPh>
    <rPh sb="10" eb="11">
      <t>レツ</t>
    </rPh>
    <rPh sb="13" eb="14">
      <t>ギョウ</t>
    </rPh>
    <phoneticPr fontId="14"/>
  </si>
  <si>
    <t>ごみ搬入量（集団回収除く）
（14表01~04列07行、15表01～04列07行）</t>
    <rPh sb="2" eb="4">
      <t>ハンニュウ</t>
    </rPh>
    <rPh sb="4" eb="5">
      <t>リョウ</t>
    </rPh>
    <rPh sb="6" eb="8">
      <t>シュウダン</t>
    </rPh>
    <rPh sb="8" eb="10">
      <t>カイシュウ</t>
    </rPh>
    <rPh sb="10" eb="11">
      <t>ノゾ</t>
    </rPh>
    <rPh sb="17" eb="18">
      <t>ヒョウ</t>
    </rPh>
    <rPh sb="23" eb="24">
      <t>レツ</t>
    </rPh>
    <rPh sb="26" eb="27">
      <t>ギョウ</t>
    </rPh>
    <rPh sb="30" eb="31">
      <t>ヒョウ</t>
    </rPh>
    <rPh sb="36" eb="37">
      <t>レツ</t>
    </rPh>
    <rPh sb="39" eb="40">
      <t>ギョウ</t>
    </rPh>
    <phoneticPr fontId="8"/>
  </si>
  <si>
    <t>（単位：人)</t>
    <rPh sb="1" eb="3">
      <t>タンイ</t>
    </rPh>
    <rPh sb="4" eb="5">
      <t>ニン</t>
    </rPh>
    <phoneticPr fontId="8"/>
  </si>
  <si>
    <t>留意事項</t>
    <rPh sb="0" eb="2">
      <t>リュウイ</t>
    </rPh>
    <rPh sb="2" eb="4">
      <t>ジコウ</t>
    </rPh>
    <phoneticPr fontId="8"/>
  </si>
  <si>
    <t>一般廃棄物の処理に関する事業に係る原価計算書</t>
    <rPh sb="17" eb="19">
      <t>ゲンカ</t>
    </rPh>
    <rPh sb="19" eb="22">
      <t>ケイサンショ</t>
    </rPh>
    <phoneticPr fontId="10"/>
  </si>
  <si>
    <t>当シートでは、貸借対照表の負債計上額を算定します。</t>
    <rPh sb="7" eb="9">
      <t>タイシャク</t>
    </rPh>
    <rPh sb="9" eb="12">
      <t>タイショウヒョウ</t>
    </rPh>
    <rPh sb="13" eb="15">
      <t>フサイ</t>
    </rPh>
    <rPh sb="15" eb="17">
      <t>ケイジョウ</t>
    </rPh>
    <rPh sb="17" eb="18">
      <t>ガク</t>
    </rPh>
    <phoneticPr fontId="8"/>
  </si>
  <si>
    <t>負債計上金額の算定</t>
    <rPh sb="0" eb="2">
      <t>フサイ</t>
    </rPh>
    <rPh sb="2" eb="4">
      <t>ケイジョウ</t>
    </rPh>
    <rPh sb="4" eb="6">
      <t>キンガク</t>
    </rPh>
    <rPh sb="7" eb="9">
      <t>サンテイ</t>
    </rPh>
    <phoneticPr fontId="8"/>
  </si>
  <si>
    <t>人件費項目の算定結果</t>
    <rPh sb="0" eb="3">
      <t>ジンケンヒ</t>
    </rPh>
    <rPh sb="3" eb="5">
      <t>コウモク</t>
    </rPh>
    <rPh sb="6" eb="8">
      <t>サンテイ</t>
    </rPh>
    <rPh sb="8" eb="10">
      <t>ケッカ</t>
    </rPh>
    <phoneticPr fontId="8"/>
  </si>
  <si>
    <t>有　形　固　定　資　産　合　計</t>
    <rPh sb="0" eb="1">
      <t>ユウ</t>
    </rPh>
    <rPh sb="2" eb="3">
      <t>カタチ</t>
    </rPh>
    <rPh sb="4" eb="5">
      <t>コ</t>
    </rPh>
    <rPh sb="6" eb="7">
      <t>サダム</t>
    </rPh>
    <rPh sb="8" eb="9">
      <t>シ</t>
    </rPh>
    <rPh sb="10" eb="11">
      <t>サン</t>
    </rPh>
    <rPh sb="12" eb="13">
      <t>ゴウ</t>
    </rPh>
    <rPh sb="14" eb="15">
      <t>ケイ</t>
    </rPh>
    <phoneticPr fontId="10"/>
  </si>
  <si>
    <t>無　形　固　定　資　産　合　計</t>
    <rPh sb="0" eb="1">
      <t>ム</t>
    </rPh>
    <rPh sb="2" eb="3">
      <t>カタチ</t>
    </rPh>
    <rPh sb="4" eb="5">
      <t>コ</t>
    </rPh>
    <rPh sb="6" eb="7">
      <t>サダム</t>
    </rPh>
    <rPh sb="8" eb="9">
      <t>シ</t>
    </rPh>
    <rPh sb="10" eb="11">
      <t>サン</t>
    </rPh>
    <rPh sb="12" eb="13">
      <t>ゴウ</t>
    </rPh>
    <rPh sb="14" eb="15">
      <t>ケイ</t>
    </rPh>
    <phoneticPr fontId="10"/>
  </si>
  <si>
    <t>合　計</t>
    <rPh sb="0" eb="1">
      <t>ア</t>
    </rPh>
    <rPh sb="2" eb="3">
      <t>ケイ</t>
    </rPh>
    <phoneticPr fontId="8"/>
  </si>
  <si>
    <t>経常行政コストａ</t>
    <rPh sb="0" eb="2">
      <t>ケイジョウ</t>
    </rPh>
    <phoneticPr fontId="10"/>
  </si>
  <si>
    <t>【処理原価】</t>
    <rPh sb="1" eb="3">
      <t>ショリ</t>
    </rPh>
    <rPh sb="3" eb="5">
      <t>ゲンカ</t>
    </rPh>
    <phoneticPr fontId="10"/>
  </si>
  <si>
    <t>合　　計</t>
    <rPh sb="0" eb="1">
      <t>ゴウ</t>
    </rPh>
    <phoneticPr fontId="8"/>
  </si>
  <si>
    <t>総務省統一的な基準に基づく財務書類（貸借対照表）における勘定科目を下記のとおり読み替えます。</t>
    <rPh sb="0" eb="2">
      <t>ソウムショウ</t>
    </rPh>
    <rPh sb="2" eb="5">
      <t>トウイツテキ</t>
    </rPh>
    <rPh sb="6" eb="8">
      <t>キジュン</t>
    </rPh>
    <rPh sb="9" eb="10">
      <t>モト</t>
    </rPh>
    <rPh sb="12" eb="14">
      <t>ザイム</t>
    </rPh>
    <rPh sb="14" eb="16">
      <t>ショルイ</t>
    </rPh>
    <rPh sb="17" eb="19">
      <t>タイシャク</t>
    </rPh>
    <rPh sb="19" eb="22">
      <t>タイショウヒョウ</t>
    </rPh>
    <rPh sb="28" eb="30">
      <t>カンジョウ</t>
    </rPh>
    <rPh sb="30" eb="32">
      <t>カモク</t>
    </rPh>
    <rPh sb="33" eb="35">
      <t>カキ</t>
    </rPh>
    <rPh sb="39" eb="40">
      <t>ヨ</t>
    </rPh>
    <rPh sb="41" eb="42">
      <t>カ</t>
    </rPh>
    <phoneticPr fontId="8"/>
  </si>
  <si>
    <t>関連する会計基準等</t>
    <rPh sb="0" eb="2">
      <t>カンレン</t>
    </rPh>
    <rPh sb="4" eb="6">
      <t>カイケイ</t>
    </rPh>
    <rPh sb="6" eb="8">
      <t>キジュン</t>
    </rPh>
    <rPh sb="8" eb="9">
      <t>トウ</t>
    </rPh>
    <phoneticPr fontId="8"/>
  </si>
  <si>
    <t>事業用資産「土地」</t>
    <phoneticPr fontId="8"/>
  </si>
  <si>
    <t>事業用資産「建物」「工作物」「その他」</t>
    <phoneticPr fontId="8"/>
  </si>
  <si>
    <t>「物品」</t>
    <rPh sb="1" eb="3">
      <t>ブッピン</t>
    </rPh>
    <phoneticPr fontId="8"/>
  </si>
  <si>
    <t>「建設仮勘定」</t>
    <rPh sb="1" eb="3">
      <t>ケンセツ</t>
    </rPh>
    <rPh sb="3" eb="6">
      <t>カリカンジョウ</t>
    </rPh>
    <phoneticPr fontId="8"/>
  </si>
  <si>
    <t>「ソフトウェア」</t>
    <phoneticPr fontId="8"/>
  </si>
  <si>
    <t>無形固定資産「その他」</t>
    <rPh sb="0" eb="1">
      <t>ムケイ</t>
    </rPh>
    <rPh sb="1" eb="3">
      <t>コテイ</t>
    </rPh>
    <rPh sb="3" eb="5">
      <t>シサン</t>
    </rPh>
    <rPh sb="8" eb="9">
      <t>タ</t>
    </rPh>
    <phoneticPr fontId="8"/>
  </si>
  <si>
    <t>投資その他の資産の内、必要な勘定科目を適宜追加し、計上</t>
    <phoneticPr fontId="8"/>
  </si>
  <si>
    <t>参考：総務省_統一的な基準に基づく財務書類との関係（読替方法）</t>
    <rPh sb="0" eb="2">
      <t>サンコウ</t>
    </rPh>
    <rPh sb="3" eb="6">
      <t>ソウムショウ</t>
    </rPh>
    <rPh sb="7" eb="10">
      <t>トウイツテキ</t>
    </rPh>
    <rPh sb="11" eb="13">
      <t>キジュン</t>
    </rPh>
    <rPh sb="14" eb="15">
      <t>モト</t>
    </rPh>
    <rPh sb="17" eb="19">
      <t>ザイム</t>
    </rPh>
    <rPh sb="19" eb="21">
      <t>ショルイ</t>
    </rPh>
    <rPh sb="23" eb="25">
      <t>カンケイ</t>
    </rPh>
    <rPh sb="26" eb="28">
      <t>ヨミカ</t>
    </rPh>
    <rPh sb="28" eb="30">
      <t>ホウホウ</t>
    </rPh>
    <phoneticPr fontId="8"/>
  </si>
  <si>
    <t>総務省統一的な基準に基づく財務諸表との関連</t>
    <rPh sb="0" eb="2">
      <t>ソウムショウ</t>
    </rPh>
    <rPh sb="2" eb="5">
      <t>トウイツテキ</t>
    </rPh>
    <rPh sb="6" eb="8">
      <t>キジュン</t>
    </rPh>
    <rPh sb="10" eb="11">
      <t>モト</t>
    </rPh>
    <rPh sb="13" eb="15">
      <t>ザイム</t>
    </rPh>
    <rPh sb="15" eb="17">
      <t>ショヒョウ</t>
    </rPh>
    <rPh sb="19" eb="21">
      <t>カンレン</t>
    </rPh>
    <phoneticPr fontId="8"/>
  </si>
  <si>
    <t>上記に係る取得価額</t>
    <rPh sb="0" eb="2">
      <t>ジョウキ</t>
    </rPh>
    <rPh sb="3" eb="4">
      <t>カカ</t>
    </rPh>
    <rPh sb="5" eb="7">
      <t>シュトク</t>
    </rPh>
    <rPh sb="7" eb="9">
      <t>カガク</t>
    </rPh>
    <phoneticPr fontId="8"/>
  </si>
  <si>
    <t>上記に係る減価償却累計額</t>
    <rPh sb="0" eb="2">
      <t>ジョウキ</t>
    </rPh>
    <rPh sb="3" eb="4">
      <t>カカ</t>
    </rPh>
    <rPh sb="5" eb="7">
      <t>ゲンカ</t>
    </rPh>
    <rPh sb="7" eb="9">
      <t>ショウキャク</t>
    </rPh>
    <rPh sb="9" eb="12">
      <t>ルイケイガク</t>
    </rPh>
    <phoneticPr fontId="8"/>
  </si>
  <si>
    <t>固定資産計上金額の算定</t>
    <rPh sb="0" eb="2">
      <t>コテイ</t>
    </rPh>
    <rPh sb="2" eb="4">
      <t>シサン</t>
    </rPh>
    <rPh sb="4" eb="6">
      <t>ケイジョウ</t>
    </rPh>
    <rPh sb="6" eb="8">
      <t>キンガク</t>
    </rPh>
    <rPh sb="9" eb="11">
      <t>サンテイ</t>
    </rPh>
    <phoneticPr fontId="8"/>
  </si>
  <si>
    <t>「地方債」「1年内償還予定地方債」</t>
    <rPh sb="0" eb="2">
      <t>チホウ</t>
    </rPh>
    <rPh sb="2" eb="3">
      <t>サイ</t>
    </rPh>
    <rPh sb="7" eb="9">
      <t>ネンナイ</t>
    </rPh>
    <rPh sb="9" eb="11">
      <t>ショウカン</t>
    </rPh>
    <rPh sb="11" eb="13">
      <t>ヨテイ</t>
    </rPh>
    <rPh sb="13" eb="15">
      <t>チホウ</t>
    </rPh>
    <rPh sb="15" eb="16">
      <t>サイ</t>
    </rPh>
    <phoneticPr fontId="8"/>
  </si>
  <si>
    <t>「長期未払金」「未払金」</t>
    <rPh sb="0" eb="2">
      <t>チョウキ</t>
    </rPh>
    <rPh sb="2" eb="5">
      <t>ミバライキン</t>
    </rPh>
    <rPh sb="7" eb="10">
      <t>ミバライキン</t>
    </rPh>
    <phoneticPr fontId="8"/>
  </si>
  <si>
    <t>「退職手当引当金」</t>
    <rPh sb="0" eb="2">
      <t>タイショク</t>
    </rPh>
    <rPh sb="2" eb="4">
      <t>テアテ</t>
    </rPh>
    <rPh sb="4" eb="6">
      <t>ヒキアテ</t>
    </rPh>
    <rPh sb="6" eb="7">
      <t>キン</t>
    </rPh>
    <phoneticPr fontId="8"/>
  </si>
  <si>
    <t>上記以外</t>
    <rPh sb="0" eb="1">
      <t>ジョウキ</t>
    </rPh>
    <rPh sb="1" eb="3">
      <t>イガイ</t>
    </rPh>
    <phoneticPr fontId="8"/>
  </si>
  <si>
    <t>無形固定資産「ソフトウェア」「その他」、その他に読み替えます。</t>
    <phoneticPr fontId="8"/>
  </si>
  <si>
    <t>退職手当引当金繰入（戻入）単価</t>
    <rPh sb="0" eb="2">
      <t>タイショク</t>
    </rPh>
    <rPh sb="2" eb="4">
      <t>テアテ</t>
    </rPh>
    <rPh sb="4" eb="6">
      <t>ヒキアテ</t>
    </rPh>
    <rPh sb="6" eb="7">
      <t>キン</t>
    </rPh>
    <rPh sb="7" eb="9">
      <t>クリイレ</t>
    </rPh>
    <rPh sb="10" eb="12">
      <t>モドシイレ</t>
    </rPh>
    <rPh sb="13" eb="15">
      <t>タンカ</t>
    </rPh>
    <phoneticPr fontId="8"/>
  </si>
  <si>
    <t>※</t>
    <phoneticPr fontId="8"/>
  </si>
  <si>
    <t xml:space="preserve">Ⅱ．重要な会計方針の変更等 </t>
    <phoneticPr fontId="8"/>
  </si>
  <si>
    <t xml:space="preserve">Ⅲ．重要な後発事象 </t>
    <phoneticPr fontId="8"/>
  </si>
  <si>
    <t xml:space="preserve">（１）主要な業務の改廃 </t>
    <phoneticPr fontId="8"/>
  </si>
  <si>
    <t>Ⅳ． 追加情報</t>
    <phoneticPr fontId="8"/>
  </si>
  <si>
    <t>（１）３Rに係る先進的な取り組み事例</t>
    <phoneticPr fontId="8"/>
  </si>
  <si>
    <t>（２）循環型社会の形成に資する施設の整備状況</t>
    <phoneticPr fontId="8"/>
  </si>
  <si>
    <t>（３）場外余熱等利用施設の状況</t>
    <rPh sb="7" eb="8">
      <t>トウ</t>
    </rPh>
    <rPh sb="10" eb="12">
      <t>シセツ</t>
    </rPh>
    <phoneticPr fontId="8"/>
  </si>
  <si>
    <t>施設名</t>
  </si>
  <si>
    <t>利用内容</t>
    <phoneticPr fontId="8"/>
  </si>
  <si>
    <t>余熱等供給形態</t>
    <rPh sb="0" eb="2">
      <t>ヨネツ</t>
    </rPh>
    <rPh sb="2" eb="3">
      <t>トウ</t>
    </rPh>
    <phoneticPr fontId="8"/>
  </si>
  <si>
    <t>○○クリーンセンター</t>
  </si>
  <si>
    <t>○○温浴施設、○○温水プール</t>
  </si>
  <si>
    <t>蒸気、高温水</t>
  </si>
  <si>
    <t>△△清掃工場</t>
  </si>
  <si>
    <t>高温水</t>
  </si>
  <si>
    <t>Ⅴ． その他特記事項</t>
    <rPh sb="5" eb="10">
      <t>タトッキジコウ</t>
    </rPh>
    <phoneticPr fontId="8"/>
  </si>
  <si>
    <t>（１）その他有害物質・処理困難物に係る事故時の対応費用（火災時の事故を終息させるための費用、修理費用）</t>
    <phoneticPr fontId="8"/>
  </si>
  <si>
    <t>（２）不法投棄物、災害ごみ、漂着ごみの処理等に係る特別な要因で発生する経費等</t>
    <phoneticPr fontId="8"/>
  </si>
  <si>
    <t>（３）リチウムイオン電池の処理等に関する事項</t>
    <phoneticPr fontId="8"/>
  </si>
  <si>
    <t>団体名</t>
    <rPh sb="0" eb="2">
      <t>ダンタイ</t>
    </rPh>
    <rPh sb="2" eb="3">
      <t>メイ</t>
    </rPh>
    <phoneticPr fontId="14"/>
  </si>
  <si>
    <t>計画収集人口</t>
    <rPh sb="0" eb="2">
      <t>ケイカク</t>
    </rPh>
    <rPh sb="2" eb="4">
      <t>シュウシュウ</t>
    </rPh>
    <rPh sb="4" eb="6">
      <t>ジンコウ</t>
    </rPh>
    <phoneticPr fontId="14"/>
  </si>
  <si>
    <t>各年度10月1日</t>
    <phoneticPr fontId="14"/>
  </si>
  <si>
    <t>世帯数</t>
    <rPh sb="0" eb="2">
      <t>セタイ</t>
    </rPh>
    <rPh sb="2" eb="3">
      <t>スウ</t>
    </rPh>
    <phoneticPr fontId="14"/>
  </si>
  <si>
    <t>面積</t>
    <rPh sb="0" eb="2">
      <t>メンセキ</t>
    </rPh>
    <phoneticPr fontId="14"/>
  </si>
  <si>
    <t>人口密度</t>
    <rPh sb="0" eb="2">
      <t>ジンコウ</t>
    </rPh>
    <rPh sb="2" eb="4">
      <t>ミツド</t>
    </rPh>
    <phoneticPr fontId="14"/>
  </si>
  <si>
    <t>面積当たり</t>
    <rPh sb="0" eb="2">
      <t>メンセキ</t>
    </rPh>
    <rPh sb="2" eb="3">
      <t>ア</t>
    </rPh>
    <phoneticPr fontId="14"/>
  </si>
  <si>
    <t>徴収方法</t>
    <rPh sb="0" eb="2">
      <t>チョウシュウ</t>
    </rPh>
    <rPh sb="2" eb="4">
      <t>ホウホウ</t>
    </rPh>
    <phoneticPr fontId="14"/>
  </si>
  <si>
    <t>最終処分</t>
    <rPh sb="0" eb="2">
      <t>サイシュウ</t>
    </rPh>
    <rPh sb="2" eb="4">
      <t>ショブン</t>
    </rPh>
    <phoneticPr fontId="14"/>
  </si>
  <si>
    <t>生活系</t>
    <rPh sb="0" eb="2">
      <t>セイカツ</t>
    </rPh>
    <rPh sb="2" eb="3">
      <t>ケイ</t>
    </rPh>
    <phoneticPr fontId="14"/>
  </si>
  <si>
    <t>事業系</t>
    <rPh sb="0" eb="2">
      <t>ジギョウ</t>
    </rPh>
    <rPh sb="2" eb="3">
      <t>ケイ</t>
    </rPh>
    <phoneticPr fontId="14"/>
  </si>
  <si>
    <t>合計</t>
    <rPh sb="0" eb="2">
      <t>ゴウケイ</t>
    </rPh>
    <phoneticPr fontId="14"/>
  </si>
  <si>
    <t>（単位：千円）</t>
    <rPh sb="1" eb="3">
      <t>タンイ</t>
    </rPh>
    <rPh sb="4" eb="6">
      <t>センエン</t>
    </rPh>
    <phoneticPr fontId="14"/>
  </si>
  <si>
    <t>資産</t>
    <rPh sb="0" eb="2">
      <t>シサン</t>
    </rPh>
    <phoneticPr fontId="14"/>
  </si>
  <si>
    <t>負債</t>
    <rPh sb="0" eb="2">
      <t>フサイ</t>
    </rPh>
    <phoneticPr fontId="14"/>
  </si>
  <si>
    <t>経常費用</t>
    <rPh sb="0" eb="2">
      <t>ケイジョウ</t>
    </rPh>
    <rPh sb="2" eb="4">
      <t>ヒヨウ</t>
    </rPh>
    <phoneticPr fontId="14"/>
  </si>
  <si>
    <t>処理原価</t>
    <rPh sb="0" eb="2">
      <t>ショリ</t>
    </rPh>
    <rPh sb="2" eb="4">
      <t>ゲンカ</t>
    </rPh>
    <phoneticPr fontId="14"/>
  </si>
  <si>
    <t>管理費用</t>
    <rPh sb="0" eb="2">
      <t>カンリ</t>
    </rPh>
    <rPh sb="2" eb="4">
      <t>ヒヨウ</t>
    </rPh>
    <phoneticPr fontId="14"/>
  </si>
  <si>
    <t>経常収益</t>
    <rPh sb="0" eb="2">
      <t>ケイジョウ</t>
    </rPh>
    <rPh sb="2" eb="4">
      <t>シュウエキ</t>
    </rPh>
    <phoneticPr fontId="14"/>
  </si>
  <si>
    <t>使用料及び手数料</t>
    <rPh sb="0" eb="3">
      <t>シヨウリョウ</t>
    </rPh>
    <rPh sb="3" eb="4">
      <t>オヨ</t>
    </rPh>
    <rPh sb="5" eb="8">
      <t>テスウリョウ</t>
    </rPh>
    <phoneticPr fontId="14"/>
  </si>
  <si>
    <t>その他</t>
    <rPh sb="2" eb="3">
      <t>ホカ</t>
    </rPh>
    <phoneticPr fontId="14"/>
  </si>
  <si>
    <t>内訳</t>
    <rPh sb="0" eb="2">
      <t>ウチワケ</t>
    </rPh>
    <phoneticPr fontId="14"/>
  </si>
  <si>
    <t>収集運搬</t>
    <rPh sb="0" eb="2">
      <t>シュウシュウ</t>
    </rPh>
    <rPh sb="2" eb="4">
      <t>ウンパン</t>
    </rPh>
    <phoneticPr fontId="14"/>
  </si>
  <si>
    <t>中間処理</t>
    <rPh sb="0" eb="2">
      <t>チュウカン</t>
    </rPh>
    <rPh sb="2" eb="4">
      <t>ショリ</t>
    </rPh>
    <phoneticPr fontId="14"/>
  </si>
  <si>
    <t>一般廃棄物の処理に関する事業に係る財務書類における注記例</t>
    <rPh sb="0" eb="2">
      <t>イッパン</t>
    </rPh>
    <rPh sb="2" eb="5">
      <t>ハイキブツ</t>
    </rPh>
    <rPh sb="6" eb="8">
      <t>ショリ</t>
    </rPh>
    <rPh sb="9" eb="10">
      <t>カン</t>
    </rPh>
    <rPh sb="12" eb="14">
      <t>ジギョウ</t>
    </rPh>
    <rPh sb="15" eb="16">
      <t>カカ</t>
    </rPh>
    <rPh sb="17" eb="19">
      <t>ザイム</t>
    </rPh>
    <rPh sb="19" eb="21">
      <t>ショルイ</t>
    </rPh>
    <rPh sb="25" eb="27">
      <t>チュウキ</t>
    </rPh>
    <rPh sb="27" eb="28">
      <t>レイ</t>
    </rPh>
    <phoneticPr fontId="8"/>
  </si>
  <si>
    <t>実態調査01表01行01列を入力</t>
    <rPh sb="0" eb="2">
      <t>ジッタイ</t>
    </rPh>
    <rPh sb="2" eb="4">
      <t>チョウサ</t>
    </rPh>
    <rPh sb="6" eb="7">
      <t>ヒョウ</t>
    </rPh>
    <rPh sb="9" eb="10">
      <t>ギョウ</t>
    </rPh>
    <rPh sb="12" eb="13">
      <t>レツ</t>
    </rPh>
    <rPh sb="14" eb="16">
      <t>ニュウリョク</t>
    </rPh>
    <phoneticPr fontId="8"/>
  </si>
  <si>
    <t>別途把握</t>
    <rPh sb="0" eb="2">
      <t>ベット</t>
    </rPh>
    <rPh sb="2" eb="4">
      <t>ハアク</t>
    </rPh>
    <phoneticPr fontId="8"/>
  </si>
  <si>
    <t>実態調査から入力してください。</t>
    <rPh sb="0" eb="2">
      <t>ジッタイ</t>
    </rPh>
    <rPh sb="2" eb="4">
      <t>チョウサ</t>
    </rPh>
    <rPh sb="6" eb="8">
      <t>ニュウリョク</t>
    </rPh>
    <phoneticPr fontId="8"/>
  </si>
  <si>
    <t>別途把握の上、入力してください。</t>
    <rPh sb="0" eb="2">
      <t>ベット</t>
    </rPh>
    <rPh sb="2" eb="4">
      <t>ハアク</t>
    </rPh>
    <rPh sb="5" eb="6">
      <t>ウエ</t>
    </rPh>
    <rPh sb="7" eb="9">
      <t>ニュウリョク</t>
    </rPh>
    <phoneticPr fontId="8"/>
  </si>
  <si>
    <t>経常行政コスト
（差引）</t>
    <rPh sb="0" eb="2">
      <t>ケイジョウ</t>
    </rPh>
    <rPh sb="2" eb="4">
      <t>ギョウセイ</t>
    </rPh>
    <rPh sb="9" eb="11">
      <t>サシヒキ</t>
    </rPh>
    <phoneticPr fontId="14"/>
  </si>
  <si>
    <t>項　目</t>
    <rPh sb="0" eb="1">
      <t>コウ</t>
    </rPh>
    <rPh sb="2" eb="3">
      <t>メ</t>
    </rPh>
    <phoneticPr fontId="7"/>
  </si>
  <si>
    <t>分析</t>
    <rPh sb="0" eb="2">
      <t>ブンセキ</t>
    </rPh>
    <phoneticPr fontId="8"/>
  </si>
  <si>
    <t>経常行政コスト</t>
    <rPh sb="0" eb="2">
      <t>ケイジョウ</t>
    </rPh>
    <rPh sb="2" eb="4">
      <t>ギョウセイ</t>
    </rPh>
    <phoneticPr fontId="8"/>
  </si>
  <si>
    <t>収集運搬コスト</t>
    <rPh sb="0" eb="2">
      <t>シュウシュウ</t>
    </rPh>
    <rPh sb="2" eb="4">
      <t>ウンパン</t>
    </rPh>
    <phoneticPr fontId="8"/>
  </si>
  <si>
    <t>中間処理コスト</t>
    <rPh sb="0" eb="2">
      <t>チュウカン</t>
    </rPh>
    <rPh sb="2" eb="4">
      <t>ショリ</t>
    </rPh>
    <phoneticPr fontId="8"/>
  </si>
  <si>
    <t>最終処分コスト</t>
    <rPh sb="0" eb="2">
      <t>サイシュウ</t>
    </rPh>
    <rPh sb="2" eb="4">
      <t>ショブン</t>
    </rPh>
    <phoneticPr fontId="8"/>
  </si>
  <si>
    <t>コスト情報</t>
    <rPh sb="3" eb="5">
      <t>ジョウホウ</t>
    </rPh>
    <phoneticPr fontId="8"/>
  </si>
  <si>
    <t>収益情報</t>
    <rPh sb="0" eb="2">
      <t>シュウエキ</t>
    </rPh>
    <rPh sb="2" eb="4">
      <t>ジョウホウ</t>
    </rPh>
    <phoneticPr fontId="8"/>
  </si>
  <si>
    <t>※直接搬入ごみ手数料（許可含む）について、生活系、事業系に区分し入力してください。</t>
    <phoneticPr fontId="8"/>
  </si>
  <si>
    <t>直接搬入手数料総額÷ごみ搬入量（許可、直接搬入）</t>
    <rPh sb="0" eb="2">
      <t>チョクセツ</t>
    </rPh>
    <rPh sb="2" eb="4">
      <t>ハンニュウ</t>
    </rPh>
    <rPh sb="4" eb="7">
      <t>テスウリョウ</t>
    </rPh>
    <rPh sb="7" eb="9">
      <t>ソウガク</t>
    </rPh>
    <rPh sb="12" eb="14">
      <t>ハンニュウ</t>
    </rPh>
    <rPh sb="14" eb="15">
      <t>リョウ</t>
    </rPh>
    <rPh sb="16" eb="18">
      <t>キョカ</t>
    </rPh>
    <rPh sb="19" eb="21">
      <t>チョクセツ</t>
    </rPh>
    <rPh sb="21" eb="23">
      <t>ハンニュウ</t>
    </rPh>
    <phoneticPr fontId="8"/>
  </si>
  <si>
    <t>算式</t>
    <rPh sb="0" eb="2">
      <t>サンシキ</t>
    </rPh>
    <phoneticPr fontId="8"/>
  </si>
  <si>
    <t>ごみ搬入量</t>
    <rPh sb="2" eb="4">
      <t>ハンニュウ</t>
    </rPh>
    <rPh sb="4" eb="5">
      <t>リョウ</t>
    </rPh>
    <phoneticPr fontId="10"/>
  </si>
  <si>
    <t>経常行政コスト(ごみ搬入量合計）</t>
    <rPh sb="0" eb="2">
      <t>ケイジョウ</t>
    </rPh>
    <rPh sb="2" eb="4">
      <t>ギョウセイ</t>
    </rPh>
    <rPh sb="10" eb="12">
      <t>ハンニュウ</t>
    </rPh>
    <rPh sb="12" eb="13">
      <t>リョウ</t>
    </rPh>
    <rPh sb="13" eb="15">
      <t>ゴウケイ</t>
    </rPh>
    <phoneticPr fontId="8"/>
  </si>
  <si>
    <t>処理原価（ごみ搬入量合計）</t>
    <rPh sb="0" eb="2">
      <t>ショリ</t>
    </rPh>
    <rPh sb="2" eb="4">
      <t>ゲンカ</t>
    </rPh>
    <rPh sb="7" eb="9">
      <t>ハンニュウ</t>
    </rPh>
    <rPh sb="9" eb="10">
      <t>リョウ</t>
    </rPh>
    <rPh sb="10" eb="12">
      <t>ゴウケイ</t>
    </rPh>
    <phoneticPr fontId="8"/>
  </si>
  <si>
    <r>
      <rPr>
        <sz val="11"/>
        <color rgb="FFFF0000"/>
        <rFont val="ＭＳ ゴシック"/>
        <family val="3"/>
        <charset val="128"/>
      </rPr>
      <t>一般廃棄物の処理に関する事業（し尿を除く）に係る</t>
    </r>
    <r>
      <rPr>
        <sz val="11"/>
        <rFont val="ＭＳ ゴシック"/>
        <family val="3"/>
        <charset val="128"/>
      </rPr>
      <t>「取得価額」及び「減価償却累計額」を入力してください。</t>
    </r>
    <rPh sb="22" eb="23">
      <t>カカ</t>
    </rPh>
    <phoneticPr fontId="8"/>
  </si>
  <si>
    <r>
      <t>なお、</t>
    </r>
    <r>
      <rPr>
        <sz val="11"/>
        <color rgb="FFFF0000"/>
        <rFont val="ＭＳ ゴシック"/>
        <family val="3"/>
        <charset val="128"/>
      </rPr>
      <t>減価償却累計額は負の数で入力</t>
    </r>
    <r>
      <rPr>
        <sz val="11"/>
        <rFont val="ＭＳ ゴシック"/>
        <family val="3"/>
        <charset val="128"/>
      </rPr>
      <t>してください。</t>
    </r>
    <rPh sb="3" eb="4">
      <t>ゲンカ</t>
    </rPh>
    <rPh sb="4" eb="6">
      <t>ショウキャク</t>
    </rPh>
    <rPh sb="6" eb="9">
      <t>ルイケイガク</t>
    </rPh>
    <rPh sb="10" eb="11">
      <t>フ</t>
    </rPh>
    <rPh sb="12" eb="13">
      <t>スウ</t>
    </rPh>
    <rPh sb="14" eb="16">
      <t>ニュウリョク</t>
    </rPh>
    <phoneticPr fontId="8"/>
  </si>
  <si>
    <r>
      <rPr>
        <sz val="11"/>
        <color rgb="FFFF0000"/>
        <rFont val="ＭＳ ゴシック"/>
        <family val="3"/>
        <charset val="128"/>
      </rPr>
      <t>一般廃棄物の処理に関する事業（し尿を除く）に係る</t>
    </r>
    <r>
      <rPr>
        <sz val="11"/>
        <rFont val="ＭＳ ゴシック"/>
        <family val="3"/>
        <charset val="128"/>
      </rPr>
      <t>金額を入力します。</t>
    </r>
    <rPh sb="22" eb="23">
      <t>カカ</t>
    </rPh>
    <rPh sb="27" eb="29">
      <t>ニュウリョク</t>
    </rPh>
    <phoneticPr fontId="8"/>
  </si>
  <si>
    <t>その他費用・収益シート</t>
    <rPh sb="2" eb="3">
      <t>タ</t>
    </rPh>
    <rPh sb="3" eb="5">
      <t>ヒヨウ</t>
    </rPh>
    <rPh sb="6" eb="8">
      <t>シュウエキ</t>
    </rPh>
    <phoneticPr fontId="8"/>
  </si>
  <si>
    <r>
      <rPr>
        <sz val="11"/>
        <color rgb="FFFF0000"/>
        <rFont val="ＭＳ ゴシック"/>
        <family val="3"/>
        <charset val="128"/>
      </rPr>
      <t>支払われる支出金以外</t>
    </r>
    <r>
      <rPr>
        <sz val="11"/>
        <rFont val="ＭＳ ゴシック"/>
        <family val="3"/>
        <charset val="128"/>
      </rPr>
      <t>の「国庫支出金」（補助金、交付金）及び「都道府県支出金」（補助金等）を入力してください。</t>
    </r>
    <rPh sb="45" eb="47">
      <t>ニュウリョク</t>
    </rPh>
    <phoneticPr fontId="8"/>
  </si>
  <si>
    <r>
      <rPr>
        <sz val="11"/>
        <color rgb="FFFF0000"/>
        <rFont val="ＭＳ ゴシック"/>
        <family val="3"/>
        <charset val="128"/>
      </rPr>
      <t>一般廃棄物の処理に関する事業（し尿を除く）に係る</t>
    </r>
    <r>
      <rPr>
        <sz val="11"/>
        <rFont val="ＭＳ ゴシック"/>
        <family val="3"/>
        <charset val="128"/>
      </rPr>
      <t>資産除売却損の金額を入力してください。</t>
    </r>
    <rPh sb="16" eb="17">
      <t>ニョウ</t>
    </rPh>
    <rPh sb="18" eb="19">
      <t>ノゾ</t>
    </rPh>
    <rPh sb="26" eb="27">
      <t>ジョ</t>
    </rPh>
    <phoneticPr fontId="8"/>
  </si>
  <si>
    <r>
      <t>これに対応する財源として移転収入の形態で国県、市町村等から</t>
    </r>
    <r>
      <rPr>
        <sz val="11"/>
        <color rgb="FFFF0000"/>
        <rFont val="ＭＳ ゴシック"/>
        <family val="3"/>
        <charset val="128"/>
      </rPr>
      <t>非経常的に支払われる</t>
    </r>
    <r>
      <rPr>
        <sz val="11"/>
        <rFont val="ＭＳ ゴシック"/>
        <family val="3"/>
        <charset val="128"/>
      </rPr>
      <t>金額を入力してください。</t>
    </r>
    <rPh sb="20" eb="21">
      <t>クニ</t>
    </rPh>
    <rPh sb="21" eb="22">
      <t>ケン</t>
    </rPh>
    <rPh sb="23" eb="26">
      <t>シチョウソン</t>
    </rPh>
    <rPh sb="26" eb="27">
      <t>トウ</t>
    </rPh>
    <rPh sb="29" eb="30">
      <t>ヒ</t>
    </rPh>
    <rPh sb="30" eb="33">
      <t>ケイジョウテキ</t>
    </rPh>
    <rPh sb="34" eb="36">
      <t>シハラ</t>
    </rPh>
    <rPh sb="39" eb="41">
      <t>キンガク</t>
    </rPh>
    <phoneticPr fontId="8"/>
  </si>
  <si>
    <r>
      <rPr>
        <sz val="11"/>
        <color rgb="FFFF0000"/>
        <rFont val="ＭＳ ゴシック"/>
        <family val="3"/>
        <charset val="128"/>
      </rPr>
      <t>循環型社会形成推進交付金等の資産形成に対応する財源として支払われるもの</t>
    </r>
    <r>
      <rPr>
        <sz val="11"/>
        <rFont val="ＭＳ ゴシック"/>
        <family val="3"/>
        <charset val="128"/>
      </rPr>
      <t>を入力してください。</t>
    </r>
    <rPh sb="36" eb="38">
      <t>ニュウリョク</t>
    </rPh>
    <phoneticPr fontId="8"/>
  </si>
  <si>
    <r>
      <rPr>
        <sz val="11"/>
        <color rgb="FFFF0000"/>
        <rFont val="ＭＳ ゴシック"/>
        <family val="3"/>
        <charset val="128"/>
      </rPr>
      <t>一般廃棄物の処理に関する事業（し尿を除く）に係る</t>
    </r>
    <r>
      <rPr>
        <sz val="11"/>
        <rFont val="ＭＳ ゴシック"/>
        <family val="3"/>
        <charset val="128"/>
      </rPr>
      <t>資産売却益の金額を入力してください。</t>
    </r>
    <rPh sb="16" eb="17">
      <t>ニョウ</t>
    </rPh>
    <rPh sb="18" eb="19">
      <t>ノゾ</t>
    </rPh>
    <rPh sb="28" eb="29">
      <t>エキ</t>
    </rPh>
    <phoneticPr fontId="8"/>
  </si>
  <si>
    <t>（５）その他</t>
  </si>
  <si>
    <t>経常行政コスト÷ごみ搬入量（合計）</t>
    <rPh sb="0" eb="2">
      <t>ケイジョウ</t>
    </rPh>
    <rPh sb="2" eb="4">
      <t>ギョウセイ</t>
    </rPh>
    <rPh sb="10" eb="12">
      <t>ハンニュウ</t>
    </rPh>
    <rPh sb="12" eb="13">
      <t>リョウ</t>
    </rPh>
    <rPh sb="14" eb="16">
      <t>ゴウケイ</t>
    </rPh>
    <phoneticPr fontId="8"/>
  </si>
  <si>
    <t>処理原価÷ごみ搬入量（合計）</t>
    <rPh sb="0" eb="2">
      <t>ショリ</t>
    </rPh>
    <rPh sb="2" eb="4">
      <t>ゲンカ</t>
    </rPh>
    <rPh sb="7" eb="9">
      <t>ハンニュウ</t>
    </rPh>
    <rPh sb="9" eb="10">
      <t>リョウ</t>
    </rPh>
    <rPh sb="11" eb="13">
      <t>ゴウケイ</t>
    </rPh>
    <phoneticPr fontId="8"/>
  </si>
  <si>
    <t>総務省による統一的な基準に基づく財務書類（貸借対照表）における勘定科目を有形固定資産「土地」「施設設備」「車両等」「建設仮勘定」、</t>
    <rPh sb="0" eb="2">
      <t>ソウムショウ</t>
    </rPh>
    <rPh sb="6" eb="8">
      <t>トウイツ</t>
    </rPh>
    <rPh sb="8" eb="9">
      <t>テキ</t>
    </rPh>
    <rPh sb="9" eb="11">
      <t>キジュン</t>
    </rPh>
    <rPh sb="12" eb="13">
      <t>モト</t>
    </rPh>
    <rPh sb="15" eb="17">
      <t>ザイム</t>
    </rPh>
    <rPh sb="17" eb="19">
      <t>ショルイ</t>
    </rPh>
    <rPh sb="20" eb="22">
      <t>タイシャク</t>
    </rPh>
    <rPh sb="22" eb="25">
      <t>タイショウヒョウ</t>
    </rPh>
    <rPh sb="31" eb="33">
      <t>カンジョウ</t>
    </rPh>
    <rPh sb="33" eb="35">
      <t>カモク</t>
    </rPh>
    <phoneticPr fontId="8"/>
  </si>
  <si>
    <t>PFI、リース契約等長期継続契約に基づく1年以内支払予定の未払金についても、「2.長期未払金」に含めて計上します。</t>
    <phoneticPr fontId="8"/>
  </si>
  <si>
    <t>資源化量合計（11列20行）</t>
    <rPh sb="0" eb="3">
      <t>シゲンカ</t>
    </rPh>
    <rPh sb="3" eb="4">
      <t>リョウ</t>
    </rPh>
    <rPh sb="4" eb="6">
      <t>ゴウケイ</t>
    </rPh>
    <rPh sb="9" eb="10">
      <t>レツ</t>
    </rPh>
    <rPh sb="12" eb="13">
      <t>ギョウ</t>
    </rPh>
    <phoneticPr fontId="10"/>
  </si>
  <si>
    <t>管理費用</t>
    <rPh sb="0" eb="2">
      <t>カンリ</t>
    </rPh>
    <rPh sb="2" eb="4">
      <t>ヒヨウ</t>
    </rPh>
    <phoneticPr fontId="8"/>
  </si>
  <si>
    <t>経常行政コスト</t>
    <rPh sb="0" eb="2">
      <t>ケイジョウ</t>
    </rPh>
    <rPh sb="2" eb="4">
      <t>ギョウセイ</t>
    </rPh>
    <phoneticPr fontId="8"/>
  </si>
  <si>
    <t>使用料及び手数料</t>
    <rPh sb="0" eb="3">
      <t>シヨウリョウ</t>
    </rPh>
    <rPh sb="3" eb="4">
      <t>オヨ</t>
    </rPh>
    <rPh sb="5" eb="8">
      <t>テスウリョウ</t>
    </rPh>
    <phoneticPr fontId="8"/>
  </si>
  <si>
    <t>直接搬入ごみ手数料
（許可含む）※</t>
    <rPh sb="0" eb="2">
      <t>チョクセツ</t>
    </rPh>
    <rPh sb="2" eb="4">
      <t>ハンニュウ</t>
    </rPh>
    <rPh sb="6" eb="9">
      <t>テスウリョウ</t>
    </rPh>
    <rPh sb="11" eb="13">
      <t>キョカ</t>
    </rPh>
    <rPh sb="13" eb="14">
      <t>フク</t>
    </rPh>
    <phoneticPr fontId="10"/>
  </si>
  <si>
    <t>その他</t>
    <rPh sb="2" eb="3">
      <t>タ</t>
    </rPh>
    <phoneticPr fontId="8"/>
  </si>
  <si>
    <t>補助金等収入</t>
    <rPh sb="0" eb="3">
      <t>ホジョキン</t>
    </rPh>
    <rPh sb="3" eb="4">
      <t>トウ</t>
    </rPh>
    <rPh sb="4" eb="6">
      <t>シュウニュウ</t>
    </rPh>
    <phoneticPr fontId="8"/>
  </si>
  <si>
    <t>経常収益</t>
    <rPh sb="0" eb="2">
      <t>ケイジョウ</t>
    </rPh>
    <rPh sb="2" eb="4">
      <t>シュウエキ</t>
    </rPh>
    <phoneticPr fontId="8"/>
  </si>
  <si>
    <t>当年度の状況</t>
    <rPh sb="0" eb="3">
      <t>トウネンド</t>
    </rPh>
    <rPh sb="4" eb="6">
      <t>ジョウキョウ</t>
    </rPh>
    <phoneticPr fontId="8"/>
  </si>
  <si>
    <t>按分基準設定に当たっての留意事項</t>
    <rPh sb="0" eb="2">
      <t>アンブン</t>
    </rPh>
    <rPh sb="2" eb="4">
      <t>キジュン</t>
    </rPh>
    <rPh sb="4" eb="6">
      <t>セッテイ</t>
    </rPh>
    <rPh sb="7" eb="8">
      <t>ア</t>
    </rPh>
    <rPh sb="12" eb="14">
      <t>リュウイ</t>
    </rPh>
    <rPh sb="14" eb="16">
      <t>ジコウ</t>
    </rPh>
    <phoneticPr fontId="8"/>
  </si>
  <si>
    <t>団体の状況に応じて、ごみ搬入量等合理的な基準を設定してください。</t>
    <rPh sb="0" eb="2">
      <t>ダンタイ</t>
    </rPh>
    <rPh sb="3" eb="5">
      <t>ジョウキョウ</t>
    </rPh>
    <rPh sb="6" eb="7">
      <t>オウ</t>
    </rPh>
    <rPh sb="12" eb="14">
      <t>ハンニュウ</t>
    </rPh>
    <rPh sb="14" eb="15">
      <t>リョウ</t>
    </rPh>
    <rPh sb="15" eb="16">
      <t>トウ</t>
    </rPh>
    <rPh sb="16" eb="19">
      <t>ゴウリテキ</t>
    </rPh>
    <rPh sb="20" eb="22">
      <t>キジュン</t>
    </rPh>
    <rPh sb="23" eb="25">
      <t>セッテイ</t>
    </rPh>
    <phoneticPr fontId="8"/>
  </si>
  <si>
    <t>手数料料金体系
（有料ごみ袋・シール等の金額）</t>
    <rPh sb="0" eb="3">
      <t>テスウリョウ</t>
    </rPh>
    <rPh sb="3" eb="5">
      <t>リョウキン</t>
    </rPh>
    <rPh sb="5" eb="7">
      <t>タイケイ</t>
    </rPh>
    <rPh sb="9" eb="11">
      <t>ユウリョウ</t>
    </rPh>
    <rPh sb="13" eb="14">
      <t>ブクロ</t>
    </rPh>
    <rPh sb="18" eb="19">
      <t>トウ</t>
    </rPh>
    <rPh sb="20" eb="22">
      <t>キンガク</t>
    </rPh>
    <phoneticPr fontId="8"/>
  </si>
  <si>
    <t>当シートでは団体の基礎情報を把握します。</t>
    <rPh sb="6" eb="8">
      <t>ダンタイ</t>
    </rPh>
    <rPh sb="9" eb="11">
      <t>キソ</t>
    </rPh>
    <rPh sb="11" eb="13">
      <t>ジョウホウ</t>
    </rPh>
    <rPh sb="14" eb="16">
      <t>ハアク</t>
    </rPh>
    <phoneticPr fontId="8"/>
  </si>
  <si>
    <t>共通
（按分対象）</t>
    <rPh sb="0" eb="2">
      <t>キョウツウ</t>
    </rPh>
    <rPh sb="4" eb="6">
      <t>アンブン</t>
    </rPh>
    <rPh sb="6" eb="8">
      <t>タイショウ</t>
    </rPh>
    <phoneticPr fontId="8"/>
  </si>
  <si>
    <t>【入力シートの説明】</t>
    <rPh sb="1" eb="3">
      <t>ニュウリョク</t>
    </rPh>
    <rPh sb="7" eb="9">
      <t>セツメイ</t>
    </rPh>
    <phoneticPr fontId="8"/>
  </si>
  <si>
    <t>※部門の定義については「部門の定義」シート参照</t>
    <rPh sb="1" eb="3">
      <t>ブモン</t>
    </rPh>
    <rPh sb="4" eb="6">
      <t>テイギ</t>
    </rPh>
    <rPh sb="12" eb="14">
      <t>ブモン</t>
    </rPh>
    <rPh sb="15" eb="17">
      <t>テイギ</t>
    </rPh>
    <rPh sb="21" eb="23">
      <t>サンショウ</t>
    </rPh>
    <phoneticPr fontId="8"/>
  </si>
  <si>
    <t>【部門の定義】</t>
    <rPh sb="1" eb="3">
      <t>ブモン</t>
    </rPh>
    <rPh sb="4" eb="6">
      <t>テイギ</t>
    </rPh>
    <phoneticPr fontId="8"/>
  </si>
  <si>
    <t>一般廃棄物の担当部門を、作業部門、管理部門に区分します。
各部門の定義は以下のとおりです。</t>
    <phoneticPr fontId="8"/>
  </si>
  <si>
    <t>作業部門</t>
    <rPh sb="0" eb="2">
      <t>サギョウ</t>
    </rPh>
    <rPh sb="2" eb="4">
      <t>ブモン</t>
    </rPh>
    <phoneticPr fontId="8"/>
  </si>
  <si>
    <t>管理部門</t>
    <rPh sb="0" eb="2">
      <t>カンリ</t>
    </rPh>
    <rPh sb="2" eb="4">
      <t>ブモン</t>
    </rPh>
    <phoneticPr fontId="8"/>
  </si>
  <si>
    <t>収集運搬部門</t>
    <rPh sb="0" eb="2">
      <t>シュウシュウ</t>
    </rPh>
    <rPh sb="2" eb="4">
      <t>ウンパン</t>
    </rPh>
    <rPh sb="4" eb="6">
      <t>ブモン</t>
    </rPh>
    <phoneticPr fontId="8"/>
  </si>
  <si>
    <t>中間処理部門</t>
    <rPh sb="0" eb="2">
      <t>チュウカン</t>
    </rPh>
    <rPh sb="2" eb="4">
      <t>ショリ</t>
    </rPh>
    <rPh sb="4" eb="6">
      <t>ブモン</t>
    </rPh>
    <phoneticPr fontId="8"/>
  </si>
  <si>
    <t>最終処分部門</t>
    <rPh sb="0" eb="2">
      <t>サイシュウ</t>
    </rPh>
    <rPh sb="2" eb="4">
      <t>ショブン</t>
    </rPh>
    <rPh sb="4" eb="6">
      <t>ブモン</t>
    </rPh>
    <phoneticPr fontId="8"/>
  </si>
  <si>
    <t>中間処理とは、焼却（溶融・スラグ化を含む。発電・熱利用を含む。）、ごみ固形燃料化、資源化、埋立処分のための破砕、減容化等を指す。中間処理業務に加え、中間処理後の一般廃棄物を最終処分場まで運搬する業務、及び中間処理後の資源物を資源回収業者に引き渡すまでの業務を担う部門を中間処理部門という。資源化とは、廃棄物を再生利用するために必要な選別、圧縮及び梱包や堆肥化、飼料化等を指し、生ごみ等バイオマスのメタン化等を含む。</t>
    <phoneticPr fontId="8"/>
  </si>
  <si>
    <r>
      <rPr>
        <sz val="11"/>
        <color rgb="FFFF0000"/>
        <rFont val="ＭＳ ゴシック"/>
        <family val="3"/>
        <charset val="128"/>
      </rPr>
      <t>一般廃棄物の処理に関する事業（し尿を除く）に係る</t>
    </r>
    <r>
      <rPr>
        <sz val="11"/>
        <rFont val="ＭＳ ゴシック"/>
        <family val="3"/>
        <charset val="128"/>
      </rPr>
      <t>金額を入力してください。</t>
    </r>
    <phoneticPr fontId="8"/>
  </si>
  <si>
    <t>構　成　比　率　（％）</t>
    <phoneticPr fontId="10"/>
  </si>
  <si>
    <t>収益÷重さ　減免があると</t>
    <rPh sb="0" eb="2">
      <t>シュウエキ</t>
    </rPh>
    <rPh sb="3" eb="4">
      <t>オモ</t>
    </rPh>
    <rPh sb="6" eb="8">
      <t>ゲンメン</t>
    </rPh>
    <phoneticPr fontId="8"/>
  </si>
  <si>
    <t>⇒減免の金額は考慮しない</t>
    <rPh sb="1" eb="3">
      <t>ゲンメン</t>
    </rPh>
    <rPh sb="4" eb="6">
      <t>キンガク</t>
    </rPh>
    <rPh sb="7" eb="9">
      <t>コウリョ</t>
    </rPh>
    <phoneticPr fontId="8"/>
  </si>
  <si>
    <t>直接搬入ごみ手数料（許可含む）</t>
    <rPh sb="0" eb="2">
      <t>チョクセツ</t>
    </rPh>
    <rPh sb="2" eb="4">
      <t>ハンニュウ</t>
    </rPh>
    <rPh sb="6" eb="9">
      <t>テスウリョウ</t>
    </rPh>
    <rPh sb="10" eb="12">
      <t>キョカ</t>
    </rPh>
    <rPh sb="12" eb="13">
      <t>フク</t>
    </rPh>
    <phoneticPr fontId="8"/>
  </si>
  <si>
    <t>（４）啓発活動に関する事項</t>
    <rPh sb="3" eb="5">
      <t>ケイハツ</t>
    </rPh>
    <rPh sb="5" eb="7">
      <t>カツドウ</t>
    </rPh>
    <phoneticPr fontId="8"/>
  </si>
  <si>
    <t>最終処分業務を担う部門。最終処分とは、燃やさないごみ、焼却残さ、処理残さの埋立処分を指す。埋立地の維持管理等を含む。</t>
    <rPh sb="53" eb="54">
      <t>トウ</t>
    </rPh>
    <rPh sb="55" eb="56">
      <t>フク</t>
    </rPh>
    <phoneticPr fontId="8"/>
  </si>
  <si>
    <t>備考（変更の状況等）</t>
    <rPh sb="0" eb="2">
      <t>ビコウ</t>
    </rPh>
    <rPh sb="3" eb="5">
      <t>ヘンコウ</t>
    </rPh>
    <rPh sb="6" eb="8">
      <t>ジョウキョウ</t>
    </rPh>
    <rPh sb="8" eb="9">
      <t>トウ</t>
    </rPh>
    <phoneticPr fontId="8"/>
  </si>
  <si>
    <t>経常費用</t>
    <rPh sb="0" eb="2">
      <t>ケイジョウ</t>
    </rPh>
    <rPh sb="2" eb="4">
      <t>ヒヨウ</t>
    </rPh>
    <phoneticPr fontId="14"/>
  </si>
  <si>
    <t>経常収益</t>
    <rPh sb="0" eb="2">
      <t>ケイジョウ</t>
    </rPh>
    <rPh sb="2" eb="4">
      <t>シュウエキ</t>
    </rPh>
    <phoneticPr fontId="14"/>
  </si>
  <si>
    <t>経常行政コスト
（差引）</t>
    <rPh sb="0" eb="2">
      <t>ケイジョウ</t>
    </rPh>
    <rPh sb="2" eb="4">
      <t>ギョウセイ</t>
    </rPh>
    <rPh sb="9" eb="11">
      <t>サシヒキ</t>
    </rPh>
    <phoneticPr fontId="14"/>
  </si>
  <si>
    <t>自家処理人口</t>
    <rPh sb="0" eb="2">
      <t>ジカ</t>
    </rPh>
    <rPh sb="2" eb="4">
      <t>ショリ</t>
    </rPh>
    <rPh sb="4" eb="6">
      <t>ジンコウ</t>
    </rPh>
    <phoneticPr fontId="8"/>
  </si>
  <si>
    <t>実態調査01表02行01列を入力</t>
    <rPh sb="0" eb="2">
      <t>ジッタイ</t>
    </rPh>
    <rPh sb="2" eb="4">
      <t>チョウサ</t>
    </rPh>
    <rPh sb="6" eb="7">
      <t>ヒョウ</t>
    </rPh>
    <rPh sb="9" eb="10">
      <t>ギョウ</t>
    </rPh>
    <rPh sb="12" eb="13">
      <t>レツ</t>
    </rPh>
    <rPh sb="14" eb="16">
      <t>ニュウリョク</t>
    </rPh>
    <phoneticPr fontId="8"/>
  </si>
  <si>
    <t>総人口</t>
    <rPh sb="0" eb="3">
      <t>ソウジンコウ</t>
    </rPh>
    <phoneticPr fontId="8"/>
  </si>
  <si>
    <t>備考
（変更の状況等）</t>
    <rPh sb="0" eb="2">
      <t>ビコウ</t>
    </rPh>
    <rPh sb="4" eb="6">
      <t>ヘンコウ</t>
    </rPh>
    <rPh sb="7" eb="9">
      <t>ジョウキョウ</t>
    </rPh>
    <rPh sb="9" eb="10">
      <t>トウ</t>
    </rPh>
    <phoneticPr fontId="8"/>
  </si>
  <si>
    <t>実態調査01表03行01列を入力</t>
    <rPh sb="0" eb="2">
      <t>ジッタイ</t>
    </rPh>
    <rPh sb="2" eb="4">
      <t>チョウサ</t>
    </rPh>
    <rPh sb="6" eb="7">
      <t>ヒョウ</t>
    </rPh>
    <rPh sb="9" eb="10">
      <t>ギョウ</t>
    </rPh>
    <rPh sb="12" eb="13">
      <t>レツ</t>
    </rPh>
    <rPh sb="14" eb="16">
      <t>ニュウリョク</t>
    </rPh>
    <phoneticPr fontId="8"/>
  </si>
  <si>
    <t>実態調査12表01行を参考に入力
【記載例】
○○のみ委託、その他直営
※実施形態に変更があった場合はその旨を「備考」欄に記載
【記載例】
平成29年度まで直営、平成30年度より委託</t>
    <rPh sb="0" eb="2">
      <t>ジッタイ</t>
    </rPh>
    <rPh sb="2" eb="4">
      <t>チョウサ</t>
    </rPh>
    <rPh sb="6" eb="7">
      <t>ヒョウ</t>
    </rPh>
    <rPh sb="9" eb="10">
      <t>ギョウ</t>
    </rPh>
    <rPh sb="11" eb="13">
      <t>サンコウ</t>
    </rPh>
    <rPh sb="14" eb="16">
      <t>ニュウリョク</t>
    </rPh>
    <rPh sb="37" eb="39">
      <t>ジッシ</t>
    </rPh>
    <rPh sb="39" eb="41">
      <t>ケイタイ</t>
    </rPh>
    <rPh sb="56" eb="58">
      <t>ビコウ</t>
    </rPh>
    <rPh sb="65" eb="67">
      <t>キサイ</t>
    </rPh>
    <rPh sb="67" eb="68">
      <t>レイ</t>
    </rPh>
    <phoneticPr fontId="8"/>
  </si>
  <si>
    <t>実態調査12表04行を参考に入力
【記載例】
一部（○○地域、〇〇ごみ）各戸別収集方式、その他ステーション方式
※収集方式に変更があった場合はその旨を「備考」欄に記載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23" eb="25">
      <t>イチブ</t>
    </rPh>
    <rPh sb="28" eb="30">
      <t>チイキ</t>
    </rPh>
    <rPh sb="36" eb="37">
      <t>カク</t>
    </rPh>
    <rPh sb="37" eb="39">
      <t>コベツ</t>
    </rPh>
    <rPh sb="39" eb="41">
      <t>シュウシュウ</t>
    </rPh>
    <rPh sb="41" eb="43">
      <t>ホウシキ</t>
    </rPh>
    <rPh sb="46" eb="47">
      <t>タ</t>
    </rPh>
    <rPh sb="53" eb="55">
      <t>ホウシキ</t>
    </rPh>
    <rPh sb="57" eb="59">
      <t>シュウシュウ</t>
    </rPh>
    <rPh sb="59" eb="61">
      <t>ホウシキ</t>
    </rPh>
    <rPh sb="62" eb="64">
      <t>ヘンコウ</t>
    </rPh>
    <rPh sb="68" eb="70">
      <t>バアイ</t>
    </rPh>
    <rPh sb="73" eb="74">
      <t>ムネ</t>
    </rPh>
    <rPh sb="76" eb="78">
      <t>ビコウ</t>
    </rPh>
    <rPh sb="81" eb="83">
      <t>キサイ</t>
    </rPh>
    <rPh sb="85" eb="87">
      <t>キサイ</t>
    </rPh>
    <rPh sb="87" eb="88">
      <t>レイ</t>
    </rPh>
    <rPh sb="90" eb="92">
      <t>ヘイセイ</t>
    </rPh>
    <rPh sb="94" eb="95">
      <t>ネン</t>
    </rPh>
    <rPh sb="95" eb="96">
      <t>ド</t>
    </rPh>
    <rPh sb="101" eb="103">
      <t>ヘイセイ</t>
    </rPh>
    <rPh sb="105" eb="107">
      <t>ネンド</t>
    </rPh>
    <phoneticPr fontId="8"/>
  </si>
  <si>
    <t>形態</t>
    <rPh sb="0" eb="2">
      <t>ケイタイ</t>
    </rPh>
    <phoneticPr fontId="14"/>
  </si>
  <si>
    <t>方式</t>
    <rPh sb="0" eb="2">
      <t>ホウシキ</t>
    </rPh>
    <phoneticPr fontId="14"/>
  </si>
  <si>
    <t>手数料</t>
    <rPh sb="0" eb="3">
      <t>テスウリョウ</t>
    </rPh>
    <phoneticPr fontId="14"/>
  </si>
  <si>
    <t>手数料料金体系</t>
    <rPh sb="0" eb="3">
      <t>テスウリョウ</t>
    </rPh>
    <rPh sb="3" eb="5">
      <t>リョウキン</t>
    </rPh>
    <rPh sb="5" eb="7">
      <t>タイケイ</t>
    </rPh>
    <phoneticPr fontId="8"/>
  </si>
  <si>
    <t>ごみの手数料の状況について</t>
    <rPh sb="3" eb="6">
      <t>テスウリョウ</t>
    </rPh>
    <rPh sb="7" eb="9">
      <t>ジョウキョウ</t>
    </rPh>
    <phoneticPr fontId="8"/>
  </si>
  <si>
    <t>ごみの実施形態について</t>
    <rPh sb="3" eb="5">
      <t>ジッシ</t>
    </rPh>
    <rPh sb="5" eb="7">
      <t>ケイタイ</t>
    </rPh>
    <phoneticPr fontId="8"/>
  </si>
  <si>
    <t>収集運搬</t>
    <rPh sb="0" eb="2">
      <t>シュウシュウ</t>
    </rPh>
    <rPh sb="2" eb="4">
      <t>ウンパン</t>
    </rPh>
    <phoneticPr fontId="8"/>
  </si>
  <si>
    <t>生活系
ごみ</t>
    <rPh sb="0" eb="2">
      <t>セイカツ</t>
    </rPh>
    <phoneticPr fontId="14"/>
  </si>
  <si>
    <t>直接搬入
ごみ</t>
    <rPh sb="0" eb="2">
      <t>チョクセツ</t>
    </rPh>
    <rPh sb="2" eb="4">
      <t>ハンニュウ</t>
    </rPh>
    <phoneticPr fontId="14"/>
  </si>
  <si>
    <t>事業系
ごみ</t>
    <rPh sb="0" eb="2">
      <t>ジギョウ</t>
    </rPh>
    <phoneticPr fontId="14"/>
  </si>
  <si>
    <t>実態調査13表01行を参考に入力
※有料・無料の別に変更があった場合はその旨を「備考」欄に記載
【記載例】
平成29年度まで無料、平成30年度より有料</t>
    <rPh sb="0" eb="2">
      <t>ジッタイ</t>
    </rPh>
    <rPh sb="2" eb="4">
      <t>チョウサ</t>
    </rPh>
    <rPh sb="6" eb="7">
      <t>ヒョウ</t>
    </rPh>
    <rPh sb="9" eb="10">
      <t>ギョウ</t>
    </rPh>
    <rPh sb="11" eb="13">
      <t>サンコウ</t>
    </rPh>
    <rPh sb="14" eb="16">
      <t>ニュウリョク</t>
    </rPh>
    <rPh sb="18" eb="20">
      <t>ユウリョウ</t>
    </rPh>
    <rPh sb="21" eb="23">
      <t>ムリョウ</t>
    </rPh>
    <rPh sb="24" eb="25">
      <t>ベツ</t>
    </rPh>
    <rPh sb="26" eb="28">
      <t>ヘンコウ</t>
    </rPh>
    <rPh sb="32" eb="34">
      <t>バアイ</t>
    </rPh>
    <rPh sb="37" eb="38">
      <t>ムネ</t>
    </rPh>
    <rPh sb="40" eb="42">
      <t>ビコウ</t>
    </rPh>
    <rPh sb="43" eb="44">
      <t>ラン</t>
    </rPh>
    <rPh sb="45" eb="47">
      <t>キサイ</t>
    </rPh>
    <rPh sb="49" eb="51">
      <t>キサイ</t>
    </rPh>
    <rPh sb="51" eb="52">
      <t>レイ</t>
    </rPh>
    <rPh sb="54" eb="56">
      <t>ヘイセイ</t>
    </rPh>
    <rPh sb="58" eb="60">
      <t>ネンド</t>
    </rPh>
    <rPh sb="62" eb="64">
      <t>ムリョウ</t>
    </rPh>
    <rPh sb="65" eb="67">
      <t>ヘイセイ</t>
    </rPh>
    <rPh sb="69" eb="70">
      <t>ネン</t>
    </rPh>
    <rPh sb="70" eb="71">
      <t>ド</t>
    </rPh>
    <rPh sb="73" eb="75">
      <t>ユウリョウ</t>
    </rPh>
    <phoneticPr fontId="8"/>
  </si>
  <si>
    <t>実態調査13表02行を参考に入力
※徴収方法の変更があった場合はその旨を「備考」欄に記載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18" eb="20">
      <t>チョウシュウ</t>
    </rPh>
    <rPh sb="20" eb="22">
      <t>ホウホウ</t>
    </rPh>
    <rPh sb="23" eb="25">
      <t>ヘンコウ</t>
    </rPh>
    <rPh sb="29" eb="31">
      <t>バアイ</t>
    </rPh>
    <rPh sb="34" eb="35">
      <t>ムネ</t>
    </rPh>
    <rPh sb="37" eb="39">
      <t>ビコウ</t>
    </rPh>
    <rPh sb="42" eb="44">
      <t>キサイ</t>
    </rPh>
    <rPh sb="46" eb="48">
      <t>キサイ</t>
    </rPh>
    <rPh sb="48" eb="49">
      <t>レイ</t>
    </rPh>
    <rPh sb="51" eb="53">
      <t>ヘイセイ</t>
    </rPh>
    <rPh sb="55" eb="57">
      <t>ネンド</t>
    </rPh>
    <rPh sb="62" eb="64">
      <t>ヘイセイ</t>
    </rPh>
    <rPh sb="66" eb="68">
      <t>ネンド</t>
    </rPh>
    <phoneticPr fontId="8"/>
  </si>
  <si>
    <t>実態調査13表03行を参考に入力
※有料・無料の別に変更があった場合はその旨を「備考」欄に記載
【記載例】
平成29年度まで無料、平成30年度より有料</t>
    <rPh sb="0" eb="2">
      <t>ジッタイ</t>
    </rPh>
    <rPh sb="2" eb="4">
      <t>チョウサ</t>
    </rPh>
    <rPh sb="6" eb="7">
      <t>ヒョウ</t>
    </rPh>
    <rPh sb="9" eb="10">
      <t>ギョウ</t>
    </rPh>
    <rPh sb="11" eb="13">
      <t>サンコウ</t>
    </rPh>
    <rPh sb="14" eb="16">
      <t>ニュウリョク</t>
    </rPh>
    <rPh sb="18" eb="20">
      <t>ユウリョウ</t>
    </rPh>
    <rPh sb="21" eb="23">
      <t>ムリョウ</t>
    </rPh>
    <rPh sb="24" eb="25">
      <t>ベツ</t>
    </rPh>
    <rPh sb="26" eb="28">
      <t>ヘンコウ</t>
    </rPh>
    <rPh sb="32" eb="34">
      <t>バアイ</t>
    </rPh>
    <rPh sb="37" eb="38">
      <t>ムネ</t>
    </rPh>
    <rPh sb="40" eb="42">
      <t>ビコウ</t>
    </rPh>
    <rPh sb="43" eb="44">
      <t>ラン</t>
    </rPh>
    <rPh sb="45" eb="47">
      <t>キサイ</t>
    </rPh>
    <rPh sb="49" eb="51">
      <t>キサイ</t>
    </rPh>
    <rPh sb="51" eb="52">
      <t>レイ</t>
    </rPh>
    <rPh sb="54" eb="56">
      <t>ヘイセイ</t>
    </rPh>
    <rPh sb="58" eb="60">
      <t>ネンド</t>
    </rPh>
    <rPh sb="62" eb="64">
      <t>ムリョウ</t>
    </rPh>
    <rPh sb="65" eb="67">
      <t>ヘイセイ</t>
    </rPh>
    <rPh sb="69" eb="70">
      <t>ネン</t>
    </rPh>
    <rPh sb="70" eb="71">
      <t>ド</t>
    </rPh>
    <rPh sb="73" eb="75">
      <t>ユウリョウ</t>
    </rPh>
    <phoneticPr fontId="8"/>
  </si>
  <si>
    <t>実態調査13表04行を参考に入力
※徴収方法の変更があった場合はその旨を「備考」欄に記載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18" eb="20">
      <t>チョウシュウ</t>
    </rPh>
    <rPh sb="20" eb="22">
      <t>ホウホウ</t>
    </rPh>
    <rPh sb="23" eb="25">
      <t>ヘンコウ</t>
    </rPh>
    <rPh sb="29" eb="31">
      <t>バアイ</t>
    </rPh>
    <rPh sb="34" eb="35">
      <t>ムネ</t>
    </rPh>
    <rPh sb="37" eb="39">
      <t>ビコウ</t>
    </rPh>
    <rPh sb="42" eb="44">
      <t>キサイ</t>
    </rPh>
    <rPh sb="46" eb="48">
      <t>キサイ</t>
    </rPh>
    <rPh sb="48" eb="49">
      <t>レイ</t>
    </rPh>
    <rPh sb="51" eb="53">
      <t>ヘイセイ</t>
    </rPh>
    <rPh sb="55" eb="57">
      <t>ネンド</t>
    </rPh>
    <rPh sb="62" eb="64">
      <t>ヘイセイ</t>
    </rPh>
    <rPh sb="66" eb="68">
      <t>ネンド</t>
    </rPh>
    <phoneticPr fontId="8"/>
  </si>
  <si>
    <t>手数料
料金体系</t>
    <rPh sb="0" eb="3">
      <t>テスウリョウ</t>
    </rPh>
    <rPh sb="4" eb="6">
      <t>リョウキン</t>
    </rPh>
    <rPh sb="6" eb="8">
      <t>タイケイ</t>
    </rPh>
    <phoneticPr fontId="8"/>
  </si>
  <si>
    <t>実態調査12表05行を参考に入力
【記載例】
○○のみ委託、その他直営
※実施形態に変更があった場合はその旨を「備考」欄に記載
【記載例】
平成29年度まで直営、平成30年度より委託</t>
    <rPh sb="0" eb="2">
      <t>ジッタイ</t>
    </rPh>
    <rPh sb="2" eb="4">
      <t>チョウサ</t>
    </rPh>
    <rPh sb="6" eb="7">
      <t>ヒョウ</t>
    </rPh>
    <rPh sb="9" eb="10">
      <t>ギョウ</t>
    </rPh>
    <rPh sb="11" eb="13">
      <t>サンコウ</t>
    </rPh>
    <rPh sb="14" eb="16">
      <t>ニュウリョク</t>
    </rPh>
    <rPh sb="37" eb="39">
      <t>ジッシ</t>
    </rPh>
    <rPh sb="39" eb="41">
      <t>ケイタイ</t>
    </rPh>
    <rPh sb="56" eb="58">
      <t>ビコウ</t>
    </rPh>
    <rPh sb="65" eb="67">
      <t>キサイ</t>
    </rPh>
    <rPh sb="67" eb="68">
      <t>レイ</t>
    </rPh>
    <phoneticPr fontId="8"/>
  </si>
  <si>
    <t>実態調査12表08行を参考に入力
【記載例】
一部（○○地域、〇〇ごみ）各戸別収集方式、その他ステーション方式
※収集方式に変更があった場合はその旨を「備考」欄に記載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23" eb="25">
      <t>イチブ</t>
    </rPh>
    <rPh sb="28" eb="30">
      <t>チイキ</t>
    </rPh>
    <rPh sb="36" eb="37">
      <t>カク</t>
    </rPh>
    <rPh sb="37" eb="39">
      <t>コベツ</t>
    </rPh>
    <rPh sb="39" eb="41">
      <t>シュウシュウ</t>
    </rPh>
    <rPh sb="41" eb="43">
      <t>ホウシキ</t>
    </rPh>
    <rPh sb="46" eb="47">
      <t>タ</t>
    </rPh>
    <rPh sb="53" eb="55">
      <t>ホウシキ</t>
    </rPh>
    <rPh sb="57" eb="59">
      <t>シュウシュウ</t>
    </rPh>
    <rPh sb="59" eb="61">
      <t>ホウシキ</t>
    </rPh>
    <rPh sb="62" eb="64">
      <t>ヘンコウ</t>
    </rPh>
    <rPh sb="68" eb="70">
      <t>バアイ</t>
    </rPh>
    <rPh sb="73" eb="74">
      <t>ムネ</t>
    </rPh>
    <rPh sb="76" eb="78">
      <t>ビコウ</t>
    </rPh>
    <rPh sb="81" eb="83">
      <t>キサイ</t>
    </rPh>
    <rPh sb="85" eb="87">
      <t>キサイ</t>
    </rPh>
    <rPh sb="87" eb="88">
      <t>レイ</t>
    </rPh>
    <rPh sb="90" eb="92">
      <t>ヘイセイ</t>
    </rPh>
    <rPh sb="94" eb="95">
      <t>ネン</t>
    </rPh>
    <rPh sb="95" eb="96">
      <t>ド</t>
    </rPh>
    <rPh sb="101" eb="103">
      <t>ヘイセイ</t>
    </rPh>
    <rPh sb="105" eb="107">
      <t>ネンド</t>
    </rPh>
    <phoneticPr fontId="8"/>
  </si>
  <si>
    <t>経常行政コスト（差引）</t>
    <rPh sb="0" eb="2">
      <t>ケイジョウ</t>
    </rPh>
    <rPh sb="2" eb="4">
      <t>ギョウセイ</t>
    </rPh>
    <rPh sb="8" eb="10">
      <t>サシヒキ</t>
    </rPh>
    <phoneticPr fontId="14"/>
  </si>
  <si>
    <t>（処理原価の内訳及び単位当たり処理原価）</t>
    <rPh sb="1" eb="3">
      <t>ショリ</t>
    </rPh>
    <rPh sb="3" eb="5">
      <t>ゲンカ</t>
    </rPh>
    <rPh sb="6" eb="7">
      <t>ウチ</t>
    </rPh>
    <rPh sb="7" eb="8">
      <t>ワケ</t>
    </rPh>
    <rPh sb="8" eb="9">
      <t>オヨ</t>
    </rPh>
    <rPh sb="10" eb="12">
      <t>タンイ</t>
    </rPh>
    <rPh sb="12" eb="13">
      <t>ア</t>
    </rPh>
    <rPh sb="15" eb="17">
      <t>ショリ</t>
    </rPh>
    <rPh sb="17" eb="19">
      <t>ゲンカ</t>
    </rPh>
    <phoneticPr fontId="14"/>
  </si>
  <si>
    <t>単位当たりの処理原価</t>
    <rPh sb="0" eb="2">
      <t>タンイ</t>
    </rPh>
    <rPh sb="2" eb="3">
      <t>ア</t>
    </rPh>
    <rPh sb="6" eb="8">
      <t>ショリ</t>
    </rPh>
    <rPh sb="8" eb="10">
      <t>ゲンカ</t>
    </rPh>
    <phoneticPr fontId="14"/>
  </si>
  <si>
    <t>管理</t>
    <rPh sb="0" eb="2">
      <t>カンリ</t>
    </rPh>
    <phoneticPr fontId="8"/>
  </si>
  <si>
    <t>支払利息、その他（物件費に該当するもの）に区分し、入力してください。</t>
  </si>
  <si>
    <t>リサイクル率R
（実態調査（処理編）
-プログラムシート上段）</t>
    <rPh sb="5" eb="6">
      <t>リツ</t>
    </rPh>
    <rPh sb="9" eb="11">
      <t>ジッタイ</t>
    </rPh>
    <rPh sb="11" eb="13">
      <t>チョウサ</t>
    </rPh>
    <rPh sb="14" eb="16">
      <t>ショリ</t>
    </rPh>
    <rPh sb="16" eb="17">
      <t>ヘン</t>
    </rPh>
    <rPh sb="28" eb="30">
      <t>ジョウダン</t>
    </rPh>
    <phoneticPr fontId="10"/>
  </si>
  <si>
    <t>リサイクル率R</t>
    <rPh sb="5" eb="6">
      <t>リツ</t>
    </rPh>
    <phoneticPr fontId="14"/>
  </si>
  <si>
    <t>1kg当たりのコスト等情報</t>
    <rPh sb="3" eb="4">
      <t>ア</t>
    </rPh>
    <rPh sb="10" eb="11">
      <t>トウ</t>
    </rPh>
    <rPh sb="11" eb="13">
      <t>ジョウホウ</t>
    </rPh>
    <phoneticPr fontId="8"/>
  </si>
  <si>
    <t>1kg当たりの経常行政コスト</t>
    <rPh sb="3" eb="4">
      <t>ア</t>
    </rPh>
    <rPh sb="7" eb="9">
      <t>ケイジョウ</t>
    </rPh>
    <rPh sb="9" eb="11">
      <t>ギョウセイ</t>
    </rPh>
    <phoneticPr fontId="8"/>
  </si>
  <si>
    <t>1kg当たりの処理原価</t>
    <rPh sb="3" eb="4">
      <t>ア</t>
    </rPh>
    <rPh sb="7" eb="9">
      <t>ショリ</t>
    </rPh>
    <rPh sb="9" eb="11">
      <t>ゲンカ</t>
    </rPh>
    <phoneticPr fontId="8"/>
  </si>
  <si>
    <t>1kg当たりの収集運搬コスト</t>
    <rPh sb="3" eb="4">
      <t>ア</t>
    </rPh>
    <rPh sb="7" eb="9">
      <t>シュウシュウ</t>
    </rPh>
    <rPh sb="9" eb="11">
      <t>ウンパン</t>
    </rPh>
    <phoneticPr fontId="8"/>
  </si>
  <si>
    <t>1kg当たりの中間処理コスト</t>
    <rPh sb="3" eb="4">
      <t>ア</t>
    </rPh>
    <rPh sb="7" eb="9">
      <t>チュウカン</t>
    </rPh>
    <rPh sb="9" eb="11">
      <t>ショリ</t>
    </rPh>
    <phoneticPr fontId="8"/>
  </si>
  <si>
    <t>1kg当たりの最終処分コスト</t>
    <rPh sb="3" eb="4">
      <t>ア</t>
    </rPh>
    <rPh sb="7" eb="9">
      <t>サイシュウ</t>
    </rPh>
    <rPh sb="9" eb="11">
      <t>ショブン</t>
    </rPh>
    <phoneticPr fontId="8"/>
  </si>
  <si>
    <t>1kg当たりの指定袋・シール等販売収入(※）</t>
    <rPh sb="3" eb="4">
      <t>ア</t>
    </rPh>
    <rPh sb="7" eb="9">
      <t>シテイ</t>
    </rPh>
    <rPh sb="9" eb="10">
      <t>ブクロ</t>
    </rPh>
    <rPh sb="14" eb="15">
      <t>トウ</t>
    </rPh>
    <rPh sb="15" eb="17">
      <t>ハンバイ</t>
    </rPh>
    <rPh sb="17" eb="19">
      <t>シュウニュウ</t>
    </rPh>
    <phoneticPr fontId="10"/>
  </si>
  <si>
    <t>1㎏当たりの直接搬入ごみ手数料
（許可含む）</t>
    <rPh sb="2" eb="3">
      <t>ア</t>
    </rPh>
    <rPh sb="6" eb="8">
      <t>チョクセツ</t>
    </rPh>
    <rPh sb="8" eb="10">
      <t>ハンニュウ</t>
    </rPh>
    <rPh sb="12" eb="15">
      <t>テスウリョウ</t>
    </rPh>
    <rPh sb="17" eb="19">
      <t>キョカ</t>
    </rPh>
    <rPh sb="19" eb="20">
      <t>フク</t>
    </rPh>
    <phoneticPr fontId="10"/>
  </si>
  <si>
    <t>1㎏当たりの単位の算定に用いるごみ搬入量（分母）</t>
    <rPh sb="2" eb="3">
      <t>ア</t>
    </rPh>
    <rPh sb="6" eb="8">
      <t>タンイ</t>
    </rPh>
    <rPh sb="9" eb="11">
      <t>サンテイ</t>
    </rPh>
    <rPh sb="12" eb="13">
      <t>モチ</t>
    </rPh>
    <rPh sb="17" eb="19">
      <t>ハンニュウ</t>
    </rPh>
    <rPh sb="19" eb="20">
      <t>リョウ</t>
    </rPh>
    <rPh sb="21" eb="23">
      <t>ブンボ</t>
    </rPh>
    <phoneticPr fontId="8"/>
  </si>
  <si>
    <t>1kg当たりの単位算定（分母）</t>
    <rPh sb="3" eb="4">
      <t>ア</t>
    </rPh>
    <rPh sb="7" eb="9">
      <t>タンイ</t>
    </rPh>
    <rPh sb="9" eb="11">
      <t>サンテイ</t>
    </rPh>
    <rPh sb="12" eb="14">
      <t>ブンボ</t>
    </rPh>
    <phoneticPr fontId="8"/>
  </si>
  <si>
    <t>当シートでは1㎏当たりの経常行政コスト、各部門コスト及び指定袋・シール等販売収入、</t>
    <rPh sb="8" eb="9">
      <t>ア</t>
    </rPh>
    <rPh sb="12" eb="14">
      <t>ケイジョウ</t>
    </rPh>
    <rPh sb="14" eb="16">
      <t>ギョウセイ</t>
    </rPh>
    <rPh sb="20" eb="23">
      <t>カクブモン</t>
    </rPh>
    <rPh sb="26" eb="27">
      <t>オヨ</t>
    </rPh>
    <rPh sb="28" eb="30">
      <t>シテイ</t>
    </rPh>
    <rPh sb="30" eb="31">
      <t>ブクロ</t>
    </rPh>
    <rPh sb="35" eb="36">
      <t>トウ</t>
    </rPh>
    <rPh sb="36" eb="38">
      <t>ハンバイ</t>
    </rPh>
    <rPh sb="38" eb="40">
      <t>シュウニュウ</t>
    </rPh>
    <phoneticPr fontId="8"/>
  </si>
  <si>
    <t>直接搬入ごみ手数料（許可含む）を算定します。</t>
    <rPh sb="10" eb="12">
      <t>キョカ</t>
    </rPh>
    <rPh sb="12" eb="13">
      <t>フク</t>
    </rPh>
    <phoneticPr fontId="8"/>
  </si>
  <si>
    <t>施設区分</t>
    <rPh sb="0" eb="2">
      <t>シセツ</t>
    </rPh>
    <rPh sb="2" eb="4">
      <t>クブン</t>
    </rPh>
    <phoneticPr fontId="8"/>
  </si>
  <si>
    <t>総事業費</t>
    <rPh sb="0" eb="4">
      <t>ソウジギョウヒ</t>
    </rPh>
    <phoneticPr fontId="8"/>
  </si>
  <si>
    <t>（単位：千円）</t>
    <rPh sb="1" eb="3">
      <t>タンイ</t>
    </rPh>
    <rPh sb="4" eb="6">
      <t>センエン</t>
    </rPh>
    <phoneticPr fontId="8"/>
  </si>
  <si>
    <t>※人件費（退職手当引当金繰入、その他（賞与等引当金繰入）含む）を実額で計上する場合は、当表への入力は不要です。</t>
    <rPh sb="1" eb="4">
      <t>ジンケンヒ</t>
    </rPh>
    <rPh sb="5" eb="7">
      <t>タイショク</t>
    </rPh>
    <rPh sb="7" eb="9">
      <t>テアテ</t>
    </rPh>
    <rPh sb="9" eb="11">
      <t>ヒキアテ</t>
    </rPh>
    <rPh sb="11" eb="12">
      <t>キン</t>
    </rPh>
    <rPh sb="12" eb="14">
      <t>クリイレ</t>
    </rPh>
    <rPh sb="17" eb="18">
      <t>タ</t>
    </rPh>
    <rPh sb="19" eb="21">
      <t>ショウヨ</t>
    </rPh>
    <rPh sb="21" eb="22">
      <t>トウ</t>
    </rPh>
    <rPh sb="22" eb="24">
      <t>ヒキアテ</t>
    </rPh>
    <rPh sb="24" eb="25">
      <t>キン</t>
    </rPh>
    <rPh sb="25" eb="27">
      <t>クリイレ</t>
    </rPh>
    <rPh sb="28" eb="29">
      <t>フク</t>
    </rPh>
    <rPh sb="32" eb="34">
      <t>ジツガク</t>
    </rPh>
    <rPh sb="35" eb="37">
      <t>ケイジョウ</t>
    </rPh>
    <rPh sb="39" eb="41">
      <t>バアイ</t>
    </rPh>
    <rPh sb="43" eb="44">
      <t>トウ</t>
    </rPh>
    <rPh sb="44" eb="45">
      <t>ヒョウ</t>
    </rPh>
    <rPh sb="47" eb="49">
      <t>ニュウリョク</t>
    </rPh>
    <rPh sb="50" eb="52">
      <t>フヨウ</t>
    </rPh>
    <phoneticPr fontId="8"/>
  </si>
  <si>
    <t>退職手当引当金繰入</t>
    <rPh sb="0" eb="2">
      <t>タイショク</t>
    </rPh>
    <rPh sb="2" eb="4">
      <t>テアテ</t>
    </rPh>
    <rPh sb="4" eb="6">
      <t>ヒキアテ</t>
    </rPh>
    <rPh sb="6" eb="7">
      <t>キン</t>
    </rPh>
    <rPh sb="7" eb="9">
      <t>クリイレ</t>
    </rPh>
    <phoneticPr fontId="8"/>
  </si>
  <si>
    <t>なお、退職手当引当金戻入が生じている場合は総額を「その他」に入力してください。</t>
    <rPh sb="3" eb="5">
      <t>タイショク</t>
    </rPh>
    <rPh sb="5" eb="7">
      <t>テアテ</t>
    </rPh>
    <rPh sb="7" eb="9">
      <t>ヒキアテ</t>
    </rPh>
    <rPh sb="9" eb="10">
      <t>キン</t>
    </rPh>
    <rPh sb="10" eb="12">
      <t>モドシイレ</t>
    </rPh>
    <rPh sb="13" eb="14">
      <t>ショウ</t>
    </rPh>
    <rPh sb="18" eb="20">
      <t>バアイ</t>
    </rPh>
    <rPh sb="21" eb="23">
      <t>ソウガク</t>
    </rPh>
    <rPh sb="27" eb="28">
      <t>タ</t>
    </rPh>
    <rPh sb="30" eb="32">
      <t>ニュウリョク</t>
    </rPh>
    <phoneticPr fontId="8"/>
  </si>
  <si>
    <t>事業名</t>
    <rPh sb="0" eb="2">
      <t>ジギョウ</t>
    </rPh>
    <rPh sb="2" eb="3">
      <t>メイ</t>
    </rPh>
    <phoneticPr fontId="8"/>
  </si>
  <si>
    <t>竣工年度</t>
    <rPh sb="0" eb="2">
      <t>シュンコウ</t>
    </rPh>
    <rPh sb="2" eb="4">
      <t>ネンド</t>
    </rPh>
    <phoneticPr fontId="8"/>
  </si>
  <si>
    <t>※資産形成につながらない修繕費とは、施設の効用を維持するために必要となる点検、補修、修繕（点検、補修、修繕を行った後の効用が当初の効用を上回らないもの）を言います。</t>
    <rPh sb="1" eb="3">
      <t>シサン</t>
    </rPh>
    <rPh sb="3" eb="5">
      <t>ケイセイ</t>
    </rPh>
    <rPh sb="12" eb="15">
      <t>シュウゼンヒ</t>
    </rPh>
    <rPh sb="77" eb="78">
      <t>イ</t>
    </rPh>
    <phoneticPr fontId="8"/>
  </si>
  <si>
    <t>なお、施設の増改築等形状ないし構造そのものを改良した経費は、固定資産に計上することに留意が必要です。</t>
    <rPh sb="30" eb="32">
      <t>コテイ</t>
    </rPh>
    <rPh sb="32" eb="34">
      <t>シサン</t>
    </rPh>
    <rPh sb="35" eb="37">
      <t>ケイジョウ</t>
    </rPh>
    <rPh sb="42" eb="44">
      <t>リュウイ</t>
    </rPh>
    <rPh sb="45" eb="47">
      <t>ヒツヨウ</t>
    </rPh>
    <phoneticPr fontId="8"/>
  </si>
  <si>
    <t>原価シート</t>
    <rPh sb="0" eb="2">
      <t>ゲンカ</t>
    </rPh>
    <phoneticPr fontId="8"/>
  </si>
  <si>
    <r>
      <t>■</t>
    </r>
    <r>
      <rPr>
        <b/>
        <sz val="11"/>
        <rFont val="ＭＳ ゴシック"/>
        <family val="3"/>
        <charset val="128"/>
      </rPr>
      <t>その他：</t>
    </r>
    <r>
      <rPr>
        <sz val="11"/>
        <rFont val="ＭＳ ゴシック"/>
        <family val="3"/>
        <charset val="128"/>
      </rPr>
      <t>使用料及び手数料、補助金等収入以外の</t>
    </r>
    <r>
      <rPr>
        <sz val="11"/>
        <color rgb="FFFF0000"/>
        <rFont val="ＭＳ ゴシック"/>
        <family val="3"/>
        <charset val="128"/>
      </rPr>
      <t>一般廃棄物の処理に関する事業（し尿を除く）に係る</t>
    </r>
    <r>
      <rPr>
        <sz val="11"/>
        <rFont val="ＭＳ ゴシック"/>
        <family val="3"/>
        <charset val="128"/>
      </rPr>
      <t>経常収入を</t>
    </r>
    <rPh sb="3" eb="4">
      <t>タ</t>
    </rPh>
    <rPh sb="5" eb="8">
      <t>シヨウリョウ</t>
    </rPh>
    <rPh sb="8" eb="9">
      <t>オヨ</t>
    </rPh>
    <rPh sb="10" eb="13">
      <t>テスウリョウ</t>
    </rPh>
    <rPh sb="14" eb="17">
      <t>ホジョキン</t>
    </rPh>
    <rPh sb="17" eb="18">
      <t>トウ</t>
    </rPh>
    <rPh sb="18" eb="20">
      <t>シュウニュウ</t>
    </rPh>
    <rPh sb="20" eb="22">
      <t>イガイ</t>
    </rPh>
    <rPh sb="39" eb="40">
      <t>ニョウ</t>
    </rPh>
    <rPh sb="41" eb="42">
      <t>ノゾ</t>
    </rPh>
    <phoneticPr fontId="8"/>
  </si>
  <si>
    <r>
      <t>■</t>
    </r>
    <r>
      <rPr>
        <b/>
        <sz val="11"/>
        <rFont val="ＭＳ ゴシック"/>
        <family val="3"/>
        <charset val="128"/>
      </rPr>
      <t>移転費用：</t>
    </r>
    <r>
      <rPr>
        <sz val="11"/>
        <color rgb="FFFF0000"/>
        <rFont val="ＭＳ ゴシック"/>
        <family val="3"/>
        <charset val="128"/>
      </rPr>
      <t>建設・改良にかかる</t>
    </r>
    <r>
      <rPr>
        <sz val="11"/>
        <rFont val="ＭＳ ゴシック"/>
        <family val="3"/>
        <charset val="128"/>
      </rPr>
      <t>組合分担金等を入力してください。</t>
    </r>
    <rPh sb="1" eb="3">
      <t>イテン</t>
    </rPh>
    <rPh sb="3" eb="5">
      <t>ヒヨウ</t>
    </rPh>
    <rPh sb="6" eb="8">
      <t>ケンセツ</t>
    </rPh>
    <rPh sb="9" eb="11">
      <t>カイリョウ</t>
    </rPh>
    <rPh sb="15" eb="17">
      <t>クミアイ</t>
    </rPh>
    <rPh sb="17" eb="20">
      <t>ブンタンキン</t>
    </rPh>
    <rPh sb="20" eb="21">
      <t>トウ</t>
    </rPh>
    <rPh sb="22" eb="24">
      <t>ニュウリョク</t>
    </rPh>
    <phoneticPr fontId="8"/>
  </si>
  <si>
    <r>
      <rPr>
        <b/>
        <sz val="11"/>
        <rFont val="ＭＳ ゴシック"/>
        <family val="3"/>
        <charset val="128"/>
      </rPr>
      <t>■その他（資産除売却損）：</t>
    </r>
    <r>
      <rPr>
        <sz val="11"/>
        <rFont val="ＭＳ ゴシック"/>
        <family val="3"/>
        <charset val="128"/>
      </rPr>
      <t>総務省統一的な基準に基づく財務書類（行政コスト計算書）の「臨時損失ー資産除売却損」の内、</t>
    </r>
    <rPh sb="3" eb="4">
      <t>タ</t>
    </rPh>
    <rPh sb="5" eb="7">
      <t>シサン</t>
    </rPh>
    <rPh sb="7" eb="8">
      <t>ジョ</t>
    </rPh>
    <rPh sb="8" eb="10">
      <t>バイキャク</t>
    </rPh>
    <rPh sb="10" eb="11">
      <t>ソン</t>
    </rPh>
    <rPh sb="42" eb="44">
      <t>リンジ</t>
    </rPh>
    <rPh sb="44" eb="46">
      <t>ソンシツ</t>
    </rPh>
    <rPh sb="49" eb="50">
      <t>ジョ</t>
    </rPh>
    <phoneticPr fontId="8"/>
  </si>
  <si>
    <r>
      <t>■</t>
    </r>
    <r>
      <rPr>
        <b/>
        <sz val="11"/>
        <rFont val="ＭＳ ゴシック"/>
        <family val="3"/>
        <charset val="128"/>
      </rPr>
      <t>施設設備補助金等：</t>
    </r>
    <r>
      <rPr>
        <sz val="11"/>
        <rFont val="ＭＳ ゴシック"/>
        <family val="3"/>
        <charset val="128"/>
      </rPr>
      <t>一般廃棄物の処理に関する施設整備に伴い費用が発生する場合に、</t>
    </r>
    <rPh sb="1" eb="3">
      <t>シセツ</t>
    </rPh>
    <rPh sb="3" eb="5">
      <t>セツビ</t>
    </rPh>
    <rPh sb="5" eb="8">
      <t>ホジョキン</t>
    </rPh>
    <rPh sb="8" eb="9">
      <t>トウ</t>
    </rPh>
    <rPh sb="10" eb="12">
      <t>イッパン</t>
    </rPh>
    <rPh sb="12" eb="15">
      <t>ハイキブツ</t>
    </rPh>
    <rPh sb="16" eb="18">
      <t>ショリ</t>
    </rPh>
    <rPh sb="19" eb="20">
      <t>カン</t>
    </rPh>
    <rPh sb="22" eb="24">
      <t>シセツ</t>
    </rPh>
    <rPh sb="24" eb="26">
      <t>セイビ</t>
    </rPh>
    <rPh sb="27" eb="28">
      <t>トモナ</t>
    </rPh>
    <rPh sb="29" eb="31">
      <t>ヒヨウ</t>
    </rPh>
    <rPh sb="32" eb="34">
      <t>ハッセイ</t>
    </rPh>
    <rPh sb="36" eb="38">
      <t>バアイ</t>
    </rPh>
    <phoneticPr fontId="8"/>
  </si>
  <si>
    <r>
      <t>■</t>
    </r>
    <r>
      <rPr>
        <b/>
        <sz val="11"/>
        <rFont val="ＭＳ ゴシック"/>
        <family val="3"/>
        <charset val="128"/>
      </rPr>
      <t>その他（災害廃棄物処理事業収益）：</t>
    </r>
    <r>
      <rPr>
        <sz val="11"/>
        <rFont val="ＭＳ ゴシック"/>
        <family val="3"/>
        <charset val="128"/>
      </rPr>
      <t>実態調査の災害廃棄物処理に係る歳入の、特定財源小計を</t>
    </r>
    <rPh sb="3" eb="4">
      <t>タ</t>
    </rPh>
    <rPh sb="5" eb="7">
      <t>サイガイ</t>
    </rPh>
    <rPh sb="7" eb="10">
      <t>ハイキブツ</t>
    </rPh>
    <rPh sb="10" eb="12">
      <t>ショリ</t>
    </rPh>
    <rPh sb="12" eb="14">
      <t>ジギョウ</t>
    </rPh>
    <rPh sb="14" eb="16">
      <t>シュウエキ</t>
    </rPh>
    <phoneticPr fontId="8"/>
  </si>
  <si>
    <r>
      <t>■</t>
    </r>
    <r>
      <rPr>
        <b/>
        <sz val="11"/>
        <rFont val="ＭＳ ゴシック"/>
        <family val="3"/>
        <charset val="128"/>
      </rPr>
      <t>その他（資産売却益）：</t>
    </r>
    <r>
      <rPr>
        <sz val="11"/>
        <rFont val="ＭＳ ゴシック"/>
        <family val="3"/>
        <charset val="128"/>
      </rPr>
      <t>総務省統一的な基準に基づく財務書類（行政コスト計算書）の「臨時利益ー資産売却益」の内、</t>
    </r>
    <rPh sb="3" eb="4">
      <t>タ</t>
    </rPh>
    <rPh sb="5" eb="7">
      <t>シサン</t>
    </rPh>
    <rPh sb="7" eb="9">
      <t>バイキャク</t>
    </rPh>
    <rPh sb="9" eb="10">
      <t>エキ</t>
    </rPh>
    <rPh sb="41" eb="43">
      <t>リンジ</t>
    </rPh>
    <rPh sb="43" eb="45">
      <t>リエキ</t>
    </rPh>
    <rPh sb="50" eb="51">
      <t>エキ</t>
    </rPh>
    <phoneticPr fontId="8"/>
  </si>
  <si>
    <t>合計</t>
    <phoneticPr fontId="14"/>
  </si>
  <si>
    <t>（単位：人）</t>
    <rPh sb="1" eb="3">
      <t>タンイ</t>
    </rPh>
    <rPh sb="4" eb="5">
      <t>ニン</t>
    </rPh>
    <phoneticPr fontId="8"/>
  </si>
  <si>
    <t>住民1人当たりの資産</t>
    <rPh sb="0" eb="2">
      <t>ジュウミン</t>
    </rPh>
    <rPh sb="3" eb="4">
      <t>ニン</t>
    </rPh>
    <rPh sb="4" eb="5">
      <t>ア</t>
    </rPh>
    <rPh sb="8" eb="10">
      <t>シサン</t>
    </rPh>
    <phoneticPr fontId="14"/>
  </si>
  <si>
    <t>住民1人当たりの負債</t>
    <rPh sb="0" eb="2">
      <t>ジュウミン</t>
    </rPh>
    <rPh sb="3" eb="4">
      <t>ニン</t>
    </rPh>
    <rPh sb="4" eb="5">
      <t>ア</t>
    </rPh>
    <rPh sb="8" eb="10">
      <t>フサイ</t>
    </rPh>
    <phoneticPr fontId="14"/>
  </si>
  <si>
    <t>２．非資金項目等の算定</t>
    <rPh sb="2" eb="3">
      <t>ヒ</t>
    </rPh>
    <rPh sb="3" eb="5">
      <t>シキン</t>
    </rPh>
    <rPh sb="5" eb="7">
      <t>コウモク</t>
    </rPh>
    <rPh sb="7" eb="8">
      <t>トウ</t>
    </rPh>
    <rPh sb="9" eb="11">
      <t>サンテイ</t>
    </rPh>
    <phoneticPr fontId="8"/>
  </si>
  <si>
    <t>１．ごみ処理状況</t>
    <rPh sb="4" eb="6">
      <t>ショリ</t>
    </rPh>
    <rPh sb="6" eb="8">
      <t>ジョウキョウ</t>
    </rPh>
    <phoneticPr fontId="10"/>
  </si>
  <si>
    <t>２．ごみ排出量及びリサイクル率</t>
    <rPh sb="7" eb="8">
      <t>オヨ</t>
    </rPh>
    <rPh sb="14" eb="15">
      <t>リツ</t>
    </rPh>
    <phoneticPr fontId="10"/>
  </si>
  <si>
    <t>３．ストック情報</t>
    <rPh sb="6" eb="8">
      <t>ジョウホウ</t>
    </rPh>
    <phoneticPr fontId="14"/>
  </si>
  <si>
    <t>４．コスト・収益情報</t>
    <rPh sb="6" eb="8">
      <t>シュウエキ</t>
    </rPh>
    <rPh sb="8" eb="10">
      <t>ジョウホウ</t>
    </rPh>
    <phoneticPr fontId="14"/>
  </si>
  <si>
    <t>1kg当たりの単価算式</t>
    <rPh sb="3" eb="4">
      <t>ア</t>
    </rPh>
    <rPh sb="7" eb="9">
      <t>タンカ</t>
    </rPh>
    <rPh sb="9" eb="11">
      <t>サンシキ</t>
    </rPh>
    <phoneticPr fontId="8"/>
  </si>
  <si>
    <t>１．有形固定資産</t>
    <rPh sb="2" eb="4">
      <t>ユウケイ</t>
    </rPh>
    <rPh sb="3" eb="5">
      <t>コテイ</t>
    </rPh>
    <rPh sb="5" eb="7">
      <t>シサン</t>
    </rPh>
    <phoneticPr fontId="8"/>
  </si>
  <si>
    <t>（１）土地</t>
    <rPh sb="3" eb="5">
      <t>トチ</t>
    </rPh>
    <phoneticPr fontId="8"/>
  </si>
  <si>
    <t>（２）施設設備</t>
    <rPh sb="3" eb="5">
      <t>シセツ</t>
    </rPh>
    <rPh sb="4" eb="6">
      <t>セツビ</t>
    </rPh>
    <phoneticPr fontId="8"/>
  </si>
  <si>
    <t>（３）車両等</t>
    <rPh sb="3" eb="5">
      <t>シャリョウ</t>
    </rPh>
    <rPh sb="5" eb="6">
      <t>トウ</t>
    </rPh>
    <phoneticPr fontId="8"/>
  </si>
  <si>
    <t>（４）建設仮勘定</t>
    <rPh sb="3" eb="5">
      <t>ケンセツ</t>
    </rPh>
    <rPh sb="5" eb="8">
      <t>カリカンジョウ</t>
    </rPh>
    <phoneticPr fontId="8"/>
  </si>
  <si>
    <t>２．無形固定資産</t>
    <rPh sb="1" eb="3">
      <t>ムケイ</t>
    </rPh>
    <rPh sb="2" eb="4">
      <t>コテイ</t>
    </rPh>
    <rPh sb="4" eb="6">
      <t>シサン</t>
    </rPh>
    <phoneticPr fontId="8"/>
  </si>
  <si>
    <t>（１）ソフトウェア</t>
    <phoneticPr fontId="8"/>
  </si>
  <si>
    <t>（２）その他</t>
    <rPh sb="3" eb="4">
      <t>タ</t>
    </rPh>
    <phoneticPr fontId="8"/>
  </si>
  <si>
    <t>３．その他</t>
    <rPh sb="3" eb="4">
      <t>タ</t>
    </rPh>
    <phoneticPr fontId="8"/>
  </si>
  <si>
    <t>（１）長期延滞債権</t>
    <rPh sb="2" eb="4">
      <t>チョウキ</t>
    </rPh>
    <rPh sb="4" eb="6">
      <t>エンタイ</t>
    </rPh>
    <rPh sb="6" eb="8">
      <t>サイケン</t>
    </rPh>
    <phoneticPr fontId="8"/>
  </si>
  <si>
    <t>１．地方債</t>
    <rPh sb="1" eb="2">
      <t>チホウ</t>
    </rPh>
    <rPh sb="2" eb="3">
      <t>サイ</t>
    </rPh>
    <phoneticPr fontId="8"/>
  </si>
  <si>
    <t>３．退職手当引当金</t>
    <rPh sb="1" eb="2">
      <t>タイショク</t>
    </rPh>
    <rPh sb="2" eb="4">
      <t>テアテ</t>
    </rPh>
    <rPh sb="4" eb="6">
      <t>ヒキアテ</t>
    </rPh>
    <rPh sb="6" eb="7">
      <t>キン</t>
    </rPh>
    <phoneticPr fontId="8"/>
  </si>
  <si>
    <t>４．その他</t>
    <rPh sb="2" eb="3">
      <t>ホカ</t>
    </rPh>
    <phoneticPr fontId="8"/>
  </si>
  <si>
    <t>１．経常収益の算定</t>
    <rPh sb="2" eb="4">
      <t>ケイジョウ</t>
    </rPh>
    <rPh sb="4" eb="6">
      <t>シュウエキ</t>
    </rPh>
    <rPh sb="7" eb="9">
      <t>サンテイ</t>
    </rPh>
    <phoneticPr fontId="10"/>
  </si>
  <si>
    <t>２．経常外費用の算定</t>
    <rPh sb="2" eb="4">
      <t>ケイジョウ</t>
    </rPh>
    <rPh sb="4" eb="5">
      <t>ガイ</t>
    </rPh>
    <rPh sb="5" eb="7">
      <t>ヒヨウ</t>
    </rPh>
    <rPh sb="8" eb="10">
      <t>サンテイ</t>
    </rPh>
    <phoneticPr fontId="10"/>
  </si>
  <si>
    <t>３．経常外収益の算定</t>
    <rPh sb="2" eb="4">
      <t>ケイジョウ</t>
    </rPh>
    <rPh sb="4" eb="5">
      <t>ガイ</t>
    </rPh>
    <rPh sb="5" eb="7">
      <t>シュウエキ</t>
    </rPh>
    <rPh sb="8" eb="10">
      <t>サンテイ</t>
    </rPh>
    <phoneticPr fontId="10"/>
  </si>
  <si>
    <t>⇒「原価」シートへ自動転記</t>
    <rPh sb="9" eb="11">
      <t>ジドウ</t>
    </rPh>
    <rPh sb="11" eb="13">
      <t>テンキ</t>
    </rPh>
    <phoneticPr fontId="8"/>
  </si>
  <si>
    <t>※1kg当たり指定袋・シール等販売収入の算定に際しては、減免等の対象となったごみ搬入量を含む搬入量を</t>
    <rPh sb="4" eb="5">
      <t>ア</t>
    </rPh>
    <rPh sb="7" eb="9">
      <t>シテイ</t>
    </rPh>
    <rPh sb="9" eb="10">
      <t>ブクロ</t>
    </rPh>
    <rPh sb="14" eb="15">
      <t>トウ</t>
    </rPh>
    <rPh sb="15" eb="17">
      <t>ハンバイ</t>
    </rPh>
    <rPh sb="17" eb="19">
      <t>シュウニュウ</t>
    </rPh>
    <rPh sb="20" eb="22">
      <t>サンテイ</t>
    </rPh>
    <rPh sb="23" eb="24">
      <t>サイ</t>
    </rPh>
    <rPh sb="28" eb="30">
      <t>ゲンメン</t>
    </rPh>
    <rPh sb="30" eb="31">
      <t>トウ</t>
    </rPh>
    <rPh sb="32" eb="34">
      <t>タイショウ</t>
    </rPh>
    <rPh sb="40" eb="42">
      <t>ハンニュウ</t>
    </rPh>
    <rPh sb="42" eb="43">
      <t>リョウ</t>
    </rPh>
    <rPh sb="44" eb="45">
      <t>フク</t>
    </rPh>
    <rPh sb="46" eb="48">
      <t>ハンニュウ</t>
    </rPh>
    <rPh sb="48" eb="49">
      <t>リョウ</t>
    </rPh>
    <phoneticPr fontId="10"/>
  </si>
  <si>
    <t>もとに算定しています。</t>
  </si>
  <si>
    <t>（単位：千円）</t>
    <rPh sb="1" eb="3">
      <t>タンイ</t>
    </rPh>
    <rPh sb="4" eb="5">
      <t>セン</t>
    </rPh>
    <rPh sb="5" eb="6">
      <t>エン</t>
    </rPh>
    <phoneticPr fontId="10"/>
  </si>
  <si>
    <t>（単位：千円）</t>
    <rPh sb="1" eb="3">
      <t>タンイ</t>
    </rPh>
    <rPh sb="4" eb="5">
      <t>セン</t>
    </rPh>
    <rPh sb="5" eb="6">
      <t>エン</t>
    </rPh>
    <phoneticPr fontId="8"/>
  </si>
  <si>
    <t>（単位：千円）</t>
    <rPh sb="1" eb="3">
      <t>タンイ</t>
    </rPh>
    <rPh sb="4" eb="5">
      <t>セン</t>
    </rPh>
    <rPh sb="5" eb="6">
      <t>エン</t>
    </rPh>
    <phoneticPr fontId="14"/>
  </si>
  <si>
    <t>※固定資産台帳作成ツールを使用する場合は、当ツールの「新支援ツールへの転記シート」の数値を転記してください。</t>
    <rPh sb="1" eb="3">
      <t>コテイ</t>
    </rPh>
    <rPh sb="3" eb="5">
      <t>シサン</t>
    </rPh>
    <rPh sb="5" eb="7">
      <t>ダイチョウ</t>
    </rPh>
    <rPh sb="7" eb="9">
      <t>サクセイ</t>
    </rPh>
    <rPh sb="13" eb="15">
      <t>シヨウ</t>
    </rPh>
    <rPh sb="17" eb="19">
      <t>バアイ</t>
    </rPh>
    <rPh sb="21" eb="22">
      <t>トウ</t>
    </rPh>
    <rPh sb="27" eb="28">
      <t>シン</t>
    </rPh>
    <rPh sb="28" eb="30">
      <t>シエン</t>
    </rPh>
    <rPh sb="35" eb="37">
      <t>テンキ</t>
    </rPh>
    <rPh sb="42" eb="44">
      <t>スウチ</t>
    </rPh>
    <rPh sb="45" eb="47">
      <t>テンキ</t>
    </rPh>
    <phoneticPr fontId="8"/>
  </si>
  <si>
    <t>※固定資産台帳作成ツールを使用している場合は、「固定資産台帳作成ツール」の「新支援ツールへの転記シート」の数値を転記してください。</t>
    <rPh sb="0" eb="2">
      <t>コテイ</t>
    </rPh>
    <rPh sb="2" eb="4">
      <t>シサン</t>
    </rPh>
    <rPh sb="4" eb="6">
      <t>ダイチョウ</t>
    </rPh>
    <rPh sb="6" eb="8">
      <t>サクセイ</t>
    </rPh>
    <rPh sb="12" eb="14">
      <t>シヨウ</t>
    </rPh>
    <rPh sb="18" eb="20">
      <t>バアイ</t>
    </rPh>
    <rPh sb="38" eb="39">
      <t>シン</t>
    </rPh>
    <rPh sb="39" eb="41">
      <t>シエン</t>
    </rPh>
    <rPh sb="53" eb="55">
      <t>スウチ</t>
    </rPh>
    <phoneticPr fontId="8"/>
  </si>
  <si>
    <t>(単位：円/kg)</t>
    <rPh sb="1" eb="3">
      <t>タンイ</t>
    </rPh>
    <rPh sb="4" eb="5">
      <t>エン</t>
    </rPh>
    <phoneticPr fontId="14"/>
  </si>
  <si>
    <t>（単位：円/人）</t>
    <rPh sb="1" eb="3">
      <t>タンイ</t>
    </rPh>
    <rPh sb="4" eb="5">
      <t>エン</t>
    </rPh>
    <rPh sb="6" eb="7">
      <t>ヒト</t>
    </rPh>
    <phoneticPr fontId="14"/>
  </si>
  <si>
    <t>住民1人当たりのコスト
（円/人）</t>
    <rPh sb="0" eb="2">
      <t>ジュウミン</t>
    </rPh>
    <rPh sb="3" eb="4">
      <t>ニン</t>
    </rPh>
    <rPh sb="4" eb="5">
      <t>ア</t>
    </rPh>
    <rPh sb="13" eb="14">
      <t>エン</t>
    </rPh>
    <rPh sb="15" eb="16">
      <t>ニン</t>
    </rPh>
    <phoneticPr fontId="14"/>
  </si>
  <si>
    <t>1世帯当たりのコスト
（円/世帯）</t>
    <rPh sb="1" eb="3">
      <t>セタイ</t>
    </rPh>
    <rPh sb="3" eb="4">
      <t>ア</t>
    </rPh>
    <phoneticPr fontId="14"/>
  </si>
  <si>
    <t>処理残渣埋立（20表5列9行）</t>
    <rPh sb="0" eb="2">
      <t>ショリ</t>
    </rPh>
    <rPh sb="2" eb="4">
      <t>ザンサ</t>
    </rPh>
    <rPh sb="4" eb="6">
      <t>ウメタテ</t>
    </rPh>
    <rPh sb="9" eb="10">
      <t>ヒョウ</t>
    </rPh>
    <rPh sb="11" eb="12">
      <t>レツ</t>
    </rPh>
    <rPh sb="13" eb="14">
      <t>ギョウ</t>
    </rPh>
    <phoneticPr fontId="10"/>
  </si>
  <si>
    <t>直接埋立量、処理残渣埋立量</t>
    <rPh sb="12" eb="13">
      <t>リョウ</t>
    </rPh>
    <phoneticPr fontId="8"/>
  </si>
  <si>
    <t>最終処分（直接埋立、処分残渣埋立）</t>
    <rPh sb="0" eb="2">
      <t>サイシュウ</t>
    </rPh>
    <rPh sb="2" eb="4">
      <t>ショブン</t>
    </rPh>
    <rPh sb="5" eb="7">
      <t>チョクセツ</t>
    </rPh>
    <rPh sb="7" eb="9">
      <t>ウメタテ</t>
    </rPh>
    <rPh sb="10" eb="12">
      <t>ショブン</t>
    </rPh>
    <rPh sb="12" eb="14">
      <t>ザンサ</t>
    </rPh>
    <rPh sb="14" eb="16">
      <t>ウメタテ</t>
    </rPh>
    <phoneticPr fontId="8"/>
  </si>
  <si>
    <t>中間処理（直接資源化、直接埋立除く）</t>
    <rPh sb="0" eb="2">
      <t>チュウカン</t>
    </rPh>
    <rPh sb="2" eb="4">
      <t>ショリ</t>
    </rPh>
    <rPh sb="5" eb="7">
      <t>チョクセツ</t>
    </rPh>
    <rPh sb="7" eb="10">
      <t>シゲンカ</t>
    </rPh>
    <rPh sb="11" eb="13">
      <t>チョクセツ</t>
    </rPh>
    <rPh sb="13" eb="15">
      <t>ウメタテ</t>
    </rPh>
    <rPh sb="15" eb="16">
      <t>ノゾ</t>
    </rPh>
    <phoneticPr fontId="8"/>
  </si>
  <si>
    <t>収集運搬（直営・委託（集団回収除く））</t>
    <rPh sb="0" eb="2">
      <t>シュウシュウ</t>
    </rPh>
    <rPh sb="2" eb="4">
      <t>ウンパン</t>
    </rPh>
    <rPh sb="5" eb="7">
      <t>チョクエイ</t>
    </rPh>
    <rPh sb="8" eb="10">
      <t>イタク</t>
    </rPh>
    <rPh sb="11" eb="13">
      <t>シュウダン</t>
    </rPh>
    <rPh sb="13" eb="15">
      <t>カイシュウ</t>
    </rPh>
    <rPh sb="15" eb="16">
      <t>ノゾ</t>
    </rPh>
    <phoneticPr fontId="8"/>
  </si>
  <si>
    <t>収集運搬コスト÷ごみ搬入量（直営、委託（集団回収除く））</t>
    <rPh sb="0" eb="2">
      <t>シュウシュウ</t>
    </rPh>
    <rPh sb="2" eb="4">
      <t>ウンパン</t>
    </rPh>
    <rPh sb="10" eb="12">
      <t>ハンニュウ</t>
    </rPh>
    <rPh sb="12" eb="13">
      <t>リョウ</t>
    </rPh>
    <rPh sb="14" eb="16">
      <t>チョクエイ</t>
    </rPh>
    <rPh sb="17" eb="19">
      <t>イタク</t>
    </rPh>
    <rPh sb="20" eb="22">
      <t>シュウダン</t>
    </rPh>
    <rPh sb="22" eb="24">
      <t>カイシュウ</t>
    </rPh>
    <rPh sb="24" eb="25">
      <t>ノゾ</t>
    </rPh>
    <phoneticPr fontId="8"/>
  </si>
  <si>
    <t>最終処分コスト÷最終処分量（直接埋立、処分残渣埋立）</t>
    <rPh sb="0" eb="2">
      <t>サイシュウ</t>
    </rPh>
    <rPh sb="2" eb="4">
      <t>ショブン</t>
    </rPh>
    <rPh sb="8" eb="10">
      <t>サイシュウ</t>
    </rPh>
    <rPh sb="10" eb="12">
      <t>ショブン</t>
    </rPh>
    <rPh sb="12" eb="13">
      <t>リョウ</t>
    </rPh>
    <rPh sb="14" eb="16">
      <t>チョクセツ</t>
    </rPh>
    <rPh sb="16" eb="18">
      <t>ウメタテ</t>
    </rPh>
    <rPh sb="19" eb="21">
      <t>ショブン</t>
    </rPh>
    <rPh sb="21" eb="23">
      <t>ザンサ</t>
    </rPh>
    <rPh sb="23" eb="25">
      <t>ウメタテ</t>
    </rPh>
    <phoneticPr fontId="8"/>
  </si>
  <si>
    <t>職員給与費単価</t>
    <rPh sb="0" eb="2">
      <t>ショクイン</t>
    </rPh>
    <rPh sb="2" eb="4">
      <t>キュウヨ</t>
    </rPh>
    <rPh sb="4" eb="5">
      <t>ヒ</t>
    </rPh>
    <rPh sb="5" eb="7">
      <t>タンカ</t>
    </rPh>
    <phoneticPr fontId="8"/>
  </si>
  <si>
    <t>2.職員給与費単価の算定</t>
    <rPh sb="2" eb="4">
      <t>ショクイン</t>
    </rPh>
    <rPh sb="4" eb="6">
      <t>キュウヨ</t>
    </rPh>
    <rPh sb="6" eb="7">
      <t>ヒ</t>
    </rPh>
    <rPh sb="7" eb="9">
      <t>タンカ</t>
    </rPh>
    <rPh sb="10" eb="12">
      <t>サンテイ</t>
    </rPh>
    <phoneticPr fontId="8"/>
  </si>
  <si>
    <t>科目</t>
    <rPh sb="0" eb="2">
      <t>カモク</t>
    </rPh>
    <phoneticPr fontId="8"/>
  </si>
  <si>
    <t>対象職員数
（健全化4⑤A表より）</t>
    <rPh sb="0" eb="2">
      <t>タイショウ</t>
    </rPh>
    <rPh sb="2" eb="4">
      <t>ショクイン</t>
    </rPh>
    <rPh sb="7" eb="10">
      <t>ケンゼンカ</t>
    </rPh>
    <rPh sb="13" eb="14">
      <t>ヒョウ</t>
    </rPh>
    <phoneticPr fontId="8"/>
  </si>
  <si>
    <t>計上金額</t>
    <rPh sb="0" eb="1">
      <t>ケイジョウ</t>
    </rPh>
    <rPh sb="1" eb="3">
      <t>キンガク</t>
    </rPh>
    <phoneticPr fontId="8"/>
  </si>
  <si>
    <t>■開始年度のみ退職手当引当金繰入（戻入）単価の算定のため、前年度退職手当引当金を別途算定する必要があります。</t>
    <rPh sb="1" eb="3">
      <t>カイシ</t>
    </rPh>
    <rPh sb="3" eb="5">
      <t>ネンド</t>
    </rPh>
    <rPh sb="7" eb="9">
      <t>タイショク</t>
    </rPh>
    <rPh sb="9" eb="11">
      <t>テアテ</t>
    </rPh>
    <rPh sb="11" eb="13">
      <t>ヒキアテ</t>
    </rPh>
    <rPh sb="13" eb="14">
      <t>キン</t>
    </rPh>
    <rPh sb="14" eb="16">
      <t>クリイレ</t>
    </rPh>
    <rPh sb="17" eb="19">
      <t>モドシイレ</t>
    </rPh>
    <rPh sb="20" eb="22">
      <t>タンカ</t>
    </rPh>
    <rPh sb="23" eb="25">
      <t>サンテイ</t>
    </rPh>
    <rPh sb="29" eb="32">
      <t>ゼンネンド</t>
    </rPh>
    <rPh sb="32" eb="34">
      <t>タイショク</t>
    </rPh>
    <rPh sb="34" eb="36">
      <t>テアテ</t>
    </rPh>
    <rPh sb="36" eb="38">
      <t>ヒキアテ</t>
    </rPh>
    <rPh sb="38" eb="39">
      <t>キン</t>
    </rPh>
    <rPh sb="40" eb="42">
      <t>ベット</t>
    </rPh>
    <rPh sb="42" eb="44">
      <t>サンテイ</t>
    </rPh>
    <rPh sb="46" eb="48">
      <t>ヒツヨウ</t>
    </rPh>
    <phoneticPr fontId="8"/>
  </si>
  <si>
    <t>３．生活系、事業系への按分基準</t>
    <rPh sb="2" eb="4">
      <t>セイカツ</t>
    </rPh>
    <rPh sb="4" eb="5">
      <t>ケイ</t>
    </rPh>
    <rPh sb="6" eb="8">
      <t>ジギョウ</t>
    </rPh>
    <rPh sb="8" eb="9">
      <t>ケイ</t>
    </rPh>
    <rPh sb="11" eb="13">
      <t>アンブン</t>
    </rPh>
    <rPh sb="13" eb="15">
      <t>キジュン</t>
    </rPh>
    <phoneticPr fontId="8"/>
  </si>
  <si>
    <t>＜基礎情報＞ごみ搬入量及び直接資源化、埋立量</t>
    <rPh sb="1" eb="3">
      <t>キソ</t>
    </rPh>
    <rPh sb="3" eb="5">
      <t>ジョウホウ</t>
    </rPh>
    <rPh sb="8" eb="10">
      <t>ハンニュウ</t>
    </rPh>
    <rPh sb="10" eb="11">
      <t>リョウ</t>
    </rPh>
    <rPh sb="11" eb="12">
      <t>オヨ</t>
    </rPh>
    <rPh sb="13" eb="15">
      <t>チョクセツ</t>
    </rPh>
    <rPh sb="15" eb="18">
      <t>シゲンカ</t>
    </rPh>
    <rPh sb="19" eb="21">
      <t>ウメタテ</t>
    </rPh>
    <rPh sb="21" eb="22">
      <t>リョウ</t>
    </rPh>
    <phoneticPr fontId="8"/>
  </si>
  <si>
    <t>総人数</t>
    <rPh sb="0" eb="1">
      <t>ソウ</t>
    </rPh>
    <rPh sb="1" eb="3">
      <t>ニンズウ</t>
    </rPh>
    <phoneticPr fontId="8"/>
  </si>
  <si>
    <t>人数</t>
    <rPh sb="0" eb="2">
      <t>ニンズウ</t>
    </rPh>
    <phoneticPr fontId="8"/>
  </si>
  <si>
    <t>＜参考＞引当金計上金額の算定</t>
    <rPh sb="1" eb="3">
      <t>サンコウ</t>
    </rPh>
    <rPh sb="4" eb="6">
      <t>ヒキアテ</t>
    </rPh>
    <rPh sb="6" eb="7">
      <t>キン</t>
    </rPh>
    <rPh sb="7" eb="9">
      <t>ケイジョウ</t>
    </rPh>
    <rPh sb="9" eb="11">
      <t>キンガク</t>
    </rPh>
    <rPh sb="12" eb="14">
      <t>サンテイ</t>
    </rPh>
    <phoneticPr fontId="8"/>
  </si>
  <si>
    <t>（２）ごみ搬入量等による按分基準（人件費以外）</t>
    <rPh sb="5" eb="7">
      <t>ハンニュウ</t>
    </rPh>
    <rPh sb="7" eb="8">
      <t>リョウ</t>
    </rPh>
    <rPh sb="8" eb="9">
      <t>トウ</t>
    </rPh>
    <rPh sb="12" eb="14">
      <t>アンブン</t>
    </rPh>
    <rPh sb="14" eb="16">
      <t>キジュン</t>
    </rPh>
    <rPh sb="17" eb="20">
      <t>ジンケンヒ</t>
    </rPh>
    <rPh sb="20" eb="22">
      <t>イガイ</t>
    </rPh>
    <phoneticPr fontId="8"/>
  </si>
  <si>
    <t>1.職員数の把握</t>
    <rPh sb="2" eb="4">
      <t>ショクイン</t>
    </rPh>
    <rPh sb="4" eb="5">
      <t>スウ</t>
    </rPh>
    <rPh sb="6" eb="8">
      <t>ハアク</t>
    </rPh>
    <phoneticPr fontId="8"/>
  </si>
  <si>
    <t>退職手当引当金繰入（戻入）単価を算定します。</t>
    <phoneticPr fontId="8"/>
  </si>
  <si>
    <t>総務省統一的な基準に基づく財務書類の作成にあたり、部門別に賞与等引当金を算定していない場合は、算定を省略することが可能です。</t>
    <rPh sb="0" eb="3">
      <t>ソウムショウ</t>
    </rPh>
    <rPh sb="3" eb="6">
      <t>トウイツテキ</t>
    </rPh>
    <rPh sb="7" eb="9">
      <t>キジュン</t>
    </rPh>
    <rPh sb="10" eb="11">
      <t>モト</t>
    </rPh>
    <rPh sb="13" eb="15">
      <t>ザイム</t>
    </rPh>
    <rPh sb="15" eb="17">
      <t>ショルイ</t>
    </rPh>
    <rPh sb="18" eb="20">
      <t>サクセイ</t>
    </rPh>
    <rPh sb="25" eb="27">
      <t>ブモン</t>
    </rPh>
    <rPh sb="27" eb="28">
      <t>ベツ</t>
    </rPh>
    <rPh sb="29" eb="31">
      <t>ショウヨ</t>
    </rPh>
    <rPh sb="31" eb="32">
      <t>トウ</t>
    </rPh>
    <rPh sb="32" eb="34">
      <t>ヒキアテ</t>
    </rPh>
    <rPh sb="34" eb="35">
      <t>キン</t>
    </rPh>
    <rPh sb="36" eb="38">
      <t>サンテイ</t>
    </rPh>
    <rPh sb="43" eb="45">
      <t>バアイ</t>
    </rPh>
    <rPh sb="47" eb="49">
      <t>サンテイ</t>
    </rPh>
    <rPh sb="50" eb="52">
      <t>ショウリャク</t>
    </rPh>
    <rPh sb="57" eb="59">
      <t>カノウ</t>
    </rPh>
    <phoneticPr fontId="8"/>
  </si>
  <si>
    <t>科目</t>
    <rPh sb="0" eb="2">
      <t>カモク</t>
    </rPh>
    <phoneticPr fontId="8"/>
  </si>
  <si>
    <t>職種</t>
    <rPh sb="0" eb="2">
      <t>ショクシュ</t>
    </rPh>
    <phoneticPr fontId="8"/>
  </si>
  <si>
    <t>総務省統一的な基準に基づく財務諸表の総額</t>
    <rPh sb="0" eb="2">
      <t>ソウムショウ</t>
    </rPh>
    <rPh sb="2" eb="5">
      <t>トウイツテキ</t>
    </rPh>
    <rPh sb="6" eb="8">
      <t>キジュン</t>
    </rPh>
    <rPh sb="10" eb="11">
      <t>モト</t>
    </rPh>
    <rPh sb="13" eb="15">
      <t>ザイム</t>
    </rPh>
    <rPh sb="15" eb="17">
      <t>ショヒョウ</t>
    </rPh>
    <rPh sb="18" eb="20">
      <t>ソウガク</t>
    </rPh>
    <phoneticPr fontId="8"/>
  </si>
  <si>
    <t>内、一般廃棄物の処理に関する事業（し尿除く）に係る人員数
（実態調査03表より）</t>
    <rPh sb="0" eb="1">
      <t>ウチ</t>
    </rPh>
    <rPh sb="2" eb="4">
      <t>イッパン</t>
    </rPh>
    <rPh sb="4" eb="7">
      <t>ハイキブツ</t>
    </rPh>
    <rPh sb="8" eb="10">
      <t>ショリ</t>
    </rPh>
    <rPh sb="11" eb="12">
      <t>カン</t>
    </rPh>
    <rPh sb="14" eb="16">
      <t>ジギョウ</t>
    </rPh>
    <rPh sb="18" eb="19">
      <t>ニョウ</t>
    </rPh>
    <rPh sb="19" eb="20">
      <t>ノゾ</t>
    </rPh>
    <rPh sb="23" eb="24">
      <t>カカ</t>
    </rPh>
    <rPh sb="25" eb="27">
      <t>ジンイン</t>
    </rPh>
    <rPh sb="27" eb="28">
      <t>スウ</t>
    </rPh>
    <rPh sb="30" eb="32">
      <t>ジッタイ</t>
    </rPh>
    <rPh sb="32" eb="34">
      <t>チョウサ</t>
    </rPh>
    <rPh sb="36" eb="37">
      <t>ヒョウ</t>
    </rPh>
    <phoneticPr fontId="8"/>
  </si>
  <si>
    <t>中間処理コスト÷ごみ搬入量（直接資源化、直接埋立除く）</t>
    <rPh sb="0" eb="2">
      <t>チュウカン</t>
    </rPh>
    <rPh sb="2" eb="4">
      <t>ショリ</t>
    </rPh>
    <rPh sb="10" eb="12">
      <t>ハンニュウ</t>
    </rPh>
    <rPh sb="12" eb="13">
      <t>リョウ</t>
    </rPh>
    <rPh sb="14" eb="16">
      <t>チョクセツ</t>
    </rPh>
    <rPh sb="16" eb="19">
      <t>シゲンカ</t>
    </rPh>
    <rPh sb="20" eb="22">
      <t>チョクセツ</t>
    </rPh>
    <rPh sb="22" eb="24">
      <t>ウメタテ</t>
    </rPh>
    <rPh sb="24" eb="25">
      <t>ノゾ</t>
    </rPh>
    <phoneticPr fontId="8"/>
  </si>
  <si>
    <t>指定袋・シール等販売収入÷ごみ搬入量（混合ごみ、可燃ごみ、不燃ごみ、粗大ごみ（直接搬入、許可、集団回収除く））</t>
    <rPh sb="0" eb="2">
      <t>シテイ</t>
    </rPh>
    <rPh sb="2" eb="3">
      <t>ブクロ</t>
    </rPh>
    <rPh sb="7" eb="8">
      <t>トウ</t>
    </rPh>
    <rPh sb="8" eb="10">
      <t>ハンバイ</t>
    </rPh>
    <rPh sb="10" eb="12">
      <t>シュウニュウ</t>
    </rPh>
    <rPh sb="15" eb="17">
      <t>ハンニュウ</t>
    </rPh>
    <rPh sb="17" eb="18">
      <t>リョウ</t>
    </rPh>
    <rPh sb="19" eb="21">
      <t>コンゴウ</t>
    </rPh>
    <rPh sb="24" eb="26">
      <t>カネン</t>
    </rPh>
    <rPh sb="29" eb="31">
      <t>フネン</t>
    </rPh>
    <rPh sb="34" eb="36">
      <t>ソダイ</t>
    </rPh>
    <rPh sb="39" eb="41">
      <t>チョクセツ</t>
    </rPh>
    <rPh sb="41" eb="43">
      <t>ハンニュウ</t>
    </rPh>
    <rPh sb="44" eb="46">
      <t>キョカ</t>
    </rPh>
    <rPh sb="47" eb="49">
      <t>シュウダン</t>
    </rPh>
    <rPh sb="49" eb="51">
      <t>カイシュウ</t>
    </rPh>
    <rPh sb="51" eb="52">
      <t>ノゾ</t>
    </rPh>
    <phoneticPr fontId="8"/>
  </si>
  <si>
    <t>ご　み</t>
  </si>
  <si>
    <t>０１</t>
  </si>
  <si>
    <t>建設・改良費</t>
  </si>
  <si>
    <t>工事費</t>
  </si>
  <si>
    <t>収集運搬施設</t>
  </si>
  <si>
    <t>中間処理施設</t>
  </si>
  <si>
    <t>０２</t>
  </si>
  <si>
    <t>最終処分場</t>
  </si>
  <si>
    <t>０３</t>
  </si>
  <si>
    <t>０４</t>
  </si>
  <si>
    <t>調査費</t>
  </si>
  <si>
    <t>０５</t>
  </si>
  <si>
    <t>０６</t>
  </si>
  <si>
    <t>小計</t>
  </si>
  <si>
    <t>０７</t>
  </si>
  <si>
    <t>０８</t>
  </si>
  <si>
    <t>０９</t>
  </si>
  <si>
    <t>１０</t>
  </si>
  <si>
    <t>１１</t>
  </si>
  <si>
    <t>１２</t>
  </si>
  <si>
    <t>１３</t>
  </si>
  <si>
    <t>１４</t>
  </si>
  <si>
    <t>車両等購入費</t>
  </si>
  <si>
    <t>１５</t>
  </si>
  <si>
    <t>１６</t>
  </si>
  <si>
    <t>１７</t>
  </si>
  <si>
    <t>１８</t>
  </si>
  <si>
    <t>１９</t>
  </si>
  <si>
    <t>２０</t>
  </si>
  <si>
    <t>２１</t>
  </si>
  <si>
    <t>２２</t>
  </si>
  <si>
    <t>２３</t>
  </si>
  <si>
    <t>合計</t>
  </si>
  <si>
    <t>２４</t>
  </si>
  <si>
    <t>一般財源</t>
    <phoneticPr fontId="10"/>
  </si>
  <si>
    <t>合計</t>
    <phoneticPr fontId="10"/>
  </si>
  <si>
    <t>小計</t>
    <rPh sb="0" eb="2">
      <t>ショウケイ</t>
    </rPh>
    <phoneticPr fontId="8"/>
  </si>
  <si>
    <t>事務系</t>
  </si>
  <si>
    <t>技術系</t>
  </si>
  <si>
    <t>（単位：人）</t>
    <rPh sb="1" eb="3">
      <t>タンイ</t>
    </rPh>
    <rPh sb="4" eb="5">
      <t>ニン</t>
    </rPh>
    <phoneticPr fontId="8"/>
  </si>
  <si>
    <t>その他人件費単価</t>
    <rPh sb="2" eb="3">
      <t>タ</t>
    </rPh>
    <rPh sb="3" eb="6">
      <t>ジンケンヒ</t>
    </rPh>
    <rPh sb="6" eb="8">
      <t>タンカ</t>
    </rPh>
    <phoneticPr fontId="8"/>
  </si>
  <si>
    <t>（単位：千円）</t>
    <rPh sb="1" eb="3">
      <t>タンイ</t>
    </rPh>
    <rPh sb="4" eb="6">
      <t>センエン</t>
    </rPh>
    <phoneticPr fontId="8"/>
  </si>
  <si>
    <r>
      <t>■</t>
    </r>
    <r>
      <rPr>
        <b/>
        <sz val="11"/>
        <rFont val="ＭＳ ゴシック"/>
        <family val="3"/>
        <charset val="128"/>
      </rPr>
      <t>人件費：</t>
    </r>
    <r>
      <rPr>
        <sz val="11"/>
        <rFont val="ＭＳ ゴシック"/>
        <family val="3"/>
        <charset val="128"/>
      </rPr>
      <t>各部門の共通欄及び管理欄に人件費単価×職員数の算式が入っていますが、実額を入力する場合は上書きしてください。。</t>
    </r>
    <rPh sb="1" eb="4">
      <t>ジンケンヒ</t>
    </rPh>
    <rPh sb="5" eb="8">
      <t>カクブモン</t>
    </rPh>
    <rPh sb="9" eb="11">
      <t>キョウツウ</t>
    </rPh>
    <rPh sb="11" eb="12">
      <t>ラン</t>
    </rPh>
    <rPh sb="12" eb="13">
      <t>オヨ</t>
    </rPh>
    <rPh sb="14" eb="16">
      <t>カンリ</t>
    </rPh>
    <rPh sb="16" eb="17">
      <t>ラン</t>
    </rPh>
    <rPh sb="18" eb="21">
      <t>ジンケンヒ</t>
    </rPh>
    <rPh sb="21" eb="23">
      <t>タンカ</t>
    </rPh>
    <rPh sb="24" eb="26">
      <t>ショクイン</t>
    </rPh>
    <rPh sb="26" eb="27">
      <t>スウ</t>
    </rPh>
    <rPh sb="28" eb="30">
      <t>サンシキ</t>
    </rPh>
    <rPh sb="31" eb="32">
      <t>ハイ</t>
    </rPh>
    <rPh sb="39" eb="41">
      <t>ジツガク</t>
    </rPh>
    <rPh sb="40" eb="41">
      <t>ガク</t>
    </rPh>
    <rPh sb="42" eb="44">
      <t>ニュウリョク</t>
    </rPh>
    <rPh sb="46" eb="48">
      <t>バアイ</t>
    </rPh>
    <rPh sb="49" eb="51">
      <t>ウワガ</t>
    </rPh>
    <phoneticPr fontId="8"/>
  </si>
  <si>
    <t>その他管理費用</t>
    <rPh sb="2" eb="3">
      <t>ホカ</t>
    </rPh>
    <rPh sb="3" eb="5">
      <t>カンリ</t>
    </rPh>
    <rPh sb="5" eb="7">
      <t>ヒヨウ</t>
    </rPh>
    <phoneticPr fontId="8"/>
  </si>
  <si>
    <r>
      <rPr>
        <b/>
        <sz val="11"/>
        <rFont val="ＭＳ ゴシック"/>
        <family val="3"/>
        <charset val="128"/>
      </rPr>
      <t>■許可申請・更新手数料：</t>
    </r>
    <r>
      <rPr>
        <sz val="11"/>
        <rFont val="ＭＳ ゴシック"/>
        <family val="3"/>
        <charset val="128"/>
      </rPr>
      <t>決算書の歳入では「使用料及び手数料収入」に計上されていると考えられますが、</t>
    </r>
    <rPh sb="16" eb="18">
      <t>サイニュウ</t>
    </rPh>
    <phoneticPr fontId="8"/>
  </si>
  <si>
    <t>作業部門の管理業務を行う部門。作業部門の管理とは、啓発活動、集団回収、不法投棄防止対策、余熱利用施設等の管理、ごみ処理基本計画、分別収集計画などの各種計画策定、一般廃棄物処理業・施設の許可業務等を指す。</t>
    <phoneticPr fontId="8"/>
  </si>
  <si>
    <t>[一部事務組合等]市区町村分担金（処理及び維持管理費）</t>
    <rPh sb="1" eb="3">
      <t>イチブ</t>
    </rPh>
    <rPh sb="3" eb="5">
      <t>ジム</t>
    </rPh>
    <rPh sb="5" eb="7">
      <t>クミアイ</t>
    </rPh>
    <rPh sb="7" eb="8">
      <t>トウ</t>
    </rPh>
    <rPh sb="9" eb="11">
      <t>シク</t>
    </rPh>
    <rPh sb="11" eb="13">
      <t>チョウソン</t>
    </rPh>
    <rPh sb="13" eb="16">
      <t>ブンタンキン</t>
    </rPh>
    <rPh sb="19" eb="20">
      <t>オヨ</t>
    </rPh>
    <rPh sb="25" eb="26">
      <t>ヒ</t>
    </rPh>
    <phoneticPr fontId="8"/>
  </si>
  <si>
    <t>組合分担金等（建設・改良費）</t>
    <rPh sb="0" eb="2">
      <t>クミアイ</t>
    </rPh>
    <rPh sb="2" eb="5">
      <t>ブンタンキン</t>
    </rPh>
    <rPh sb="5" eb="6">
      <t>ナド</t>
    </rPh>
    <rPh sb="7" eb="9">
      <t>ケンセツ</t>
    </rPh>
    <rPh sb="10" eb="12">
      <t>カイリョウ</t>
    </rPh>
    <rPh sb="12" eb="13">
      <t>ヒ</t>
    </rPh>
    <phoneticPr fontId="8"/>
  </si>
  <si>
    <t>[一部事務組合等]市区町村分担金（建設・改良費）</t>
    <rPh sb="1" eb="3">
      <t>イチブ</t>
    </rPh>
    <rPh sb="3" eb="5">
      <t>ジム</t>
    </rPh>
    <rPh sb="5" eb="7">
      <t>クミアイ</t>
    </rPh>
    <rPh sb="7" eb="8">
      <t>トウ</t>
    </rPh>
    <rPh sb="17" eb="19">
      <t>ケンセツ</t>
    </rPh>
    <rPh sb="20" eb="22">
      <t>カイリョウ</t>
    </rPh>
    <rPh sb="22" eb="23">
      <t>ヒ</t>
    </rPh>
    <phoneticPr fontId="8"/>
  </si>
  <si>
    <t>組合分担金等（処理及び維持管理費）</t>
    <rPh sb="0" eb="2">
      <t>クミアイ</t>
    </rPh>
    <rPh sb="2" eb="5">
      <t>ブンタンキン</t>
    </rPh>
    <rPh sb="5" eb="6">
      <t>ナド</t>
    </rPh>
    <rPh sb="7" eb="9">
      <t>ショリ</t>
    </rPh>
    <rPh sb="9" eb="10">
      <t>オヨ</t>
    </rPh>
    <rPh sb="11" eb="13">
      <t>イジ</t>
    </rPh>
    <rPh sb="13" eb="16">
      <t>カンリヒ</t>
    </rPh>
    <phoneticPr fontId="8"/>
  </si>
  <si>
    <t>（１）組合分担金等（処理及び維持管理費）</t>
    <rPh sb="3" eb="5">
      <t>クミアイ</t>
    </rPh>
    <rPh sb="5" eb="8">
      <t>ブンタンキン</t>
    </rPh>
    <rPh sb="8" eb="9">
      <t>ナド</t>
    </rPh>
    <rPh sb="10" eb="12">
      <t>ショリ</t>
    </rPh>
    <rPh sb="12" eb="13">
      <t>オヨ</t>
    </rPh>
    <rPh sb="14" eb="16">
      <t>イジ</t>
    </rPh>
    <rPh sb="16" eb="19">
      <t>カンリヒ</t>
    </rPh>
    <phoneticPr fontId="8"/>
  </si>
  <si>
    <t>[一部事務組合等]市区町村分担金
（処理及び維持管理費）</t>
    <rPh sb="1" eb="3">
      <t>イチブ</t>
    </rPh>
    <rPh sb="3" eb="5">
      <t>ジム</t>
    </rPh>
    <rPh sb="5" eb="7">
      <t>クミアイ</t>
    </rPh>
    <rPh sb="7" eb="8">
      <t>トウ</t>
    </rPh>
    <rPh sb="9" eb="11">
      <t>シク</t>
    </rPh>
    <rPh sb="11" eb="13">
      <t>チョウソン</t>
    </rPh>
    <rPh sb="13" eb="16">
      <t>ブンタンキン</t>
    </rPh>
    <rPh sb="20" eb="21">
      <t>オヨ</t>
    </rPh>
    <rPh sb="26" eb="27">
      <t>ヒ</t>
    </rPh>
    <phoneticPr fontId="8"/>
  </si>
  <si>
    <t>（１）総則</t>
    <rPh sb="2" eb="4">
      <t>ソウソク</t>
    </rPh>
    <phoneticPr fontId="8"/>
  </si>
  <si>
    <t>資産の定義</t>
    <rPh sb="0" eb="2">
      <t>シサン</t>
    </rPh>
    <phoneticPr fontId="8"/>
  </si>
  <si>
    <t>資産の表示方法</t>
    <rPh sb="0" eb="2">
      <t>シサン</t>
    </rPh>
    <rPh sb="2" eb="4">
      <t>ソウシサン</t>
    </rPh>
    <rPh sb="3" eb="5">
      <t>ヒョウジ</t>
    </rPh>
    <rPh sb="5" eb="7">
      <t>ホウホウ</t>
    </rPh>
    <phoneticPr fontId="8"/>
  </si>
  <si>
    <t>付随費用</t>
    <rPh sb="0" eb="2">
      <t>フズイ</t>
    </rPh>
    <rPh sb="2" eb="4">
      <t>ヒヨウ</t>
    </rPh>
    <phoneticPr fontId="8"/>
  </si>
  <si>
    <t>減価償却・耐用年数等</t>
    <rPh sb="0" eb="2">
      <t>ゲンカ</t>
    </rPh>
    <rPh sb="2" eb="4">
      <t>ショウキャク</t>
    </rPh>
    <rPh sb="5" eb="7">
      <t>タイヨウ</t>
    </rPh>
    <rPh sb="7" eb="9">
      <t>ネンスウ</t>
    </rPh>
    <rPh sb="9" eb="10">
      <t>トウ</t>
    </rPh>
    <phoneticPr fontId="8"/>
  </si>
  <si>
    <t>計上方法</t>
    <rPh sb="0" eb="2">
      <t>ケイジョウ</t>
    </rPh>
    <rPh sb="2" eb="4">
      <t>ホウホウ</t>
    </rPh>
    <phoneticPr fontId="8"/>
  </si>
  <si>
    <t>（２）用語の定義</t>
    <rPh sb="3" eb="5">
      <t>ヨウゴ</t>
    </rPh>
    <rPh sb="6" eb="8">
      <t>テイギ</t>
    </rPh>
    <phoneticPr fontId="8"/>
  </si>
  <si>
    <t>（３）有形固定資産</t>
    <rPh sb="3" eb="5">
      <t>ユウケイ</t>
    </rPh>
    <rPh sb="5" eb="7">
      <t>コテイ</t>
    </rPh>
    <rPh sb="7" eb="9">
      <t>シサン</t>
    </rPh>
    <phoneticPr fontId="8"/>
  </si>
  <si>
    <t>表示科目等</t>
    <rPh sb="0" eb="2">
      <t>ヒョウジ</t>
    </rPh>
    <rPh sb="2" eb="4">
      <t>カモク</t>
    </rPh>
    <rPh sb="4" eb="5">
      <t>トウ</t>
    </rPh>
    <phoneticPr fontId="8"/>
  </si>
  <si>
    <t>（４）無形固定資産</t>
    <rPh sb="3" eb="5">
      <t>ムケイ</t>
    </rPh>
    <rPh sb="5" eb="7">
      <t>コテイ</t>
    </rPh>
    <rPh sb="7" eb="9">
      <t>シサン</t>
    </rPh>
    <phoneticPr fontId="8"/>
  </si>
  <si>
    <t>負債の定義</t>
    <rPh sb="0" eb="2">
      <t>フサイ</t>
    </rPh>
    <rPh sb="3" eb="5">
      <t>テイギ</t>
    </rPh>
    <phoneticPr fontId="8"/>
  </si>
  <si>
    <t>表示方法</t>
    <rPh sb="0" eb="2">
      <t>ヒョウジ</t>
    </rPh>
    <rPh sb="2" eb="4">
      <t>ホウホウ</t>
    </rPh>
    <phoneticPr fontId="8"/>
  </si>
  <si>
    <t>（２）地方債</t>
    <rPh sb="3" eb="5">
      <t>チホウ</t>
    </rPh>
    <rPh sb="5" eb="6">
      <t>サイ</t>
    </rPh>
    <phoneticPr fontId="8"/>
  </si>
  <si>
    <t>（３）長期前払金</t>
    <rPh sb="3" eb="5">
      <t>チョウキ</t>
    </rPh>
    <rPh sb="5" eb="8">
      <t>マエバライキン</t>
    </rPh>
    <phoneticPr fontId="8"/>
  </si>
  <si>
    <t>（４）退職手当引当金</t>
  </si>
  <si>
    <t>第二章　Ⅰ一般廃棄物の処理に関する事業に係る資産・負債一覧表　３負債の部</t>
    <rPh sb="0" eb="2">
      <t>２ショウ</t>
    </rPh>
    <rPh sb="5" eb="7">
      <t>イッパン</t>
    </rPh>
    <rPh sb="7" eb="10">
      <t>ハイキブツ</t>
    </rPh>
    <rPh sb="11" eb="13">
      <t>ショリ</t>
    </rPh>
    <rPh sb="14" eb="15">
      <t>カン</t>
    </rPh>
    <rPh sb="17" eb="19">
      <t>ジギョウ</t>
    </rPh>
    <rPh sb="20" eb="21">
      <t>カカ</t>
    </rPh>
    <rPh sb="22" eb="24">
      <t>シサン</t>
    </rPh>
    <rPh sb="25" eb="27">
      <t>フサイ</t>
    </rPh>
    <rPh sb="27" eb="29">
      <t>イチラン</t>
    </rPh>
    <rPh sb="29" eb="30">
      <t>ヒョウ</t>
    </rPh>
    <rPh sb="31" eb="33">
      <t>フサイ</t>
    </rPh>
    <rPh sb="33" eb="34">
      <t>ブ</t>
    </rPh>
    <phoneticPr fontId="8"/>
  </si>
  <si>
    <t>（５）その他</t>
    <rPh sb="5" eb="6">
      <t>タ</t>
    </rPh>
    <phoneticPr fontId="8"/>
  </si>
  <si>
    <t>差額が大きい理由として以下の要因が挙げられます。</t>
    <rPh sb="0" eb="2">
      <t>サガク</t>
    </rPh>
    <rPh sb="3" eb="4">
      <t>オオ</t>
    </rPh>
    <rPh sb="6" eb="8">
      <t>リユウ</t>
    </rPh>
    <rPh sb="11" eb="13">
      <t>イカ</t>
    </rPh>
    <rPh sb="14" eb="16">
      <t>ヨウイン</t>
    </rPh>
    <rPh sb="17" eb="18">
      <t>ア</t>
    </rPh>
    <phoneticPr fontId="8"/>
  </si>
  <si>
    <t>■実態調査33表の金額を入力してください。</t>
    <rPh sb="1" eb="3">
      <t>ジッタイ</t>
    </rPh>
    <rPh sb="3" eb="5">
      <t>チョウサ</t>
    </rPh>
    <rPh sb="7" eb="8">
      <t>ヒョウ</t>
    </rPh>
    <rPh sb="9" eb="11">
      <t>キンガク</t>
    </rPh>
    <rPh sb="12" eb="14">
      <t>ニュウリョク</t>
    </rPh>
    <phoneticPr fontId="8"/>
  </si>
  <si>
    <t>（１）生活系ごみ搬入量(14表)</t>
    <rPh sb="3" eb="5">
      <t>セイカツ</t>
    </rPh>
    <rPh sb="5" eb="6">
      <t>ケイ</t>
    </rPh>
    <rPh sb="8" eb="10">
      <t>ハンニュウ</t>
    </rPh>
    <rPh sb="10" eb="11">
      <t>リョウ</t>
    </rPh>
    <rPh sb="14" eb="15">
      <t>ヒョウ</t>
    </rPh>
    <phoneticPr fontId="10"/>
  </si>
  <si>
    <t>（２）事業系ごみ搬入量（15表）</t>
    <rPh sb="3" eb="5">
      <t>ジギョウ</t>
    </rPh>
    <rPh sb="5" eb="6">
      <t>ケイ</t>
    </rPh>
    <rPh sb="8" eb="10">
      <t>ハンニュウ</t>
    </rPh>
    <rPh sb="10" eb="11">
      <t>リョウ</t>
    </rPh>
    <rPh sb="14" eb="15">
      <t>ヒョウ</t>
    </rPh>
    <phoneticPr fontId="10"/>
  </si>
  <si>
    <t>（３）直接資源化、直接埋立量（17表、21表）</t>
    <rPh sb="3" eb="5">
      <t>チョクセツ</t>
    </rPh>
    <rPh sb="5" eb="8">
      <t>シゲンカ</t>
    </rPh>
    <rPh sb="9" eb="11">
      <t>チョクセツ</t>
    </rPh>
    <rPh sb="11" eb="13">
      <t>ウメタテ</t>
    </rPh>
    <rPh sb="13" eb="14">
      <t>リョウ</t>
    </rPh>
    <rPh sb="17" eb="18">
      <t>ヒョウ</t>
    </rPh>
    <rPh sb="21" eb="22">
      <t>ピョウ</t>
    </rPh>
    <phoneticPr fontId="10"/>
  </si>
  <si>
    <t>（４）資源化量（20表）</t>
    <rPh sb="3" eb="6">
      <t>シゲンカ</t>
    </rPh>
    <rPh sb="6" eb="7">
      <t>リョウ</t>
    </rPh>
    <rPh sb="10" eb="11">
      <t>ヒョウ</t>
    </rPh>
    <phoneticPr fontId="10"/>
  </si>
  <si>
    <t>その他人件費単価を算定します。</t>
    <rPh sb="2" eb="3">
      <t>タ</t>
    </rPh>
    <rPh sb="3" eb="6">
      <t>ジンケンヒ</t>
    </rPh>
    <rPh sb="6" eb="8">
      <t>タンカ</t>
    </rPh>
    <phoneticPr fontId="8"/>
  </si>
  <si>
    <t>2～5の人件費項目単価を用いず、実額で人件費を計上する場合は当シートの作成は不要です。</t>
    <rPh sb="4" eb="7">
      <t>ジンケンヒ</t>
    </rPh>
    <rPh sb="7" eb="9">
      <t>コウモク</t>
    </rPh>
    <rPh sb="9" eb="11">
      <t>タンカ</t>
    </rPh>
    <rPh sb="12" eb="13">
      <t>モチ</t>
    </rPh>
    <rPh sb="16" eb="18">
      <t>ジツガク</t>
    </rPh>
    <rPh sb="17" eb="18">
      <t>ガク</t>
    </rPh>
    <rPh sb="19" eb="22">
      <t>ジンケンヒ</t>
    </rPh>
    <rPh sb="23" eb="25">
      <t>ケイジョウ</t>
    </rPh>
    <rPh sb="27" eb="29">
      <t>バアイ</t>
    </rPh>
    <rPh sb="30" eb="31">
      <t>トウ</t>
    </rPh>
    <rPh sb="35" eb="37">
      <t>サクセイ</t>
    </rPh>
    <rPh sb="38" eb="40">
      <t>フヨウ</t>
    </rPh>
    <phoneticPr fontId="8"/>
  </si>
  <si>
    <t>4.その他（賞与等引当金繰入、その他人件費）単価の算定</t>
    <rPh sb="4" eb="5">
      <t>タ</t>
    </rPh>
    <rPh sb="6" eb="8">
      <t>ショウヨ</t>
    </rPh>
    <rPh sb="8" eb="9">
      <t>トウ</t>
    </rPh>
    <rPh sb="9" eb="11">
      <t>ヒキアテ</t>
    </rPh>
    <rPh sb="11" eb="12">
      <t>キン</t>
    </rPh>
    <rPh sb="12" eb="14">
      <t>クリイレ</t>
    </rPh>
    <rPh sb="17" eb="18">
      <t>タ</t>
    </rPh>
    <rPh sb="18" eb="21">
      <t>ジンケンヒ</t>
    </rPh>
    <rPh sb="22" eb="24">
      <t>タンカ</t>
    </rPh>
    <rPh sb="25" eb="27">
      <t>サンテイ</t>
    </rPh>
    <phoneticPr fontId="8"/>
  </si>
  <si>
    <r>
      <t>■賞与等引当金繰入：総務省統一的な基準に基づく財務書類（貸借対照表）における賞与等引当金計上額のうち、</t>
    </r>
    <r>
      <rPr>
        <sz val="11"/>
        <color rgb="FFFF0000"/>
        <rFont val="ＭＳ ゴシック"/>
        <family val="3"/>
        <charset val="128"/>
      </rPr>
      <t/>
    </r>
    <rPh sb="1" eb="3">
      <t>ショウヨ</t>
    </rPh>
    <rPh sb="3" eb="4">
      <t>トウ</t>
    </rPh>
    <rPh sb="4" eb="6">
      <t>ヒキアテ</t>
    </rPh>
    <rPh sb="6" eb="7">
      <t>キン</t>
    </rPh>
    <rPh sb="7" eb="9">
      <t>クリイレ</t>
    </rPh>
    <rPh sb="10" eb="13">
      <t>ソウムショウ</t>
    </rPh>
    <rPh sb="38" eb="40">
      <t>ショウヨ</t>
    </rPh>
    <rPh sb="40" eb="41">
      <t>トウ</t>
    </rPh>
    <rPh sb="44" eb="46">
      <t>ケイジョウ</t>
    </rPh>
    <rPh sb="46" eb="47">
      <t>ガク</t>
    </rPh>
    <phoneticPr fontId="8"/>
  </si>
  <si>
    <t>会計年度任用職員</t>
    <phoneticPr fontId="8"/>
  </si>
  <si>
    <t>※上記人件費に会計年度任用職員に係る人件費が含まれている場合は除いてください。</t>
    <rPh sb="1" eb="3">
      <t>ジョウキ</t>
    </rPh>
    <rPh sb="3" eb="6">
      <t>ジンケンヒ</t>
    </rPh>
    <rPh sb="16" eb="17">
      <t>カカ</t>
    </rPh>
    <rPh sb="18" eb="21">
      <t>ジンケンヒ</t>
    </rPh>
    <rPh sb="22" eb="23">
      <t>フク</t>
    </rPh>
    <rPh sb="28" eb="30">
      <t>バアイ</t>
    </rPh>
    <rPh sb="31" eb="32">
      <t>ノゾ</t>
    </rPh>
    <phoneticPr fontId="8"/>
  </si>
  <si>
    <t>会計年度任用職員</t>
    <phoneticPr fontId="8"/>
  </si>
  <si>
    <t>建設改良費等</t>
    <rPh sb="0" eb="2">
      <t>ケンセツ</t>
    </rPh>
    <rPh sb="2" eb="4">
      <t>カイリョウ</t>
    </rPh>
    <rPh sb="4" eb="5">
      <t>ヒ</t>
    </rPh>
    <rPh sb="5" eb="6">
      <t>トウ</t>
    </rPh>
    <phoneticPr fontId="10"/>
  </si>
  <si>
    <t>差引 (A)-(B)</t>
    <rPh sb="0" eb="1">
      <t>サ</t>
    </rPh>
    <rPh sb="1" eb="2">
      <t>ヒ</t>
    </rPh>
    <phoneticPr fontId="8"/>
  </si>
  <si>
    <r>
      <t>■</t>
    </r>
    <r>
      <rPr>
        <b/>
        <sz val="11"/>
        <rFont val="ＭＳ ゴシック"/>
        <family val="3"/>
        <charset val="128"/>
      </rPr>
      <t>当該年度固定資産取得額：</t>
    </r>
    <r>
      <rPr>
        <sz val="11"/>
        <rFont val="ＭＳ ゴシック"/>
        <family val="3"/>
        <charset val="128"/>
      </rPr>
      <t>固定資産台帳から当該年度に取得した固定資産（車両を含む）の額を入力してください。建設仮勘定を含め、建設仮勘定から本勘定への振替金額は除きます。</t>
    </r>
    <rPh sb="1" eb="3">
      <t>トウガイ</t>
    </rPh>
    <rPh sb="3" eb="5">
      <t>ネンド</t>
    </rPh>
    <rPh sb="5" eb="7">
      <t>コテイ</t>
    </rPh>
    <rPh sb="7" eb="9">
      <t>シサン</t>
    </rPh>
    <rPh sb="9" eb="11">
      <t>シュトク</t>
    </rPh>
    <rPh sb="11" eb="12">
      <t>ガク</t>
    </rPh>
    <rPh sb="13" eb="15">
      <t>コテイ</t>
    </rPh>
    <rPh sb="15" eb="17">
      <t>シサン</t>
    </rPh>
    <rPh sb="17" eb="19">
      <t>ダイチョウ</t>
    </rPh>
    <rPh sb="21" eb="23">
      <t>トウガイ</t>
    </rPh>
    <rPh sb="23" eb="25">
      <t>ネンド</t>
    </rPh>
    <rPh sb="26" eb="28">
      <t>シュトク</t>
    </rPh>
    <rPh sb="30" eb="32">
      <t>コテイ</t>
    </rPh>
    <rPh sb="32" eb="34">
      <t>シサン</t>
    </rPh>
    <rPh sb="35" eb="37">
      <t>シャリョウ</t>
    </rPh>
    <rPh sb="38" eb="39">
      <t>フク</t>
    </rPh>
    <rPh sb="42" eb="43">
      <t>ガク</t>
    </rPh>
    <rPh sb="44" eb="46">
      <t>ニュウリョク</t>
    </rPh>
    <rPh sb="53" eb="55">
      <t>ケンセツ</t>
    </rPh>
    <rPh sb="55" eb="58">
      <t>カリカンジョウ</t>
    </rPh>
    <rPh sb="59" eb="60">
      <t>フク</t>
    </rPh>
    <rPh sb="62" eb="64">
      <t>ケンセツ</t>
    </rPh>
    <rPh sb="64" eb="67">
      <t>カリカンジョウ</t>
    </rPh>
    <rPh sb="69" eb="70">
      <t>ホン</t>
    </rPh>
    <rPh sb="70" eb="72">
      <t>カンジョウ</t>
    </rPh>
    <rPh sb="74" eb="76">
      <t>フリカエ</t>
    </rPh>
    <rPh sb="76" eb="78">
      <t>キンガク</t>
    </rPh>
    <rPh sb="79" eb="80">
      <t>ノゾ</t>
    </rPh>
    <phoneticPr fontId="8"/>
  </si>
  <si>
    <t>生活系ごみに係る直接搬入ごみの手数料体系を記載
【記載例】
粗大ごみ：50kgまで300円、50kgを超える場合は、その超える10㎏までごとに60円加算
粗大ごみ以外：一般市民の方につき、無料
※手数料の変更があった場合はその旨を「備考」欄に記載
【記載例】
平成30年度に手数料の変更を実施。
平成29年度以前
粗大ごみ：50kgまで280円、50kgを超える場合は、その超える10㎏までごとに60円加算
平成30年度以降
粗大ごみ：50kgまで300円、50kgを超える場合は、その超える10㎏までごとに60円加算</t>
    <rPh sb="21" eb="23">
      <t>キサイ</t>
    </rPh>
    <rPh sb="25" eb="27">
      <t>キサイ</t>
    </rPh>
    <rPh sb="27" eb="28">
      <t>レイ</t>
    </rPh>
    <rPh sb="44" eb="45">
      <t>エン</t>
    </rPh>
    <rPh sb="51" eb="52">
      <t>コ</t>
    </rPh>
    <rPh sb="54" eb="56">
      <t>バアイ</t>
    </rPh>
    <rPh sb="60" eb="61">
      <t>コ</t>
    </rPh>
    <rPh sb="73" eb="74">
      <t>エン</t>
    </rPh>
    <rPh sb="74" eb="76">
      <t>カサン</t>
    </rPh>
    <rPh sb="77" eb="79">
      <t>ソダイ</t>
    </rPh>
    <rPh sb="81" eb="83">
      <t>イガイ</t>
    </rPh>
    <rPh sb="84" eb="86">
      <t>イッパン</t>
    </rPh>
    <rPh sb="86" eb="88">
      <t>シミン</t>
    </rPh>
    <rPh sb="89" eb="90">
      <t>カタ</t>
    </rPh>
    <rPh sb="94" eb="96">
      <t>ムリョウ</t>
    </rPh>
    <rPh sb="98" eb="101">
      <t>テスウリョウ</t>
    </rPh>
    <rPh sb="102" eb="104">
      <t>ヘンコウ</t>
    </rPh>
    <rPh sb="108" eb="110">
      <t>バアイ</t>
    </rPh>
    <rPh sb="113" eb="114">
      <t>ムネ</t>
    </rPh>
    <rPh sb="116" eb="118">
      <t>ビコウ</t>
    </rPh>
    <rPh sb="121" eb="123">
      <t>キサイ</t>
    </rPh>
    <rPh sb="125" eb="127">
      <t>キサイ</t>
    </rPh>
    <rPh sb="127" eb="128">
      <t>レイ</t>
    </rPh>
    <rPh sb="130" eb="132">
      <t>ヘイセイ</t>
    </rPh>
    <rPh sb="134" eb="136">
      <t>ネンド</t>
    </rPh>
    <rPh sb="137" eb="140">
      <t>テスウリョウ</t>
    </rPh>
    <rPh sb="141" eb="143">
      <t>ヘンコウ</t>
    </rPh>
    <rPh sb="144" eb="146">
      <t>ジッシ</t>
    </rPh>
    <rPh sb="148" eb="150">
      <t>ヘイセイ</t>
    </rPh>
    <rPh sb="152" eb="154">
      <t>ネンド</t>
    </rPh>
    <rPh sb="154" eb="156">
      <t>イゼン</t>
    </rPh>
    <rPh sb="204" eb="206">
      <t>ヘイセイ</t>
    </rPh>
    <rPh sb="208" eb="210">
      <t>ネンド</t>
    </rPh>
    <rPh sb="210" eb="212">
      <t>イコウ</t>
    </rPh>
    <phoneticPr fontId="14"/>
  </si>
  <si>
    <t>有料ごみ袋、シールの金額を記載
【記載例】
40Ｌ：75円、20Ｌ：37円、10Ｌ：18円
※手数料の変更があった場合はその旨を「備考」欄に記載
【記載例】
平成30年度に手数料の変更を実施
平成29年度以前
40Ｌ：75円、20Ｌ：37円、10Ｌ：18円
平成30年度以降
40Ｌ：80円、20Ｌ：42円、10Ｌ：23円</t>
    <rPh sb="0" eb="2">
      <t>ユウリョウ</t>
    </rPh>
    <rPh sb="4" eb="5">
      <t>ブクロ</t>
    </rPh>
    <rPh sb="10" eb="12">
      <t>キンガク</t>
    </rPh>
    <rPh sb="13" eb="15">
      <t>キサイ</t>
    </rPh>
    <rPh sb="17" eb="19">
      <t>キサイ</t>
    </rPh>
    <rPh sb="19" eb="20">
      <t>レイ</t>
    </rPh>
    <rPh sb="28" eb="29">
      <t>エン</t>
    </rPh>
    <rPh sb="36" eb="37">
      <t>エン</t>
    </rPh>
    <rPh sb="44" eb="45">
      <t>エン</t>
    </rPh>
    <rPh sb="47" eb="50">
      <t>テスウリョウ</t>
    </rPh>
    <rPh sb="51" eb="53">
      <t>ヘンコウ</t>
    </rPh>
    <rPh sb="57" eb="59">
      <t>バアイ</t>
    </rPh>
    <rPh sb="62" eb="63">
      <t>ムネ</t>
    </rPh>
    <rPh sb="65" eb="67">
      <t>ビコウ</t>
    </rPh>
    <rPh sb="70" eb="72">
      <t>キサイ</t>
    </rPh>
    <rPh sb="74" eb="76">
      <t>キサイ</t>
    </rPh>
    <rPh sb="76" eb="77">
      <t>レイ</t>
    </rPh>
    <rPh sb="79" eb="81">
      <t>ヘイセイ</t>
    </rPh>
    <rPh sb="83" eb="85">
      <t>ネンド</t>
    </rPh>
    <rPh sb="86" eb="89">
      <t>テスウリョウ</t>
    </rPh>
    <rPh sb="90" eb="92">
      <t>ヘンコウ</t>
    </rPh>
    <rPh sb="93" eb="95">
      <t>ジッシ</t>
    </rPh>
    <rPh sb="96" eb="98">
      <t>ヘイセイ</t>
    </rPh>
    <rPh sb="100" eb="102">
      <t>ネンド</t>
    </rPh>
    <rPh sb="102" eb="104">
      <t>イゼン</t>
    </rPh>
    <rPh sb="129" eb="131">
      <t>ヘイセイ</t>
    </rPh>
    <rPh sb="133" eb="135">
      <t>ネンド</t>
    </rPh>
    <rPh sb="135" eb="137">
      <t>イコウ</t>
    </rPh>
    <phoneticPr fontId="14"/>
  </si>
  <si>
    <t>事業系ごみの手数料体系を記載
【記載例】
90L：288円、70L：224円、45L：144円、30L：96円
※手数料の変更があった場合はその旨を「備考」欄に記載
【記載例】
平成30年度に手数料の変更を実施
平成29年度以前
90L：283円、70L：219円、45L：139円、30L：91円
平成30年度以降
90L：288円、70L：224円、45L：144円、30L：96円</t>
    <rPh sb="0" eb="2">
      <t>ジギョウ</t>
    </rPh>
    <rPh sb="2" eb="3">
      <t>ケイ</t>
    </rPh>
    <rPh sb="6" eb="9">
      <t>テスウリョウ</t>
    </rPh>
    <rPh sb="9" eb="11">
      <t>タイケイ</t>
    </rPh>
    <rPh sb="12" eb="14">
      <t>キサイ</t>
    </rPh>
    <rPh sb="16" eb="18">
      <t>キサイ</t>
    </rPh>
    <rPh sb="18" eb="19">
      <t>レイ</t>
    </rPh>
    <rPh sb="28" eb="29">
      <t>エン</t>
    </rPh>
    <rPh sb="37" eb="38">
      <t>エン</t>
    </rPh>
    <rPh sb="46" eb="47">
      <t>エン</t>
    </rPh>
    <rPh sb="54" eb="55">
      <t>エン</t>
    </rPh>
    <rPh sb="57" eb="60">
      <t>テスウリョウ</t>
    </rPh>
    <rPh sb="61" eb="63">
      <t>ヘンコウ</t>
    </rPh>
    <rPh sb="67" eb="69">
      <t>バアイ</t>
    </rPh>
    <rPh sb="72" eb="73">
      <t>ムネ</t>
    </rPh>
    <rPh sb="75" eb="77">
      <t>ビコウ</t>
    </rPh>
    <rPh sb="80" eb="82">
      <t>キサイ</t>
    </rPh>
    <rPh sb="84" eb="86">
      <t>キサイ</t>
    </rPh>
    <rPh sb="86" eb="87">
      <t>レイ</t>
    </rPh>
    <rPh sb="89" eb="91">
      <t>ヘイセイ</t>
    </rPh>
    <rPh sb="93" eb="95">
      <t>ネンド</t>
    </rPh>
    <rPh sb="96" eb="99">
      <t>テスウリョウ</t>
    </rPh>
    <rPh sb="100" eb="102">
      <t>ヘンコウ</t>
    </rPh>
    <rPh sb="103" eb="105">
      <t>ジッシ</t>
    </rPh>
    <rPh sb="106" eb="108">
      <t>ヘイセイ</t>
    </rPh>
    <rPh sb="110" eb="112">
      <t>ネンド</t>
    </rPh>
    <rPh sb="112" eb="114">
      <t>イゼン</t>
    </rPh>
    <rPh sb="150" eb="152">
      <t>ヘイセイ</t>
    </rPh>
    <rPh sb="154" eb="156">
      <t>ネンド</t>
    </rPh>
    <rPh sb="156" eb="158">
      <t>イコウ</t>
    </rPh>
    <phoneticPr fontId="14"/>
  </si>
  <si>
    <t>事業系ごみの手数料体系を記載
【記載例】
可燃ごみ：90円/10kgまでごと、不燃ごみ・粗大ごみ：120円/10kgまでごと
※手数料の変更があった場合はその旨を「備考」欄に記載
【記載例】
平成30年度に手数料の変更を実施
平成29年度以前
可燃ごみ：80円/10kgまでごと、不燃ごみ・粗大ごみ：110円/10kgまでごと
平成30年度以降
可燃ごみ：90円/10kgまでごと、不燃ごみ・粗大ごみ：120円/10kgまでごと</t>
    <rPh sb="0" eb="2">
      <t>ジギョウ</t>
    </rPh>
    <rPh sb="2" eb="3">
      <t>ケイ</t>
    </rPh>
    <rPh sb="6" eb="9">
      <t>テスウリョウ</t>
    </rPh>
    <rPh sb="9" eb="11">
      <t>タイケイ</t>
    </rPh>
    <rPh sb="12" eb="14">
      <t>キサイ</t>
    </rPh>
    <rPh sb="16" eb="18">
      <t>キサイ</t>
    </rPh>
    <rPh sb="18" eb="19">
      <t>レイ</t>
    </rPh>
    <rPh sb="21" eb="23">
      <t>カネン</t>
    </rPh>
    <rPh sb="28" eb="29">
      <t>エン</t>
    </rPh>
    <rPh sb="39" eb="41">
      <t>フネン</t>
    </rPh>
    <rPh sb="44" eb="46">
      <t>ソダイ</t>
    </rPh>
    <rPh sb="52" eb="53">
      <t>エン</t>
    </rPh>
    <rPh sb="64" eb="67">
      <t>テスウリョウ</t>
    </rPh>
    <rPh sb="68" eb="70">
      <t>ヘンコウ</t>
    </rPh>
    <rPh sb="74" eb="76">
      <t>バアイ</t>
    </rPh>
    <rPh sb="79" eb="80">
      <t>ムネ</t>
    </rPh>
    <rPh sb="82" eb="84">
      <t>ビコウ</t>
    </rPh>
    <rPh sb="87" eb="89">
      <t>キサイ</t>
    </rPh>
    <rPh sb="91" eb="93">
      <t>キサイ</t>
    </rPh>
    <rPh sb="93" eb="94">
      <t>レイ</t>
    </rPh>
    <rPh sb="96" eb="98">
      <t>ヘイセイ</t>
    </rPh>
    <rPh sb="100" eb="102">
      <t>ネンド</t>
    </rPh>
    <rPh sb="103" eb="106">
      <t>テスウリョウ</t>
    </rPh>
    <rPh sb="107" eb="109">
      <t>ヘンコウ</t>
    </rPh>
    <rPh sb="110" eb="112">
      <t>ジッシ</t>
    </rPh>
    <rPh sb="113" eb="115">
      <t>ヘイセイ</t>
    </rPh>
    <rPh sb="117" eb="119">
      <t>ネンド</t>
    </rPh>
    <rPh sb="119" eb="121">
      <t>イゼン</t>
    </rPh>
    <rPh sb="164" eb="166">
      <t>ヘイセイ</t>
    </rPh>
    <rPh sb="168" eb="170">
      <t>ネンド</t>
    </rPh>
    <rPh sb="170" eb="172">
      <t>イコウ</t>
    </rPh>
    <phoneticPr fontId="14"/>
  </si>
  <si>
    <t>このシートでは経常収益、経常外収益・費用を算定します。</t>
    <rPh sb="7" eb="9">
      <t>ケイジョウ</t>
    </rPh>
    <rPh sb="9" eb="11">
      <t>シュウエキ</t>
    </rPh>
    <rPh sb="12" eb="14">
      <t>ケイジョウ</t>
    </rPh>
    <rPh sb="14" eb="15">
      <t>ガイ</t>
    </rPh>
    <rPh sb="15" eb="17">
      <t>シュウエキ</t>
    </rPh>
    <rPh sb="18" eb="20">
      <t>ヒヨウ</t>
    </rPh>
    <rPh sb="21" eb="23">
      <t>サンテイ</t>
    </rPh>
    <phoneticPr fontId="8"/>
  </si>
  <si>
    <t>一般職（01列08行）（一組：01列07行）</t>
    <rPh sb="0" eb="2">
      <t>イッパン</t>
    </rPh>
    <rPh sb="2" eb="3">
      <t>ショク</t>
    </rPh>
    <rPh sb="6" eb="7">
      <t>レツ</t>
    </rPh>
    <rPh sb="9" eb="10">
      <t>ギョウ</t>
    </rPh>
    <rPh sb="12" eb="14">
      <t>イチクミ</t>
    </rPh>
    <phoneticPr fontId="8"/>
  </si>
  <si>
    <t>技能職（01列09~11行）（一組：01列08~10行）</t>
    <rPh sb="0" eb="2">
      <t>ギノウ</t>
    </rPh>
    <rPh sb="2" eb="3">
      <t>ショク</t>
    </rPh>
    <rPh sb="6" eb="7">
      <t>レツ</t>
    </rPh>
    <rPh sb="12" eb="13">
      <t>ギョウ</t>
    </rPh>
    <phoneticPr fontId="8"/>
  </si>
  <si>
    <t>処理費（01列12~14行）（一組：01列11~13行）</t>
    <rPh sb="0" eb="2">
      <t>ショリ</t>
    </rPh>
    <rPh sb="2" eb="3">
      <t>ヒ</t>
    </rPh>
    <rPh sb="6" eb="7">
      <t>レツ</t>
    </rPh>
    <rPh sb="12" eb="13">
      <t>ギョウ</t>
    </rPh>
    <rPh sb="15" eb="17">
      <t>イチクミ</t>
    </rPh>
    <phoneticPr fontId="8"/>
  </si>
  <si>
    <t>委託費（01列16~19行）（一組：01列15~18行）</t>
    <rPh sb="0" eb="2">
      <t>イタク</t>
    </rPh>
    <rPh sb="2" eb="3">
      <t>ヒ</t>
    </rPh>
    <rPh sb="6" eb="7">
      <t>レツ</t>
    </rPh>
    <rPh sb="12" eb="13">
      <t>ギョウ</t>
    </rPh>
    <rPh sb="15" eb="17">
      <t>イチクミ</t>
    </rPh>
    <phoneticPr fontId="8"/>
  </si>
  <si>
    <t>調査研究費（01列21行）（一組：01列19行）</t>
    <rPh sb="0" eb="2">
      <t>チョウサ</t>
    </rPh>
    <rPh sb="2" eb="5">
      <t>ケンキュウヒ</t>
    </rPh>
    <rPh sb="8" eb="9">
      <t>レツ</t>
    </rPh>
    <rPh sb="11" eb="12">
      <t>ギョウ</t>
    </rPh>
    <phoneticPr fontId="8"/>
  </si>
  <si>
    <t>その他（01列23行）（一組：01列21行）</t>
    <rPh sb="2" eb="3">
      <t>タ</t>
    </rPh>
    <rPh sb="6" eb="7">
      <t>レツ</t>
    </rPh>
    <rPh sb="9" eb="10">
      <t>ギョウ</t>
    </rPh>
    <rPh sb="12" eb="14">
      <t>イチクミ</t>
    </rPh>
    <phoneticPr fontId="8"/>
  </si>
  <si>
    <t>工事費（01列01~03行）（一組：01列01~03行）</t>
    <rPh sb="0" eb="3">
      <t>コウジヒ</t>
    </rPh>
    <phoneticPr fontId="8"/>
  </si>
  <si>
    <t>当該年度固定資産取得額　   　　　        　(B)</t>
    <rPh sb="0" eb="2">
      <t>トウガイ</t>
    </rPh>
    <rPh sb="2" eb="4">
      <t>ネンド</t>
    </rPh>
    <rPh sb="4" eb="6">
      <t>コテイ</t>
    </rPh>
    <rPh sb="6" eb="8">
      <t>シサン</t>
    </rPh>
    <rPh sb="8" eb="10">
      <t>シュトク</t>
    </rPh>
    <rPh sb="10" eb="11">
      <t>ガク</t>
    </rPh>
    <phoneticPr fontId="8"/>
  </si>
  <si>
    <t>調査費（01列05行）（一組：01列05行）</t>
    <rPh sb="0" eb="3">
      <t>チョウサヒ</t>
    </rPh>
    <rPh sb="6" eb="7">
      <t>レツ</t>
    </rPh>
    <rPh sb="9" eb="10">
      <t>ギョウ</t>
    </rPh>
    <rPh sb="12" eb="14">
      <t>イチクミ</t>
    </rPh>
    <phoneticPr fontId="8"/>
  </si>
  <si>
    <t>車両等購入費（01列15行）（一組：01列14行）</t>
    <rPh sb="0" eb="3">
      <t>シャリョウナド</t>
    </rPh>
    <rPh sb="3" eb="5">
      <t>コウニュウ</t>
    </rPh>
    <rPh sb="5" eb="6">
      <t>ヒ</t>
    </rPh>
    <rPh sb="9" eb="10">
      <t>レツ</t>
    </rPh>
    <rPh sb="12" eb="13">
      <t>ギョウ</t>
    </rPh>
    <phoneticPr fontId="8"/>
  </si>
  <si>
    <t>組合分担金（01列20行）（一組：該当なし）</t>
    <rPh sb="0" eb="2">
      <t>クミアイ</t>
    </rPh>
    <rPh sb="2" eb="5">
      <t>ブンタンキン</t>
    </rPh>
    <rPh sb="8" eb="9">
      <t>レツ</t>
    </rPh>
    <rPh sb="11" eb="12">
      <t>ギョウ</t>
    </rPh>
    <rPh sb="17" eb="19">
      <t>ガイトウ</t>
    </rPh>
    <phoneticPr fontId="8"/>
  </si>
  <si>
    <t>（単位：t)</t>
    <rPh sb="1" eb="3">
      <t>タンイ</t>
    </rPh>
    <phoneticPr fontId="8"/>
  </si>
  <si>
    <t>一組</t>
    <rPh sb="0" eb="2">
      <t>イチクミ</t>
    </rPh>
    <phoneticPr fontId="8"/>
  </si>
  <si>
    <t>－</t>
    <phoneticPr fontId="8"/>
  </si>
  <si>
    <t>実態調査の数値をt単位で入力してください</t>
    <rPh sb="0" eb="2">
      <t>ジッタイ</t>
    </rPh>
    <rPh sb="2" eb="4">
      <t>チョウサ</t>
    </rPh>
    <rPh sb="5" eb="7">
      <t>スウチ</t>
    </rPh>
    <rPh sb="9" eb="11">
      <t>タンイ</t>
    </rPh>
    <rPh sb="12" eb="14">
      <t>ニュウリョク</t>
    </rPh>
    <phoneticPr fontId="8"/>
  </si>
  <si>
    <t>実態調査の内数をt単位で入力してください</t>
    <rPh sb="0" eb="2">
      <t>ジッタイ</t>
    </rPh>
    <rPh sb="2" eb="4">
      <t>チョウサ</t>
    </rPh>
    <rPh sb="5" eb="7">
      <t>ウチスウ</t>
    </rPh>
    <rPh sb="9" eb="11">
      <t>タンイ</t>
    </rPh>
    <rPh sb="12" eb="14">
      <t>ニュウリョク</t>
    </rPh>
    <phoneticPr fontId="8"/>
  </si>
  <si>
    <r>
      <rPr>
        <b/>
        <sz val="11"/>
        <rFont val="ＭＳ ゴシック"/>
        <family val="3"/>
        <charset val="128"/>
      </rPr>
      <t>■その他（災害廃棄物処理事業経費）</t>
    </r>
    <r>
      <rPr>
        <sz val="11"/>
        <rFont val="ＭＳ ゴシック"/>
        <family val="3"/>
        <charset val="128"/>
      </rPr>
      <t>：実態調査の災害廃棄物処理に係る歳出の、処理及維持管理費及びその他を</t>
    </r>
    <rPh sb="3" eb="4">
      <t>タ</t>
    </rPh>
    <rPh sb="5" eb="7">
      <t>サイガイ</t>
    </rPh>
    <rPh sb="7" eb="10">
      <t>ハイキブツ</t>
    </rPh>
    <rPh sb="10" eb="12">
      <t>ショリ</t>
    </rPh>
    <rPh sb="12" eb="14">
      <t>ジギョウ</t>
    </rPh>
    <rPh sb="14" eb="16">
      <t>ケイヒ</t>
    </rPh>
    <phoneticPr fontId="8"/>
  </si>
  <si>
    <t xml:space="preserve">Ⅰ．財務書類の作成方針 </t>
    <rPh sb="2" eb="4">
      <t>ザイム</t>
    </rPh>
    <rPh sb="4" eb="6">
      <t>ショルイ</t>
    </rPh>
    <rPh sb="7" eb="9">
      <t>サクセイ</t>
    </rPh>
    <phoneticPr fontId="8"/>
  </si>
  <si>
    <t>（１）財務書類の作成方針</t>
    <rPh sb="3" eb="5">
      <t>ザイム</t>
    </rPh>
    <rPh sb="5" eb="7">
      <t>ショルイ</t>
    </rPh>
    <rPh sb="8" eb="10">
      <t>サクセイ</t>
    </rPh>
    <rPh sb="10" eb="12">
      <t>ホウシン</t>
    </rPh>
    <phoneticPr fontId="8"/>
  </si>
  <si>
    <t>(改訂）一般廃棄物会計基準に基づき、財務書類を作成しています。</t>
    <rPh sb="1" eb="3">
      <t>カイテイ</t>
    </rPh>
    <rPh sb="4" eb="6">
      <t>イッパン</t>
    </rPh>
    <rPh sb="6" eb="9">
      <t>ハイキブツ</t>
    </rPh>
    <rPh sb="9" eb="11">
      <t>カイケイ</t>
    </rPh>
    <rPh sb="11" eb="13">
      <t>キジュン</t>
    </rPh>
    <rPh sb="14" eb="15">
      <t>モト</t>
    </rPh>
    <rPh sb="18" eb="20">
      <t>ザイム</t>
    </rPh>
    <rPh sb="20" eb="22">
      <t>ショルイ</t>
    </rPh>
    <rPh sb="23" eb="25">
      <t>サクセイ</t>
    </rPh>
    <phoneticPr fontId="8"/>
  </si>
  <si>
    <t xml:space="preserve">（１）会計方針の変更   </t>
    <phoneticPr fontId="8"/>
  </si>
  <si>
    <t xml:space="preserve">（２）表示方法の変更 </t>
    <phoneticPr fontId="8"/>
  </si>
  <si>
    <t xml:space="preserve">（２）組織・機構の大幅な変更 </t>
    <phoneticPr fontId="8"/>
  </si>
  <si>
    <t xml:space="preserve">（３）重大な災害等の発生 </t>
    <phoneticPr fontId="8"/>
  </si>
  <si>
    <t>左記の内、
国庫支出金及び都道府県支出金</t>
    <phoneticPr fontId="8"/>
  </si>
  <si>
    <t>市民センター、△△老人福祉施設</t>
  </si>
  <si>
    <t>…</t>
    <phoneticPr fontId="8"/>
  </si>
  <si>
    <t>（５）その他</t>
    <rPh sb="5" eb="6">
      <t>ホカ</t>
    </rPh>
    <phoneticPr fontId="8"/>
  </si>
  <si>
    <t>当シートは固定資産計上金額及び減価償却累計額を算定することを目的としています。</t>
    <rPh sb="5" eb="7">
      <t>コテイ</t>
    </rPh>
    <rPh sb="7" eb="9">
      <t>シサン</t>
    </rPh>
    <rPh sb="9" eb="11">
      <t>ケイジョウ</t>
    </rPh>
    <rPh sb="11" eb="13">
      <t>キンガク</t>
    </rPh>
    <rPh sb="13" eb="14">
      <t>オヨ</t>
    </rPh>
    <rPh sb="15" eb="17">
      <t>ゲンカ</t>
    </rPh>
    <rPh sb="17" eb="19">
      <t>ショウキャク</t>
    </rPh>
    <rPh sb="19" eb="22">
      <t>ルイケイガク</t>
    </rPh>
    <phoneticPr fontId="8"/>
  </si>
  <si>
    <t>実態調査からの入力箇所</t>
    <rPh sb="0" eb="2">
      <t>ジッタイ</t>
    </rPh>
    <rPh sb="2" eb="4">
      <t>チョウサ</t>
    </rPh>
    <rPh sb="7" eb="9">
      <t>ニュウリョク</t>
    </rPh>
    <rPh sb="9" eb="11">
      <t>カショ</t>
    </rPh>
    <phoneticPr fontId="8"/>
  </si>
  <si>
    <t>■前年度退職手当引当金：前年度の貸借対照表の金額を入力してください。</t>
    <rPh sb="1" eb="4">
      <t>ゼンネンド</t>
    </rPh>
    <rPh sb="4" eb="6">
      <t>タイショク</t>
    </rPh>
    <rPh sb="6" eb="8">
      <t>テアテ</t>
    </rPh>
    <rPh sb="8" eb="10">
      <t>ヒキアテ</t>
    </rPh>
    <rPh sb="10" eb="11">
      <t>キン</t>
    </rPh>
    <rPh sb="12" eb="15">
      <t>ゼンネンド</t>
    </rPh>
    <rPh sb="16" eb="18">
      <t>タイシャク</t>
    </rPh>
    <rPh sb="18" eb="21">
      <t>タイショウヒョウ</t>
    </rPh>
    <rPh sb="22" eb="24">
      <t>キンガク</t>
    </rPh>
    <rPh sb="25" eb="27">
      <t>ニュウリョク</t>
    </rPh>
    <phoneticPr fontId="8"/>
  </si>
  <si>
    <r>
      <t>■その他人件費：会計年度任用職員に係る人件費のうち、</t>
    </r>
    <r>
      <rPr>
        <sz val="11"/>
        <color rgb="FFFF0000"/>
        <rFont val="ＭＳ ゴシック"/>
        <family val="3"/>
        <charset val="128"/>
      </rPr>
      <t>一般廃棄物の処理に関する事業（し尿を除く）に係る</t>
    </r>
    <r>
      <rPr>
        <sz val="11"/>
        <rFont val="ＭＳ ゴシック"/>
        <family val="3"/>
        <charset val="128"/>
      </rPr>
      <t>金額を入力してください。</t>
    </r>
    <rPh sb="3" eb="4">
      <t>タ</t>
    </rPh>
    <rPh sb="4" eb="7">
      <t>ジンケンヒ</t>
    </rPh>
    <rPh sb="17" eb="18">
      <t>カカ</t>
    </rPh>
    <rPh sb="19" eb="22">
      <t>ジンケンヒ</t>
    </rPh>
    <rPh sb="53" eb="55">
      <t>ニュウリョク</t>
    </rPh>
    <phoneticPr fontId="8"/>
  </si>
  <si>
    <t>従事職員数</t>
    <rPh sb="0" eb="2">
      <t>ジュウジ</t>
    </rPh>
    <rPh sb="2" eb="4">
      <t>ショクイン</t>
    </rPh>
    <rPh sb="4" eb="5">
      <t>スウ</t>
    </rPh>
    <phoneticPr fontId="8"/>
  </si>
  <si>
    <t>（１）従事職員数による按分基準（人件費）</t>
    <rPh sb="3" eb="5">
      <t>ジュウジ</t>
    </rPh>
    <rPh sb="5" eb="7">
      <t>ショクイン</t>
    </rPh>
    <rPh sb="11" eb="13">
      <t>アンブン</t>
    </rPh>
    <rPh sb="13" eb="15">
      <t>キジュン</t>
    </rPh>
    <rPh sb="16" eb="19">
      <t>ジンケンヒ</t>
    </rPh>
    <phoneticPr fontId="8"/>
  </si>
  <si>
    <t>一部事務組合・
広域連合名</t>
    <rPh sb="0" eb="2">
      <t>イチブ</t>
    </rPh>
    <rPh sb="2" eb="4">
      <t>ジム</t>
    </rPh>
    <rPh sb="4" eb="6">
      <t>クミアイ</t>
    </rPh>
    <rPh sb="8" eb="10">
      <t>コウイキ</t>
    </rPh>
    <rPh sb="10" eb="12">
      <t>レンゴウ</t>
    </rPh>
    <rPh sb="12" eb="13">
      <t>メイ</t>
    </rPh>
    <phoneticPr fontId="14"/>
  </si>
  <si>
    <t>事務概要</t>
    <rPh sb="0" eb="2">
      <t>ジム</t>
    </rPh>
    <rPh sb="2" eb="4">
      <t>ガイヨウ</t>
    </rPh>
    <phoneticPr fontId="14"/>
  </si>
  <si>
    <t>実態調査61表01行01列を入力</t>
    <rPh sb="0" eb="2">
      <t>ジッタイ</t>
    </rPh>
    <rPh sb="2" eb="4">
      <t>チョウサ</t>
    </rPh>
    <rPh sb="6" eb="7">
      <t>ヒョウ</t>
    </rPh>
    <rPh sb="9" eb="10">
      <t>ギョウ</t>
    </rPh>
    <rPh sb="12" eb="13">
      <t>レツ</t>
    </rPh>
    <rPh sb="14" eb="16">
      <t>ニュウリョク</t>
    </rPh>
    <phoneticPr fontId="8"/>
  </si>
  <si>
    <t>構成市区町村数</t>
    <rPh sb="0" eb="2">
      <t>コウセイ</t>
    </rPh>
    <rPh sb="2" eb="4">
      <t>シク</t>
    </rPh>
    <rPh sb="4" eb="6">
      <t>チョウソン</t>
    </rPh>
    <rPh sb="6" eb="7">
      <t>スウ</t>
    </rPh>
    <phoneticPr fontId="8"/>
  </si>
  <si>
    <t>実態調査62表01行01列を入力</t>
    <rPh sb="0" eb="2">
      <t>ジッタイ</t>
    </rPh>
    <rPh sb="2" eb="4">
      <t>チョウサ</t>
    </rPh>
    <rPh sb="6" eb="7">
      <t>ヒョウ</t>
    </rPh>
    <rPh sb="9" eb="10">
      <t>ギョウ</t>
    </rPh>
    <rPh sb="12" eb="13">
      <t>レツ</t>
    </rPh>
    <rPh sb="14" eb="16">
      <t>ニュウリョク</t>
    </rPh>
    <phoneticPr fontId="8"/>
  </si>
  <si>
    <t>構成市区町村名</t>
    <rPh sb="0" eb="2">
      <t>コウセイ</t>
    </rPh>
    <rPh sb="2" eb="4">
      <t>シク</t>
    </rPh>
    <rPh sb="4" eb="6">
      <t>チョウソン</t>
    </rPh>
    <rPh sb="6" eb="7">
      <t>メイ</t>
    </rPh>
    <phoneticPr fontId="8"/>
  </si>
  <si>
    <t>実態調査63表02列を入力
（必要に応じて、行を追加してください）</t>
    <rPh sb="0" eb="2">
      <t>ジッタイ</t>
    </rPh>
    <rPh sb="2" eb="4">
      <t>チョウサ</t>
    </rPh>
    <rPh sb="6" eb="7">
      <t>ヒョウ</t>
    </rPh>
    <rPh sb="9" eb="10">
      <t>レツ</t>
    </rPh>
    <rPh sb="11" eb="13">
      <t>ニュウリョク</t>
    </rPh>
    <rPh sb="15" eb="17">
      <t>ヒツヨウ</t>
    </rPh>
    <rPh sb="18" eb="19">
      <t>オウ</t>
    </rPh>
    <rPh sb="22" eb="23">
      <t>ギョウ</t>
    </rPh>
    <rPh sb="24" eb="26">
      <t>ツイカ</t>
    </rPh>
    <phoneticPr fontId="8"/>
  </si>
  <si>
    <t>１．事務概要及び構成市区町村の状況</t>
    <rPh sb="2" eb="4">
      <t>ジム</t>
    </rPh>
    <rPh sb="4" eb="6">
      <t>ガイヨウ</t>
    </rPh>
    <rPh sb="6" eb="7">
      <t>オヨ</t>
    </rPh>
    <rPh sb="8" eb="10">
      <t>コウセイ</t>
    </rPh>
    <rPh sb="10" eb="12">
      <t>シク</t>
    </rPh>
    <rPh sb="12" eb="14">
      <t>チョウソン</t>
    </rPh>
    <rPh sb="15" eb="17">
      <t>ジョウキョウ</t>
    </rPh>
    <phoneticPr fontId="10"/>
  </si>
  <si>
    <t>補足情報</t>
    <rPh sb="0" eb="2">
      <t>ホソク</t>
    </rPh>
    <rPh sb="2" eb="4">
      <t>ジョウホウ</t>
    </rPh>
    <phoneticPr fontId="8"/>
  </si>
  <si>
    <t>２．ストック情報</t>
    <rPh sb="6" eb="8">
      <t>ジョウホウ</t>
    </rPh>
    <phoneticPr fontId="14"/>
  </si>
  <si>
    <t>３．コスト・収益情報</t>
    <rPh sb="6" eb="8">
      <t>シュウエキ</t>
    </rPh>
    <rPh sb="8" eb="10">
      <t>ジョウホウ</t>
    </rPh>
    <phoneticPr fontId="14"/>
  </si>
  <si>
    <t>賞与等引当金</t>
    <rPh sb="0" eb="2">
      <t>ショウヨ</t>
    </rPh>
    <rPh sb="2" eb="3">
      <t>トウ</t>
    </rPh>
    <rPh sb="3" eb="5">
      <t>ヒキアテ</t>
    </rPh>
    <rPh sb="5" eb="6">
      <t>キン</t>
    </rPh>
    <phoneticPr fontId="8"/>
  </si>
  <si>
    <t>会計年度任用職員</t>
    <rPh sb="0" eb="2">
      <t>カイケイ</t>
    </rPh>
    <rPh sb="2" eb="4">
      <t>ネンド</t>
    </rPh>
    <rPh sb="4" eb="6">
      <t>ニンヨウ</t>
    </rPh>
    <rPh sb="6" eb="8">
      <t>ショクイン</t>
    </rPh>
    <phoneticPr fontId="8"/>
  </si>
  <si>
    <t>令和3年度</t>
    <rPh sb="0" eb="2">
      <t>レイワ</t>
    </rPh>
    <rPh sb="3" eb="4">
      <t>ネン</t>
    </rPh>
    <rPh sb="4" eb="5">
      <t>ド</t>
    </rPh>
    <phoneticPr fontId="8"/>
  </si>
  <si>
    <t>廃棄物処理施設整備費</t>
    <rPh sb="0" eb="3">
      <t>ハイキブツ</t>
    </rPh>
    <rPh sb="3" eb="5">
      <t>ショリ</t>
    </rPh>
    <rPh sb="5" eb="7">
      <t>シセツ</t>
    </rPh>
    <rPh sb="7" eb="10">
      <t>セイビヒ</t>
    </rPh>
    <phoneticPr fontId="8"/>
  </si>
  <si>
    <t>資源化量(kg)</t>
    <rPh sb="0" eb="3">
      <t>シゲンカ</t>
    </rPh>
    <rPh sb="3" eb="4">
      <t>リョウ</t>
    </rPh>
    <phoneticPr fontId="14"/>
  </si>
  <si>
    <r>
      <rPr>
        <b/>
        <sz val="11"/>
        <rFont val="ＭＳ ゴシック"/>
        <family val="3"/>
        <charset val="128"/>
      </rPr>
      <t>・直接搬入ごみ手数料：</t>
    </r>
    <r>
      <rPr>
        <sz val="11"/>
        <rFont val="ＭＳ ゴシック"/>
        <family val="3"/>
        <charset val="128"/>
      </rPr>
      <t>生活系及び事業系の直接搬入および許可ごみ手数料収入、近隣市町村からの</t>
    </r>
    <rPh sb="1" eb="3">
      <t>チョクセツ</t>
    </rPh>
    <rPh sb="3" eb="5">
      <t>ハンニュウ</t>
    </rPh>
    <rPh sb="7" eb="10">
      <t>テスウリョウ</t>
    </rPh>
    <rPh sb="11" eb="13">
      <t>セイカツ</t>
    </rPh>
    <rPh sb="13" eb="14">
      <t>ケイ</t>
    </rPh>
    <rPh sb="14" eb="15">
      <t>オヨ</t>
    </rPh>
    <rPh sb="16" eb="18">
      <t>ジギョウ</t>
    </rPh>
    <rPh sb="18" eb="19">
      <t>ケイ</t>
    </rPh>
    <rPh sb="20" eb="22">
      <t>チョクセツ</t>
    </rPh>
    <rPh sb="22" eb="24">
      <t>ハンニュウ</t>
    </rPh>
    <rPh sb="31" eb="34">
      <t>テスウリョウ</t>
    </rPh>
    <rPh sb="34" eb="36">
      <t>シュウニュウ</t>
    </rPh>
    <phoneticPr fontId="8"/>
  </si>
  <si>
    <r>
      <rPr>
        <b/>
        <sz val="11"/>
        <rFont val="ＭＳ ゴシック"/>
        <family val="3"/>
        <charset val="128"/>
      </rPr>
      <t>・その他：</t>
    </r>
    <r>
      <rPr>
        <sz val="11"/>
        <rFont val="ＭＳ ゴシック"/>
        <family val="3"/>
        <charset val="128"/>
      </rPr>
      <t>指定袋・シール等販売収入、直接搬入ごみ手数料以外の使用料及び手数料を入力してください。</t>
    </r>
    <rPh sb="3" eb="4">
      <t>タ</t>
    </rPh>
    <rPh sb="5" eb="7">
      <t>シテイ</t>
    </rPh>
    <rPh sb="7" eb="8">
      <t>フクロ</t>
    </rPh>
    <rPh sb="12" eb="13">
      <t>トウ</t>
    </rPh>
    <rPh sb="13" eb="15">
      <t>ハンバイ</t>
    </rPh>
    <rPh sb="15" eb="17">
      <t>シュウニュウ</t>
    </rPh>
    <rPh sb="18" eb="20">
      <t>チョクセツ</t>
    </rPh>
    <rPh sb="20" eb="22">
      <t>ハンニュウ</t>
    </rPh>
    <rPh sb="24" eb="27">
      <t>テスウリョウ</t>
    </rPh>
    <rPh sb="27" eb="29">
      <t>イガイ</t>
    </rPh>
    <rPh sb="30" eb="32">
      <t>シヨウ</t>
    </rPh>
    <rPh sb="32" eb="33">
      <t>リョウ</t>
    </rPh>
    <rPh sb="33" eb="34">
      <t>オヨ</t>
    </rPh>
    <rPh sb="35" eb="38">
      <t>テスウリョウ</t>
    </rPh>
    <phoneticPr fontId="8"/>
  </si>
  <si>
    <r>
      <rPr>
        <b/>
        <sz val="11"/>
        <rFont val="ＭＳ ゴシック"/>
        <family val="3"/>
        <charset val="128"/>
      </rPr>
      <t>・国県等支出金（運営費補助金等）:</t>
    </r>
    <r>
      <rPr>
        <sz val="11"/>
        <color rgb="FFFF0000"/>
        <rFont val="ＭＳ ゴシック"/>
        <family val="3"/>
        <charset val="128"/>
      </rPr>
      <t>循環型社会形成推進交付金等の資産形成に対応する財源として</t>
    </r>
    <rPh sb="1" eb="2">
      <t>クニ</t>
    </rPh>
    <rPh sb="2" eb="3">
      <t>ケン</t>
    </rPh>
    <rPh sb="3" eb="4">
      <t>トウ</t>
    </rPh>
    <rPh sb="4" eb="6">
      <t>シシュツ</t>
    </rPh>
    <rPh sb="6" eb="7">
      <t>キン</t>
    </rPh>
    <rPh sb="8" eb="11">
      <t>ウンエイヒ</t>
    </rPh>
    <rPh sb="11" eb="14">
      <t>ホジョキン</t>
    </rPh>
    <rPh sb="14" eb="15">
      <t>トウ</t>
    </rPh>
    <phoneticPr fontId="8"/>
  </si>
  <si>
    <t xml:space="preserve">実態調査33表、71表においては「その他」に含める（注書G）との記載があるため、3.その他(3)その他に入力
</t>
    <rPh sb="10" eb="11">
      <t>ヒョウ</t>
    </rPh>
    <phoneticPr fontId="8"/>
  </si>
  <si>
    <t>することも可能です。</t>
    <phoneticPr fontId="8"/>
  </si>
  <si>
    <t>工事費その他（01列04行）（一組：01列04行）　(A)</t>
    <rPh sb="0" eb="3">
      <t>コウジヒ</t>
    </rPh>
    <rPh sb="5" eb="6">
      <t>タ</t>
    </rPh>
    <phoneticPr fontId="8"/>
  </si>
  <si>
    <t>非資金項目（退職手当引当金繰入（戻入）、賞与等引当金繰入、減価償却費）を人件費単価及び従事職員数、固定資産台帳等から算定します。</t>
    <rPh sb="0" eb="1">
      <t>ヒ</t>
    </rPh>
    <rPh sb="1" eb="3">
      <t>シキン</t>
    </rPh>
    <rPh sb="3" eb="5">
      <t>コウモク</t>
    </rPh>
    <rPh sb="6" eb="8">
      <t>タイショク</t>
    </rPh>
    <rPh sb="8" eb="10">
      <t>テアテ</t>
    </rPh>
    <rPh sb="10" eb="12">
      <t>ヒキアテ</t>
    </rPh>
    <rPh sb="12" eb="13">
      <t>キン</t>
    </rPh>
    <rPh sb="13" eb="15">
      <t>クリイレ</t>
    </rPh>
    <rPh sb="16" eb="18">
      <t>モドシイレ</t>
    </rPh>
    <rPh sb="20" eb="22">
      <t>ショウヨ</t>
    </rPh>
    <rPh sb="22" eb="23">
      <t>トウ</t>
    </rPh>
    <rPh sb="23" eb="25">
      <t>ヒキアテ</t>
    </rPh>
    <rPh sb="25" eb="26">
      <t>キン</t>
    </rPh>
    <rPh sb="26" eb="28">
      <t>クリイレ</t>
    </rPh>
    <rPh sb="29" eb="31">
      <t>ゲンカ</t>
    </rPh>
    <rPh sb="31" eb="33">
      <t>ショウキャク</t>
    </rPh>
    <rPh sb="33" eb="34">
      <t>ヒ</t>
    </rPh>
    <rPh sb="36" eb="39">
      <t>ジンケンヒ</t>
    </rPh>
    <rPh sb="39" eb="41">
      <t>タンカ</t>
    </rPh>
    <rPh sb="41" eb="42">
      <t>オヨ</t>
    </rPh>
    <rPh sb="43" eb="45">
      <t>ジュウジ</t>
    </rPh>
    <rPh sb="45" eb="47">
      <t>ショクイン</t>
    </rPh>
    <rPh sb="47" eb="48">
      <t>スウ</t>
    </rPh>
    <rPh sb="49" eb="51">
      <t>コテイ</t>
    </rPh>
    <rPh sb="51" eb="53">
      <t>シサン</t>
    </rPh>
    <rPh sb="53" eb="55">
      <t>ダイチョウ</t>
    </rPh>
    <rPh sb="55" eb="56">
      <t>トウ</t>
    </rPh>
    <rPh sb="58" eb="60">
      <t>サンテイ</t>
    </rPh>
    <phoneticPr fontId="8"/>
  </si>
  <si>
    <t>算定に必要な基礎情報（従事職員数、ごみ搬入量等）を把握します。</t>
    <rPh sb="0" eb="2">
      <t>サンテイ</t>
    </rPh>
    <rPh sb="3" eb="5">
      <t>ヒツヨウ</t>
    </rPh>
    <rPh sb="6" eb="8">
      <t>キソ</t>
    </rPh>
    <rPh sb="8" eb="10">
      <t>ジョウホウ</t>
    </rPh>
    <rPh sb="11" eb="13">
      <t>ジュウジ</t>
    </rPh>
    <rPh sb="13" eb="15">
      <t>ショクイン</t>
    </rPh>
    <rPh sb="15" eb="16">
      <t>スウ</t>
    </rPh>
    <rPh sb="19" eb="21">
      <t>ハンニュウ</t>
    </rPh>
    <rPh sb="21" eb="22">
      <t>リョウ</t>
    </rPh>
    <rPh sb="22" eb="23">
      <t>トウ</t>
    </rPh>
    <rPh sb="25" eb="27">
      <t>ハアク</t>
    </rPh>
    <phoneticPr fontId="8"/>
  </si>
  <si>
    <t>※実数を入力する場合は、人件費総額から当年度退職金、前年度賞与等引当金の金額を差し引いた金額を入力してください。</t>
    <rPh sb="1" eb="3">
      <t>ジッスウ</t>
    </rPh>
    <rPh sb="4" eb="6">
      <t>ニュウリョク</t>
    </rPh>
    <rPh sb="8" eb="10">
      <t>バアイ</t>
    </rPh>
    <rPh sb="12" eb="15">
      <t>ジンケンヒ</t>
    </rPh>
    <rPh sb="15" eb="17">
      <t>ソウガク</t>
    </rPh>
    <rPh sb="19" eb="22">
      <t>トウネンド</t>
    </rPh>
    <rPh sb="22" eb="24">
      <t>タイショク</t>
    </rPh>
    <rPh sb="25" eb="26">
      <t>キュウキン</t>
    </rPh>
    <rPh sb="26" eb="29">
      <t>ゼンネンド</t>
    </rPh>
    <rPh sb="29" eb="31">
      <t>ショウヨ</t>
    </rPh>
    <rPh sb="31" eb="32">
      <t>トウ</t>
    </rPh>
    <rPh sb="32" eb="34">
      <t>ヒキアテ</t>
    </rPh>
    <rPh sb="34" eb="35">
      <t>キン</t>
    </rPh>
    <rPh sb="36" eb="38">
      <t>キンガク</t>
    </rPh>
    <rPh sb="39" eb="40">
      <t>サ</t>
    </rPh>
    <rPh sb="41" eb="42">
      <t>ヒ</t>
    </rPh>
    <rPh sb="44" eb="46">
      <t>キンガク</t>
    </rPh>
    <rPh sb="47" eb="49">
      <t>ニュウリョク</t>
    </rPh>
    <phoneticPr fontId="10"/>
  </si>
  <si>
    <t>※会計年度任用職員に係る人件費は一般職、技能職の人件費には含まず、「２．非資金項目等算定ーその他」に計上してください。</t>
    <rPh sb="1" eb="3">
      <t>カイケイ</t>
    </rPh>
    <rPh sb="3" eb="5">
      <t>ネンド</t>
    </rPh>
    <rPh sb="5" eb="7">
      <t>ニンヨウ</t>
    </rPh>
    <rPh sb="7" eb="9">
      <t>ショクイン</t>
    </rPh>
    <rPh sb="10" eb="11">
      <t>カカ</t>
    </rPh>
    <rPh sb="12" eb="15">
      <t>ジンケンヒ</t>
    </rPh>
    <rPh sb="16" eb="18">
      <t>イッパン</t>
    </rPh>
    <rPh sb="18" eb="19">
      <t>ショク</t>
    </rPh>
    <rPh sb="20" eb="22">
      <t>ギノウ</t>
    </rPh>
    <rPh sb="22" eb="23">
      <t>ショク</t>
    </rPh>
    <rPh sb="24" eb="27">
      <t>ジンケンヒ</t>
    </rPh>
    <rPh sb="29" eb="30">
      <t>フク</t>
    </rPh>
    <rPh sb="36" eb="37">
      <t>ヒ</t>
    </rPh>
    <rPh sb="37" eb="39">
      <t>シキン</t>
    </rPh>
    <rPh sb="39" eb="41">
      <t>コウモク</t>
    </rPh>
    <rPh sb="41" eb="42">
      <t>トウ</t>
    </rPh>
    <rPh sb="42" eb="44">
      <t>サンテイ</t>
    </rPh>
    <rPh sb="47" eb="48">
      <t>タ</t>
    </rPh>
    <rPh sb="50" eb="52">
      <t>ケイジョウ</t>
    </rPh>
    <phoneticPr fontId="8"/>
  </si>
  <si>
    <r>
      <t>■</t>
    </r>
    <r>
      <rPr>
        <b/>
        <sz val="11"/>
        <rFont val="ＭＳ ゴシック"/>
        <family val="3"/>
        <charset val="128"/>
      </rPr>
      <t>組合分担金：</t>
    </r>
    <r>
      <rPr>
        <sz val="11"/>
        <rFont val="ＭＳ ゴシック"/>
        <family val="3"/>
        <charset val="128"/>
      </rPr>
      <t>実態調査34表に起債償還額に係る金額が含まれていない場合は別途把握の上、当該金額を実態調査「組合分担金（01列06行）」の金額に加算して入力してください。</t>
    </r>
    <rPh sb="1" eb="3">
      <t>クミアイ</t>
    </rPh>
    <rPh sb="3" eb="6">
      <t>ブンタンキン</t>
    </rPh>
    <rPh sb="7" eb="9">
      <t>ジッタイ</t>
    </rPh>
    <rPh sb="9" eb="11">
      <t>チョウサ</t>
    </rPh>
    <rPh sb="13" eb="14">
      <t>ヒョウ</t>
    </rPh>
    <rPh sb="15" eb="17">
      <t>キサイ</t>
    </rPh>
    <rPh sb="17" eb="19">
      <t>ショウカン</t>
    </rPh>
    <rPh sb="19" eb="20">
      <t>ガク</t>
    </rPh>
    <rPh sb="21" eb="22">
      <t>カカ</t>
    </rPh>
    <rPh sb="23" eb="25">
      <t>キンガク</t>
    </rPh>
    <rPh sb="26" eb="27">
      <t>フク</t>
    </rPh>
    <rPh sb="33" eb="35">
      <t>バアイ</t>
    </rPh>
    <rPh sb="36" eb="38">
      <t>ベット</t>
    </rPh>
    <rPh sb="38" eb="40">
      <t>ハアク</t>
    </rPh>
    <rPh sb="41" eb="42">
      <t>ウエ</t>
    </rPh>
    <rPh sb="43" eb="45">
      <t>トウガイ</t>
    </rPh>
    <rPh sb="45" eb="47">
      <t>キンガク</t>
    </rPh>
    <rPh sb="48" eb="50">
      <t>ジッタイ</t>
    </rPh>
    <rPh sb="50" eb="52">
      <t>チョウサ</t>
    </rPh>
    <rPh sb="53" eb="55">
      <t>クミアイ</t>
    </rPh>
    <rPh sb="55" eb="58">
      <t>ブンタンキン</t>
    </rPh>
    <rPh sb="61" eb="62">
      <t>レツ</t>
    </rPh>
    <rPh sb="64" eb="65">
      <t>ギョウ</t>
    </rPh>
    <rPh sb="68" eb="70">
      <t>キンガク</t>
    </rPh>
    <rPh sb="71" eb="73">
      <t>カサン</t>
    </rPh>
    <rPh sb="75" eb="77">
      <t>ニュウリョク</t>
    </rPh>
    <phoneticPr fontId="8"/>
  </si>
  <si>
    <t>次の＜参考情報＞への入力により，実態調査の「建設・改良費ー工事費（01列01～04行）に含められている「資産形成につながらない修繕費」を抽出し、</t>
    <rPh sb="0" eb="1">
      <t>ツギ</t>
    </rPh>
    <rPh sb="3" eb="5">
      <t>サンコウ</t>
    </rPh>
    <rPh sb="5" eb="7">
      <t>ジョウホウ</t>
    </rPh>
    <rPh sb="10" eb="12">
      <t>ニュウリョク</t>
    </rPh>
    <rPh sb="16" eb="18">
      <t>ジッタイ</t>
    </rPh>
    <rPh sb="18" eb="20">
      <t>チョウサ</t>
    </rPh>
    <rPh sb="22" eb="24">
      <t>ケンセツ</t>
    </rPh>
    <rPh sb="25" eb="27">
      <t>カイリョウ</t>
    </rPh>
    <rPh sb="27" eb="28">
      <t>ヒ</t>
    </rPh>
    <rPh sb="29" eb="32">
      <t>コウジヒ</t>
    </rPh>
    <rPh sb="35" eb="36">
      <t>レツ</t>
    </rPh>
    <rPh sb="41" eb="42">
      <t>ギョウ</t>
    </rPh>
    <rPh sb="44" eb="45">
      <t>フク</t>
    </rPh>
    <rPh sb="52" eb="54">
      <t>シサン</t>
    </rPh>
    <rPh sb="54" eb="56">
      <t>ケイセイ</t>
    </rPh>
    <rPh sb="63" eb="66">
      <t>シュウゼンヒ</t>
    </rPh>
    <rPh sb="68" eb="70">
      <t>チュウシュツ</t>
    </rPh>
    <phoneticPr fontId="8"/>
  </si>
  <si>
    <t>実態調査「処理費」に加算する金額を算定することができます。</t>
    <rPh sb="0" eb="2">
      <t>ジッタイ</t>
    </rPh>
    <rPh sb="2" eb="4">
      <t>チョウサ</t>
    </rPh>
    <phoneticPr fontId="10"/>
  </si>
  <si>
    <t>※戻入が生じる場合は、戻入額総額を「５．その他費用・収益」シート「１．経常収益の算定　３．その他（３）その他」に別途入力してください。</t>
    <rPh sb="1" eb="3">
      <t>モドシイレ</t>
    </rPh>
    <rPh sb="4" eb="5">
      <t>ショウ</t>
    </rPh>
    <rPh sb="7" eb="9">
      <t>バアイ</t>
    </rPh>
    <rPh sb="11" eb="13">
      <t>モドシイレ</t>
    </rPh>
    <rPh sb="13" eb="14">
      <t>ガク</t>
    </rPh>
    <rPh sb="14" eb="16">
      <t>ソウガク</t>
    </rPh>
    <rPh sb="22" eb="23">
      <t>タ</t>
    </rPh>
    <rPh sb="23" eb="25">
      <t>ヒヨウ</t>
    </rPh>
    <rPh sb="26" eb="28">
      <t>シュウエキ</t>
    </rPh>
    <rPh sb="35" eb="37">
      <t>ケイジョウ</t>
    </rPh>
    <rPh sb="37" eb="39">
      <t>シュウエキ</t>
    </rPh>
    <rPh sb="40" eb="42">
      <t>サンテイ</t>
    </rPh>
    <rPh sb="47" eb="48">
      <t>タ</t>
    </rPh>
    <rPh sb="53" eb="54">
      <t>タ</t>
    </rPh>
    <rPh sb="56" eb="58">
      <t>ベット</t>
    </rPh>
    <rPh sb="58" eb="60">
      <t>ニュウリョク</t>
    </rPh>
    <phoneticPr fontId="8"/>
  </si>
  <si>
    <r>
      <t>■</t>
    </r>
    <r>
      <rPr>
        <b/>
        <sz val="11"/>
        <rFont val="ＭＳ ゴシック"/>
        <family val="3"/>
        <charset val="128"/>
      </rPr>
      <t>その他（その他人件費</t>
    </r>
    <r>
      <rPr>
        <sz val="11"/>
        <rFont val="ＭＳ ゴシック"/>
        <family val="3"/>
        <charset val="128"/>
      </rPr>
      <t>）：会計年度任用職員に係る人件費を入力してください。</t>
    </r>
    <rPh sb="3" eb="4">
      <t>タ</t>
    </rPh>
    <rPh sb="7" eb="8">
      <t>タ</t>
    </rPh>
    <rPh sb="8" eb="11">
      <t>ジンケンヒ</t>
    </rPh>
    <phoneticPr fontId="8"/>
  </si>
  <si>
    <t>■生活系、事業系別の金額を把握できる場合は、「生活系」列、「事業系」列に当該金額を入力してください。</t>
    <rPh sb="1" eb="3">
      <t>セイカツ</t>
    </rPh>
    <rPh sb="3" eb="4">
      <t>ケイ</t>
    </rPh>
    <rPh sb="5" eb="7">
      <t>ジギョウ</t>
    </rPh>
    <rPh sb="7" eb="8">
      <t>ケイ</t>
    </rPh>
    <rPh sb="8" eb="9">
      <t>ベツ</t>
    </rPh>
    <rPh sb="10" eb="12">
      <t>キンガク</t>
    </rPh>
    <rPh sb="13" eb="15">
      <t>ハアク</t>
    </rPh>
    <rPh sb="18" eb="20">
      <t>バアイ</t>
    </rPh>
    <rPh sb="23" eb="25">
      <t>セイカツ</t>
    </rPh>
    <rPh sb="25" eb="26">
      <t>ケイ</t>
    </rPh>
    <rPh sb="27" eb="28">
      <t>レツ</t>
    </rPh>
    <rPh sb="30" eb="32">
      <t>ジギョウ</t>
    </rPh>
    <rPh sb="32" eb="33">
      <t>ケイ</t>
    </rPh>
    <rPh sb="34" eb="35">
      <t>レツ</t>
    </rPh>
    <rPh sb="36" eb="38">
      <t>トウガイ</t>
    </rPh>
    <rPh sb="38" eb="40">
      <t>キンガク</t>
    </rPh>
    <rPh sb="41" eb="43">
      <t>ニュウリョク</t>
    </rPh>
    <phoneticPr fontId="8"/>
  </si>
  <si>
    <t>生活系、事業系別の金額を把握できない場合、もしくは生活系、事業系に共通するものについては、「共通」列に当該金額入力してください。</t>
    <rPh sb="0" eb="2">
      <t>セイカツ</t>
    </rPh>
    <rPh sb="2" eb="3">
      <t>ケイ</t>
    </rPh>
    <rPh sb="4" eb="6">
      <t>ジギョウ</t>
    </rPh>
    <rPh sb="6" eb="7">
      <t>ケイ</t>
    </rPh>
    <rPh sb="7" eb="8">
      <t>ベツ</t>
    </rPh>
    <rPh sb="9" eb="11">
      <t>キンガク</t>
    </rPh>
    <rPh sb="12" eb="14">
      <t>ハアク</t>
    </rPh>
    <rPh sb="18" eb="20">
      <t>バアイ</t>
    </rPh>
    <rPh sb="25" eb="27">
      <t>セイカツ</t>
    </rPh>
    <rPh sb="27" eb="28">
      <t>ケイ</t>
    </rPh>
    <rPh sb="29" eb="31">
      <t>ジギョウ</t>
    </rPh>
    <rPh sb="31" eb="32">
      <t>ケイ</t>
    </rPh>
    <rPh sb="33" eb="35">
      <t>キョウツウ</t>
    </rPh>
    <rPh sb="46" eb="48">
      <t>キョウツウ</t>
    </rPh>
    <rPh sb="49" eb="50">
      <t>レツ</t>
    </rPh>
    <rPh sb="51" eb="53">
      <t>トウガイ</t>
    </rPh>
    <rPh sb="53" eb="55">
      <t>キンガク</t>
    </rPh>
    <rPh sb="55" eb="57">
      <t>ニュウリョク</t>
    </rPh>
    <phoneticPr fontId="10"/>
  </si>
  <si>
    <t>■1人の者が複数の業務を兼務している場合は、従事割合に基づき入力してください。（例：収集運搬　生活系0.5、収集運搬　事業系0.5）</t>
    <rPh sb="2" eb="3">
      <t>リ</t>
    </rPh>
    <rPh sb="4" eb="5">
      <t>モノ</t>
    </rPh>
    <rPh sb="6" eb="8">
      <t>フクスウ</t>
    </rPh>
    <rPh sb="9" eb="11">
      <t>ギョウム</t>
    </rPh>
    <rPh sb="12" eb="14">
      <t>ケンム</t>
    </rPh>
    <rPh sb="18" eb="20">
      <t>バアイ</t>
    </rPh>
    <rPh sb="22" eb="24">
      <t>ジュウジ</t>
    </rPh>
    <rPh sb="24" eb="26">
      <t>ワリアイ</t>
    </rPh>
    <rPh sb="27" eb="28">
      <t>モト</t>
    </rPh>
    <rPh sb="30" eb="32">
      <t>ニュウリョク</t>
    </rPh>
    <rPh sb="40" eb="41">
      <t>レイ</t>
    </rPh>
    <rPh sb="42" eb="44">
      <t>シュウシュウ</t>
    </rPh>
    <rPh sb="44" eb="46">
      <t>ウンパン</t>
    </rPh>
    <rPh sb="47" eb="49">
      <t>セイカツ</t>
    </rPh>
    <rPh sb="49" eb="50">
      <t>ケイ</t>
    </rPh>
    <rPh sb="54" eb="56">
      <t>シュウシュウ</t>
    </rPh>
    <rPh sb="56" eb="58">
      <t>ウンパン</t>
    </rPh>
    <rPh sb="59" eb="61">
      <t>ジギョウ</t>
    </rPh>
    <rPh sb="61" eb="62">
      <t>ケイ</t>
    </rPh>
    <phoneticPr fontId="8"/>
  </si>
  <si>
    <t>■生活系、事業系別の人数を把握できない場合、もしくは生活系、事業系に共通した業務を行っている職員については、「共通」列に当該従事職員数を入力してください。</t>
    <rPh sb="1" eb="3">
      <t>セイカツ</t>
    </rPh>
    <rPh sb="3" eb="4">
      <t>ケイ</t>
    </rPh>
    <rPh sb="5" eb="7">
      <t>ジギョウ</t>
    </rPh>
    <rPh sb="7" eb="8">
      <t>ケイ</t>
    </rPh>
    <rPh sb="8" eb="9">
      <t>ベツ</t>
    </rPh>
    <rPh sb="10" eb="12">
      <t>ニンズウ</t>
    </rPh>
    <rPh sb="13" eb="15">
      <t>ハアク</t>
    </rPh>
    <rPh sb="19" eb="21">
      <t>バアイ</t>
    </rPh>
    <rPh sb="26" eb="28">
      <t>セイカツ</t>
    </rPh>
    <rPh sb="28" eb="29">
      <t>ケイ</t>
    </rPh>
    <rPh sb="30" eb="32">
      <t>ジギョウ</t>
    </rPh>
    <rPh sb="32" eb="33">
      <t>ケイ</t>
    </rPh>
    <rPh sb="34" eb="36">
      <t>キョウツウ</t>
    </rPh>
    <rPh sb="38" eb="40">
      <t>ギョウム</t>
    </rPh>
    <rPh sb="41" eb="42">
      <t>オコナ</t>
    </rPh>
    <rPh sb="46" eb="48">
      <t>ショクイン</t>
    </rPh>
    <rPh sb="55" eb="57">
      <t>キョウツウ</t>
    </rPh>
    <rPh sb="58" eb="59">
      <t>レツ</t>
    </rPh>
    <rPh sb="60" eb="62">
      <t>トウガイ</t>
    </rPh>
    <rPh sb="62" eb="64">
      <t>ジュウジ</t>
    </rPh>
    <rPh sb="64" eb="66">
      <t>ショクイン</t>
    </rPh>
    <rPh sb="66" eb="67">
      <t>スウ</t>
    </rPh>
    <rPh sb="68" eb="70">
      <t>ニュウリョク</t>
    </rPh>
    <phoneticPr fontId="10"/>
  </si>
  <si>
    <t>この場合においては、（２）ごみ搬入量等による按分基準等合理的な按分基準を用いて、生活系、事業系へ按分計算を行うことになります。</t>
    <rPh sb="2" eb="4">
      <t>バアイ</t>
    </rPh>
    <rPh sb="15" eb="17">
      <t>ハンニュウ</t>
    </rPh>
    <rPh sb="17" eb="18">
      <t>リョウ</t>
    </rPh>
    <rPh sb="18" eb="19">
      <t>トウ</t>
    </rPh>
    <rPh sb="22" eb="24">
      <t>アンブン</t>
    </rPh>
    <rPh sb="24" eb="26">
      <t>キジュン</t>
    </rPh>
    <rPh sb="26" eb="27">
      <t>トウ</t>
    </rPh>
    <rPh sb="27" eb="30">
      <t>ゴウリテキ</t>
    </rPh>
    <rPh sb="31" eb="33">
      <t>アンブン</t>
    </rPh>
    <rPh sb="33" eb="35">
      <t>キジュン</t>
    </rPh>
    <rPh sb="36" eb="37">
      <t>モチ</t>
    </rPh>
    <rPh sb="40" eb="42">
      <t>セイカツ</t>
    </rPh>
    <rPh sb="42" eb="43">
      <t>ケイ</t>
    </rPh>
    <rPh sb="44" eb="46">
      <t>ジギョウ</t>
    </rPh>
    <rPh sb="46" eb="47">
      <t>ケイ</t>
    </rPh>
    <rPh sb="48" eb="50">
      <t>アンブン</t>
    </rPh>
    <rPh sb="50" eb="52">
      <t>ケイサン</t>
    </rPh>
    <rPh sb="53" eb="54">
      <t>オコナ</t>
    </rPh>
    <phoneticPr fontId="10"/>
  </si>
  <si>
    <t>人件費単価（千円）</t>
    <rPh sb="0" eb="3">
      <t>ジンケンヒ</t>
    </rPh>
    <rPh sb="2" eb="3">
      <t>ヒ</t>
    </rPh>
    <rPh sb="3" eb="5">
      <t>タンカ</t>
    </rPh>
    <rPh sb="6" eb="8">
      <t>センエン</t>
    </rPh>
    <phoneticPr fontId="8"/>
  </si>
  <si>
    <t>直営・委託によるごみ搬入量</t>
    <phoneticPr fontId="8"/>
  </si>
  <si>
    <t>移転費用（補助費・第三セクターへの拠出金等）</t>
    <rPh sb="0" eb="2">
      <t>イテン</t>
    </rPh>
    <rPh sb="2" eb="4">
      <t>ヒヨウ</t>
    </rPh>
    <rPh sb="5" eb="7">
      <t>ホジョ</t>
    </rPh>
    <rPh sb="7" eb="8">
      <t>ヒ</t>
    </rPh>
    <rPh sb="9" eb="11">
      <t>ダイサン</t>
    </rPh>
    <rPh sb="17" eb="19">
      <t>キョシュツ</t>
    </rPh>
    <rPh sb="19" eb="20">
      <t>キン</t>
    </rPh>
    <rPh sb="20" eb="21">
      <t>トウ</t>
    </rPh>
    <phoneticPr fontId="8"/>
  </si>
  <si>
    <t>その他（物件費に該当するもの）</t>
    <rPh sb="2" eb="3">
      <t>タ</t>
    </rPh>
    <rPh sb="4" eb="7">
      <t>ブッケンヒ</t>
    </rPh>
    <rPh sb="8" eb="10">
      <t>ガイトウ</t>
    </rPh>
    <phoneticPr fontId="8"/>
  </si>
  <si>
    <t>その他（賞与等引当金繰入等）</t>
    <rPh sb="2" eb="3">
      <t>タ</t>
    </rPh>
    <rPh sb="4" eb="6">
      <t>ショウヨ</t>
    </rPh>
    <rPh sb="6" eb="7">
      <t>トウ</t>
    </rPh>
    <rPh sb="7" eb="9">
      <t>ヒキアテ</t>
    </rPh>
    <rPh sb="9" eb="10">
      <t>キン</t>
    </rPh>
    <rPh sb="10" eb="12">
      <t>クリイレ</t>
    </rPh>
    <rPh sb="12" eb="13">
      <t>トウ</t>
    </rPh>
    <phoneticPr fontId="8"/>
  </si>
  <si>
    <t>その他（その他人件費）</t>
    <rPh sb="2" eb="3">
      <t>タ</t>
    </rPh>
    <rPh sb="6" eb="7">
      <t>タ</t>
    </rPh>
    <rPh sb="7" eb="10">
      <t>ジンケンヒ</t>
    </rPh>
    <phoneticPr fontId="8"/>
  </si>
  <si>
    <t>【原価シート】</t>
    <phoneticPr fontId="8"/>
  </si>
  <si>
    <t>中間処理（焼却・資源化等）</t>
    <rPh sb="0" eb="2">
      <t>チュウカン</t>
    </rPh>
    <rPh sb="2" eb="4">
      <t>ショリ</t>
    </rPh>
    <rPh sb="5" eb="7">
      <t>ショウキャク</t>
    </rPh>
    <rPh sb="8" eb="11">
      <t>シゲンカ</t>
    </rPh>
    <rPh sb="11" eb="12">
      <t>トウ</t>
    </rPh>
    <phoneticPr fontId="10"/>
  </si>
  <si>
    <t>中間処理（焼却・資源化等）</t>
    <rPh sb="0" eb="2">
      <t>チュウカン</t>
    </rPh>
    <rPh sb="2" eb="4">
      <t>ショリ</t>
    </rPh>
    <rPh sb="5" eb="7">
      <t>ショウキャク</t>
    </rPh>
    <rPh sb="8" eb="11">
      <t>シゲンカ</t>
    </rPh>
    <rPh sb="11" eb="12">
      <t>トウ</t>
    </rPh>
    <phoneticPr fontId="8"/>
  </si>
  <si>
    <t>※収集運搬・中間処理（焼却・資源化等）・最終処分に係るものは「原価計算書」へ自動転記、管理に係るものは「行政コスト計算書」へ自動転記されます。</t>
    <rPh sb="11" eb="13">
      <t>ショウキャク</t>
    </rPh>
    <rPh sb="14" eb="17">
      <t>シゲンカ</t>
    </rPh>
    <rPh sb="17" eb="18">
      <t>トウ</t>
    </rPh>
    <rPh sb="31" eb="33">
      <t>ゲンカ</t>
    </rPh>
    <rPh sb="33" eb="36">
      <t>ケイサンショ</t>
    </rPh>
    <rPh sb="38" eb="40">
      <t>ジドウ</t>
    </rPh>
    <rPh sb="40" eb="42">
      <t>テンキ</t>
    </rPh>
    <phoneticPr fontId="8"/>
  </si>
  <si>
    <t>【その他費用・収益シート】</t>
    <phoneticPr fontId="8"/>
  </si>
  <si>
    <t>賞与等引当金繰入単価</t>
    <rPh sb="0" eb="2">
      <t>ショウヨ</t>
    </rPh>
    <rPh sb="2" eb="3">
      <t>トウ</t>
    </rPh>
    <rPh sb="3" eb="5">
      <t>ヒキアテ</t>
    </rPh>
    <rPh sb="5" eb="6">
      <t>キン</t>
    </rPh>
    <rPh sb="6" eb="8">
      <t>クリイレ</t>
    </rPh>
    <rPh sb="8" eb="10">
      <t>タンカ</t>
    </rPh>
    <phoneticPr fontId="8"/>
  </si>
  <si>
    <t>経常収益を算定します。</t>
  </si>
  <si>
    <t>から把握し、経常外費用を算定します。</t>
    <phoneticPr fontId="8"/>
  </si>
  <si>
    <t>経常外収益を算定します。</t>
  </si>
  <si>
    <t>当シートでは各部門に計上すべき人件費を算定するために、人件費単価、引当金単価を算定します。</t>
    <rPh sb="6" eb="7">
      <t>カク</t>
    </rPh>
    <rPh sb="7" eb="9">
      <t>ブモン</t>
    </rPh>
    <rPh sb="10" eb="12">
      <t>ケイジョウ</t>
    </rPh>
    <rPh sb="15" eb="18">
      <t>ジンケンヒ</t>
    </rPh>
    <rPh sb="19" eb="21">
      <t>サンテイ</t>
    </rPh>
    <rPh sb="27" eb="30">
      <t>ジンケンヒ</t>
    </rPh>
    <phoneticPr fontId="8"/>
  </si>
  <si>
    <t>一般職及び技能職、会計年度任用職員の従事職員数を入力します。</t>
    <rPh sb="0" eb="2">
      <t>イッパン</t>
    </rPh>
    <rPh sb="2" eb="3">
      <t>ショク</t>
    </rPh>
    <rPh sb="3" eb="4">
      <t>オヨ</t>
    </rPh>
    <rPh sb="5" eb="7">
      <t>ギノウ</t>
    </rPh>
    <rPh sb="7" eb="8">
      <t>ショク</t>
    </rPh>
    <rPh sb="9" eb="17">
      <t>カイケイネンドニンヨウショクイン</t>
    </rPh>
    <rPh sb="18" eb="20">
      <t>ジュウジ</t>
    </rPh>
    <rPh sb="20" eb="22">
      <t>ショクイン</t>
    </rPh>
    <rPh sb="22" eb="23">
      <t>スウ</t>
    </rPh>
    <rPh sb="23" eb="24">
      <t>インズウ</t>
    </rPh>
    <rPh sb="24" eb="26">
      <t>ニュウリョク</t>
    </rPh>
    <phoneticPr fontId="8"/>
  </si>
  <si>
    <t>賞与引当金繰入（戻入）単価を算定します。（省略可）</t>
    <rPh sb="0" eb="2">
      <t>ショウヨ</t>
    </rPh>
    <rPh sb="21" eb="23">
      <t>ショウリャク</t>
    </rPh>
    <rPh sb="23" eb="24">
      <t>カ</t>
    </rPh>
    <phoneticPr fontId="8"/>
  </si>
  <si>
    <r>
      <rPr>
        <b/>
        <sz val="11"/>
        <rFont val="ＭＳ ゴシック"/>
        <family val="3"/>
        <charset val="128"/>
      </rPr>
      <t>■当年度退職金：</t>
    </r>
    <r>
      <rPr>
        <sz val="11"/>
        <rFont val="ＭＳ ゴシック"/>
        <family val="3"/>
        <charset val="128"/>
      </rPr>
      <t>当期退職給付金の支払にあたり、前年度の退職手当引当金を取崩した金額を正の数で入力してください。</t>
    </r>
    <rPh sb="1" eb="4">
      <t>トウネンド</t>
    </rPh>
    <rPh sb="4" eb="7">
      <t>タイショクキン</t>
    </rPh>
    <rPh sb="8" eb="10">
      <t>トウキ</t>
    </rPh>
    <rPh sb="10" eb="12">
      <t>タイショク</t>
    </rPh>
    <rPh sb="12" eb="14">
      <t>キュウフ</t>
    </rPh>
    <rPh sb="14" eb="15">
      <t>キン</t>
    </rPh>
    <rPh sb="16" eb="18">
      <t>シハラ</t>
    </rPh>
    <rPh sb="23" eb="26">
      <t>ゼンネンド</t>
    </rPh>
    <rPh sb="27" eb="29">
      <t>タイショク</t>
    </rPh>
    <rPh sb="29" eb="31">
      <t>テアテ</t>
    </rPh>
    <rPh sb="31" eb="33">
      <t>ヒキアテ</t>
    </rPh>
    <rPh sb="33" eb="34">
      <t>キン</t>
    </rPh>
    <rPh sb="35" eb="37">
      <t>トリクズ</t>
    </rPh>
    <rPh sb="39" eb="41">
      <t>キンガク</t>
    </rPh>
    <rPh sb="42" eb="43">
      <t>セイ</t>
    </rPh>
    <rPh sb="44" eb="45">
      <t>スウ</t>
    </rPh>
    <rPh sb="46" eb="48">
      <t>ニュウリョク</t>
    </rPh>
    <phoneticPr fontId="8"/>
  </si>
  <si>
    <r>
      <t>■</t>
    </r>
    <r>
      <rPr>
        <b/>
        <sz val="11"/>
        <rFont val="ＭＳ ゴシック"/>
        <family val="3"/>
        <charset val="128"/>
      </rPr>
      <t>前年度賞与等引当金：</t>
    </r>
    <r>
      <rPr>
        <sz val="11"/>
        <rFont val="ＭＳ ゴシック"/>
        <family val="3"/>
        <charset val="128"/>
      </rPr>
      <t>賞与等引当金を計上している団体については、前年度賞与等引当金の金額を正の数で入力してください。</t>
    </r>
    <rPh sb="1" eb="4">
      <t>ゼンネンド</t>
    </rPh>
    <rPh sb="4" eb="6">
      <t>ショウヨ</t>
    </rPh>
    <rPh sb="6" eb="7">
      <t>トウ</t>
    </rPh>
    <rPh sb="7" eb="9">
      <t>ヒキアテ</t>
    </rPh>
    <rPh sb="9" eb="10">
      <t>キン</t>
    </rPh>
    <rPh sb="11" eb="13">
      <t>ショウヨ</t>
    </rPh>
    <rPh sb="13" eb="14">
      <t>トウ</t>
    </rPh>
    <rPh sb="14" eb="16">
      <t>ヒキアテ</t>
    </rPh>
    <rPh sb="16" eb="17">
      <t>キン</t>
    </rPh>
    <rPh sb="18" eb="20">
      <t>ケイジョウ</t>
    </rPh>
    <rPh sb="24" eb="26">
      <t>ダンタイ</t>
    </rPh>
    <rPh sb="32" eb="35">
      <t>ゼンネンド</t>
    </rPh>
    <rPh sb="35" eb="37">
      <t>ショウヨ</t>
    </rPh>
    <rPh sb="37" eb="38">
      <t>トウ</t>
    </rPh>
    <rPh sb="38" eb="40">
      <t>ヒキアテ</t>
    </rPh>
    <rPh sb="40" eb="41">
      <t>キン</t>
    </rPh>
    <rPh sb="42" eb="44">
      <t>キンガク</t>
    </rPh>
    <rPh sb="45" eb="46">
      <t>セイ</t>
    </rPh>
    <rPh sb="47" eb="48">
      <t>スウ</t>
    </rPh>
    <rPh sb="49" eb="51">
      <t>ニュウリョク</t>
    </rPh>
    <phoneticPr fontId="8"/>
  </si>
  <si>
    <t>作業部門ごとの生活系、事業系別処理原価を算定します。</t>
    <rPh sb="0" eb="2">
      <t>サギョウ</t>
    </rPh>
    <rPh sb="2" eb="4">
      <t>ブモン</t>
    </rPh>
    <rPh sb="7" eb="9">
      <t>セイカツ</t>
    </rPh>
    <rPh sb="9" eb="10">
      <t>ケイ</t>
    </rPh>
    <rPh sb="11" eb="13">
      <t>ジギョウ</t>
    </rPh>
    <rPh sb="13" eb="14">
      <t>ケイ</t>
    </rPh>
    <rPh sb="14" eb="15">
      <t>ベツ</t>
    </rPh>
    <rPh sb="15" eb="17">
      <t>ショリ</t>
    </rPh>
    <rPh sb="17" eb="19">
      <t>ゲンカ</t>
    </rPh>
    <rPh sb="20" eb="22">
      <t>サンテイ</t>
    </rPh>
    <phoneticPr fontId="8"/>
  </si>
  <si>
    <r>
      <t>■</t>
    </r>
    <r>
      <rPr>
        <b/>
        <sz val="11"/>
        <rFont val="ＭＳ ゴシック"/>
        <family val="3"/>
        <charset val="128"/>
      </rPr>
      <t>退職手当引当金：</t>
    </r>
    <r>
      <rPr>
        <sz val="11"/>
        <rFont val="ＭＳ ゴシック"/>
        <family val="3"/>
        <charset val="128"/>
      </rPr>
      <t>繰入の場合のみ、上記「退職手当引当金繰入」欄に入力してください。</t>
    </r>
    <rPh sb="1" eb="3">
      <t>タイショク</t>
    </rPh>
    <rPh sb="3" eb="5">
      <t>テアテ</t>
    </rPh>
    <rPh sb="5" eb="7">
      <t>ヒキアテ</t>
    </rPh>
    <rPh sb="7" eb="8">
      <t>キン</t>
    </rPh>
    <rPh sb="9" eb="11">
      <t>クリイレ</t>
    </rPh>
    <rPh sb="12" eb="14">
      <t>バアイ</t>
    </rPh>
    <rPh sb="17" eb="19">
      <t>ジョウキ</t>
    </rPh>
    <rPh sb="20" eb="22">
      <t>タイショク</t>
    </rPh>
    <rPh sb="22" eb="24">
      <t>テアテ</t>
    </rPh>
    <rPh sb="24" eb="26">
      <t>ヒキアテ</t>
    </rPh>
    <rPh sb="26" eb="27">
      <t>キン</t>
    </rPh>
    <rPh sb="27" eb="29">
      <t>クリイレ</t>
    </rPh>
    <rPh sb="30" eb="31">
      <t>ラン</t>
    </rPh>
    <rPh sb="32" eb="34">
      <t>ニュウリョク</t>
    </rPh>
    <phoneticPr fontId="8"/>
  </si>
  <si>
    <t>４．按分後処理原価</t>
    <rPh sb="2" eb="4">
      <t>アンブン</t>
    </rPh>
    <rPh sb="4" eb="5">
      <t>ゴ</t>
    </rPh>
    <rPh sb="5" eb="7">
      <t>ショリ</t>
    </rPh>
    <rPh sb="7" eb="9">
      <t>ゲンカ</t>
    </rPh>
    <phoneticPr fontId="8"/>
  </si>
  <si>
    <t>２．長期未払金</t>
    <rPh sb="1" eb="2">
      <t>チョウキ</t>
    </rPh>
    <rPh sb="2" eb="5">
      <t>ミハライキン</t>
    </rPh>
    <phoneticPr fontId="8"/>
  </si>
  <si>
    <r>
      <t>■</t>
    </r>
    <r>
      <rPr>
        <b/>
        <sz val="11"/>
        <rFont val="ＭＳ ゴシック"/>
        <family val="3"/>
        <charset val="128"/>
      </rPr>
      <t>長期未払金：</t>
    </r>
    <r>
      <rPr>
        <sz val="11"/>
        <rFont val="ＭＳ ゴシック"/>
        <family val="3"/>
        <charset val="128"/>
      </rPr>
      <t>PFIの手法を用いて施設整備を行った場合の確定債務、リース債務などを計上します。</t>
    </r>
    <rPh sb="0" eb="1">
      <t>チョウキ</t>
    </rPh>
    <rPh sb="1" eb="4">
      <t>ミバライキン</t>
    </rPh>
    <phoneticPr fontId="8"/>
  </si>
  <si>
    <t>なお、賞与等は毎年ほぼ同額であり、金額的影響が小さいことが想定されるため、</t>
    <rPh sb="23" eb="24">
      <t>チイ</t>
    </rPh>
    <rPh sb="29" eb="31">
      <t>ソウテイ</t>
    </rPh>
    <phoneticPr fontId="8"/>
  </si>
  <si>
    <r>
      <t>■</t>
    </r>
    <r>
      <rPr>
        <b/>
        <sz val="11"/>
        <rFont val="ＭＳ ゴシック"/>
        <family val="3"/>
        <charset val="128"/>
      </rPr>
      <t>その他（賞与等引当金繰入）：</t>
    </r>
    <r>
      <rPr>
        <sz val="11"/>
        <rFont val="ＭＳ ゴシック"/>
        <family val="3"/>
        <charset val="128"/>
      </rPr>
      <t>賞与等は毎年ほぼ同額であり、金額的影響が小さいことが想定されるため、省略することも可能です。</t>
    </r>
    <rPh sb="3" eb="4">
      <t>タ</t>
    </rPh>
    <rPh sb="5" eb="7">
      <t>ショウヨ</t>
    </rPh>
    <rPh sb="7" eb="8">
      <t>トウ</t>
    </rPh>
    <rPh sb="8" eb="10">
      <t>ヒキアテ</t>
    </rPh>
    <rPh sb="10" eb="11">
      <t>キン</t>
    </rPh>
    <rPh sb="11" eb="13">
      <t>クリイレ</t>
    </rPh>
    <rPh sb="41" eb="43">
      <t>ソウテイ</t>
    </rPh>
    <phoneticPr fontId="8"/>
  </si>
  <si>
    <t>【負債シート】</t>
    <phoneticPr fontId="8"/>
  </si>
  <si>
    <t>【資産シート】</t>
    <phoneticPr fontId="8"/>
  </si>
  <si>
    <t>地方公会計で整備済みの固定資産台帳を基に、</t>
    <rPh sb="0" eb="1">
      <t>チホウ</t>
    </rPh>
    <rPh sb="1" eb="4">
      <t>コウカイケイ</t>
    </rPh>
    <rPh sb="5" eb="7">
      <t>セイビ</t>
    </rPh>
    <rPh sb="7" eb="8">
      <t>ズ</t>
    </rPh>
    <rPh sb="19" eb="20">
      <t>カク</t>
    </rPh>
    <phoneticPr fontId="8"/>
  </si>
  <si>
    <t>総務省統一的な基準に基づく財務書類（貸借対照表）の金額のうち、</t>
    <rPh sb="9" eb="10">
      <t>モト</t>
    </rPh>
    <rPh sb="12" eb="14">
      <t>ザイム</t>
    </rPh>
    <rPh sb="14" eb="16">
      <t>ショルイ</t>
    </rPh>
    <rPh sb="17" eb="19">
      <t>タイシャク</t>
    </rPh>
    <rPh sb="19" eb="22">
      <t>タイショウヒョウ</t>
    </rPh>
    <rPh sb="24" eb="26">
      <t>キンガク</t>
    </rPh>
    <phoneticPr fontId="8"/>
  </si>
  <si>
    <t>４．人件費単価
シート</t>
    <rPh sb="2" eb="5">
      <t>ジンケンヒ</t>
    </rPh>
    <rPh sb="5" eb="7">
      <t>タンカ</t>
    </rPh>
    <phoneticPr fontId="8"/>
  </si>
  <si>
    <t>６．原価シート</t>
    <rPh sb="2" eb="4">
      <t>ゲンカ</t>
    </rPh>
    <phoneticPr fontId="8"/>
  </si>
  <si>
    <t>このシートは、各入力シートへの入力漏れ等がないかを確認することを目的としています。</t>
    <rPh sb="7" eb="8">
      <t>カク</t>
    </rPh>
    <rPh sb="8" eb="10">
      <t>ニュウリョク</t>
    </rPh>
    <rPh sb="19" eb="20">
      <t>トウ</t>
    </rPh>
    <rPh sb="32" eb="34">
      <t>モクテキ</t>
    </rPh>
    <phoneticPr fontId="8"/>
  </si>
  <si>
    <t>実態調査34表と原価シートの入力数値を比較し、原価シートの入力数値を確認します。</t>
    <rPh sb="0" eb="2">
      <t>ジッタイ</t>
    </rPh>
    <rPh sb="2" eb="4">
      <t>チョウサ</t>
    </rPh>
    <rPh sb="6" eb="7">
      <t>ヒョウ</t>
    </rPh>
    <rPh sb="8" eb="10">
      <t>ゲンカ</t>
    </rPh>
    <rPh sb="14" eb="16">
      <t>ニュウリョク</t>
    </rPh>
    <rPh sb="16" eb="18">
      <t>スウチ</t>
    </rPh>
    <rPh sb="19" eb="21">
      <t>ヒカク</t>
    </rPh>
    <rPh sb="23" eb="25">
      <t>ゲンカ</t>
    </rPh>
    <rPh sb="29" eb="31">
      <t>ニュウリョク</t>
    </rPh>
    <rPh sb="31" eb="33">
      <t>スウチ</t>
    </rPh>
    <rPh sb="34" eb="36">
      <t>カクニン</t>
    </rPh>
    <phoneticPr fontId="8"/>
  </si>
  <si>
    <t>実態調査03表と人件費単価シート及び原価シートの入力数値を比較し、</t>
    <rPh sb="0" eb="2">
      <t>ジッタイ</t>
    </rPh>
    <rPh sb="2" eb="4">
      <t>チョウサ</t>
    </rPh>
    <rPh sb="6" eb="7">
      <t>ヒョウ</t>
    </rPh>
    <rPh sb="8" eb="11">
      <t>ジンケンヒ</t>
    </rPh>
    <rPh sb="11" eb="13">
      <t>タンカ</t>
    </rPh>
    <rPh sb="16" eb="17">
      <t>オヨ</t>
    </rPh>
    <rPh sb="18" eb="20">
      <t>ゲンカ</t>
    </rPh>
    <rPh sb="24" eb="26">
      <t>ニュウリョク</t>
    </rPh>
    <rPh sb="26" eb="28">
      <t>スウチ</t>
    </rPh>
    <rPh sb="29" eb="31">
      <t>ヒカク</t>
    </rPh>
    <phoneticPr fontId="8"/>
  </si>
  <si>
    <t>人件費単価シート及び原価シートの入力数値を確認します。</t>
    <rPh sb="0" eb="3">
      <t>ジンケンヒ</t>
    </rPh>
    <rPh sb="3" eb="5">
      <t>タンカ</t>
    </rPh>
    <rPh sb="8" eb="9">
      <t>オヨ</t>
    </rPh>
    <phoneticPr fontId="8"/>
  </si>
  <si>
    <t>■実態調査03表の従事職員数を入力してください。</t>
    <rPh sb="1" eb="3">
      <t>ジッタイ</t>
    </rPh>
    <rPh sb="3" eb="5">
      <t>チョウサ</t>
    </rPh>
    <rPh sb="7" eb="8">
      <t>ヒョウ</t>
    </rPh>
    <rPh sb="9" eb="11">
      <t>ジュウジ</t>
    </rPh>
    <rPh sb="11" eb="13">
      <t>ショクイン</t>
    </rPh>
    <rPh sb="13" eb="14">
      <t>カズ</t>
    </rPh>
    <rPh sb="14" eb="15">
      <t>ニンズウ</t>
    </rPh>
    <rPh sb="15" eb="17">
      <t>ニュウリョク</t>
    </rPh>
    <phoneticPr fontId="8"/>
  </si>
  <si>
    <t>その他費用・
収益シート</t>
    <rPh sb="2" eb="3">
      <t>タ</t>
    </rPh>
    <rPh sb="3" eb="5">
      <t>ヒヨウ</t>
    </rPh>
    <rPh sb="7" eb="9">
      <t>シュウエキ</t>
    </rPh>
    <phoneticPr fontId="8"/>
  </si>
  <si>
    <t>実態調査33表とその他費用・収益シートの入力数値を比較し、その他費用・収益シートの入力数値を確認します。</t>
    <rPh sb="0" eb="2">
      <t>ジッタイ</t>
    </rPh>
    <rPh sb="2" eb="4">
      <t>チョウサ</t>
    </rPh>
    <rPh sb="6" eb="7">
      <t>ヒョウ</t>
    </rPh>
    <rPh sb="10" eb="11">
      <t>タ</t>
    </rPh>
    <rPh sb="11" eb="13">
      <t>ヒヨウ</t>
    </rPh>
    <rPh sb="14" eb="16">
      <t>シュウエキ</t>
    </rPh>
    <rPh sb="20" eb="22">
      <t>ニュウリョク</t>
    </rPh>
    <rPh sb="22" eb="24">
      <t>スウチ</t>
    </rPh>
    <rPh sb="25" eb="27">
      <t>ヒカク</t>
    </rPh>
    <rPh sb="31" eb="32">
      <t>タ</t>
    </rPh>
    <rPh sb="32" eb="34">
      <t>ヒヨウ</t>
    </rPh>
    <rPh sb="35" eb="37">
      <t>シュウエキ</t>
    </rPh>
    <rPh sb="41" eb="43">
      <t>ニュウリョク</t>
    </rPh>
    <rPh sb="43" eb="45">
      <t>スウチ</t>
    </rPh>
    <rPh sb="46" eb="48">
      <t>カクニン</t>
    </rPh>
    <phoneticPr fontId="8"/>
  </si>
  <si>
    <t>■入力チェック欄の差額について、差額の金額が大きい場合はその他費用・収益シートの入力金額が正しいかを確認してください。</t>
    <rPh sb="1" eb="3">
      <t>ニュウリョク</t>
    </rPh>
    <rPh sb="7" eb="8">
      <t>ラン</t>
    </rPh>
    <rPh sb="9" eb="11">
      <t>サガク</t>
    </rPh>
    <rPh sb="16" eb="18">
      <t>サガク</t>
    </rPh>
    <rPh sb="19" eb="21">
      <t>キンガク</t>
    </rPh>
    <rPh sb="22" eb="23">
      <t>オオ</t>
    </rPh>
    <rPh sb="25" eb="27">
      <t>バアイ</t>
    </rPh>
    <rPh sb="30" eb="31">
      <t>タ</t>
    </rPh>
    <rPh sb="31" eb="33">
      <t>ヒヨウ</t>
    </rPh>
    <rPh sb="34" eb="36">
      <t>シュウエキ</t>
    </rPh>
    <rPh sb="40" eb="42">
      <t>ニュウリョク</t>
    </rPh>
    <rPh sb="42" eb="44">
      <t>キンガク</t>
    </rPh>
    <rPh sb="45" eb="46">
      <t>タダ</t>
    </rPh>
    <rPh sb="50" eb="52">
      <t>カクニン</t>
    </rPh>
    <phoneticPr fontId="8"/>
  </si>
  <si>
    <t>■入力チェック欄の差額について、差額の金額が大きい場合は原価シートの入力金額が正しいかを確認してください。</t>
    <rPh sb="1" eb="3">
      <t>ニュウリョク</t>
    </rPh>
    <rPh sb="7" eb="8">
      <t>ラン</t>
    </rPh>
    <rPh sb="9" eb="11">
      <t>サガク</t>
    </rPh>
    <rPh sb="16" eb="18">
      <t>サガク</t>
    </rPh>
    <rPh sb="19" eb="21">
      <t>キンガク</t>
    </rPh>
    <rPh sb="22" eb="23">
      <t>オオ</t>
    </rPh>
    <rPh sb="25" eb="27">
      <t>バアイ</t>
    </rPh>
    <rPh sb="28" eb="30">
      <t>ゲンカ</t>
    </rPh>
    <rPh sb="34" eb="36">
      <t>ニュウリョク</t>
    </rPh>
    <rPh sb="36" eb="38">
      <t>キンガク</t>
    </rPh>
    <rPh sb="39" eb="40">
      <t>タダ</t>
    </rPh>
    <rPh sb="44" eb="46">
      <t>カクニン</t>
    </rPh>
    <phoneticPr fontId="8"/>
  </si>
  <si>
    <t>統一基準に基づく財務書類等を基に計上金額を把握することから、実態調査の数値との入力チェックは行いません。</t>
    <rPh sb="16" eb="18">
      <t>ケイジョウ</t>
    </rPh>
    <rPh sb="18" eb="20">
      <t>キンガク</t>
    </rPh>
    <phoneticPr fontId="8"/>
  </si>
  <si>
    <t>・人件費：原価シートの人件費（技能職）において管理部門に金額を入力した場合</t>
    <rPh sb="1" eb="4">
      <t>ジンケンヒ</t>
    </rPh>
    <phoneticPr fontId="8"/>
  </si>
  <si>
    <t>・組合分担金：実態調査34表に起債償還額が含まれていない場合</t>
    <rPh sb="1" eb="3">
      <t>クミアイ</t>
    </rPh>
    <rPh sb="3" eb="6">
      <t>ブンタンキン</t>
    </rPh>
    <rPh sb="28" eb="30">
      <t>バアイ</t>
    </rPh>
    <phoneticPr fontId="8"/>
  </si>
  <si>
    <t>負債については計上金額を実態調査によらず別途把握することから、実態調査の数値との入力チェックは行いません。</t>
    <rPh sb="0" eb="2">
      <t>フサイ</t>
    </rPh>
    <rPh sb="7" eb="9">
      <t>ケイジョウ</t>
    </rPh>
    <rPh sb="9" eb="11">
      <t>キンガク</t>
    </rPh>
    <rPh sb="12" eb="14">
      <t>ジッタイ</t>
    </rPh>
    <rPh sb="14" eb="16">
      <t>チョウサ</t>
    </rPh>
    <rPh sb="20" eb="22">
      <t>ベット</t>
    </rPh>
    <rPh sb="22" eb="24">
      <t>ハアク</t>
    </rPh>
    <rPh sb="31" eb="33">
      <t>ジッタイ</t>
    </rPh>
    <rPh sb="33" eb="35">
      <t>チョウサ</t>
    </rPh>
    <rPh sb="36" eb="38">
      <t>スウチ</t>
    </rPh>
    <rPh sb="40" eb="42">
      <t>ニュウリョク</t>
    </rPh>
    <rPh sb="47" eb="48">
      <t>オコナ</t>
    </rPh>
    <phoneticPr fontId="8"/>
  </si>
  <si>
    <t>■入力チェック欄について、NGとなっている場合（差異が生じている場合）は人件費単価シート及び原価シートの入力金額が</t>
    <rPh sb="1" eb="3">
      <t>ニュウリョク</t>
    </rPh>
    <rPh sb="7" eb="8">
      <t>ラン</t>
    </rPh>
    <rPh sb="21" eb="23">
      <t>バアイ</t>
    </rPh>
    <rPh sb="24" eb="26">
      <t>サイ</t>
    </rPh>
    <rPh sb="27" eb="28">
      <t>ショウ</t>
    </rPh>
    <rPh sb="32" eb="34">
      <t>バアイ</t>
    </rPh>
    <rPh sb="36" eb="39">
      <t>ジンケンヒ</t>
    </rPh>
    <rPh sb="39" eb="41">
      <t>タンカ</t>
    </rPh>
    <rPh sb="44" eb="45">
      <t>オヨ</t>
    </rPh>
    <rPh sb="46" eb="48">
      <t>ゲンカ</t>
    </rPh>
    <rPh sb="52" eb="54">
      <t>ニュウリョク</t>
    </rPh>
    <rPh sb="54" eb="56">
      <t>キンガク</t>
    </rPh>
    <phoneticPr fontId="8"/>
  </si>
  <si>
    <t>正しいかを確認してください。</t>
  </si>
  <si>
    <t>■実態調査33表の内、「地方債」は、財務書類作成上負債計上科目です。</t>
    <rPh sb="1" eb="3">
      <t>ジッタイ</t>
    </rPh>
    <rPh sb="3" eb="5">
      <t>チョウサ</t>
    </rPh>
    <rPh sb="7" eb="8">
      <t>ヒョウ</t>
    </rPh>
    <rPh sb="9" eb="10">
      <t>ウチ</t>
    </rPh>
    <rPh sb="12" eb="14">
      <t>チホウ</t>
    </rPh>
    <rPh sb="14" eb="15">
      <t>サイ</t>
    </rPh>
    <rPh sb="18" eb="20">
      <t>ザイム</t>
    </rPh>
    <rPh sb="20" eb="22">
      <t>ショルイ</t>
    </rPh>
    <rPh sb="22" eb="24">
      <t>サクセイ</t>
    </rPh>
    <rPh sb="24" eb="25">
      <t>ジョウ</t>
    </rPh>
    <rPh sb="25" eb="27">
      <t>フサイ</t>
    </rPh>
    <rPh sb="27" eb="29">
      <t>ケイジョウ</t>
    </rPh>
    <rPh sb="29" eb="31">
      <t>カモク</t>
    </rPh>
    <phoneticPr fontId="8"/>
  </si>
  <si>
    <t>〇〇の評価基準及び評価方法は、従来、○○法によっていましたが、本年度から〇〇に変更しました。</t>
    <rPh sb="3" eb="5">
      <t>ヒョウカ</t>
    </rPh>
    <rPh sb="5" eb="7">
      <t>キジュン</t>
    </rPh>
    <rPh sb="7" eb="8">
      <t>オヨ</t>
    </rPh>
    <rPh sb="9" eb="11">
      <t>ヒョウカ</t>
    </rPh>
    <rPh sb="11" eb="13">
      <t>ホウホウ</t>
    </rPh>
    <rPh sb="15" eb="17">
      <t>ジュウライ</t>
    </rPh>
    <rPh sb="20" eb="21">
      <t>ホウ</t>
    </rPh>
    <rPh sb="31" eb="34">
      <t>ホンネンド</t>
    </rPh>
    <rPh sb="39" eb="41">
      <t>ヘンコウ</t>
    </rPh>
    <phoneticPr fontId="8"/>
  </si>
  <si>
    <t>この変更は、〇〇（変更理由を記載）のために行ったものです。</t>
    <rPh sb="2" eb="4">
      <t>ヘンコウ</t>
    </rPh>
    <rPh sb="9" eb="11">
      <t>ヘンコウ</t>
    </rPh>
    <rPh sb="11" eb="13">
      <t>リユウ</t>
    </rPh>
    <rPh sb="14" eb="16">
      <t>キサイ</t>
    </rPh>
    <rPh sb="21" eb="22">
      <t>オコナ</t>
    </rPh>
    <phoneticPr fontId="8"/>
  </si>
  <si>
    <t>しています。</t>
    <phoneticPr fontId="8"/>
  </si>
  <si>
    <t>当該各有形固定資産の金額として表示する方法（直接法）から、各
有形固定資産の項目に対する控除項目として、</t>
    <phoneticPr fontId="8"/>
  </si>
  <si>
    <t>減価償却累計額の項目をもって表示する方法（間接法）に変更しました。</t>
    <phoneticPr fontId="8"/>
  </si>
  <si>
    <t>有形固定資産の減価償却累計額について、各有形固定資産の金額から直接控除し、その控除して得た額を</t>
    <phoneticPr fontId="8"/>
  </si>
  <si>
    <t xml:space="preserve">令和○○年○月○日に○○市と合併したことにより、組織が再編されます。 </t>
    <rPh sb="0" eb="2">
      <t>レイワ</t>
    </rPh>
    <phoneticPr fontId="8"/>
  </si>
  <si>
    <t>令和○○年○月○日に発生した○○（災害名）により、被災地域の施設設備において多大な被害を受け、</t>
    <rPh sb="0" eb="2">
      <t>レイワ</t>
    </rPh>
    <rPh sb="30" eb="32">
      <t>シセツ</t>
    </rPh>
    <rPh sb="32" eb="34">
      <t>セツビ</t>
    </rPh>
    <phoneticPr fontId="8"/>
  </si>
  <si>
    <t xml:space="preserve">××千円程度見込まれています。 </t>
    <rPh sb="2" eb="4">
      <t>センエン</t>
    </rPh>
    <phoneticPr fontId="8"/>
  </si>
  <si>
    <t>○○事業について、○○年度から○○一部事務組合が行うこととなったため、○○年度より○○が廃止されます。</t>
  </si>
  <si>
    <t>市内小学校出前授業の実施、市立保育園、小中学校の給食残差を活用した液肥の製造、環境イベントの実施、</t>
    <phoneticPr fontId="8"/>
  </si>
  <si>
    <t>エコショップ認定制度の導入を行っています。</t>
  </si>
  <si>
    <t>経常外費用として施設設備等の滅失、原状回復費用等、その他復旧等に係る費用等を</t>
    <phoneticPr fontId="8"/>
  </si>
  <si>
    <t>×××百万円計上しています。</t>
  </si>
  <si>
    <t>　令和○○年○月○日に発生した○○（災害名）により、経常外費用として〇〇に係る費用等を</t>
    <rPh sb="1" eb="3">
      <t>レイワ</t>
    </rPh>
    <phoneticPr fontId="7"/>
  </si>
  <si>
    <t>×××百万円程計上しています。</t>
  </si>
  <si>
    <t>　令和〇〇年〇月〇日に発生した火災事故（リチウムイオン電池及びリチウムイオン電池を使用した製品の</t>
    <rPh sb="1" eb="3">
      <t>レイワ</t>
    </rPh>
    <rPh sb="5" eb="6">
      <t>ネン</t>
    </rPh>
    <rPh sb="7" eb="8">
      <t>ガツ</t>
    </rPh>
    <rPh sb="9" eb="10">
      <t>ニチ</t>
    </rPh>
    <rPh sb="11" eb="13">
      <t>ハッセイ</t>
    </rPh>
    <phoneticPr fontId="7"/>
  </si>
  <si>
    <t>施設設備等の滅失、原状回復費用等、その他復旧等に係る費用等を×××百万円計上しています。</t>
  </si>
  <si>
    <t>収集・運搬、処分により発生）により、被災地域の施設設備等において多大な被害を受け、経常外費用として</t>
    <rPh sb="23" eb="25">
      <t>シセツ</t>
    </rPh>
    <rPh sb="25" eb="27">
      <t>セツビ</t>
    </rPh>
    <rPh sb="27" eb="28">
      <t>トウ</t>
    </rPh>
    <phoneticPr fontId="8"/>
  </si>
  <si>
    <t>　令和○○年○月○日に発生した○○（災害名）により、被災地域の施設設備等において多大な被害を受け、</t>
    <rPh sb="1" eb="3">
      <t>レイワ</t>
    </rPh>
    <rPh sb="31" eb="33">
      <t>シセツ</t>
    </rPh>
    <rPh sb="33" eb="35">
      <t>セツビ</t>
    </rPh>
    <phoneticPr fontId="7"/>
  </si>
  <si>
    <t>啓発活動として、ごみ減量意識啓発（情報紙・イベント啓発、環境教育・学習の推進）や啓発に係る協議会や</t>
    <phoneticPr fontId="8"/>
  </si>
  <si>
    <t>推進員の活動等の取組みを行っており、その取組みに係る費用等を×××百万円計上しています。</t>
  </si>
  <si>
    <t>【基礎情報シート】（市区町村用）</t>
    <rPh sb="1" eb="3">
      <t>キソ</t>
    </rPh>
    <rPh sb="3" eb="5">
      <t>ジョウホウ</t>
    </rPh>
    <rPh sb="10" eb="12">
      <t>シク</t>
    </rPh>
    <rPh sb="12" eb="14">
      <t>チョウソン</t>
    </rPh>
    <rPh sb="14" eb="15">
      <t>ヨウ</t>
    </rPh>
    <phoneticPr fontId="8"/>
  </si>
  <si>
    <t>【基礎情報シート】（一部事務組合・広域連合用）</t>
    <rPh sb="1" eb="3">
      <t>キソ</t>
    </rPh>
    <rPh sb="3" eb="5">
      <t>ジョウホウ</t>
    </rPh>
    <rPh sb="10" eb="12">
      <t>イチブ</t>
    </rPh>
    <rPh sb="12" eb="14">
      <t>ジム</t>
    </rPh>
    <rPh sb="14" eb="16">
      <t>クミアイ</t>
    </rPh>
    <rPh sb="17" eb="19">
      <t>コウイキ</t>
    </rPh>
    <rPh sb="19" eb="21">
      <t>レンゴウ</t>
    </rPh>
    <rPh sb="21" eb="22">
      <t>ヨウ</t>
    </rPh>
    <phoneticPr fontId="8"/>
  </si>
  <si>
    <t>手数料料金体系
（有料ごみ袋・
シール等の金額）</t>
    <rPh sb="0" eb="3">
      <t>テスウリョウ</t>
    </rPh>
    <rPh sb="3" eb="5">
      <t>リョウキン</t>
    </rPh>
    <rPh sb="5" eb="7">
      <t>タイケイ</t>
    </rPh>
    <rPh sb="9" eb="11">
      <t>ユウリョウ</t>
    </rPh>
    <rPh sb="13" eb="14">
      <t>ブクロ</t>
    </rPh>
    <rPh sb="19" eb="20">
      <t>トウ</t>
    </rPh>
    <rPh sb="21" eb="23">
      <t>キンガク</t>
    </rPh>
    <phoneticPr fontId="8"/>
  </si>
  <si>
    <t>実態調査13表05行を参考に入力
※有料・無料の別に変更があった場合はその旨を「備考」欄に記載
【記載例】
平成29年度まで無料、平成30年度より有料</t>
    <rPh sb="0" eb="2">
      <t>ジッタイ</t>
    </rPh>
    <rPh sb="2" eb="4">
      <t>チョウサ</t>
    </rPh>
    <rPh sb="6" eb="7">
      <t>ヒョウ</t>
    </rPh>
    <rPh sb="9" eb="10">
      <t>ギョウ</t>
    </rPh>
    <rPh sb="11" eb="13">
      <t>サンコウ</t>
    </rPh>
    <rPh sb="14" eb="16">
      <t>ニュウリョク</t>
    </rPh>
    <rPh sb="18" eb="20">
      <t>ユウリョウ</t>
    </rPh>
    <rPh sb="21" eb="23">
      <t>ムリョウ</t>
    </rPh>
    <rPh sb="24" eb="25">
      <t>ベツ</t>
    </rPh>
    <rPh sb="26" eb="28">
      <t>ヘンコウ</t>
    </rPh>
    <rPh sb="32" eb="34">
      <t>バアイ</t>
    </rPh>
    <rPh sb="37" eb="38">
      <t>ムネ</t>
    </rPh>
    <rPh sb="40" eb="42">
      <t>ビコウ</t>
    </rPh>
    <rPh sb="43" eb="44">
      <t>ラン</t>
    </rPh>
    <rPh sb="45" eb="47">
      <t>キサイ</t>
    </rPh>
    <rPh sb="49" eb="51">
      <t>キサイ</t>
    </rPh>
    <rPh sb="51" eb="52">
      <t>レイ</t>
    </rPh>
    <rPh sb="54" eb="56">
      <t>ヘイセイ</t>
    </rPh>
    <rPh sb="58" eb="60">
      <t>ネンド</t>
    </rPh>
    <rPh sb="62" eb="64">
      <t>ムリョウ</t>
    </rPh>
    <rPh sb="65" eb="67">
      <t>ヘイセイ</t>
    </rPh>
    <rPh sb="69" eb="70">
      <t>ネン</t>
    </rPh>
    <rPh sb="70" eb="71">
      <t>ド</t>
    </rPh>
    <rPh sb="73" eb="75">
      <t>ユウリョウ</t>
    </rPh>
    <phoneticPr fontId="8"/>
  </si>
  <si>
    <t>実態調査13表06行を参考に入力
※徴収方法の変更があった場合はその旨を「備考」欄に記載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18" eb="20">
      <t>チョウシュウ</t>
    </rPh>
    <rPh sb="20" eb="22">
      <t>ホウホウ</t>
    </rPh>
    <rPh sb="23" eb="25">
      <t>ヘンコウ</t>
    </rPh>
    <rPh sb="29" eb="31">
      <t>バアイ</t>
    </rPh>
    <rPh sb="34" eb="35">
      <t>ムネ</t>
    </rPh>
    <rPh sb="37" eb="39">
      <t>ビコウ</t>
    </rPh>
    <rPh sb="42" eb="44">
      <t>キサイ</t>
    </rPh>
    <rPh sb="46" eb="48">
      <t>キサイ</t>
    </rPh>
    <rPh sb="48" eb="49">
      <t>レイ</t>
    </rPh>
    <rPh sb="51" eb="53">
      <t>ヘイセイ</t>
    </rPh>
    <rPh sb="55" eb="57">
      <t>ネンド</t>
    </rPh>
    <rPh sb="62" eb="64">
      <t>ヘイセイ</t>
    </rPh>
    <rPh sb="66" eb="68">
      <t>ネンド</t>
    </rPh>
    <phoneticPr fontId="8"/>
  </si>
  <si>
    <t>実態調査13表01、07行を参考に入力
※有料・無料の別に変更があった場合はその旨を「備考」欄に記載
【記載例】
平成29年度まで無料、平成30年度より有料</t>
    <rPh sb="0" eb="2">
      <t>ジッタイ</t>
    </rPh>
    <rPh sb="2" eb="4">
      <t>チョウサ</t>
    </rPh>
    <rPh sb="6" eb="7">
      <t>ヒョウ</t>
    </rPh>
    <rPh sb="12" eb="13">
      <t>ギョウ</t>
    </rPh>
    <rPh sb="14" eb="16">
      <t>サンコウ</t>
    </rPh>
    <rPh sb="17" eb="19">
      <t>ニュウリョク</t>
    </rPh>
    <rPh sb="21" eb="23">
      <t>ユウリョウ</t>
    </rPh>
    <rPh sb="24" eb="26">
      <t>ムリョウ</t>
    </rPh>
    <rPh sb="27" eb="28">
      <t>ベツ</t>
    </rPh>
    <rPh sb="29" eb="31">
      <t>ヘンコウ</t>
    </rPh>
    <rPh sb="35" eb="37">
      <t>バアイ</t>
    </rPh>
    <rPh sb="40" eb="41">
      <t>ムネ</t>
    </rPh>
    <rPh sb="43" eb="45">
      <t>ビコウ</t>
    </rPh>
    <rPh sb="46" eb="47">
      <t>ラン</t>
    </rPh>
    <rPh sb="48" eb="50">
      <t>キサイ</t>
    </rPh>
    <rPh sb="52" eb="54">
      <t>キサイ</t>
    </rPh>
    <rPh sb="54" eb="55">
      <t>レイ</t>
    </rPh>
    <rPh sb="57" eb="59">
      <t>ヘイセイ</t>
    </rPh>
    <rPh sb="61" eb="63">
      <t>ネンド</t>
    </rPh>
    <rPh sb="65" eb="67">
      <t>ムリョウ</t>
    </rPh>
    <rPh sb="68" eb="70">
      <t>ヘイセイ</t>
    </rPh>
    <rPh sb="72" eb="73">
      <t>ネン</t>
    </rPh>
    <rPh sb="73" eb="74">
      <t>ド</t>
    </rPh>
    <rPh sb="76" eb="78">
      <t>ユウリョウ</t>
    </rPh>
    <phoneticPr fontId="8"/>
  </si>
  <si>
    <t>実態調査13表08行を参考に入力
※徴収方法の変更があった場合はその旨を「備考」欄に記載
【記載例】
平成29年度まで〇〇、平成30年度より〇〇</t>
    <rPh sb="0" eb="2">
      <t>ジッタイ</t>
    </rPh>
    <rPh sb="2" eb="4">
      <t>チョウサ</t>
    </rPh>
    <rPh sb="6" eb="7">
      <t>ヒョウ</t>
    </rPh>
    <rPh sb="9" eb="10">
      <t>ギョウ</t>
    </rPh>
    <rPh sb="11" eb="13">
      <t>サンコウ</t>
    </rPh>
    <rPh sb="14" eb="16">
      <t>ニュウリョク</t>
    </rPh>
    <rPh sb="18" eb="20">
      <t>チョウシュウ</t>
    </rPh>
    <rPh sb="20" eb="22">
      <t>ホウホウ</t>
    </rPh>
    <rPh sb="23" eb="25">
      <t>ヘンコウ</t>
    </rPh>
    <rPh sb="29" eb="31">
      <t>バアイ</t>
    </rPh>
    <rPh sb="34" eb="35">
      <t>ムネ</t>
    </rPh>
    <rPh sb="37" eb="39">
      <t>ビコウ</t>
    </rPh>
    <rPh sb="42" eb="44">
      <t>キサイ</t>
    </rPh>
    <rPh sb="46" eb="48">
      <t>キサイ</t>
    </rPh>
    <rPh sb="48" eb="49">
      <t>レイ</t>
    </rPh>
    <rPh sb="51" eb="53">
      <t>ヘイセイ</t>
    </rPh>
    <rPh sb="55" eb="57">
      <t>ネンド</t>
    </rPh>
    <rPh sb="62" eb="64">
      <t>ヘイセイ</t>
    </rPh>
    <rPh sb="66" eb="68">
      <t>ネンド</t>
    </rPh>
    <phoneticPr fontId="8"/>
  </si>
  <si>
    <t>実態調査12表09行を参考に入力
※実施形態に変更があった場合はその旨を「備考」欄に記載
【記載例】
平成29年度まで直営、平成30年度より委託</t>
    <rPh sb="11" eb="13">
      <t>サンコウ</t>
    </rPh>
    <rPh sb="18" eb="20">
      <t>ジッシ</t>
    </rPh>
    <rPh sb="20" eb="22">
      <t>ケイタイ</t>
    </rPh>
    <rPh sb="23" eb="25">
      <t>ヘンコウ</t>
    </rPh>
    <rPh sb="29" eb="31">
      <t>バアイ</t>
    </rPh>
    <rPh sb="34" eb="35">
      <t>ムネ</t>
    </rPh>
    <rPh sb="37" eb="39">
      <t>ビコウ</t>
    </rPh>
    <rPh sb="42" eb="44">
      <t>キサイ</t>
    </rPh>
    <rPh sb="46" eb="48">
      <t>キサイ</t>
    </rPh>
    <rPh sb="48" eb="49">
      <t>レイ</t>
    </rPh>
    <phoneticPr fontId="8"/>
  </si>
  <si>
    <t>実態調査12表10行を参考に入力
※実施形態に変更があった場合はその旨を「備考」欄に記載
【記載例】
平成29年度まで直営、平成30年度より委託</t>
    <rPh sb="11" eb="13">
      <t>サンコウ</t>
    </rPh>
    <rPh sb="18" eb="20">
      <t>ジッシ</t>
    </rPh>
    <rPh sb="20" eb="22">
      <t>ケイタイ</t>
    </rPh>
    <rPh sb="23" eb="25">
      <t>ヘンコウ</t>
    </rPh>
    <rPh sb="29" eb="31">
      <t>バアイ</t>
    </rPh>
    <rPh sb="34" eb="35">
      <t>ムネ</t>
    </rPh>
    <rPh sb="37" eb="39">
      <t>ビコウ</t>
    </rPh>
    <rPh sb="42" eb="44">
      <t>キサイ</t>
    </rPh>
    <rPh sb="46" eb="48">
      <t>キサイ</t>
    </rPh>
    <rPh sb="48" eb="49">
      <t>レイ</t>
    </rPh>
    <phoneticPr fontId="8"/>
  </si>
  <si>
    <t>処理残渣埋立（21表05列09行）</t>
    <rPh sb="0" eb="2">
      <t>ショリ</t>
    </rPh>
    <rPh sb="2" eb="4">
      <t>ザンサ</t>
    </rPh>
    <rPh sb="4" eb="6">
      <t>ウメタテ</t>
    </rPh>
    <rPh sb="9" eb="10">
      <t>ピョウ</t>
    </rPh>
    <rPh sb="12" eb="13">
      <t>レツ</t>
    </rPh>
    <rPh sb="15" eb="16">
      <t>ギョウ</t>
    </rPh>
    <phoneticPr fontId="10"/>
  </si>
  <si>
    <t>（１）生活系ごみ搬入量</t>
    <rPh sb="3" eb="5">
      <t>セイカツ</t>
    </rPh>
    <rPh sb="5" eb="6">
      <t>ケイ</t>
    </rPh>
    <rPh sb="8" eb="10">
      <t>ハンニュウ</t>
    </rPh>
    <rPh sb="10" eb="11">
      <t>リョウ</t>
    </rPh>
    <phoneticPr fontId="10"/>
  </si>
  <si>
    <t>（２）事業系ごみ搬入量</t>
    <rPh sb="3" eb="5">
      <t>ジギョウ</t>
    </rPh>
    <rPh sb="5" eb="6">
      <t>ケイ</t>
    </rPh>
    <rPh sb="8" eb="10">
      <t>ハンニュウ</t>
    </rPh>
    <rPh sb="10" eb="11">
      <t>リョウ</t>
    </rPh>
    <phoneticPr fontId="10"/>
  </si>
  <si>
    <t>（３）直接資源化、直接埋立量</t>
    <rPh sb="3" eb="5">
      <t>チョクセツ</t>
    </rPh>
    <rPh sb="5" eb="8">
      <t>シゲンカ</t>
    </rPh>
    <rPh sb="9" eb="11">
      <t>チョクセツ</t>
    </rPh>
    <rPh sb="11" eb="13">
      <t>ウメタテ</t>
    </rPh>
    <rPh sb="13" eb="14">
      <t>リョウ</t>
    </rPh>
    <phoneticPr fontId="10"/>
  </si>
  <si>
    <t>（４）資源化量</t>
    <rPh sb="3" eb="6">
      <t>シゲンカ</t>
    </rPh>
    <rPh sb="6" eb="7">
      <t>リョウ</t>
    </rPh>
    <phoneticPr fontId="10"/>
  </si>
  <si>
    <t>直接資源化</t>
    <rPh sb="0" eb="2">
      <t>チョクセツ</t>
    </rPh>
    <rPh sb="2" eb="5">
      <t>シゲンカ</t>
    </rPh>
    <phoneticPr fontId="10"/>
  </si>
  <si>
    <t>直接埋立</t>
    <rPh sb="0" eb="2">
      <t>チョクセツ</t>
    </rPh>
    <rPh sb="2" eb="4">
      <t>ウメタテ</t>
    </rPh>
    <phoneticPr fontId="10"/>
  </si>
  <si>
    <t>処理残渣埋立</t>
    <rPh sb="0" eb="2">
      <t>ショリ</t>
    </rPh>
    <rPh sb="2" eb="4">
      <t>ザンサ</t>
    </rPh>
    <rPh sb="4" eb="6">
      <t>ウメタテ</t>
    </rPh>
    <phoneticPr fontId="10"/>
  </si>
  <si>
    <t>資源化量合計</t>
    <rPh sb="0" eb="3">
      <t>シゲンカ</t>
    </rPh>
    <rPh sb="3" eb="4">
      <t>リョウ</t>
    </rPh>
    <rPh sb="4" eb="6">
      <t>ゴウケイ</t>
    </rPh>
    <phoneticPr fontId="10"/>
  </si>
  <si>
    <t>リサイクル率R</t>
    <rPh sb="5" eb="6">
      <t>リツ</t>
    </rPh>
    <phoneticPr fontId="10"/>
  </si>
  <si>
    <t>事務概要、構成市区町村に記載の内容を補足する事項等を記載してください。（自由記載）
（例：過去3カ年における構成市区町村の状況、当年度の施設整備状況等）</t>
    <rPh sb="5" eb="7">
      <t>コウセイ</t>
    </rPh>
    <rPh sb="7" eb="9">
      <t>シク</t>
    </rPh>
    <rPh sb="9" eb="11">
      <t>チョウソン</t>
    </rPh>
    <rPh sb="12" eb="14">
      <t>キサイ</t>
    </rPh>
    <rPh sb="15" eb="17">
      <t>ナイヨウ</t>
    </rPh>
    <rPh sb="22" eb="24">
      <t>ジコウ</t>
    </rPh>
    <rPh sb="24" eb="25">
      <t>トウ</t>
    </rPh>
    <rPh sb="36" eb="38">
      <t>ジユウ</t>
    </rPh>
    <rPh sb="38" eb="40">
      <t>キサイ</t>
    </rPh>
    <rPh sb="45" eb="47">
      <t>カコ</t>
    </rPh>
    <rPh sb="49" eb="50">
      <t>ネン</t>
    </rPh>
    <rPh sb="54" eb="60">
      <t>コウセイシクチョウソン</t>
    </rPh>
    <rPh sb="61" eb="63">
      <t>ジョウキョウ</t>
    </rPh>
    <rPh sb="64" eb="66">
      <t>トウネン</t>
    </rPh>
    <rPh sb="66" eb="67">
      <t>ド</t>
    </rPh>
    <phoneticPr fontId="8"/>
  </si>
  <si>
    <t>この変更により、経常外費用が××千円計上され、その結果、行政コスト計算書の純行政コストが××千円増加</t>
    <rPh sb="2" eb="4">
      <t>ヘンコウ</t>
    </rPh>
    <rPh sb="8" eb="10">
      <t>ケイジョウ</t>
    </rPh>
    <rPh sb="10" eb="11">
      <t>ガイ</t>
    </rPh>
    <rPh sb="11" eb="13">
      <t>ヒヨウ</t>
    </rPh>
    <rPh sb="16" eb="18">
      <t>センエン</t>
    </rPh>
    <rPh sb="18" eb="20">
      <t>ケイジョウ</t>
    </rPh>
    <rPh sb="25" eb="27">
      <t>ケッカ</t>
    </rPh>
    <rPh sb="28" eb="30">
      <t>ギョウセイ</t>
    </rPh>
    <rPh sb="33" eb="36">
      <t>ケイサンショ</t>
    </rPh>
    <rPh sb="37" eb="38">
      <t>ジュン</t>
    </rPh>
    <rPh sb="38" eb="40">
      <t>ギョウセイ</t>
    </rPh>
    <rPh sb="46" eb="48">
      <t>センエン</t>
    </rPh>
    <rPh sb="48" eb="50">
      <t>ゾウカ</t>
    </rPh>
    <phoneticPr fontId="8"/>
  </si>
  <si>
    <t>経常外費用として施設設備の滅失、原状回復費用等、その他復旧等に係る費用等の発生が</t>
    <rPh sb="0" eb="2">
      <t>ケイジョウ</t>
    </rPh>
    <rPh sb="2" eb="3">
      <t>ガイ</t>
    </rPh>
    <rPh sb="3" eb="5">
      <t>ヒヨウ</t>
    </rPh>
    <rPh sb="8" eb="10">
      <t>シセツ</t>
    </rPh>
    <rPh sb="10" eb="12">
      <t>セツビ</t>
    </rPh>
    <phoneticPr fontId="8"/>
  </si>
  <si>
    <t>収集運搬業務を担う部門。収集運搬とは、回収拠点等から一般廃棄物を中間処理施設・資源化施設等まで収集し、運搬することを指す。管路収集運搬、指定袋やシール等の製造を含む。</t>
    <rPh sb="77" eb="79">
      <t>セイゾウ</t>
    </rPh>
    <phoneticPr fontId="8"/>
  </si>
  <si>
    <t>■実態調査03表01列01行～06行（一部事務組合等の場合は64表01列01行～06行）の人数を参考に一般職及び技能職の職員数を入力してください。</t>
    <rPh sb="1" eb="3">
      <t>ジッタイ</t>
    </rPh>
    <rPh sb="3" eb="5">
      <t>チョウサ</t>
    </rPh>
    <rPh sb="7" eb="8">
      <t>ヒョウ</t>
    </rPh>
    <rPh sb="10" eb="11">
      <t>レツ</t>
    </rPh>
    <rPh sb="13" eb="14">
      <t>ギョウ</t>
    </rPh>
    <rPh sb="17" eb="18">
      <t>ギョウ</t>
    </rPh>
    <rPh sb="27" eb="29">
      <t>バアイ</t>
    </rPh>
    <rPh sb="45" eb="47">
      <t>ニンズウ</t>
    </rPh>
    <rPh sb="48" eb="50">
      <t>サンコウ</t>
    </rPh>
    <rPh sb="60" eb="62">
      <t>ショクイン</t>
    </rPh>
    <phoneticPr fontId="8"/>
  </si>
  <si>
    <t>■人件費（一般職）：実態調査34表01列08行（一部事務組合等の場合は72表01列07行）の金額を入力してください。</t>
    <rPh sb="1" eb="4">
      <t>ジンケンヒ</t>
    </rPh>
    <rPh sb="5" eb="7">
      <t>イッパン</t>
    </rPh>
    <rPh sb="7" eb="8">
      <t>ショク</t>
    </rPh>
    <rPh sb="10" eb="12">
      <t>ジッタイ</t>
    </rPh>
    <rPh sb="12" eb="14">
      <t>チョウサ</t>
    </rPh>
    <rPh sb="16" eb="17">
      <t>ヒョウ</t>
    </rPh>
    <rPh sb="19" eb="20">
      <t>レツ</t>
    </rPh>
    <rPh sb="22" eb="23">
      <t>ギョウ</t>
    </rPh>
    <rPh sb="32" eb="34">
      <t>バアイ</t>
    </rPh>
    <rPh sb="46" eb="48">
      <t>キンガク</t>
    </rPh>
    <rPh sb="49" eb="51">
      <t>ニュウリョク</t>
    </rPh>
    <phoneticPr fontId="8"/>
  </si>
  <si>
    <t>■人件費（技能職（収集運搬））：実態調査34表01列09行（一部事務組合等の場合は72表01列08行）の金額を入力してください。</t>
    <rPh sb="1" eb="4">
      <t>ジンケンヒ</t>
    </rPh>
    <rPh sb="5" eb="7">
      <t>ギノウ</t>
    </rPh>
    <rPh sb="7" eb="8">
      <t>ショク</t>
    </rPh>
    <rPh sb="9" eb="11">
      <t>シュウシュウ</t>
    </rPh>
    <rPh sb="11" eb="13">
      <t>ウンパン</t>
    </rPh>
    <rPh sb="16" eb="18">
      <t>ジッタイ</t>
    </rPh>
    <rPh sb="18" eb="20">
      <t>チョウサ</t>
    </rPh>
    <rPh sb="22" eb="23">
      <t>ヒョウ</t>
    </rPh>
    <rPh sb="25" eb="26">
      <t>レツ</t>
    </rPh>
    <rPh sb="28" eb="29">
      <t>ギョウ</t>
    </rPh>
    <rPh sb="38" eb="40">
      <t>バアイ</t>
    </rPh>
    <rPh sb="52" eb="54">
      <t>キンガク</t>
    </rPh>
    <rPh sb="55" eb="57">
      <t>ニュウリョク</t>
    </rPh>
    <phoneticPr fontId="8"/>
  </si>
  <si>
    <t>■人件費（技能職（中間処理））：実態調査34表01列10行（一部事務組合等の場合は72表01列09行）の金額を入力してください。</t>
    <rPh sb="1" eb="4">
      <t>ジンケンヒ</t>
    </rPh>
    <rPh sb="5" eb="7">
      <t>ギノウ</t>
    </rPh>
    <rPh sb="7" eb="8">
      <t>ショク</t>
    </rPh>
    <rPh sb="9" eb="11">
      <t>チュウカン</t>
    </rPh>
    <rPh sb="11" eb="13">
      <t>ショリ</t>
    </rPh>
    <rPh sb="16" eb="18">
      <t>ジッタイ</t>
    </rPh>
    <rPh sb="18" eb="20">
      <t>チョウサ</t>
    </rPh>
    <rPh sb="22" eb="23">
      <t>ヒョウ</t>
    </rPh>
    <rPh sb="25" eb="26">
      <t>レツ</t>
    </rPh>
    <rPh sb="28" eb="29">
      <t>ギョウ</t>
    </rPh>
    <rPh sb="38" eb="40">
      <t>バアイ</t>
    </rPh>
    <rPh sb="52" eb="54">
      <t>キンガク</t>
    </rPh>
    <rPh sb="55" eb="57">
      <t>ニュウリョク</t>
    </rPh>
    <phoneticPr fontId="8"/>
  </si>
  <si>
    <t>■人件費（技能職（最終処分））：実態調査34表01列11行（一部事務組合等の場合は72表01列10行）の金額を入力してください。</t>
    <rPh sb="1" eb="4">
      <t>ジンケンヒ</t>
    </rPh>
    <rPh sb="5" eb="7">
      <t>ギノウ</t>
    </rPh>
    <rPh sb="7" eb="8">
      <t>ショク</t>
    </rPh>
    <rPh sb="9" eb="11">
      <t>サイシュウ</t>
    </rPh>
    <rPh sb="11" eb="13">
      <t>ショブン</t>
    </rPh>
    <rPh sb="16" eb="18">
      <t>ジッタイ</t>
    </rPh>
    <rPh sb="18" eb="20">
      <t>チョウサ</t>
    </rPh>
    <rPh sb="22" eb="23">
      <t>ヒョウ</t>
    </rPh>
    <rPh sb="25" eb="26">
      <t>レツ</t>
    </rPh>
    <rPh sb="28" eb="29">
      <t>ギョウ</t>
    </rPh>
    <rPh sb="38" eb="40">
      <t>バアイ</t>
    </rPh>
    <rPh sb="52" eb="54">
      <t>キンガク</t>
    </rPh>
    <rPh sb="55" eb="57">
      <t>ニュウリョク</t>
    </rPh>
    <phoneticPr fontId="8"/>
  </si>
  <si>
    <t>「使用料及び手数料」「補助金等収入」「その他（左記以外）」の内訳を実態調査33表（一部事務組合等の場合は71表）等から把握し、</t>
    <rPh sb="1" eb="4">
      <t>シヨウリョウ</t>
    </rPh>
    <rPh sb="4" eb="5">
      <t>オヨ</t>
    </rPh>
    <rPh sb="6" eb="9">
      <t>テスウリョウ</t>
    </rPh>
    <rPh sb="11" eb="14">
      <t>ホジョキン</t>
    </rPh>
    <rPh sb="14" eb="15">
      <t>トウ</t>
    </rPh>
    <rPh sb="15" eb="17">
      <t>シュウニュウ</t>
    </rPh>
    <rPh sb="21" eb="22">
      <t>タ</t>
    </rPh>
    <rPh sb="23" eb="25">
      <t>サキ</t>
    </rPh>
    <rPh sb="25" eb="27">
      <t>イガイ</t>
    </rPh>
    <rPh sb="30" eb="31">
      <t>ウチ</t>
    </rPh>
    <rPh sb="31" eb="32">
      <t>ワケ</t>
    </rPh>
    <rPh sb="33" eb="35">
      <t>ジッタイ</t>
    </rPh>
    <rPh sb="35" eb="37">
      <t>チョウサ</t>
    </rPh>
    <rPh sb="39" eb="40">
      <t>ヒョウ</t>
    </rPh>
    <rPh sb="49" eb="51">
      <t>バアイ</t>
    </rPh>
    <rPh sb="54" eb="55">
      <t>ヒョウ</t>
    </rPh>
    <rPh sb="56" eb="57">
      <t>トウ</t>
    </rPh>
    <rPh sb="59" eb="61">
      <t>ハアク</t>
    </rPh>
    <phoneticPr fontId="8"/>
  </si>
  <si>
    <t>「建設・改良にかかる組合分担金等（移転費用）」「その他（災害廃棄物処理事業経費等）」を実態調査34表、34A表（一部事務組合等の場合は72表、72A表）等</t>
    <rPh sb="17" eb="19">
      <t>イテン</t>
    </rPh>
    <rPh sb="19" eb="21">
      <t>ヒヨウ</t>
    </rPh>
    <rPh sb="39" eb="40">
      <t>トウ</t>
    </rPh>
    <rPh sb="54" eb="55">
      <t>ヒョウ</t>
    </rPh>
    <rPh sb="74" eb="75">
      <t>ヒョウ</t>
    </rPh>
    <phoneticPr fontId="8"/>
  </si>
  <si>
    <t>「施設整備補助金等収入」「その他（災害廃棄物処理事業収益等）」を実態調査33表、33A表（一部事務組合等の場合は71表、71A表）等から把握し、</t>
    <rPh sb="15" eb="16">
      <t>タ</t>
    </rPh>
    <rPh sb="26" eb="28">
      <t>シュウエキ</t>
    </rPh>
    <rPh sb="28" eb="29">
      <t>トウ</t>
    </rPh>
    <rPh sb="32" eb="34">
      <t>ジッタイ</t>
    </rPh>
    <rPh sb="34" eb="36">
      <t>チョウサ</t>
    </rPh>
    <rPh sb="38" eb="39">
      <t>ヒョウ</t>
    </rPh>
    <rPh sb="43" eb="44">
      <t>ヒョウ</t>
    </rPh>
    <rPh sb="53" eb="55">
      <t>バアイ</t>
    </rPh>
    <rPh sb="58" eb="59">
      <t>ヒョウ</t>
    </rPh>
    <rPh sb="63" eb="64">
      <t>ヒョウ</t>
    </rPh>
    <rPh sb="65" eb="66">
      <t>トウ</t>
    </rPh>
    <rPh sb="68" eb="70">
      <t>ハアク</t>
    </rPh>
    <phoneticPr fontId="8"/>
  </si>
  <si>
    <t>■使用料及び手数料：実態調査33表（一部事務組合等の場合は71表）の内訳を歳入データ等を参考に、入力してください。</t>
    <rPh sb="1" eb="4">
      <t>シヨウリョウ</t>
    </rPh>
    <rPh sb="4" eb="5">
      <t>オヨ</t>
    </rPh>
    <rPh sb="6" eb="9">
      <t>テスウリョウ</t>
    </rPh>
    <rPh sb="10" eb="12">
      <t>ジッタイ</t>
    </rPh>
    <rPh sb="12" eb="14">
      <t>チョウサ</t>
    </rPh>
    <rPh sb="16" eb="17">
      <t>ヒョウ</t>
    </rPh>
    <rPh sb="26" eb="28">
      <t>バアイ</t>
    </rPh>
    <rPh sb="31" eb="32">
      <t>ヒョウ</t>
    </rPh>
    <rPh sb="34" eb="36">
      <t>ウチワケ</t>
    </rPh>
    <rPh sb="37" eb="39">
      <t>サイニュウ</t>
    </rPh>
    <rPh sb="42" eb="43">
      <t>トウ</t>
    </rPh>
    <rPh sb="44" eb="46">
      <t>サンコウ</t>
    </rPh>
    <rPh sb="48" eb="50">
      <t>ニュウリョク</t>
    </rPh>
    <phoneticPr fontId="8"/>
  </si>
  <si>
    <t>■補助金等収入：実態調査33表（一部事務組合等の場合は71表）の特定財源のうち、処理・維持管理にかかる補助金収入を入力してください。</t>
    <rPh sb="1" eb="3">
      <t>ホジョキン</t>
    </rPh>
    <rPh sb="3" eb="4">
      <t>トウ</t>
    </rPh>
    <rPh sb="4" eb="6">
      <t>シュウニュウ</t>
    </rPh>
    <rPh sb="8" eb="10">
      <t>ジッタイ</t>
    </rPh>
    <rPh sb="10" eb="12">
      <t>チョウサ</t>
    </rPh>
    <rPh sb="14" eb="15">
      <t>ヒョウ</t>
    </rPh>
    <rPh sb="24" eb="26">
      <t>バアイ</t>
    </rPh>
    <rPh sb="29" eb="30">
      <t>ヒョウ</t>
    </rPh>
    <rPh sb="32" eb="34">
      <t>トクテイ</t>
    </rPh>
    <rPh sb="34" eb="36">
      <t>ザイゲン</t>
    </rPh>
    <rPh sb="40" eb="42">
      <t>ショリ</t>
    </rPh>
    <rPh sb="43" eb="45">
      <t>イジ</t>
    </rPh>
    <rPh sb="45" eb="47">
      <t>カンリ</t>
    </rPh>
    <rPh sb="51" eb="54">
      <t>ホジョキン</t>
    </rPh>
    <rPh sb="54" eb="56">
      <t>シュウニュウ</t>
    </rPh>
    <rPh sb="57" eb="59">
      <t>ニュウリョク</t>
    </rPh>
    <phoneticPr fontId="8"/>
  </si>
  <si>
    <t>入力してください。（34A表01列22行,23行（一部事務組合等の場合は、72A表01列20行,21行））</t>
    <rPh sb="33" eb="35">
      <t>バアイ</t>
    </rPh>
    <phoneticPr fontId="8"/>
  </si>
  <si>
    <t>なお、国県等支出金（施設整備補助金）については、実態調査33表（一部事務組合等の場合は71表）における「国庫支出金」「都道府県支出金」のうち、</t>
    <rPh sb="3" eb="4">
      <t>クニ</t>
    </rPh>
    <rPh sb="4" eb="5">
      <t>ケン</t>
    </rPh>
    <rPh sb="5" eb="6">
      <t>トウ</t>
    </rPh>
    <rPh sb="6" eb="8">
      <t>シシュツ</t>
    </rPh>
    <rPh sb="8" eb="9">
      <t>キン</t>
    </rPh>
    <rPh sb="10" eb="12">
      <t>シセツ</t>
    </rPh>
    <rPh sb="12" eb="14">
      <t>セイビ</t>
    </rPh>
    <rPh sb="14" eb="17">
      <t>ホジョキン</t>
    </rPh>
    <rPh sb="30" eb="31">
      <t>ヒョウ</t>
    </rPh>
    <rPh sb="40" eb="42">
      <t>バアイ</t>
    </rPh>
    <rPh sb="45" eb="46">
      <t>ヒョウ</t>
    </rPh>
    <phoneticPr fontId="8"/>
  </si>
  <si>
    <t>入力してください。（33A表01列06行）（一部事務組合等の場合は、71A表01列07行）</t>
  </si>
  <si>
    <t>このシートは実態調査34表（一部事務組合等の場合は72表）の歳出金額や非資金項目の金額を把握し、各項目を生活・事業系に按分することを目的としています。</t>
    <rPh sb="6" eb="8">
      <t>ジッタイ</t>
    </rPh>
    <rPh sb="8" eb="10">
      <t>チョウサ</t>
    </rPh>
    <rPh sb="12" eb="13">
      <t>ヒョウ</t>
    </rPh>
    <rPh sb="22" eb="24">
      <t>バアイ</t>
    </rPh>
    <rPh sb="27" eb="28">
      <t>ヒョウ</t>
    </rPh>
    <rPh sb="30" eb="32">
      <t>サイシュツ</t>
    </rPh>
    <rPh sb="32" eb="34">
      <t>キンガク</t>
    </rPh>
    <rPh sb="35" eb="36">
      <t>ヒ</t>
    </rPh>
    <rPh sb="36" eb="38">
      <t>シキン</t>
    </rPh>
    <rPh sb="38" eb="40">
      <t>コウモク</t>
    </rPh>
    <rPh sb="41" eb="43">
      <t>キンガク</t>
    </rPh>
    <rPh sb="44" eb="46">
      <t>ハアク</t>
    </rPh>
    <rPh sb="48" eb="49">
      <t>カク</t>
    </rPh>
    <rPh sb="49" eb="51">
      <t>コウモク</t>
    </rPh>
    <rPh sb="52" eb="54">
      <t>セイカツ</t>
    </rPh>
    <rPh sb="55" eb="57">
      <t>ジギョウ</t>
    </rPh>
    <rPh sb="57" eb="58">
      <t>ケイ</t>
    </rPh>
    <rPh sb="59" eb="61">
      <t>アンブン</t>
    </rPh>
    <rPh sb="66" eb="68">
      <t>モクテキ</t>
    </rPh>
    <phoneticPr fontId="8"/>
  </si>
  <si>
    <t>処理及び維持管理費を実態調査34表（一部事務組合等の場合は、72表）をもとに把握します。</t>
    <rPh sb="10" eb="12">
      <t>ジッタイ</t>
    </rPh>
    <rPh sb="12" eb="14">
      <t>チョウサ</t>
    </rPh>
    <rPh sb="16" eb="17">
      <t>ヒョウ</t>
    </rPh>
    <rPh sb="38" eb="40">
      <t>ハアク</t>
    </rPh>
    <phoneticPr fontId="8"/>
  </si>
  <si>
    <t>１．実態調査34表（一部事務組合等の場合は72表）</t>
    <rPh sb="2" eb="4">
      <t>ジッタイ</t>
    </rPh>
    <rPh sb="4" eb="6">
      <t>チョウサ</t>
    </rPh>
    <rPh sb="8" eb="9">
      <t>ヒョウ</t>
    </rPh>
    <rPh sb="18" eb="20">
      <t>バアイ</t>
    </rPh>
    <rPh sb="23" eb="24">
      <t>ヒョウ</t>
    </rPh>
    <phoneticPr fontId="8"/>
  </si>
  <si>
    <t>■実態調査34表（一部事務組合等の場合は72表）のうち、収集運搬・中間処理、最終処分、管理にかかる金額を入力してください。</t>
    <rPh sb="1" eb="3">
      <t>ジッタイ</t>
    </rPh>
    <rPh sb="3" eb="5">
      <t>チョウサ</t>
    </rPh>
    <rPh sb="7" eb="8">
      <t>ヒョウ</t>
    </rPh>
    <rPh sb="17" eb="19">
      <t>バアイ</t>
    </rPh>
    <rPh sb="22" eb="23">
      <t>ヒョウ</t>
    </rPh>
    <rPh sb="28" eb="30">
      <t>シュウシュウ</t>
    </rPh>
    <rPh sb="30" eb="32">
      <t>ウンパン</t>
    </rPh>
    <rPh sb="33" eb="35">
      <t>チュウカン</t>
    </rPh>
    <rPh sb="35" eb="37">
      <t>ショリ</t>
    </rPh>
    <rPh sb="38" eb="40">
      <t>サイシュウ</t>
    </rPh>
    <rPh sb="40" eb="42">
      <t>ショブン</t>
    </rPh>
    <rPh sb="43" eb="45">
      <t>カンリ</t>
    </rPh>
    <rPh sb="49" eb="51">
      <t>キンガク</t>
    </rPh>
    <rPh sb="52" eb="54">
      <t>ニュウリョク</t>
    </rPh>
    <phoneticPr fontId="8"/>
  </si>
  <si>
    <t>■処理費：実態調査34表（一部事務組合等場合は72表）の「建設・改良費ー工事費（01列01～14行）」に「資産形成につながらない修繕費」が含まれている場合は、</t>
    <rPh sb="1" eb="3">
      <t>ショリ</t>
    </rPh>
    <rPh sb="3" eb="4">
      <t>ヒ</t>
    </rPh>
    <rPh sb="5" eb="7">
      <t>ジッタイ</t>
    </rPh>
    <rPh sb="7" eb="9">
      <t>チョウサ</t>
    </rPh>
    <rPh sb="11" eb="12">
      <t>ヒョウ</t>
    </rPh>
    <rPh sb="20" eb="22">
      <t>バアイ</t>
    </rPh>
    <rPh sb="25" eb="26">
      <t>ヒョウ</t>
    </rPh>
    <rPh sb="29" eb="31">
      <t>ケンセツ</t>
    </rPh>
    <rPh sb="32" eb="34">
      <t>カイリョウ</t>
    </rPh>
    <rPh sb="34" eb="35">
      <t>ヒ</t>
    </rPh>
    <rPh sb="36" eb="39">
      <t>コウジヒ</t>
    </rPh>
    <rPh sb="42" eb="43">
      <t>レツ</t>
    </rPh>
    <rPh sb="48" eb="49">
      <t>ギョウ</t>
    </rPh>
    <rPh sb="53" eb="55">
      <t>シサン</t>
    </rPh>
    <rPh sb="55" eb="57">
      <t>ケイセイ</t>
    </rPh>
    <rPh sb="64" eb="67">
      <t>シュウゼンヒ</t>
    </rPh>
    <rPh sb="69" eb="70">
      <t>フク</t>
    </rPh>
    <rPh sb="75" eb="77">
      <t>バアイ</t>
    </rPh>
    <phoneticPr fontId="8"/>
  </si>
  <si>
    <t>当該金額を実態調査「処理費（01列12～14行（一部事務組合等の場合は01列11～13行）」の金額に加算して入力してください。</t>
  </si>
  <si>
    <t>■委託費：「管理」列には基本的に実態調査34表01列19行（一部事務組合等の場合は72表01列18行）の金額を入力してください。</t>
    <rPh sb="1" eb="3">
      <t>イタク</t>
    </rPh>
    <rPh sb="3" eb="4">
      <t>ヒ</t>
    </rPh>
    <rPh sb="6" eb="8">
      <t>カンリ</t>
    </rPh>
    <rPh sb="9" eb="10">
      <t>レツ</t>
    </rPh>
    <rPh sb="12" eb="15">
      <t>キホンテキ</t>
    </rPh>
    <rPh sb="16" eb="18">
      <t>ジッタイ</t>
    </rPh>
    <rPh sb="18" eb="20">
      <t>チョウサ</t>
    </rPh>
    <rPh sb="22" eb="23">
      <t>ピョウ</t>
    </rPh>
    <rPh sb="25" eb="26">
      <t>レツ</t>
    </rPh>
    <rPh sb="28" eb="29">
      <t>ギョウ</t>
    </rPh>
    <rPh sb="38" eb="40">
      <t>バアイ</t>
    </rPh>
    <rPh sb="43" eb="44">
      <t>ヒョウ</t>
    </rPh>
    <rPh sb="46" eb="47">
      <t>レツ</t>
    </rPh>
    <rPh sb="49" eb="50">
      <t>ギョウ</t>
    </rPh>
    <rPh sb="52" eb="54">
      <t>キンガク</t>
    </rPh>
    <rPh sb="55" eb="57">
      <t>ニュウリョク</t>
    </rPh>
    <phoneticPr fontId="8"/>
  </si>
  <si>
    <t>※実態調査34表01列19行（一部事務組合等の場合は72表01列18行）の内、収集運搬・中間処理・最終処分に該当するものがある場合は、該当する部門へ当該金額を入力してください。</t>
    <rPh sb="37" eb="38">
      <t>ウチ</t>
    </rPh>
    <rPh sb="39" eb="41">
      <t>シュウシュウ</t>
    </rPh>
    <rPh sb="41" eb="43">
      <t>ウンパン</t>
    </rPh>
    <rPh sb="44" eb="46">
      <t>チュウカン</t>
    </rPh>
    <rPh sb="46" eb="48">
      <t>ショリ</t>
    </rPh>
    <rPh sb="49" eb="51">
      <t>サイシュウ</t>
    </rPh>
    <rPh sb="51" eb="53">
      <t>ショブン</t>
    </rPh>
    <rPh sb="54" eb="56">
      <t>ガイトウ</t>
    </rPh>
    <rPh sb="63" eb="65">
      <t>バアイ</t>
    </rPh>
    <rPh sb="67" eb="69">
      <t>ガイトウ</t>
    </rPh>
    <rPh sb="71" eb="73">
      <t>ブモン</t>
    </rPh>
    <rPh sb="74" eb="76">
      <t>トウガイ</t>
    </rPh>
    <rPh sb="76" eb="78">
      <t>キンガク</t>
    </rPh>
    <rPh sb="79" eb="81">
      <t>ニュウリョク</t>
    </rPh>
    <phoneticPr fontId="10"/>
  </si>
  <si>
    <t>■その他：実態調査34表01列23行（一部事務組合等の場合は72表01列21行）の金額の内訳として、移転費用(補助金・第三セクターへの拠出金等（集団回収に係る自治会等への補助費を含む）)、</t>
    <rPh sb="3" eb="4">
      <t>タ</t>
    </rPh>
    <rPh sb="5" eb="7">
      <t>ジッタイ</t>
    </rPh>
    <rPh sb="7" eb="9">
      <t>チョウサ</t>
    </rPh>
    <rPh sb="11" eb="12">
      <t>ヒョウ</t>
    </rPh>
    <rPh sb="14" eb="15">
      <t>レツ</t>
    </rPh>
    <rPh sb="17" eb="18">
      <t>ギョウ</t>
    </rPh>
    <rPh sb="27" eb="29">
      <t>バアイ</t>
    </rPh>
    <rPh sb="32" eb="33">
      <t>ヒョウ</t>
    </rPh>
    <rPh sb="35" eb="36">
      <t>レツ</t>
    </rPh>
    <rPh sb="38" eb="39">
      <t>ギョウ</t>
    </rPh>
    <rPh sb="41" eb="43">
      <t>キンガク</t>
    </rPh>
    <rPh sb="44" eb="46">
      <t>ウチワケ</t>
    </rPh>
    <rPh sb="50" eb="52">
      <t>イテン</t>
    </rPh>
    <rPh sb="52" eb="54">
      <t>ヒヨウ</t>
    </rPh>
    <rPh sb="72" eb="74">
      <t>シュウダン</t>
    </rPh>
    <rPh sb="74" eb="76">
      <t>カイシュウ</t>
    </rPh>
    <rPh sb="77" eb="78">
      <t>カカ</t>
    </rPh>
    <rPh sb="79" eb="81">
      <t>ジチ</t>
    </rPh>
    <rPh sb="81" eb="82">
      <t>カイ</t>
    </rPh>
    <rPh sb="82" eb="83">
      <t>トウ</t>
    </rPh>
    <rPh sb="85" eb="87">
      <t>ホジョ</t>
    </rPh>
    <rPh sb="87" eb="88">
      <t>ヒ</t>
    </rPh>
    <rPh sb="89" eb="90">
      <t>フク</t>
    </rPh>
    <phoneticPr fontId="8"/>
  </si>
  <si>
    <t>※支払利息が実態調査34表01列23行（一部事務組合等の場合は72表01列21行）に含まれていない場合は、金額を別途把握の上、「支払利息」欄に入力してください。</t>
    <rPh sb="1" eb="3">
      <t>シハライ</t>
    </rPh>
    <rPh sb="3" eb="5">
      <t>リソク</t>
    </rPh>
    <rPh sb="6" eb="8">
      <t>ジッタイ</t>
    </rPh>
    <rPh sb="8" eb="10">
      <t>チョウサ</t>
    </rPh>
    <rPh sb="12" eb="13">
      <t>ヒョウ</t>
    </rPh>
    <rPh sb="15" eb="16">
      <t>レツ</t>
    </rPh>
    <rPh sb="18" eb="19">
      <t>ギョウ</t>
    </rPh>
    <rPh sb="42" eb="43">
      <t>フク</t>
    </rPh>
    <rPh sb="49" eb="51">
      <t>バアイ</t>
    </rPh>
    <rPh sb="53" eb="55">
      <t>キンガク</t>
    </rPh>
    <rPh sb="56" eb="58">
      <t>ベット</t>
    </rPh>
    <rPh sb="58" eb="60">
      <t>ハアク</t>
    </rPh>
    <rPh sb="61" eb="62">
      <t>ウエ</t>
    </rPh>
    <rPh sb="64" eb="66">
      <t>シハライ</t>
    </rPh>
    <rPh sb="66" eb="68">
      <t>リソク</t>
    </rPh>
    <rPh sb="69" eb="70">
      <t>ラン</t>
    </rPh>
    <rPh sb="71" eb="73">
      <t>ニュウリョク</t>
    </rPh>
    <phoneticPr fontId="8"/>
  </si>
  <si>
    <t>＜参考情報＞実態調査34表（一部事務組合等の場合は72表）の「建設・改良費ー工事費（01列01～04行）に含められている「資産形成につながらない修繕費」の算定</t>
    <rPh sb="1" eb="3">
      <t>サンコウ</t>
    </rPh>
    <rPh sb="3" eb="5">
      <t>ジョウホウ</t>
    </rPh>
    <rPh sb="12" eb="13">
      <t>ヒョウ</t>
    </rPh>
    <rPh sb="22" eb="24">
      <t>バアイ</t>
    </rPh>
    <rPh sb="27" eb="28">
      <t>ヒョウ</t>
    </rPh>
    <rPh sb="44" eb="45">
      <t>レツ</t>
    </rPh>
    <rPh sb="50" eb="51">
      <t>ギョウ</t>
    </rPh>
    <rPh sb="77" eb="79">
      <t>サンテイ</t>
    </rPh>
    <phoneticPr fontId="8"/>
  </si>
  <si>
    <t>■工事費・調査費・車両購入費：実態調査34表（一部事務組合等の場合は72表）のうち、収集運搬・中間処理、最終処分、管理にかかる金額を入力してください。</t>
    <rPh sb="15" eb="17">
      <t>ジッタイ</t>
    </rPh>
    <rPh sb="17" eb="19">
      <t>チョウサ</t>
    </rPh>
    <rPh sb="21" eb="22">
      <t>ヒョウ</t>
    </rPh>
    <rPh sb="31" eb="33">
      <t>バアイ</t>
    </rPh>
    <rPh sb="36" eb="37">
      <t>ヒョウ</t>
    </rPh>
    <rPh sb="42" eb="44">
      <t>シュウシュウ</t>
    </rPh>
    <rPh sb="44" eb="46">
      <t>ウンパン</t>
    </rPh>
    <rPh sb="47" eb="49">
      <t>チュウカン</t>
    </rPh>
    <rPh sb="49" eb="51">
      <t>ショリ</t>
    </rPh>
    <rPh sb="52" eb="54">
      <t>サイシュウ</t>
    </rPh>
    <rPh sb="54" eb="56">
      <t>ショブン</t>
    </rPh>
    <rPh sb="57" eb="59">
      <t>カンリ</t>
    </rPh>
    <rPh sb="63" eb="65">
      <t>キンガク</t>
    </rPh>
    <rPh sb="66" eb="68">
      <t>ニュウリョク</t>
    </rPh>
    <phoneticPr fontId="8"/>
  </si>
  <si>
    <t>１．実態調査34表（一部事務組合等の場合は、72表）「歳出」</t>
    <rPh sb="2" eb="4">
      <t>ジッタイ</t>
    </rPh>
    <rPh sb="4" eb="6">
      <t>チョウサ</t>
    </rPh>
    <rPh sb="8" eb="9">
      <t>ヒョウ</t>
    </rPh>
    <rPh sb="27" eb="29">
      <t>サイシュツ</t>
    </rPh>
    <phoneticPr fontId="8"/>
  </si>
  <si>
    <t>■実態調査34表（一部事務組合等の場合は、72表）の金額を入力してください。</t>
    <rPh sb="1" eb="3">
      <t>ジッタイ</t>
    </rPh>
    <rPh sb="3" eb="5">
      <t>チョウサ</t>
    </rPh>
    <rPh sb="7" eb="8">
      <t>ヒョウ</t>
    </rPh>
    <rPh sb="26" eb="28">
      <t>キンガク</t>
    </rPh>
    <rPh sb="29" eb="31">
      <t>ニュウリョク</t>
    </rPh>
    <phoneticPr fontId="8"/>
  </si>
  <si>
    <t>■実態調査34表（一部事務組合等の場合は、72表）の内、「建設・改良費」「処理及び維持管理費/車両購入費」は、資産計上科目です。</t>
    <rPh sb="1" eb="3">
      <t>ジッタイ</t>
    </rPh>
    <rPh sb="3" eb="5">
      <t>チョウサ</t>
    </rPh>
    <rPh sb="7" eb="8">
      <t>ヒョウ</t>
    </rPh>
    <rPh sb="26" eb="27">
      <t>ウチ</t>
    </rPh>
    <rPh sb="29" eb="31">
      <t>ケンセツ</t>
    </rPh>
    <rPh sb="32" eb="34">
      <t>カイリョウ</t>
    </rPh>
    <rPh sb="34" eb="35">
      <t>ヒ</t>
    </rPh>
    <rPh sb="37" eb="39">
      <t>ショリ</t>
    </rPh>
    <rPh sb="39" eb="40">
      <t>オヨ</t>
    </rPh>
    <rPh sb="41" eb="43">
      <t>イジ</t>
    </rPh>
    <rPh sb="43" eb="46">
      <t>カンリヒ</t>
    </rPh>
    <rPh sb="47" eb="49">
      <t>シャリョウ</t>
    </rPh>
    <rPh sb="49" eb="51">
      <t>コウニュウ</t>
    </rPh>
    <rPh sb="51" eb="52">
      <t>ヒ</t>
    </rPh>
    <phoneticPr fontId="8"/>
  </si>
  <si>
    <t>【分析シート】（市区町村用）</t>
    <rPh sb="1" eb="3">
      <t>ブンセキ</t>
    </rPh>
    <rPh sb="8" eb="10">
      <t>シク</t>
    </rPh>
    <rPh sb="10" eb="12">
      <t>チョウソン</t>
    </rPh>
    <rPh sb="12" eb="13">
      <t>ヨウ</t>
    </rPh>
    <phoneticPr fontId="8"/>
  </si>
  <si>
    <t>【分析シート】（一部事務組合・広域連合用）</t>
    <rPh sb="1" eb="3">
      <t>ブンセキ</t>
    </rPh>
    <rPh sb="8" eb="10">
      <t>イチブ</t>
    </rPh>
    <rPh sb="10" eb="12">
      <t>ジム</t>
    </rPh>
    <rPh sb="12" eb="14">
      <t>クミアイ</t>
    </rPh>
    <rPh sb="15" eb="20">
      <t>コウイキレンゴウヨウ</t>
    </rPh>
    <phoneticPr fontId="8"/>
  </si>
  <si>
    <t>【人件費単価シート】</t>
    <rPh sb="4" eb="6">
      <t>タンカ</t>
    </rPh>
    <phoneticPr fontId="8"/>
  </si>
  <si>
    <t>算定方法については、「3.負債」シートの＜参考＞引当金計上金額の算定をご参考ください。</t>
    <rPh sb="0" eb="2">
      <t>サンテイ</t>
    </rPh>
    <rPh sb="2" eb="4">
      <t>ホウホウ</t>
    </rPh>
    <rPh sb="13" eb="15">
      <t>フサイ</t>
    </rPh>
    <rPh sb="36" eb="38">
      <t>サンコウ</t>
    </rPh>
    <phoneticPr fontId="8"/>
  </si>
  <si>
    <t>直接資源化・直接埋立を除くごみ搬入量</t>
    <rPh sb="6" eb="8">
      <t>チョクセツ</t>
    </rPh>
    <rPh sb="8" eb="10">
      <t>ウメタテ</t>
    </rPh>
    <rPh sb="11" eb="12">
      <t>ノゾ</t>
    </rPh>
    <rPh sb="15" eb="17">
      <t>ハンニュウ</t>
    </rPh>
    <rPh sb="17" eb="18">
      <t>リョウ</t>
    </rPh>
    <phoneticPr fontId="8"/>
  </si>
  <si>
    <t>中間処理（直接資源化・直接埋立除く）</t>
    <rPh sb="0" eb="2">
      <t>チュウカン</t>
    </rPh>
    <rPh sb="2" eb="4">
      <t>ショリ</t>
    </rPh>
    <rPh sb="5" eb="7">
      <t>チョクセツ</t>
    </rPh>
    <rPh sb="7" eb="10">
      <t>シゲンカ</t>
    </rPh>
    <rPh sb="11" eb="13">
      <t>チョクセツ</t>
    </rPh>
    <rPh sb="13" eb="15">
      <t>ウメタテ</t>
    </rPh>
    <rPh sb="15" eb="16">
      <t>ノゾ</t>
    </rPh>
    <phoneticPr fontId="8"/>
  </si>
  <si>
    <t>２．実態調査33表（一部事務組合等の場合は、71表）「歳入」</t>
    <rPh sb="2" eb="4">
      <t>ジッタイ</t>
    </rPh>
    <rPh sb="4" eb="6">
      <t>チョウサ</t>
    </rPh>
    <rPh sb="8" eb="9">
      <t>ヒョウ</t>
    </rPh>
    <rPh sb="27" eb="29">
      <t>サイニュウ</t>
    </rPh>
    <phoneticPr fontId="8"/>
  </si>
  <si>
    <t>市区町村分担金</t>
    <rPh sb="0" eb="2">
      <t>シク</t>
    </rPh>
    <rPh sb="2" eb="4">
      <t>チョウソン</t>
    </rPh>
    <rPh sb="4" eb="7">
      <t>ブンタンキン</t>
    </rPh>
    <phoneticPr fontId="8"/>
  </si>
  <si>
    <t>０９</t>
    <phoneticPr fontId="8"/>
  </si>
  <si>
    <t>３．実態調査03表（一部事務組合等の場合は、64表）「廃棄物処理事業従事職員」</t>
    <rPh sb="2" eb="4">
      <t>ジッタイ</t>
    </rPh>
    <rPh sb="4" eb="6">
      <t>チョウサ</t>
    </rPh>
    <rPh sb="8" eb="9">
      <t>ヒョウ</t>
    </rPh>
    <rPh sb="27" eb="30">
      <t>ハイキブツ</t>
    </rPh>
    <rPh sb="30" eb="32">
      <t>ショリ</t>
    </rPh>
    <rPh sb="32" eb="34">
      <t>ジギョウ</t>
    </rPh>
    <rPh sb="34" eb="36">
      <t>ジュウジ</t>
    </rPh>
    <rPh sb="36" eb="38">
      <t>ショクイン</t>
    </rPh>
    <phoneticPr fontId="8"/>
  </si>
  <si>
    <t>第二章　Ⅰ一般廃棄物の処理に関する事業に係る資産・負債一覧表　３資産の部</t>
    <rPh sb="0" eb="2">
      <t>２ショウ</t>
    </rPh>
    <rPh sb="5" eb="7">
      <t>イッパン</t>
    </rPh>
    <rPh sb="7" eb="10">
      <t>ハイキブツ</t>
    </rPh>
    <rPh sb="11" eb="13">
      <t>ショリ</t>
    </rPh>
    <rPh sb="14" eb="15">
      <t>カン</t>
    </rPh>
    <rPh sb="17" eb="19">
      <t>ジギョウ</t>
    </rPh>
    <rPh sb="20" eb="21">
      <t>カカ</t>
    </rPh>
    <rPh sb="22" eb="24">
      <t>シサン</t>
    </rPh>
    <rPh sb="25" eb="27">
      <t>フサイ</t>
    </rPh>
    <rPh sb="27" eb="29">
      <t>イチラン</t>
    </rPh>
    <rPh sb="29" eb="30">
      <t>ヒョウ</t>
    </rPh>
    <rPh sb="32" eb="34">
      <t>シサン</t>
    </rPh>
    <phoneticPr fontId="8"/>
  </si>
  <si>
    <t>一般廃棄物の処理に関する事業に係る財務書類における注記</t>
    <rPh sb="0" eb="2">
      <t>イッパン</t>
    </rPh>
    <rPh sb="2" eb="5">
      <t>ハイキブツ</t>
    </rPh>
    <rPh sb="6" eb="8">
      <t>ショリ</t>
    </rPh>
    <rPh sb="9" eb="10">
      <t>カン</t>
    </rPh>
    <rPh sb="12" eb="14">
      <t>ジギョウ</t>
    </rPh>
    <rPh sb="15" eb="16">
      <t>カカ</t>
    </rPh>
    <rPh sb="17" eb="19">
      <t>ザイム</t>
    </rPh>
    <rPh sb="19" eb="21">
      <t>ショルイ</t>
    </rPh>
    <rPh sb="25" eb="27">
      <t>チュウキ</t>
    </rPh>
    <phoneticPr fontId="8"/>
  </si>
  <si>
    <t>※適宜行の高さの調整及び追加を行ってください。</t>
    <rPh sb="1" eb="3">
      <t>テキギ</t>
    </rPh>
    <rPh sb="3" eb="4">
      <t>ギョウ</t>
    </rPh>
    <rPh sb="5" eb="6">
      <t>タカ</t>
    </rPh>
    <rPh sb="8" eb="10">
      <t>チョウセイ</t>
    </rPh>
    <rPh sb="10" eb="11">
      <t>オヨ</t>
    </rPh>
    <rPh sb="12" eb="14">
      <t>ツイカ</t>
    </rPh>
    <rPh sb="15" eb="16">
      <t>オコナ</t>
    </rPh>
    <phoneticPr fontId="8"/>
  </si>
  <si>
    <t>※適宜行の高さの調整を行ってください。</t>
    <rPh sb="1" eb="3">
      <t>テキギ</t>
    </rPh>
    <rPh sb="3" eb="4">
      <t>ギョウ</t>
    </rPh>
    <rPh sb="5" eb="6">
      <t>タカ</t>
    </rPh>
    <rPh sb="8" eb="10">
      <t>チョウセイ</t>
    </rPh>
    <rPh sb="11" eb="12">
      <t>オコナ</t>
    </rPh>
    <phoneticPr fontId="8"/>
  </si>
  <si>
    <t>ごみ総排出量（kg)</t>
    <rPh sb="2" eb="3">
      <t>ソウ</t>
    </rPh>
    <rPh sb="3" eb="5">
      <t>ハイシュツ</t>
    </rPh>
    <rPh sb="5" eb="6">
      <t>リョウ</t>
    </rPh>
    <phoneticPr fontId="14"/>
  </si>
  <si>
    <t>1人1日当たりの
ごみ排出量（g/人日）</t>
    <rPh sb="1" eb="2">
      <t>ニン</t>
    </rPh>
    <rPh sb="3" eb="4">
      <t>ニチ</t>
    </rPh>
    <rPh sb="4" eb="5">
      <t>ア</t>
    </rPh>
    <rPh sb="11" eb="13">
      <t>ハイシュツ</t>
    </rPh>
    <rPh sb="13" eb="14">
      <t>リョウ</t>
    </rPh>
    <phoneticPr fontId="14"/>
  </si>
  <si>
    <t>（５）年間日数</t>
    <rPh sb="3" eb="5">
      <t>ネンカン</t>
    </rPh>
    <rPh sb="5" eb="7">
      <t>ニッスウ</t>
    </rPh>
    <phoneticPr fontId="10"/>
  </si>
  <si>
    <t>年間日数</t>
    <rPh sb="0" eb="2">
      <t>ネンカン</t>
    </rPh>
    <rPh sb="2" eb="4">
      <t>ニッスウ</t>
    </rPh>
    <phoneticPr fontId="10"/>
  </si>
  <si>
    <t>※要約シートにおいて、「1人1日当たりのごみ排出量」を計算するために利用するため、1年間の日数を記入してください。</t>
    <rPh sb="1" eb="3">
      <t>ヨウヤク</t>
    </rPh>
    <rPh sb="27" eb="29">
      <t>ケイサン</t>
    </rPh>
    <rPh sb="34" eb="36">
      <t>リヨウ</t>
    </rPh>
    <rPh sb="42" eb="44">
      <t>ネンカン</t>
    </rPh>
    <rPh sb="45" eb="47">
      <t>ニッスウ</t>
    </rPh>
    <rPh sb="48" eb="50">
      <t>キニュウ</t>
    </rPh>
    <phoneticPr fontId="14"/>
  </si>
  <si>
    <t>（単位：円）</t>
    <rPh sb="1" eb="3">
      <t>タンイ</t>
    </rPh>
    <rPh sb="4" eb="5">
      <t>エン</t>
    </rPh>
    <phoneticPr fontId="8"/>
  </si>
  <si>
    <t>その他管理費用</t>
    <rPh sb="1" eb="2">
      <t>タ</t>
    </rPh>
    <rPh sb="3" eb="5">
      <t>カンリ</t>
    </rPh>
    <rPh sb="5" eb="7">
      <t>ヒヨウ</t>
    </rPh>
    <phoneticPr fontId="8"/>
  </si>
  <si>
    <t>なお、作業部門における費用が発生しているが、ごみ搬入量が発生していない場合は、作業部門における費用を按分することができません。</t>
    <rPh sb="3" eb="5">
      <t>サギョウ</t>
    </rPh>
    <rPh sb="5" eb="7">
      <t>ブモン</t>
    </rPh>
    <rPh sb="11" eb="13">
      <t>ヒヨウ</t>
    </rPh>
    <rPh sb="14" eb="16">
      <t>ハッセイ</t>
    </rPh>
    <rPh sb="24" eb="26">
      <t>ハンニュウ</t>
    </rPh>
    <rPh sb="26" eb="27">
      <t>リョウ</t>
    </rPh>
    <rPh sb="28" eb="30">
      <t>ハッセイ</t>
    </rPh>
    <rPh sb="35" eb="37">
      <t>バアイ</t>
    </rPh>
    <rPh sb="39" eb="41">
      <t>サギョウ</t>
    </rPh>
    <rPh sb="41" eb="43">
      <t>ブモン</t>
    </rPh>
    <rPh sb="47" eb="49">
      <t>ヒヨウ</t>
    </rPh>
    <rPh sb="50" eb="52">
      <t>アンブン</t>
    </rPh>
    <phoneticPr fontId="8"/>
  </si>
  <si>
    <t>（例えば、直接埋立量や処分残差埋立量がゼロであるが、最終処分場の維持管理費用が発生している場合など）</t>
    <rPh sb="1" eb="2">
      <t>タト</t>
    </rPh>
    <rPh sb="5" eb="7">
      <t>チョクセツ</t>
    </rPh>
    <rPh sb="7" eb="9">
      <t>ウメタテ</t>
    </rPh>
    <rPh sb="9" eb="10">
      <t>リョウ</t>
    </rPh>
    <rPh sb="11" eb="13">
      <t>ショブン</t>
    </rPh>
    <rPh sb="13" eb="15">
      <t>ザンサ</t>
    </rPh>
    <rPh sb="15" eb="17">
      <t>ウメタテ</t>
    </rPh>
    <rPh sb="17" eb="18">
      <t>リョウ</t>
    </rPh>
    <rPh sb="26" eb="28">
      <t>サイシュウ</t>
    </rPh>
    <rPh sb="28" eb="30">
      <t>ショブン</t>
    </rPh>
    <rPh sb="30" eb="31">
      <t>ジョウ</t>
    </rPh>
    <rPh sb="32" eb="34">
      <t>イジ</t>
    </rPh>
    <rPh sb="34" eb="36">
      <t>カンリ</t>
    </rPh>
    <rPh sb="36" eb="38">
      <t>ヒヨウ</t>
    </rPh>
    <rPh sb="39" eb="41">
      <t>ハッセイ</t>
    </rPh>
    <rPh sb="45" eb="47">
      <t>バアイ</t>
    </rPh>
    <phoneticPr fontId="8"/>
  </si>
  <si>
    <t>このような場合は、発生している費用の合理的な按分基準を団体の状況に応じて設定してください。</t>
    <rPh sb="5" eb="7">
      <t>バアイ</t>
    </rPh>
    <rPh sb="9" eb="11">
      <t>ハッセイ</t>
    </rPh>
    <rPh sb="15" eb="17">
      <t>ヒヨウ</t>
    </rPh>
    <rPh sb="18" eb="21">
      <t>ゴウリテキ</t>
    </rPh>
    <rPh sb="22" eb="24">
      <t>アンブン</t>
    </rPh>
    <rPh sb="24" eb="26">
      <t>キジュン</t>
    </rPh>
    <rPh sb="27" eb="29">
      <t>ダンタイ</t>
    </rPh>
    <rPh sb="30" eb="32">
      <t>ジョウキョウ</t>
    </rPh>
    <rPh sb="33" eb="34">
      <t>オウ</t>
    </rPh>
    <rPh sb="36" eb="38">
      <t>セッテイ</t>
    </rPh>
    <phoneticPr fontId="8"/>
  </si>
  <si>
    <t>・その他：実態調査34表（一部事務組合等の場合は、72表）に支払利息が含まれていない場合</t>
    <rPh sb="3" eb="4">
      <t>タ</t>
    </rPh>
    <rPh sb="5" eb="7">
      <t>ジッタイ</t>
    </rPh>
    <rPh sb="7" eb="9">
      <t>チョウサ</t>
    </rPh>
    <rPh sb="11" eb="12">
      <t>ヒョウ</t>
    </rPh>
    <rPh sb="13" eb="15">
      <t>イチブ</t>
    </rPh>
    <rPh sb="15" eb="17">
      <t>ジム</t>
    </rPh>
    <rPh sb="17" eb="19">
      <t>クミアイ</t>
    </rPh>
    <rPh sb="19" eb="20">
      <t>トウ</t>
    </rPh>
    <rPh sb="21" eb="23">
      <t>バアイ</t>
    </rPh>
    <rPh sb="27" eb="28">
      <t>ヒョウ</t>
    </rPh>
    <rPh sb="30" eb="32">
      <t>シハラ</t>
    </rPh>
    <rPh sb="32" eb="34">
      <t>リソク</t>
    </rPh>
    <rPh sb="35" eb="36">
      <t>フク</t>
    </rPh>
    <rPh sb="42" eb="44">
      <t>バアイ</t>
    </rPh>
    <phoneticPr fontId="8"/>
  </si>
  <si>
    <t>※実態調査と入力数値の比較において、差額に合理的な理由がある場合は数値を修正する必要はございません。</t>
  </si>
  <si>
    <t>令和〇年度</t>
    <rPh sb="0" eb="2">
      <t>レイワ</t>
    </rPh>
    <rPh sb="3" eb="5">
      <t>ネンド</t>
    </rPh>
    <phoneticPr fontId="14"/>
  </si>
  <si>
    <t>各項目の数値については公会計担当部署へ照会してください。</t>
    <rPh sb="0" eb="1">
      <t>カク</t>
    </rPh>
    <rPh sb="1" eb="3">
      <t>コウモク</t>
    </rPh>
    <rPh sb="4" eb="6">
      <t>スウチ</t>
    </rPh>
    <rPh sb="11" eb="14">
      <t>コウカイケイ</t>
    </rPh>
    <rPh sb="14" eb="16">
      <t>タントウ</t>
    </rPh>
    <rPh sb="16" eb="18">
      <t>ブショ</t>
    </rPh>
    <rPh sb="19" eb="21">
      <t>ショウカイ</t>
    </rPh>
    <phoneticPr fontId="8"/>
  </si>
  <si>
    <t>【財務書類作成上の留意事項】</t>
    <rPh sb="1" eb="3">
      <t>ザイム</t>
    </rPh>
    <rPh sb="3" eb="5">
      <t>ショルイ</t>
    </rPh>
    <rPh sb="5" eb="7">
      <t>サクセイ</t>
    </rPh>
    <rPh sb="7" eb="8">
      <t>ジョウ</t>
    </rPh>
    <rPh sb="9" eb="11">
      <t>リュウイ</t>
    </rPh>
    <rPh sb="11" eb="13">
      <t>ジコウ</t>
    </rPh>
    <phoneticPr fontId="8"/>
  </si>
  <si>
    <t>入力シートの数値は本表（資産・負債一覧表、原価計算書、行政コスト計算書）に自動転記されます。</t>
    <rPh sb="0" eb="2">
      <t>ニュウリョク</t>
    </rPh>
    <rPh sb="6" eb="8">
      <t>スウチ</t>
    </rPh>
    <rPh sb="9" eb="10">
      <t>ホン</t>
    </rPh>
    <rPh sb="10" eb="11">
      <t>ヒョウ</t>
    </rPh>
    <rPh sb="37" eb="39">
      <t>ジドウ</t>
    </rPh>
    <rPh sb="39" eb="41">
      <t>テンキ</t>
    </rPh>
    <phoneticPr fontId="8"/>
  </si>
  <si>
    <t>ごみ焼却施設</t>
    <rPh sb="2" eb="4">
      <t>ショウキャク</t>
    </rPh>
    <rPh sb="4" eb="6">
      <t>シセツ</t>
    </rPh>
    <phoneticPr fontId="8"/>
  </si>
  <si>
    <t>団体名</t>
    <rPh sb="0" eb="2">
      <t>ダンタイ</t>
    </rPh>
    <rPh sb="2" eb="3">
      <t>メイ</t>
    </rPh>
    <phoneticPr fontId="8"/>
  </si>
  <si>
    <t>年度</t>
    <rPh sb="0" eb="2">
      <t>ネンド</t>
    </rPh>
    <phoneticPr fontId="8"/>
  </si>
  <si>
    <t>固定資産、退職手当引当金、賞与引当金に係る会計方針については、</t>
    <phoneticPr fontId="8"/>
  </si>
  <si>
    <t>本市における統一的な基準に基づく財務書類の会計方針に準拠しています。</t>
    <phoneticPr fontId="8"/>
  </si>
  <si>
    <t>固定資産、退職手当引当金に係る会計方針については、</t>
    <phoneticPr fontId="8"/>
  </si>
  <si>
    <t>なお、賞与引当金については、計上を省略しています。</t>
    <phoneticPr fontId="8"/>
  </si>
  <si>
    <t>＜例１＞…賞与引当金を計上している場合</t>
    <rPh sb="1" eb="2">
      <t>レイ</t>
    </rPh>
    <phoneticPr fontId="8"/>
  </si>
  <si>
    <t>＜例２＞…賞与引当金の計上を省略している場合</t>
    <rPh sb="1" eb="2">
      <t>レイ</t>
    </rPh>
    <phoneticPr fontId="8"/>
  </si>
  <si>
    <t>＜例３＞減価償却費について、固定資産の減価償却方法について地方公会計と異なる場合</t>
    <rPh sb="1" eb="2">
      <t>レイ</t>
    </rPh>
    <phoneticPr fontId="8"/>
  </si>
  <si>
    <t>なお、固定資産の減価償却方法については、原則として定額法を採用していますが、</t>
    <phoneticPr fontId="8"/>
  </si>
  <si>
    <t>最終処分場については生産高比例法により計算しています。</t>
    <phoneticPr fontId="8"/>
  </si>
  <si>
    <t>※＜例１＞または＜例２＞に以下を加える</t>
    <rPh sb="13" eb="15">
      <t>イカ</t>
    </rPh>
    <rPh sb="16" eb="17">
      <t>クワ</t>
    </rPh>
    <phoneticPr fontId="8"/>
  </si>
  <si>
    <r>
      <t>■</t>
    </r>
    <r>
      <rPr>
        <b/>
        <sz val="11"/>
        <rFont val="ＭＳ ゴシック"/>
        <family val="3"/>
        <charset val="128"/>
      </rPr>
      <t>減価償却費：</t>
    </r>
    <r>
      <rPr>
        <sz val="11"/>
        <rFont val="ＭＳ ゴシック"/>
        <family val="3"/>
        <charset val="128"/>
      </rPr>
      <t>地方公会計で整備済みの固定資産台帳を基に、一般廃棄物処理に係る施設設備、車両等、ソフトウェアの減価償却費を入力してください。</t>
    </r>
    <rPh sb="1" eb="3">
      <t>ゲンカ</t>
    </rPh>
    <rPh sb="3" eb="5">
      <t>ショウキャク</t>
    </rPh>
    <rPh sb="5" eb="6">
      <t>ヒ</t>
    </rPh>
    <rPh sb="7" eb="12">
      <t>チホウコウカイケイ</t>
    </rPh>
    <rPh sb="13" eb="16">
      <t>セイビズ</t>
    </rPh>
    <rPh sb="18" eb="20">
      <t>コテイ</t>
    </rPh>
    <rPh sb="20" eb="22">
      <t>シサン</t>
    </rPh>
    <rPh sb="22" eb="24">
      <t>ダイチョウ</t>
    </rPh>
    <rPh sb="25" eb="26">
      <t>モト</t>
    </rPh>
    <rPh sb="28" eb="30">
      <t>イッパン</t>
    </rPh>
    <rPh sb="30" eb="33">
      <t>ハイキブツ</t>
    </rPh>
    <rPh sb="33" eb="35">
      <t>ショリ</t>
    </rPh>
    <rPh sb="36" eb="37">
      <t>カカ</t>
    </rPh>
    <rPh sb="38" eb="40">
      <t>シセツ</t>
    </rPh>
    <rPh sb="40" eb="42">
      <t>セツビ</t>
    </rPh>
    <rPh sb="43" eb="45">
      <t>シャリョウ</t>
    </rPh>
    <rPh sb="45" eb="46">
      <t>トウ</t>
    </rPh>
    <rPh sb="54" eb="56">
      <t>ゲンカ</t>
    </rPh>
    <rPh sb="56" eb="58">
      <t>ショウキャク</t>
    </rPh>
    <rPh sb="58" eb="59">
      <t>ヒ</t>
    </rPh>
    <rPh sb="60" eb="62">
      <t>ニュウリョク</t>
    </rPh>
    <phoneticPr fontId="8"/>
  </si>
  <si>
    <t>●有形固定資産については、1年以上にわたって使用するものであり、かつ原則として取得価額が50万円以上の一般廃棄物処理施設の土地及び、一般廃棄物処理施設内の施設、装置、重機、車両等を対象とする。
●有形固定資産は、その種類ごとに表示科目を設けて表示する。具体的には、「土地」「施設設備」「車両等」及び「建設仮勘定」に区分して表示する。
●減価償却の方法について注記する。</t>
    <phoneticPr fontId="8"/>
  </si>
  <si>
    <t>●資産とは、過去の事象の結果として、特定の会計主体が支配するものであって、①将来の経済的便益が当該会計主体に流入すると期待される資源、または、当該会計主体の目的に直接もしくは間接的に資する潜在的サービス提供能力を伴うものをいう。</t>
    <phoneticPr fontId="8"/>
  </si>
  <si>
    <t>●資産は、資産の定義に該当するものについて、その形態を表す科目によって表示する。
●資産は、「有形固定資産」「無形固定資産」及び「その他」に区分して表示する。なお、一般廃棄物の処理に関する事業に係る資産の状況を明らかにするという目的に鑑み、「流動資産」「固定資産」の区分を行わない。</t>
    <phoneticPr fontId="8"/>
  </si>
  <si>
    <t>●資産の取得価額は、取得原価を基礎として計上を行う。ただし、適正な対価を支払わずに取得したものについては、原則として再調達原価とする。
●資産の取得にあたって国庫支出金（補助金、交付金）や都道府県支出金（補助金等）を財源とした場合でも、支出金相当額を取得価額から控除しない。</t>
    <rPh sb="1" eb="3">
      <t>シサン</t>
    </rPh>
    <phoneticPr fontId="8"/>
  </si>
  <si>
    <t>●固定資産の取得価額は当該資産の取得に係る直接的な対価のほか、「企業会計原則」第三－五－Ｄに準拠して、原則として、当該資産の引取費用等の付随費用を含めて算定した金額とする。
（例：買入手数料、運送費、荷役費、据付費、試運転費等）</t>
    <rPh sb="88" eb="89">
      <t>レイ</t>
    </rPh>
    <rPh sb="90" eb="92">
      <t>カイイレ</t>
    </rPh>
    <rPh sb="92" eb="95">
      <t>テスウリョウ</t>
    </rPh>
    <rPh sb="96" eb="99">
      <t>ウンソウヒ</t>
    </rPh>
    <rPh sb="100" eb="102">
      <t>ニエキ</t>
    </rPh>
    <rPh sb="102" eb="103">
      <t>ヒ</t>
    </rPh>
    <rPh sb="104" eb="107">
      <t>スエツケヒ</t>
    </rPh>
    <rPh sb="108" eb="111">
      <t>シウンテン</t>
    </rPh>
    <rPh sb="111" eb="112">
      <t>ヒ</t>
    </rPh>
    <rPh sb="112" eb="113">
      <t>トウ</t>
    </rPh>
    <phoneticPr fontId="8"/>
  </si>
  <si>
    <t>●減価償却・耐用年数等については、償却資産は、原則として取得年度の翌年度から毎年度減価償却を行うものとする。減価償却は資産の区分ごとに原則として定額法によって行うものとする。
●償却資産に係る耐用年数及び償却率については、原則として、「減価償却資産の耐用年数に関する省令」（昭和40年大蔵省令第25号）に規定されている耐用年数に従うこととする。</t>
    <phoneticPr fontId="8"/>
  </si>
  <si>
    <t>＜最終処分場のコンクリート槽等について＞
●最終処分場のコンクリート槽等について、「減価償却資産の耐用年数に関する省令」（昭和４０年大蔵省令第２５号）による耐用年数を採用している場合、実際の利用可能年数と大幅に乖離する可能性がある。「廃棄物の最終処分場のコンクリート槽、よう壁、えん堤の耐用年数について（環整134号）（S55.10.18厚生省通知）」に基づいた耐用年数が実態に即した状況であると考えられるため、必要に応じて耐用年数用の見直しを行った上で、減価償却費等を計上することが考えられる。</t>
    <phoneticPr fontId="8"/>
  </si>
  <si>
    <t>●固定資産の計上方法については、「統一的な基準による地方公会計の整備促進について（平成27年1月23日　総務大臣通知）」の下で整備されている固定資産台帳をもとにして、一般廃棄物の処理に関する事業に係る資産を計上する。</t>
    <phoneticPr fontId="8"/>
  </si>
  <si>
    <t>●有形固定資産に計上すべき資産については、「原則として取得価額が５０万円以上」とされているが、固定資産台帳整備において、各団体において独自の基準を設けている場合については、それに準じた取扱いを行うことができるものする。</t>
    <phoneticPr fontId="8"/>
  </si>
  <si>
    <t>●無形固定資産は、その種類ごとに表示科目を設けて表示する。具体的には、「ソフトウェア」、「その他」に区分して表示する。
●ソフトウェアについては、当該ソフトウェアの利用により将来の費用削減が確実であると認められるものについて、当該ソフトウェアの取得に要した費用（過去に遡って算出することが困難な場合、ソフトウェアの制作に要した費用等の累計）を資産として計上し、その利用期間にわたり償却を行う。なお、将来の費用削減とは無関係なソフトウェアについては、当該年度において費用処理を行う。
●減価償却の方法について注記する。</t>
    <phoneticPr fontId="8"/>
  </si>
  <si>
    <t>●その他は、上記有形固定資産及び無形固定資産以外の資産をいう。</t>
    <phoneticPr fontId="8"/>
  </si>
  <si>
    <t>●負債とは、過去の事象から発生した、特定の会計主体の現在の義務であって、①これを履行するためには経済的便益を伴う資源が当該会計主体から流出し、または、②当該会計主体の目的に直接もしくは間接的に資する潜在的なサービス提供能力の低下を招くことが予想されるものをいう。</t>
    <phoneticPr fontId="8"/>
  </si>
  <si>
    <t>●負債の定義に該当するものについて、その形態を表す科目によって表示する。
●ただし、一般廃棄物の処理に関する事業に係る資産・負債一覧表では、一般廃棄物の処理に関する事業に係る負債の状況を明らかにするという目的に鑑み、原則として「地方債」「長期未払金」「退職手当引当金」「その他」を区分して表示し、「流動負債」「固定負債」の区分を行わない。</t>
    <phoneticPr fontId="8"/>
  </si>
  <si>
    <t>●地方債は、地方公共団体が発行した地方債のうち、一般廃棄物の処理に関する事業に係るものをいう。</t>
    <phoneticPr fontId="8"/>
  </si>
  <si>
    <t>●長期未払金は、地方自治法第214条に規定する債務負担行為で確定債務と見なされるもの及びその他の確定債務をいう。</t>
    <phoneticPr fontId="8"/>
  </si>
  <si>
    <t>●退職手当引当金は、地方公共団体の退職手当引当金のうち、一般廃棄物の処理に関する事業に従事する職員に係る金額をいう。
●退職手当引当金は、原則として期末自己都合要支給額により算定する。
●ただし、上記の算定が困難な場合は、現在就業している退職手当給付の対象となる職員に対して支払われる一人当たりの平均退職手当支給額に、退職手当支給の対象となる職員数を乗じた金額を計上するなど、簡易的な方法によることも妨げない。</t>
    <phoneticPr fontId="8"/>
  </si>
  <si>
    <t>●その他は、上記以外（賞与等引当金など）の負債をいう。</t>
    <phoneticPr fontId="8"/>
  </si>
  <si>
    <t>■原則として、職務分掌表等を参考に、部門別、生活系・事業系別の従事職員数を入力してください。</t>
    <rPh sb="1" eb="3">
      <t>ゲンソク</t>
    </rPh>
    <rPh sb="7" eb="9">
      <t>ショクム</t>
    </rPh>
    <rPh sb="9" eb="11">
      <t>ブンショウ</t>
    </rPh>
    <rPh sb="11" eb="12">
      <t>ヒョウ</t>
    </rPh>
    <rPh sb="12" eb="13">
      <t>トウ</t>
    </rPh>
    <rPh sb="14" eb="16">
      <t>サンコウ</t>
    </rPh>
    <rPh sb="18" eb="20">
      <t>ブモン</t>
    </rPh>
    <rPh sb="20" eb="21">
      <t>ベツ</t>
    </rPh>
    <rPh sb="22" eb="24">
      <t>セイカツ</t>
    </rPh>
    <rPh sb="24" eb="25">
      <t>ケイ</t>
    </rPh>
    <rPh sb="26" eb="28">
      <t>ジギョウ</t>
    </rPh>
    <rPh sb="28" eb="29">
      <t>ケイ</t>
    </rPh>
    <rPh sb="29" eb="30">
      <t>ベツ</t>
    </rPh>
    <rPh sb="31" eb="33">
      <t>ジュウジ</t>
    </rPh>
    <rPh sb="33" eb="36">
      <t>ショクインスウ</t>
    </rPh>
    <rPh sb="37" eb="39">
      <t>ニュウリョク</t>
    </rPh>
    <phoneticPr fontId="8"/>
  </si>
  <si>
    <t>④注記シートは注記例を参考に、作成してください。</t>
    <rPh sb="1" eb="3">
      <t>チュウキ</t>
    </rPh>
    <rPh sb="7" eb="9">
      <t>チュウキ</t>
    </rPh>
    <rPh sb="9" eb="10">
      <t>レイ</t>
    </rPh>
    <rPh sb="11" eb="13">
      <t>サンコウ</t>
    </rPh>
    <rPh sb="15" eb="17">
      <t>サクセイ</t>
    </rPh>
    <phoneticPr fontId="8"/>
  </si>
  <si>
    <t>⑤分析シートにおける単位当たり処理原価等の表示単位は、小数点第一位まで表示していますが、</t>
    <rPh sb="1" eb="3">
      <t>ブンセキ</t>
    </rPh>
    <rPh sb="10" eb="12">
      <t>タンイ</t>
    </rPh>
    <rPh sb="12" eb="13">
      <t>ア</t>
    </rPh>
    <rPh sb="15" eb="17">
      <t>ショリ</t>
    </rPh>
    <rPh sb="17" eb="19">
      <t>ゲンカ</t>
    </rPh>
    <rPh sb="19" eb="20">
      <t>トウ</t>
    </rPh>
    <rPh sb="21" eb="23">
      <t>ヒョウジ</t>
    </rPh>
    <rPh sb="23" eb="25">
      <t>タンイ</t>
    </rPh>
    <rPh sb="27" eb="30">
      <t>ショウスウテン</t>
    </rPh>
    <rPh sb="30" eb="31">
      <t>ダイ</t>
    </rPh>
    <rPh sb="31" eb="33">
      <t>イチイ</t>
    </rPh>
    <rPh sb="35" eb="37">
      <t>ヒョウジ</t>
    </rPh>
    <phoneticPr fontId="8"/>
  </si>
  <si>
    <t>⑥入力シートへの入力方法は、「入力シート（説明）」シートをご参照ください。</t>
    <rPh sb="1" eb="3">
      <t>ニュウリョク</t>
    </rPh>
    <rPh sb="8" eb="10">
      <t>ニュウリョク</t>
    </rPh>
    <rPh sb="10" eb="12">
      <t>ホウホウ</t>
    </rPh>
    <rPh sb="15" eb="17">
      <t>ニュウリョク</t>
    </rPh>
    <rPh sb="21" eb="23">
      <t>セツメイ</t>
    </rPh>
    <rPh sb="30" eb="32">
      <t>サンショウ</t>
    </rPh>
    <phoneticPr fontId="8"/>
  </si>
  <si>
    <t>⑦基礎情報シートを除き、各種入力シートは市区町村及び一部事務組合等共通のシートとなっています。</t>
    <rPh sb="1" eb="3">
      <t>キソ</t>
    </rPh>
    <rPh sb="3" eb="5">
      <t>ジョウホウ</t>
    </rPh>
    <rPh sb="9" eb="10">
      <t>ノゾ</t>
    </rPh>
    <rPh sb="12" eb="14">
      <t>カクシュ</t>
    </rPh>
    <rPh sb="14" eb="16">
      <t>ニュウリョク</t>
    </rPh>
    <rPh sb="20" eb="22">
      <t>シク</t>
    </rPh>
    <rPh sb="22" eb="24">
      <t>チョウソン</t>
    </rPh>
    <rPh sb="24" eb="25">
      <t>オヨ</t>
    </rPh>
    <rPh sb="26" eb="28">
      <t>イチブ</t>
    </rPh>
    <rPh sb="28" eb="30">
      <t>ジム</t>
    </rPh>
    <rPh sb="30" eb="32">
      <t>クミアイ</t>
    </rPh>
    <rPh sb="32" eb="33">
      <t>トウ</t>
    </rPh>
    <rPh sb="33" eb="35">
      <t>キョウツウ</t>
    </rPh>
    <phoneticPr fontId="8"/>
  </si>
  <si>
    <t>①（簡易版）新支援ツールは市区町村及び一部事務組合等に対応するものとなっています。</t>
    <rPh sb="2" eb="4">
      <t>カンイ</t>
    </rPh>
    <rPh sb="4" eb="5">
      <t>バン</t>
    </rPh>
    <rPh sb="6" eb="9">
      <t>シンシエン</t>
    </rPh>
    <rPh sb="13" eb="15">
      <t>シク</t>
    </rPh>
    <rPh sb="15" eb="17">
      <t>チョウソン</t>
    </rPh>
    <rPh sb="17" eb="18">
      <t>オヨ</t>
    </rPh>
    <rPh sb="19" eb="21">
      <t>イチブ</t>
    </rPh>
    <rPh sb="21" eb="23">
      <t>ジム</t>
    </rPh>
    <rPh sb="23" eb="25">
      <t>クミアイ</t>
    </rPh>
    <rPh sb="25" eb="26">
      <t>トウ</t>
    </rPh>
    <rPh sb="27" eb="29">
      <t>タイオウ</t>
    </rPh>
    <phoneticPr fontId="8"/>
  </si>
  <si>
    <t>②資産・負債一覧表、原価計算書、行政コスト計算書シートにおける「本表の年度」については、</t>
    <rPh sb="1" eb="3">
      <t>シサン</t>
    </rPh>
    <rPh sb="4" eb="6">
      <t>フサイ</t>
    </rPh>
    <rPh sb="6" eb="8">
      <t>イチラン</t>
    </rPh>
    <rPh sb="8" eb="9">
      <t>ヒョウ</t>
    </rPh>
    <rPh sb="10" eb="12">
      <t>ゲンカ</t>
    </rPh>
    <rPh sb="12" eb="15">
      <t>ケイサンショ</t>
    </rPh>
    <rPh sb="16" eb="18">
      <t>ギョウセイ</t>
    </rPh>
    <rPh sb="21" eb="24">
      <t>ケイサンショ</t>
    </rPh>
    <rPh sb="32" eb="33">
      <t>ホン</t>
    </rPh>
    <rPh sb="33" eb="34">
      <t>ヒョウ</t>
    </rPh>
    <rPh sb="35" eb="37">
      <t>ネンド</t>
    </rPh>
    <phoneticPr fontId="8"/>
  </si>
  <si>
    <t>③各種シートにおける列や行の幅は適宜調整してください。</t>
    <rPh sb="1" eb="3">
      <t>カクシュ</t>
    </rPh>
    <rPh sb="10" eb="11">
      <t>レツ</t>
    </rPh>
    <rPh sb="12" eb="13">
      <t>ギョウ</t>
    </rPh>
    <rPh sb="14" eb="15">
      <t>ハバ</t>
    </rPh>
    <rPh sb="16" eb="18">
      <t>テキギ</t>
    </rPh>
    <rPh sb="18" eb="20">
      <t>チョウセイ</t>
    </rPh>
    <phoneticPr fontId="8"/>
  </si>
  <si>
    <t>入力終了後、「入力チェックシート」において実態調査の数値と大きく乖離がないかを確認してください。</t>
    <rPh sb="0" eb="2">
      <t>ニュウリョク</t>
    </rPh>
    <rPh sb="2" eb="4">
      <t>シュウリョウ</t>
    </rPh>
    <rPh sb="4" eb="5">
      <t>アト</t>
    </rPh>
    <rPh sb="7" eb="9">
      <t>ニュウリョク</t>
    </rPh>
    <rPh sb="21" eb="23">
      <t>ジッタイ</t>
    </rPh>
    <rPh sb="23" eb="25">
      <t>チョウサ</t>
    </rPh>
    <rPh sb="26" eb="28">
      <t>スウチ</t>
    </rPh>
    <rPh sb="29" eb="30">
      <t>オオ</t>
    </rPh>
    <rPh sb="32" eb="34">
      <t>カイリ</t>
    </rPh>
    <rPh sb="39" eb="41">
      <t>カクニン</t>
    </rPh>
    <phoneticPr fontId="8"/>
  </si>
  <si>
    <t>各シートの入力上の留意事項をよく読み、指示に従い、入力してください。</t>
    <rPh sb="0" eb="1">
      <t>カク</t>
    </rPh>
    <rPh sb="5" eb="7">
      <t>ニュウリョク</t>
    </rPh>
    <rPh sb="7" eb="8">
      <t>ジョウ</t>
    </rPh>
    <rPh sb="9" eb="11">
      <t>リュウイ</t>
    </rPh>
    <rPh sb="11" eb="13">
      <t>ジコウ</t>
    </rPh>
    <rPh sb="16" eb="17">
      <t>ヨ</t>
    </rPh>
    <rPh sb="19" eb="21">
      <t>シジ</t>
    </rPh>
    <rPh sb="22" eb="23">
      <t>シタガ</t>
    </rPh>
    <rPh sb="25" eb="27">
      <t>ニュウリョク</t>
    </rPh>
    <phoneticPr fontId="8"/>
  </si>
  <si>
    <t>基礎情報シート（市区町村用）（事務組合用）</t>
    <rPh sb="0" eb="2">
      <t>キソ</t>
    </rPh>
    <rPh sb="2" eb="4">
      <t>ジョウホウ</t>
    </rPh>
    <rPh sb="8" eb="10">
      <t>シク</t>
    </rPh>
    <rPh sb="10" eb="12">
      <t>チョウソン</t>
    </rPh>
    <rPh sb="12" eb="13">
      <t>ヨウ</t>
    </rPh>
    <rPh sb="15" eb="17">
      <t>ジム</t>
    </rPh>
    <rPh sb="17" eb="19">
      <t>クミアイ</t>
    </rPh>
    <rPh sb="19" eb="20">
      <t>ヨウ</t>
    </rPh>
    <phoneticPr fontId="8"/>
  </si>
  <si>
    <r>
      <t>人件費単価シート</t>
    </r>
    <r>
      <rPr>
        <sz val="11"/>
        <color rgb="FFFF0000"/>
        <rFont val="ＭＳ ゴシック"/>
        <family val="3"/>
        <charset val="128"/>
      </rPr>
      <t>（人件費各項目の単価を用いず、実額で人件費を計上する場合は当シートの作成は不要です。）</t>
    </r>
    <rPh sb="0" eb="3">
      <t>ジンケンヒ</t>
    </rPh>
    <rPh sb="3" eb="5">
      <t>タンカ</t>
    </rPh>
    <rPh sb="12" eb="13">
      <t>カク</t>
    </rPh>
    <phoneticPr fontId="8"/>
  </si>
  <si>
    <t>【様式第1号】</t>
    <phoneticPr fontId="8"/>
  </si>
  <si>
    <t>【様式第2号】　</t>
    <phoneticPr fontId="8"/>
  </si>
  <si>
    <t>【様式第3号】</t>
    <phoneticPr fontId="8"/>
  </si>
  <si>
    <t>【様式第4号】</t>
    <phoneticPr fontId="7"/>
  </si>
  <si>
    <t>　団体の状況に応じて表示単位を調整してください。</t>
    <rPh sb="1" eb="3">
      <t>ダンタイ</t>
    </rPh>
    <rPh sb="4" eb="6">
      <t>ジョウキョウ</t>
    </rPh>
    <rPh sb="7" eb="8">
      <t>オウ</t>
    </rPh>
    <rPh sb="10" eb="12">
      <t>ヒョウジ</t>
    </rPh>
    <rPh sb="12" eb="14">
      <t>タンイ</t>
    </rPh>
    <rPh sb="15" eb="17">
      <t>チョウセイ</t>
    </rPh>
    <phoneticPr fontId="8"/>
  </si>
  <si>
    <t>　毎年、手入力で更新してください。</t>
    <rPh sb="1" eb="3">
      <t>マイトシ</t>
    </rPh>
    <rPh sb="4" eb="5">
      <t>テ</t>
    </rPh>
    <rPh sb="5" eb="7">
      <t>ニュウリョク</t>
    </rPh>
    <rPh sb="8" eb="10">
      <t>コウシン</t>
    </rPh>
    <phoneticPr fontId="8"/>
  </si>
  <si>
    <t>　基礎情報シートについては、市区町村及び一部事務組合等各々に対応するシートがありますので、</t>
    <rPh sb="1" eb="3">
      <t>キソ</t>
    </rPh>
    <rPh sb="3" eb="5">
      <t>ジョウホウ</t>
    </rPh>
    <rPh sb="14" eb="16">
      <t>シク</t>
    </rPh>
    <rPh sb="16" eb="18">
      <t>チョウソン</t>
    </rPh>
    <rPh sb="18" eb="19">
      <t>オヨ</t>
    </rPh>
    <rPh sb="20" eb="22">
      <t>イチブ</t>
    </rPh>
    <rPh sb="22" eb="24">
      <t>ジム</t>
    </rPh>
    <rPh sb="24" eb="26">
      <t>クミアイ</t>
    </rPh>
    <rPh sb="26" eb="27">
      <t>トウ</t>
    </rPh>
    <rPh sb="27" eb="29">
      <t>オノオノ</t>
    </rPh>
    <rPh sb="30" eb="32">
      <t>タイオウ</t>
    </rPh>
    <phoneticPr fontId="8"/>
  </si>
  <si>
    <t>　該当するものをご利用ください。</t>
    <phoneticPr fontId="8"/>
  </si>
  <si>
    <t>※混合ごみから粗大ごみまでの内訳については任意とする。内訳を入力しない場合は合計欄に数値を入力してください。</t>
    <rPh sb="1" eb="3">
      <t>コンゴウ</t>
    </rPh>
    <rPh sb="7" eb="9">
      <t>ソダイ</t>
    </rPh>
    <rPh sb="14" eb="16">
      <t>ウチワケ</t>
    </rPh>
    <rPh sb="21" eb="23">
      <t>ニンイ</t>
    </rPh>
    <rPh sb="27" eb="29">
      <t>ウチワケ</t>
    </rPh>
    <rPh sb="30" eb="32">
      <t>ニュウリョク</t>
    </rPh>
    <rPh sb="35" eb="37">
      <t>バアイ</t>
    </rPh>
    <rPh sb="38" eb="40">
      <t>ゴウケイ</t>
    </rPh>
    <rPh sb="40" eb="41">
      <t>ラン</t>
    </rPh>
    <rPh sb="42" eb="44">
      <t>スウチ</t>
    </rPh>
    <rPh sb="45" eb="47">
      <t>ニュウリョク</t>
    </rPh>
    <phoneticPr fontId="8"/>
  </si>
  <si>
    <r>
      <t>別途数値等を把握の上、</t>
    </r>
    <r>
      <rPr>
        <b/>
        <u/>
        <sz val="11"/>
        <rFont val="ＭＳ ゴシック"/>
        <family val="3"/>
        <charset val="128"/>
      </rPr>
      <t>千円単位</t>
    </r>
    <r>
      <rPr>
        <sz val="11"/>
        <rFont val="ＭＳ ゴシック"/>
        <family val="3"/>
        <charset val="128"/>
      </rPr>
      <t>で数値入力</t>
    </r>
    <rPh sb="0" eb="2">
      <t>ベット</t>
    </rPh>
    <rPh sb="2" eb="4">
      <t>スウチ</t>
    </rPh>
    <rPh sb="4" eb="5">
      <t>トウ</t>
    </rPh>
    <rPh sb="6" eb="8">
      <t>ハアク</t>
    </rPh>
    <rPh sb="9" eb="10">
      <t>ウエ</t>
    </rPh>
    <rPh sb="11" eb="13">
      <t>センエン</t>
    </rPh>
    <rPh sb="13" eb="15">
      <t>タンイ</t>
    </rPh>
    <rPh sb="16" eb="18">
      <t>スウチ</t>
    </rPh>
    <rPh sb="18" eb="20">
      <t>ニュウリョク</t>
    </rPh>
    <phoneticPr fontId="8"/>
  </si>
  <si>
    <t>「固定資産台帳作成ツール」の</t>
    <rPh sb="1" eb="3">
      <t>コテイ</t>
    </rPh>
    <rPh sb="3" eb="5">
      <t>シサン</t>
    </rPh>
    <rPh sb="5" eb="7">
      <t>ダイチョウ</t>
    </rPh>
    <rPh sb="7" eb="9">
      <t>サクセイ</t>
    </rPh>
    <phoneticPr fontId="8"/>
  </si>
  <si>
    <t>「新支援ツールへの転記シート」からの転記箇所</t>
  </si>
  <si>
    <t>総務省統一的な基準に基づく財務書類について、セグメント別に作成していない場合等、</t>
    <rPh sb="0" eb="3">
      <t>ソウムショウ</t>
    </rPh>
    <rPh sb="3" eb="6">
      <t>トウイツテキ</t>
    </rPh>
    <rPh sb="7" eb="9">
      <t>キジュン</t>
    </rPh>
    <rPh sb="10" eb="11">
      <t>モト</t>
    </rPh>
    <rPh sb="13" eb="15">
      <t>ザイム</t>
    </rPh>
    <rPh sb="15" eb="17">
      <t>ショルイ</t>
    </rPh>
    <rPh sb="38" eb="39">
      <t>トウ</t>
    </rPh>
    <phoneticPr fontId="8"/>
  </si>
  <si>
    <t>引当金関連の一般廃棄物の処理に関する事業（し尿を除く）に係る金額の把握が困難な場合は、</t>
    <rPh sb="39" eb="41">
      <t>バアイ</t>
    </rPh>
    <phoneticPr fontId="8"/>
  </si>
  <si>
    <t>以下の方法により、引当金計上金額を計算することが可能です。</t>
    <rPh sb="0" eb="2">
      <t>イカ</t>
    </rPh>
    <rPh sb="3" eb="5">
      <t>ホウホウ</t>
    </rPh>
    <rPh sb="9" eb="11">
      <t>ヒキアテ</t>
    </rPh>
    <rPh sb="11" eb="12">
      <t>キン</t>
    </rPh>
    <rPh sb="12" eb="14">
      <t>ケイジョウ</t>
    </rPh>
    <rPh sb="14" eb="16">
      <t>キンガク</t>
    </rPh>
    <rPh sb="17" eb="19">
      <t>ケイサン</t>
    </rPh>
    <rPh sb="24" eb="26">
      <t>カノウ</t>
    </rPh>
    <phoneticPr fontId="8"/>
  </si>
  <si>
    <t>一般廃棄物の処理に関する事業（し尿を除く）に係る人件費総額を従事職員数で除すことにより、職種別の職員給与費単価を算定します。</t>
    <rPh sb="0" eb="2">
      <t>イッパン</t>
    </rPh>
    <rPh sb="2" eb="5">
      <t>ハイキブツ</t>
    </rPh>
    <rPh sb="6" eb="8">
      <t>ショリ</t>
    </rPh>
    <rPh sb="9" eb="10">
      <t>カン</t>
    </rPh>
    <rPh sb="12" eb="14">
      <t>ジギョウ</t>
    </rPh>
    <rPh sb="16" eb="17">
      <t>ニョウ</t>
    </rPh>
    <rPh sb="18" eb="19">
      <t>ノゾ</t>
    </rPh>
    <rPh sb="22" eb="23">
      <t>カカ</t>
    </rPh>
    <rPh sb="24" eb="27">
      <t>ジンケンヒ</t>
    </rPh>
    <rPh sb="27" eb="29">
      <t>ソウガク</t>
    </rPh>
    <rPh sb="30" eb="32">
      <t>ジュウジ</t>
    </rPh>
    <rPh sb="32" eb="34">
      <t>ショクイン</t>
    </rPh>
    <rPh sb="34" eb="35">
      <t>スウ</t>
    </rPh>
    <rPh sb="36" eb="37">
      <t>ジョ</t>
    </rPh>
    <rPh sb="44" eb="47">
      <t>ショクシュベツ</t>
    </rPh>
    <rPh sb="48" eb="50">
      <t>ショクイン</t>
    </rPh>
    <rPh sb="50" eb="52">
      <t>キュウヨ</t>
    </rPh>
    <rPh sb="52" eb="53">
      <t>ヒ</t>
    </rPh>
    <rPh sb="53" eb="55">
      <t>タンカ</t>
    </rPh>
    <rPh sb="56" eb="58">
      <t>サンテイ</t>
    </rPh>
    <phoneticPr fontId="8"/>
  </si>
  <si>
    <t>一般廃棄物処理に関する事業（し尿を除く）に係る退職手当引当金繰入（戻入）総額を従事職員数で除すことにより、</t>
    <rPh sb="0" eb="2">
      <t>イッパン</t>
    </rPh>
    <rPh sb="2" eb="5">
      <t>ハイキブツ</t>
    </rPh>
    <rPh sb="5" eb="7">
      <t>ショリ</t>
    </rPh>
    <rPh sb="8" eb="9">
      <t>カン</t>
    </rPh>
    <rPh sb="11" eb="13">
      <t>ジギョウ</t>
    </rPh>
    <rPh sb="15" eb="16">
      <t>ニョウ</t>
    </rPh>
    <rPh sb="17" eb="18">
      <t>ノゾ</t>
    </rPh>
    <rPh sb="21" eb="22">
      <t>カカ</t>
    </rPh>
    <rPh sb="23" eb="25">
      <t>タイショク</t>
    </rPh>
    <rPh sb="25" eb="27">
      <t>テアテ</t>
    </rPh>
    <rPh sb="27" eb="29">
      <t>ヒキアテ</t>
    </rPh>
    <rPh sb="29" eb="30">
      <t>キン</t>
    </rPh>
    <rPh sb="30" eb="32">
      <t>クリイレ</t>
    </rPh>
    <rPh sb="33" eb="35">
      <t>モドシイレ</t>
    </rPh>
    <rPh sb="36" eb="38">
      <t>ソウガク</t>
    </rPh>
    <rPh sb="39" eb="41">
      <t>ジュウジ</t>
    </rPh>
    <rPh sb="41" eb="43">
      <t>ショクイン</t>
    </rPh>
    <rPh sb="43" eb="44">
      <t>スウ</t>
    </rPh>
    <rPh sb="45" eb="46">
      <t>ジョ</t>
    </rPh>
    <phoneticPr fontId="8"/>
  </si>
  <si>
    <t>一般廃棄物処理に関する事業（し尿を除く）に係る賞与引当金総額を職員数で除すことにより、</t>
    <rPh sb="0" eb="2">
      <t>イッパン</t>
    </rPh>
    <rPh sb="2" eb="5">
      <t>ハイキブツ</t>
    </rPh>
    <rPh sb="5" eb="7">
      <t>ショリ</t>
    </rPh>
    <rPh sb="8" eb="9">
      <t>カン</t>
    </rPh>
    <rPh sb="11" eb="13">
      <t>ジギョウ</t>
    </rPh>
    <rPh sb="15" eb="16">
      <t>ニョウ</t>
    </rPh>
    <rPh sb="17" eb="18">
      <t>ノゾ</t>
    </rPh>
    <rPh sb="21" eb="22">
      <t>カカ</t>
    </rPh>
    <rPh sb="23" eb="25">
      <t>ショウヨ</t>
    </rPh>
    <rPh sb="25" eb="27">
      <t>ヒキアテ</t>
    </rPh>
    <rPh sb="27" eb="28">
      <t>キン</t>
    </rPh>
    <rPh sb="28" eb="30">
      <t>ソウガク</t>
    </rPh>
    <rPh sb="31" eb="33">
      <t>ショクイン</t>
    </rPh>
    <rPh sb="33" eb="34">
      <t>スウ</t>
    </rPh>
    <rPh sb="35" eb="36">
      <t>ジョ</t>
    </rPh>
    <phoneticPr fontId="8"/>
  </si>
  <si>
    <t>一般廃棄物処理に関する事業（し尿を除く）に係る会計年度任用職員の人件費総額をその従事職員数で除すことにより、</t>
    <rPh sb="0" eb="2">
      <t>イッパン</t>
    </rPh>
    <rPh sb="2" eb="5">
      <t>ハイキブツ</t>
    </rPh>
    <rPh sb="5" eb="7">
      <t>ショリ</t>
    </rPh>
    <rPh sb="8" eb="9">
      <t>カン</t>
    </rPh>
    <rPh sb="11" eb="13">
      <t>ジギョウ</t>
    </rPh>
    <rPh sb="15" eb="16">
      <t>ニョウ</t>
    </rPh>
    <rPh sb="17" eb="18">
      <t>ノゾ</t>
    </rPh>
    <rPh sb="21" eb="22">
      <t>カカ</t>
    </rPh>
    <rPh sb="32" eb="35">
      <t>ジンケンヒ</t>
    </rPh>
    <rPh sb="35" eb="37">
      <t>ソウガク</t>
    </rPh>
    <rPh sb="40" eb="42">
      <t>ジュウジ</t>
    </rPh>
    <rPh sb="42" eb="44">
      <t>ショクイン</t>
    </rPh>
    <rPh sb="44" eb="45">
      <t>スウ</t>
    </rPh>
    <rPh sb="46" eb="47">
      <t>ジョ</t>
    </rPh>
    <phoneticPr fontId="8"/>
  </si>
  <si>
    <t>人件費①</t>
    <rPh sb="0" eb="3">
      <t>ジンケンヒ</t>
    </rPh>
    <phoneticPr fontId="8"/>
  </si>
  <si>
    <t>当年度退職金②</t>
    <rPh sb="0" eb="2">
      <t>トウネン</t>
    </rPh>
    <rPh sb="2" eb="3">
      <t>ド</t>
    </rPh>
    <rPh sb="3" eb="5">
      <t>タイショク</t>
    </rPh>
    <rPh sb="5" eb="6">
      <t>キン</t>
    </rPh>
    <phoneticPr fontId="8"/>
  </si>
  <si>
    <t>前年度賞与等引当金③</t>
    <rPh sb="0" eb="3">
      <t>ゼンネンド</t>
    </rPh>
    <rPh sb="3" eb="5">
      <t>ショウヨ</t>
    </rPh>
    <rPh sb="5" eb="6">
      <t>トウ</t>
    </rPh>
    <rPh sb="6" eb="8">
      <t>ヒキアテ</t>
    </rPh>
    <rPh sb="8" eb="9">
      <t>キン</t>
    </rPh>
    <phoneticPr fontId="8"/>
  </si>
  <si>
    <t>人件費（収集運搬）④</t>
    <rPh sb="0" eb="3">
      <t>ジンケンヒ</t>
    </rPh>
    <rPh sb="4" eb="6">
      <t>シュウシュウ</t>
    </rPh>
    <rPh sb="6" eb="8">
      <t>ウンパン</t>
    </rPh>
    <phoneticPr fontId="8"/>
  </si>
  <si>
    <t>人件費（中間処理）⑤</t>
    <rPh sb="0" eb="3">
      <t>ジンケンヒ</t>
    </rPh>
    <rPh sb="4" eb="6">
      <t>チュウカン</t>
    </rPh>
    <rPh sb="6" eb="8">
      <t>ショリ</t>
    </rPh>
    <phoneticPr fontId="8"/>
  </si>
  <si>
    <t>人件費（最終処分）⑥</t>
    <rPh sb="0" eb="3">
      <t>ジンケンヒ</t>
    </rPh>
    <rPh sb="4" eb="6">
      <t>サイシュウ</t>
    </rPh>
    <rPh sb="6" eb="8">
      <t>ショブン</t>
    </rPh>
    <phoneticPr fontId="8"/>
  </si>
  <si>
    <t>当年度退職金⑦</t>
    <rPh sb="0" eb="2">
      <t>トウネン</t>
    </rPh>
    <rPh sb="2" eb="3">
      <t>ド</t>
    </rPh>
    <rPh sb="3" eb="5">
      <t>タイショク</t>
    </rPh>
    <rPh sb="5" eb="6">
      <t>キン</t>
    </rPh>
    <phoneticPr fontId="8"/>
  </si>
  <si>
    <t>前年度賞与等引当金⑧</t>
    <rPh sb="0" eb="3">
      <t>ゼンネンド</t>
    </rPh>
    <rPh sb="3" eb="5">
      <t>ショウヨ</t>
    </rPh>
    <rPh sb="5" eb="6">
      <t>トウ</t>
    </rPh>
    <rPh sb="6" eb="8">
      <t>ヒキアテ</t>
    </rPh>
    <rPh sb="8" eb="9">
      <t>キン</t>
    </rPh>
    <phoneticPr fontId="8"/>
  </si>
  <si>
    <t>当年度末退職手当引当金①</t>
    <rPh sb="0" eb="3">
      <t>トウネンド</t>
    </rPh>
    <rPh sb="3" eb="4">
      <t>マツ</t>
    </rPh>
    <rPh sb="4" eb="6">
      <t>タイショク</t>
    </rPh>
    <rPh sb="6" eb="8">
      <t>テアテ</t>
    </rPh>
    <rPh sb="8" eb="10">
      <t>ヒキアテ</t>
    </rPh>
    <rPh sb="10" eb="11">
      <t>キン</t>
    </rPh>
    <phoneticPr fontId="8"/>
  </si>
  <si>
    <t>前年度末退職手当引当金②</t>
    <rPh sb="0" eb="2">
      <t>ゼンネンド</t>
    </rPh>
    <rPh sb="3" eb="4">
      <t>マツ</t>
    </rPh>
    <rPh sb="4" eb="6">
      <t>タイショク</t>
    </rPh>
    <rPh sb="6" eb="8">
      <t>テアテ</t>
    </rPh>
    <rPh sb="8" eb="10">
      <t>ヒキアテ</t>
    </rPh>
    <rPh sb="10" eb="11">
      <t>キン</t>
    </rPh>
    <phoneticPr fontId="8"/>
  </si>
  <si>
    <t>内、当年度退職金（取崩）③</t>
    <rPh sb="1" eb="3">
      <t>トウキ</t>
    </rPh>
    <rPh sb="5" eb="8">
      <t>タイショクキン</t>
    </rPh>
    <rPh sb="9" eb="11">
      <t>トリクズシ</t>
    </rPh>
    <phoneticPr fontId="8"/>
  </si>
  <si>
    <t>当年度末退職手当引当金繰入（戻入）（①-(②-③））</t>
    <rPh sb="0" eb="3">
      <t>トウネンド</t>
    </rPh>
    <rPh sb="3" eb="4">
      <t>マツ</t>
    </rPh>
    <rPh sb="4" eb="6">
      <t>タイショク</t>
    </rPh>
    <rPh sb="6" eb="8">
      <t>テアテ</t>
    </rPh>
    <rPh sb="8" eb="10">
      <t>ヒキアテ</t>
    </rPh>
    <rPh sb="10" eb="11">
      <t>キン</t>
    </rPh>
    <rPh sb="11" eb="13">
      <t>クリイレ</t>
    </rPh>
    <rPh sb="14" eb="16">
      <t>モドシイレ</t>
    </rPh>
    <phoneticPr fontId="8"/>
  </si>
  <si>
    <t>差引（①-②-③）</t>
    <rPh sb="0" eb="2">
      <t>サシヒキ</t>
    </rPh>
    <phoneticPr fontId="8"/>
  </si>
  <si>
    <t>差引
（④+⑤+⑥-⑦-⑧）</t>
    <rPh sb="0" eb="2">
      <t>サシヒキ</t>
    </rPh>
    <phoneticPr fontId="8"/>
  </si>
  <si>
    <t>その他人件費</t>
    <rPh sb="2" eb="3">
      <t>タ</t>
    </rPh>
    <rPh sb="3" eb="6">
      <t>ジンケンヒ</t>
    </rPh>
    <phoneticPr fontId="8"/>
  </si>
  <si>
    <t>総務省統一的な基準に基づく財務書類の作成にあたり、セグメント別に賞与等引当金を算定していない場合は、算定を省略することが可能です。</t>
    <rPh sb="0" eb="3">
      <t>ソウムショウ</t>
    </rPh>
    <rPh sb="3" eb="6">
      <t>トウイツテキ</t>
    </rPh>
    <rPh sb="7" eb="9">
      <t>キジュン</t>
    </rPh>
    <rPh sb="10" eb="11">
      <t>モト</t>
    </rPh>
    <rPh sb="13" eb="15">
      <t>ザイム</t>
    </rPh>
    <rPh sb="15" eb="17">
      <t>ショルイ</t>
    </rPh>
    <rPh sb="18" eb="20">
      <t>サクセイ</t>
    </rPh>
    <rPh sb="30" eb="31">
      <t>ベツ</t>
    </rPh>
    <rPh sb="32" eb="34">
      <t>ショウヨ</t>
    </rPh>
    <rPh sb="34" eb="35">
      <t>トウ</t>
    </rPh>
    <rPh sb="35" eb="37">
      <t>ヒキアテ</t>
    </rPh>
    <rPh sb="37" eb="38">
      <t>キン</t>
    </rPh>
    <rPh sb="39" eb="41">
      <t>サンテイ</t>
    </rPh>
    <rPh sb="46" eb="48">
      <t>バアイ</t>
    </rPh>
    <rPh sb="50" eb="52">
      <t>サンテイ</t>
    </rPh>
    <rPh sb="53" eb="55">
      <t>ショウリャク</t>
    </rPh>
    <rPh sb="60" eb="62">
      <t>カノウ</t>
    </rPh>
    <phoneticPr fontId="8"/>
  </si>
  <si>
    <t>※上記の表に算式は按分基準にごみ搬入量を用いる場合の設定となっているため、</t>
    <rPh sb="9" eb="11">
      <t>アンブン</t>
    </rPh>
    <rPh sb="11" eb="13">
      <t>キジュン</t>
    </rPh>
    <rPh sb="16" eb="18">
      <t>ハンニュウ</t>
    </rPh>
    <rPh sb="18" eb="19">
      <t>リョウ</t>
    </rPh>
    <rPh sb="20" eb="21">
      <t>モチ</t>
    </rPh>
    <rPh sb="23" eb="25">
      <t>バアイ</t>
    </rPh>
    <rPh sb="26" eb="28">
      <t>セッテイ</t>
    </rPh>
    <phoneticPr fontId="8"/>
  </si>
  <si>
    <t>ごみ搬入量以外の基準を用いる場合は上記の表の内容及び算式を適宜修正してください。</t>
    <rPh sb="2" eb="4">
      <t>ハンニュウ</t>
    </rPh>
    <rPh sb="4" eb="5">
      <t>リョウ</t>
    </rPh>
    <rPh sb="5" eb="7">
      <t>イガイ</t>
    </rPh>
    <rPh sb="8" eb="10">
      <t>キジュン</t>
    </rPh>
    <rPh sb="11" eb="12">
      <t>モチ</t>
    </rPh>
    <rPh sb="14" eb="16">
      <t>バアイ</t>
    </rPh>
    <rPh sb="17" eb="19">
      <t>ジョウキ</t>
    </rPh>
    <rPh sb="20" eb="21">
      <t>ヒョウ</t>
    </rPh>
    <rPh sb="22" eb="24">
      <t>ナイヨウ</t>
    </rPh>
    <rPh sb="24" eb="25">
      <t>オヨ</t>
    </rPh>
    <rPh sb="26" eb="28">
      <t>サンシキ</t>
    </rPh>
    <rPh sb="29" eb="31">
      <t>テキギ</t>
    </rPh>
    <rPh sb="31" eb="33">
      <t>シュウセイ</t>
    </rPh>
    <phoneticPr fontId="8"/>
  </si>
  <si>
    <t>【新支援ツールの全体像】</t>
    <rPh sb="1" eb="4">
      <t>シンシエン</t>
    </rPh>
    <rPh sb="8" eb="11">
      <t>ゼンタイゾウ</t>
    </rPh>
    <phoneticPr fontId="8"/>
  </si>
  <si>
    <t>【新支援ツールの種類】</t>
    <rPh sb="1" eb="4">
      <t>シンシエン</t>
    </rPh>
    <rPh sb="8" eb="10">
      <t>シュルイ</t>
    </rPh>
    <phoneticPr fontId="8"/>
  </si>
  <si>
    <t>（令和２年３月３１日現在）</t>
    <phoneticPr fontId="10"/>
  </si>
  <si>
    <t>自　令和元年４月 １ 日</t>
    <rPh sb="0" eb="1">
      <t>ジ</t>
    </rPh>
    <rPh sb="2" eb="4">
      <t>レイワ</t>
    </rPh>
    <rPh sb="4" eb="5">
      <t>ガン</t>
    </rPh>
    <rPh sb="5" eb="6">
      <t>ネン</t>
    </rPh>
    <rPh sb="7" eb="8">
      <t>ガツ</t>
    </rPh>
    <rPh sb="11" eb="12">
      <t>ニチ</t>
    </rPh>
    <phoneticPr fontId="15"/>
  </si>
  <si>
    <t>至　令和２年３月３１日</t>
    <rPh sb="0" eb="1">
      <t>イタ</t>
    </rPh>
    <rPh sb="2" eb="4">
      <t>レイワ</t>
    </rPh>
    <rPh sb="5" eb="6">
      <t>ネン</t>
    </rPh>
    <rPh sb="7" eb="8">
      <t>ガツ</t>
    </rPh>
    <rPh sb="10" eb="11">
      <t>ニチ</t>
    </rPh>
    <phoneticPr fontId="15"/>
  </si>
  <si>
    <t>表示単位：団体</t>
    <rPh sb="0" eb="2">
      <t>ヒョウジ</t>
    </rPh>
    <rPh sb="2" eb="4">
      <t>タンイ</t>
    </rPh>
    <rPh sb="5" eb="7">
      <t>ダンタイ</t>
    </rPh>
    <phoneticPr fontId="8"/>
  </si>
  <si>
    <t>表示単位：人</t>
    <rPh sb="0" eb="2">
      <t>ヒョウジ</t>
    </rPh>
    <rPh sb="2" eb="4">
      <t>タンイ</t>
    </rPh>
    <rPh sb="5" eb="6">
      <t>ニン</t>
    </rPh>
    <phoneticPr fontId="8"/>
  </si>
  <si>
    <t>F10</t>
    <phoneticPr fontId="8"/>
  </si>
  <si>
    <r>
      <t>1.</t>
    </r>
    <r>
      <rPr>
        <sz val="10"/>
        <rFont val="ＭＳ Ｐゴシック"/>
        <family val="3"/>
        <charset val="128"/>
      </rPr>
      <t>基礎情報（事務組合用）</t>
    </r>
  </si>
  <si>
    <t>構成市町村数の表示単位の修正</t>
    <rPh sb="0" eb="2">
      <t>コウセイ</t>
    </rPh>
    <rPh sb="2" eb="5">
      <t>シチョウソン</t>
    </rPh>
    <rPh sb="5" eb="6">
      <t>スウ</t>
    </rPh>
    <rPh sb="7" eb="9">
      <t>ヒョウジ</t>
    </rPh>
    <rPh sb="9" eb="11">
      <t>タンイ</t>
    </rPh>
    <rPh sb="12" eb="14">
      <t>シュウセイ</t>
    </rPh>
    <phoneticPr fontId="8"/>
  </si>
  <si>
    <t>修正後</t>
    <rPh sb="0" eb="2">
      <t>シュウセイ</t>
    </rPh>
    <rPh sb="2" eb="3">
      <t>ゴ</t>
    </rPh>
    <phoneticPr fontId="8"/>
  </si>
  <si>
    <t>修正前</t>
    <rPh sb="0" eb="2">
      <t>シュウセイ</t>
    </rPh>
    <rPh sb="2" eb="3">
      <t>マエ</t>
    </rPh>
    <phoneticPr fontId="8"/>
  </si>
  <si>
    <t>修正内容</t>
    <rPh sb="0" eb="2">
      <t>シュウセイ</t>
    </rPh>
    <rPh sb="2" eb="4">
      <t>ナイヨウ</t>
    </rPh>
    <phoneticPr fontId="8"/>
  </si>
  <si>
    <t>【修正履歴】</t>
    <phoneticPr fontId="8"/>
  </si>
  <si>
    <t>修正方法</t>
    <rPh sb="0" eb="2">
      <t>シュウセイ</t>
    </rPh>
    <rPh sb="2" eb="4">
      <t>ホウホウ</t>
    </rPh>
    <phoneticPr fontId="8"/>
  </si>
  <si>
    <t>6.原価</t>
    <rPh sb="2" eb="4">
      <t>ゲンカ</t>
    </rPh>
    <phoneticPr fontId="8"/>
  </si>
  <si>
    <t>H128</t>
    <phoneticPr fontId="8"/>
  </si>
  <si>
    <t>H129</t>
  </si>
  <si>
    <t>H130</t>
  </si>
  <si>
    <t>M128</t>
    <phoneticPr fontId="8"/>
  </si>
  <si>
    <t>M129</t>
  </si>
  <si>
    <t>M130</t>
  </si>
  <si>
    <t>='1.基礎情報（市区町村用）'!F66+'1.基礎情報（事務組合用）'!F58</t>
    <phoneticPr fontId="8"/>
  </si>
  <si>
    <t>='1.基礎情報（市区町村用）'!F66</t>
    <phoneticPr fontId="8"/>
  </si>
  <si>
    <t>修正後の算式に修正してください。</t>
    <rPh sb="0" eb="2">
      <t>シュウセイ</t>
    </rPh>
    <rPh sb="2" eb="3">
      <t>ゴ</t>
    </rPh>
    <rPh sb="4" eb="6">
      <t>サンシキ</t>
    </rPh>
    <rPh sb="7" eb="9">
      <t>シュウセイ</t>
    </rPh>
    <phoneticPr fontId="8"/>
  </si>
  <si>
    <t>='1.基礎情報（市区町村用）'!F67+'1.基礎情報（事務組合用）'!F59</t>
    <phoneticPr fontId="8"/>
  </si>
  <si>
    <t>='1.基礎情報（市区町村用）'!F68+'1.基礎情報（事務組合用）'!F60</t>
    <phoneticPr fontId="8"/>
  </si>
  <si>
    <t>='1.基礎情報（市区町村用）'!G66+'1.基礎情報（事務組合用）'!G58</t>
    <phoneticPr fontId="8"/>
  </si>
  <si>
    <t>='1.基礎情報（市区町村用）'!G67+'1.基礎情報（事務組合用）'!G59</t>
    <phoneticPr fontId="8"/>
  </si>
  <si>
    <t>='1.基礎情報（市区町村用）'!G68+'1.基礎情報（事務組合用）'!G60</t>
    <phoneticPr fontId="8"/>
  </si>
  <si>
    <t>='1.基礎情報（市区町村用）'!F67</t>
    <phoneticPr fontId="8"/>
  </si>
  <si>
    <t>='1.基礎情報（市区町村用）'!F68</t>
    <phoneticPr fontId="8"/>
  </si>
  <si>
    <t>='1.基礎情報（市区町村用）'!G66</t>
    <phoneticPr fontId="8"/>
  </si>
  <si>
    <t>='1.基礎情報（市区町村用）'!G67</t>
    <phoneticPr fontId="8"/>
  </si>
  <si>
    <t>='1.基礎情報（市区町村用）'!G68</t>
    <phoneticPr fontId="8"/>
  </si>
  <si>
    <t>直接資源化量（生活系）の算定式の修正
（市区町村の処理量のみではなく、事務組合の処理量も集計されるように修正）</t>
    <rPh sb="0" eb="2">
      <t>チョクセツ</t>
    </rPh>
    <rPh sb="2" eb="5">
      <t>シゲンカ</t>
    </rPh>
    <rPh sb="5" eb="6">
      <t>リョウ</t>
    </rPh>
    <rPh sb="7" eb="9">
      <t>セイカツ</t>
    </rPh>
    <rPh sb="9" eb="10">
      <t>ケイ</t>
    </rPh>
    <rPh sb="12" eb="14">
      <t>サンテイ</t>
    </rPh>
    <rPh sb="14" eb="15">
      <t>シキ</t>
    </rPh>
    <rPh sb="16" eb="18">
      <t>シュウセイ</t>
    </rPh>
    <rPh sb="20" eb="22">
      <t>シク</t>
    </rPh>
    <rPh sb="22" eb="24">
      <t>チョウソン</t>
    </rPh>
    <rPh sb="25" eb="27">
      <t>ショリ</t>
    </rPh>
    <rPh sb="27" eb="28">
      <t>リョウ</t>
    </rPh>
    <rPh sb="35" eb="37">
      <t>ジム</t>
    </rPh>
    <rPh sb="37" eb="39">
      <t>クミアイ</t>
    </rPh>
    <rPh sb="40" eb="42">
      <t>ショリ</t>
    </rPh>
    <rPh sb="42" eb="43">
      <t>リョウ</t>
    </rPh>
    <rPh sb="44" eb="46">
      <t>シュウケイ</t>
    </rPh>
    <rPh sb="52" eb="54">
      <t>シュウセイ</t>
    </rPh>
    <phoneticPr fontId="8"/>
  </si>
  <si>
    <t>直接埋立量（生活系）の算定式の修正
（市区町村の処理量のみではなく、事務組合の処理量も集計されるように修正）</t>
    <rPh sb="0" eb="2">
      <t>チョクセツ</t>
    </rPh>
    <rPh sb="2" eb="4">
      <t>ウメタテ</t>
    </rPh>
    <rPh sb="4" eb="5">
      <t>リョウ</t>
    </rPh>
    <rPh sb="6" eb="8">
      <t>セイカツ</t>
    </rPh>
    <rPh sb="8" eb="9">
      <t>ケイ</t>
    </rPh>
    <rPh sb="11" eb="13">
      <t>サンテイ</t>
    </rPh>
    <rPh sb="13" eb="14">
      <t>シキ</t>
    </rPh>
    <rPh sb="15" eb="17">
      <t>シュウセイ</t>
    </rPh>
    <rPh sb="19" eb="21">
      <t>シク</t>
    </rPh>
    <rPh sb="21" eb="23">
      <t>チョウソン</t>
    </rPh>
    <rPh sb="24" eb="26">
      <t>ショリ</t>
    </rPh>
    <rPh sb="26" eb="27">
      <t>リョウ</t>
    </rPh>
    <rPh sb="34" eb="36">
      <t>ジム</t>
    </rPh>
    <rPh sb="36" eb="38">
      <t>クミアイ</t>
    </rPh>
    <rPh sb="39" eb="41">
      <t>ショリ</t>
    </rPh>
    <rPh sb="41" eb="42">
      <t>リョウ</t>
    </rPh>
    <rPh sb="43" eb="45">
      <t>シュウケイ</t>
    </rPh>
    <rPh sb="51" eb="53">
      <t>シュウセイ</t>
    </rPh>
    <phoneticPr fontId="8"/>
  </si>
  <si>
    <t>処理残渣埋立量（生活系）の算定式の修正
（市区町村の処理量のみではなく、事務組合の処理量も集計されるように修正）</t>
    <rPh sb="0" eb="2">
      <t>ショリ</t>
    </rPh>
    <rPh sb="2" eb="4">
      <t>ザンサ</t>
    </rPh>
    <rPh sb="4" eb="6">
      <t>ウメタテ</t>
    </rPh>
    <rPh sb="6" eb="7">
      <t>リョウ</t>
    </rPh>
    <rPh sb="8" eb="10">
      <t>セイカツ</t>
    </rPh>
    <rPh sb="10" eb="11">
      <t>ケイ</t>
    </rPh>
    <rPh sb="13" eb="15">
      <t>サンテイ</t>
    </rPh>
    <rPh sb="15" eb="16">
      <t>シキ</t>
    </rPh>
    <rPh sb="17" eb="19">
      <t>シュウセイ</t>
    </rPh>
    <rPh sb="21" eb="23">
      <t>シク</t>
    </rPh>
    <rPh sb="23" eb="25">
      <t>チョウソン</t>
    </rPh>
    <rPh sb="26" eb="28">
      <t>ショリ</t>
    </rPh>
    <rPh sb="28" eb="29">
      <t>リョウ</t>
    </rPh>
    <rPh sb="36" eb="38">
      <t>ジム</t>
    </rPh>
    <rPh sb="38" eb="40">
      <t>クミアイ</t>
    </rPh>
    <rPh sb="41" eb="43">
      <t>ショリ</t>
    </rPh>
    <rPh sb="43" eb="44">
      <t>リョウ</t>
    </rPh>
    <rPh sb="45" eb="47">
      <t>シュウケイ</t>
    </rPh>
    <rPh sb="53" eb="55">
      <t>シュウセイ</t>
    </rPh>
    <phoneticPr fontId="8"/>
  </si>
  <si>
    <t>直接資源化量（事業系）の算定式の修正
（市区町村の処理量のみではなく、事務組合の処理量も集計されるように修正）</t>
    <rPh sb="0" eb="2">
      <t>チョクセツ</t>
    </rPh>
    <rPh sb="2" eb="5">
      <t>シゲンカ</t>
    </rPh>
    <rPh sb="5" eb="6">
      <t>リョウ</t>
    </rPh>
    <rPh sb="7" eb="9">
      <t>ジギョウ</t>
    </rPh>
    <rPh sb="9" eb="10">
      <t>ケイ</t>
    </rPh>
    <rPh sb="12" eb="14">
      <t>サンテイ</t>
    </rPh>
    <rPh sb="14" eb="15">
      <t>シキ</t>
    </rPh>
    <rPh sb="16" eb="18">
      <t>シュウセイ</t>
    </rPh>
    <rPh sb="20" eb="22">
      <t>シク</t>
    </rPh>
    <rPh sb="22" eb="24">
      <t>チョウソン</t>
    </rPh>
    <rPh sb="25" eb="27">
      <t>ショリ</t>
    </rPh>
    <rPh sb="27" eb="28">
      <t>リョウ</t>
    </rPh>
    <rPh sb="35" eb="37">
      <t>ジム</t>
    </rPh>
    <rPh sb="37" eb="39">
      <t>クミアイ</t>
    </rPh>
    <rPh sb="40" eb="42">
      <t>ショリ</t>
    </rPh>
    <rPh sb="42" eb="43">
      <t>リョウ</t>
    </rPh>
    <rPh sb="44" eb="46">
      <t>シュウケイ</t>
    </rPh>
    <rPh sb="52" eb="54">
      <t>シュウセイ</t>
    </rPh>
    <phoneticPr fontId="8"/>
  </si>
  <si>
    <t>直接埋立量（事業系）の算定式の修正
（市区町村の処理量のみではなく、事務組合の処理量も集計されるように修正）</t>
    <rPh sb="0" eb="2">
      <t>チョクセツ</t>
    </rPh>
    <rPh sb="2" eb="4">
      <t>ウメタテ</t>
    </rPh>
    <rPh sb="4" eb="5">
      <t>リョウ</t>
    </rPh>
    <rPh sb="6" eb="8">
      <t>ジギョウ</t>
    </rPh>
    <rPh sb="8" eb="9">
      <t>ケイ</t>
    </rPh>
    <rPh sb="11" eb="13">
      <t>サンテイ</t>
    </rPh>
    <rPh sb="13" eb="14">
      <t>シキ</t>
    </rPh>
    <rPh sb="15" eb="17">
      <t>シュウセイ</t>
    </rPh>
    <rPh sb="19" eb="21">
      <t>シク</t>
    </rPh>
    <rPh sb="21" eb="23">
      <t>チョウソン</t>
    </rPh>
    <rPh sb="24" eb="26">
      <t>ショリ</t>
    </rPh>
    <rPh sb="26" eb="27">
      <t>リョウ</t>
    </rPh>
    <rPh sb="34" eb="36">
      <t>ジム</t>
    </rPh>
    <rPh sb="36" eb="38">
      <t>クミアイ</t>
    </rPh>
    <rPh sb="39" eb="41">
      <t>ショリ</t>
    </rPh>
    <rPh sb="41" eb="42">
      <t>リョウ</t>
    </rPh>
    <rPh sb="43" eb="45">
      <t>シュウケイ</t>
    </rPh>
    <rPh sb="51" eb="53">
      <t>シュウセイ</t>
    </rPh>
    <phoneticPr fontId="8"/>
  </si>
  <si>
    <t>処理残渣埋立量（事業系）の算定式の修正
（市区町村の処理量のみではなく、事務組合の処理量も集計されるように修正）</t>
    <rPh sb="0" eb="2">
      <t>ショリ</t>
    </rPh>
    <rPh sb="2" eb="4">
      <t>ザンサ</t>
    </rPh>
    <rPh sb="4" eb="6">
      <t>ウメタテ</t>
    </rPh>
    <rPh sb="6" eb="7">
      <t>リョウ</t>
    </rPh>
    <rPh sb="8" eb="10">
      <t>ジギョウ</t>
    </rPh>
    <rPh sb="10" eb="11">
      <t>ケイ</t>
    </rPh>
    <rPh sb="13" eb="15">
      <t>サンテイ</t>
    </rPh>
    <rPh sb="15" eb="16">
      <t>シキ</t>
    </rPh>
    <rPh sb="17" eb="19">
      <t>シュウセイ</t>
    </rPh>
    <rPh sb="21" eb="23">
      <t>シク</t>
    </rPh>
    <rPh sb="23" eb="25">
      <t>チョウソン</t>
    </rPh>
    <rPh sb="26" eb="28">
      <t>ショリ</t>
    </rPh>
    <rPh sb="28" eb="29">
      <t>リョウ</t>
    </rPh>
    <rPh sb="36" eb="38">
      <t>ジム</t>
    </rPh>
    <rPh sb="38" eb="40">
      <t>クミアイ</t>
    </rPh>
    <rPh sb="41" eb="43">
      <t>ショリ</t>
    </rPh>
    <rPh sb="43" eb="44">
      <t>リョウ</t>
    </rPh>
    <rPh sb="45" eb="47">
      <t>シュウケイ</t>
    </rPh>
    <rPh sb="53" eb="55">
      <t>シュウセイ</t>
    </rPh>
    <phoneticPr fontId="8"/>
  </si>
  <si>
    <r>
      <t>要約</t>
    </r>
    <r>
      <rPr>
        <sz val="10"/>
        <rFont val="Arial"/>
        <family val="2"/>
      </rPr>
      <t xml:space="preserve"> (</t>
    </r>
    <r>
      <rPr>
        <sz val="10"/>
        <rFont val="ＭＳ Ｐゴシック"/>
        <family val="3"/>
        <charset val="128"/>
      </rPr>
      <t>事務組合用</t>
    </r>
    <r>
      <rPr>
        <sz val="10"/>
        <rFont val="Arial"/>
        <family val="2"/>
      </rPr>
      <t>)</t>
    </r>
  </si>
  <si>
    <t>F6</t>
    <phoneticPr fontId="8"/>
  </si>
  <si>
    <t>表示単位：なし</t>
    <rPh sb="0" eb="2">
      <t>ヒョウジ</t>
    </rPh>
    <rPh sb="2" eb="4">
      <t>タンイ</t>
    </rPh>
    <phoneticPr fontId="8"/>
  </si>
  <si>
    <t>セルの書式設定より、「表示形式」-「ユーザー定義]‐「種類」の記載内容を「#,##0 "人"」から「#,##0 "団体"」に修正してください。</t>
    <rPh sb="3" eb="5">
      <t>ショシキ</t>
    </rPh>
    <rPh sb="5" eb="7">
      <t>セッテイ</t>
    </rPh>
    <rPh sb="11" eb="13">
      <t>ヒョウジ</t>
    </rPh>
    <rPh sb="13" eb="15">
      <t>ケイシキ</t>
    </rPh>
    <rPh sb="22" eb="24">
      <t>テイギ</t>
    </rPh>
    <rPh sb="27" eb="29">
      <t>シュルイ</t>
    </rPh>
    <rPh sb="31" eb="33">
      <t>キサイ</t>
    </rPh>
    <rPh sb="33" eb="35">
      <t>ナイヨウ</t>
    </rPh>
    <rPh sb="44" eb="45">
      <t>ニン</t>
    </rPh>
    <rPh sb="57" eb="59">
      <t>ダンタイ</t>
    </rPh>
    <rPh sb="62" eb="64">
      <t>シュウセイ</t>
    </rPh>
    <phoneticPr fontId="8"/>
  </si>
  <si>
    <t>令和〇年度</t>
    <rPh sb="0" eb="2">
      <t>レイワ</t>
    </rPh>
    <rPh sb="3" eb="5">
      <t>ネンド</t>
    </rPh>
    <rPh sb="4" eb="5">
      <t>ガンネン</t>
    </rPh>
    <phoneticPr fontId="14"/>
  </si>
  <si>
    <t>対象シート</t>
    <rPh sb="0" eb="2">
      <t>タイショウ</t>
    </rPh>
    <phoneticPr fontId="8"/>
  </si>
  <si>
    <t>対象セル</t>
    <rPh sb="0" eb="2">
      <t>タイショウ</t>
    </rPh>
    <phoneticPr fontId="8"/>
  </si>
  <si>
    <t>表記の修正</t>
    <rPh sb="0" eb="2">
      <t>ヒョウキ</t>
    </rPh>
    <rPh sb="3" eb="5">
      <t>シュウセイ</t>
    </rPh>
    <phoneticPr fontId="8"/>
  </si>
  <si>
    <t>4.人件費単価</t>
    <phoneticPr fontId="8"/>
  </si>
  <si>
    <t>技術職</t>
    <rPh sb="0" eb="2">
      <t>ギジュツ</t>
    </rPh>
    <rPh sb="2" eb="3">
      <t>ショク</t>
    </rPh>
    <phoneticPr fontId="8"/>
  </si>
  <si>
    <t>文章中の「技術職」を「技能職」に修正してください。</t>
    <rPh sb="0" eb="3">
      <t>ブンショウチュウ</t>
    </rPh>
    <rPh sb="5" eb="7">
      <t>ギジュツ</t>
    </rPh>
    <rPh sb="7" eb="8">
      <t>ショク</t>
    </rPh>
    <rPh sb="11" eb="13">
      <t>ギノウ</t>
    </rPh>
    <rPh sb="13" eb="14">
      <t>ショク</t>
    </rPh>
    <rPh sb="16" eb="18">
      <t>シュウセイ</t>
    </rPh>
    <phoneticPr fontId="8"/>
  </si>
  <si>
    <t>■一般職及び技能職の人数には、会計年度任用職員の人数を含まず、「会計年度任用職員」欄に別途入力してください。</t>
    <rPh sb="1" eb="3">
      <t>イッパン</t>
    </rPh>
    <rPh sb="3" eb="4">
      <t>ショク</t>
    </rPh>
    <rPh sb="4" eb="5">
      <t>オヨ</t>
    </rPh>
    <rPh sb="6" eb="8">
      <t>ギノウ</t>
    </rPh>
    <rPh sb="8" eb="9">
      <t>ショク</t>
    </rPh>
    <rPh sb="10" eb="12">
      <t>ニンズウ</t>
    </rPh>
    <rPh sb="24" eb="26">
      <t>ニンズウ</t>
    </rPh>
    <rPh sb="27" eb="28">
      <t>フク</t>
    </rPh>
    <rPh sb="41" eb="42">
      <t>ラン</t>
    </rPh>
    <rPh sb="43" eb="45">
      <t>ベット</t>
    </rPh>
    <rPh sb="45" eb="47">
      <t>ニュウリョク</t>
    </rPh>
    <phoneticPr fontId="8"/>
  </si>
  <si>
    <t>■一般職、技能職の人数には会計年度任用職員の人数は含まず、別途「会計年度任用職員」欄に入力してください。</t>
    <rPh sb="1" eb="3">
      <t>イッパン</t>
    </rPh>
    <rPh sb="3" eb="4">
      <t>ショク</t>
    </rPh>
    <rPh sb="5" eb="7">
      <t>ギノウ</t>
    </rPh>
    <rPh sb="7" eb="8">
      <t>ショク</t>
    </rPh>
    <rPh sb="9" eb="11">
      <t>ニンズウ</t>
    </rPh>
    <rPh sb="22" eb="24">
      <t>ニンズウ</t>
    </rPh>
    <rPh sb="25" eb="26">
      <t>フク</t>
    </rPh>
    <rPh sb="29" eb="31">
      <t>ベット</t>
    </rPh>
    <rPh sb="32" eb="34">
      <t>カイケイ</t>
    </rPh>
    <rPh sb="34" eb="36">
      <t>ネンド</t>
    </rPh>
    <rPh sb="36" eb="38">
      <t>ニンヨウ</t>
    </rPh>
    <rPh sb="38" eb="40">
      <t>ショクイン</t>
    </rPh>
    <rPh sb="41" eb="42">
      <t>ラン</t>
    </rPh>
    <rPh sb="43" eb="45">
      <t>ニュウリョク</t>
    </rPh>
    <phoneticPr fontId="8"/>
  </si>
  <si>
    <t>6.原価</t>
    <phoneticPr fontId="8"/>
  </si>
  <si>
    <t>C102</t>
    <phoneticPr fontId="8"/>
  </si>
  <si>
    <t>C45</t>
    <phoneticPr fontId="8"/>
  </si>
  <si>
    <t>算式の修正</t>
    <rPh sb="0" eb="2">
      <t>サンシキ</t>
    </rPh>
    <rPh sb="3" eb="5">
      <t>シュウセイ</t>
    </rPh>
    <phoneticPr fontId="8"/>
  </si>
  <si>
    <t>=IF(ISBLANK($S$71*E94),"",IF($S$71*E94&lt;0,0,$S$71*E94))</t>
    <phoneticPr fontId="8"/>
  </si>
  <si>
    <t>=$S$71*E94</t>
    <phoneticPr fontId="8"/>
  </si>
  <si>
    <t>E71</t>
    <phoneticPr fontId="8"/>
  </si>
  <si>
    <t>F71</t>
    <phoneticPr fontId="8"/>
  </si>
  <si>
    <t>G71</t>
    <phoneticPr fontId="8"/>
  </si>
  <si>
    <t>=$S$71*F94</t>
    <phoneticPr fontId="8"/>
  </si>
  <si>
    <t>=IF(ISBLANK($S$71*F94),"",IF($S$71*F94&lt;0,0,$S$71*F94))</t>
    <phoneticPr fontId="8"/>
  </si>
  <si>
    <t>=$S$71*G94</t>
    <phoneticPr fontId="8"/>
  </si>
  <si>
    <t>I71</t>
    <phoneticPr fontId="8"/>
  </si>
  <si>
    <t>J71</t>
    <phoneticPr fontId="8"/>
  </si>
  <si>
    <t>K71</t>
    <phoneticPr fontId="8"/>
  </si>
  <si>
    <t>M71</t>
    <phoneticPr fontId="8"/>
  </si>
  <si>
    <t>N71</t>
    <phoneticPr fontId="8"/>
  </si>
  <si>
    <t>O71</t>
    <phoneticPr fontId="8"/>
  </si>
  <si>
    <t>Q71</t>
    <phoneticPr fontId="8"/>
  </si>
  <si>
    <t>=$S$71*I94</t>
    <phoneticPr fontId="8"/>
  </si>
  <si>
    <t>=IF(ISBLANK($S$71*I94),"",IF($S$71*I94&lt;0,0,$S$71*I94))</t>
    <phoneticPr fontId="8"/>
  </si>
  <si>
    <t>=IF(ISBLANK($S$71*G94),"",IF($S$71*G94&lt;0,0,$S$71*G94))</t>
    <phoneticPr fontId="8"/>
  </si>
  <si>
    <t>=IF(ISBLANK($S$71*J94),"",IF($S$71*J94&lt;0,0,$S$71*J94))</t>
    <phoneticPr fontId="8"/>
  </si>
  <si>
    <t>=IF(ISBLANK($S$71*K94),"",IF($S$71*K94&lt;0,0,$S$71*K94))</t>
    <phoneticPr fontId="8"/>
  </si>
  <si>
    <t>=IF(ISBLANK($S$71*M94),"",IF($S$71*M94&lt;0,0,$S$71*M94))</t>
    <phoneticPr fontId="8"/>
  </si>
  <si>
    <t>=IF(ISBLANK($S$71*N94),"",IF($S$71*N94&lt;0,0,$S$71*N94))</t>
    <phoneticPr fontId="8"/>
  </si>
  <si>
    <t>=IF(ISBLANK($S$71*O94),"",IF($S$71*O94&lt;0,0,$S$71*O94))</t>
    <phoneticPr fontId="8"/>
  </si>
  <si>
    <t>=IF(ISBLANK($S$71*Q94),"",IF($S$71*Q94&lt;0,0,$S$71*Q94))</t>
    <phoneticPr fontId="8"/>
  </si>
  <si>
    <t>=$S$71*J94</t>
    <phoneticPr fontId="8"/>
  </si>
  <si>
    <t>=$S$71*K94</t>
    <phoneticPr fontId="8"/>
  </si>
  <si>
    <t>=$S$71*M94</t>
    <phoneticPr fontId="8"/>
  </si>
  <si>
    <t>=$S$71*N94</t>
    <phoneticPr fontId="8"/>
  </si>
  <si>
    <t>=$S$71*O94</t>
    <phoneticPr fontId="8"/>
  </si>
  <si>
    <t>=$S$71*Q94</t>
    <phoneticPr fontId="8"/>
  </si>
  <si>
    <r>
      <rPr>
        <b/>
        <sz val="11"/>
        <rFont val="ＭＳ ゴシック"/>
        <family val="3"/>
        <charset val="128"/>
      </rPr>
      <t>■人件費の各部門の共通欄及び管理</t>
    </r>
    <r>
      <rPr>
        <sz val="11"/>
        <rFont val="ＭＳ ゴシック"/>
        <family val="3"/>
        <charset val="128"/>
      </rPr>
      <t>:人件費単価×従事職員数の算式が入っていますが、実額を入力する場合は上書きしてください。</t>
    </r>
    <rPh sb="1" eb="4">
      <t>ジンケンヒ</t>
    </rPh>
    <rPh sb="5" eb="8">
      <t>カクブモン</t>
    </rPh>
    <rPh sb="9" eb="11">
      <t>キョウツウ</t>
    </rPh>
    <rPh sb="11" eb="12">
      <t>ラン</t>
    </rPh>
    <rPh sb="12" eb="13">
      <t>オヨ</t>
    </rPh>
    <rPh sb="14" eb="16">
      <t>カンリ</t>
    </rPh>
    <rPh sb="17" eb="20">
      <t>ジンケンヒ</t>
    </rPh>
    <rPh sb="20" eb="22">
      <t>タンカ</t>
    </rPh>
    <rPh sb="23" eb="25">
      <t>ジュウジ</t>
    </rPh>
    <rPh sb="25" eb="27">
      <t>ショクイン</t>
    </rPh>
    <rPh sb="27" eb="28">
      <t>スウ</t>
    </rPh>
    <rPh sb="29" eb="31">
      <t>サンシキ</t>
    </rPh>
    <rPh sb="32" eb="33">
      <t>ハイ</t>
    </rPh>
    <rPh sb="40" eb="42">
      <t>ジツガク</t>
    </rPh>
    <rPh sb="41" eb="42">
      <t>ガク</t>
    </rPh>
    <rPh sb="43" eb="45">
      <t>ニュウリョク</t>
    </rPh>
    <rPh sb="47" eb="49">
      <t>バアイ</t>
    </rPh>
    <rPh sb="50" eb="52">
      <t>ウワガ</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</si>
</sst>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Red]\-#,##0;&quot;－&quot;"/>
    <numFmt numFmtId="177" formatCode="#,##0_);[Red]\(#,##0\)"/>
    <numFmt numFmtId="178" formatCode="#,##0;&quot;△ &quot;#,##0"/>
    <numFmt numFmtId="179" formatCode="0.0%"/>
    <numFmt numFmtId="180" formatCode="[DBNum3]0&quot;．&quot;"/>
    <numFmt numFmtId="181" formatCode="[DBNum3]\(0\)"/>
    <numFmt numFmtId="182" formatCode="\(##\)"/>
    <numFmt numFmtId="183" formatCode="0_);[Red]\(0\)"/>
    <numFmt numFmtId="184" formatCode="#,##0&quot; 人&quot;;\(\$#,##0\);&quot; 人&quot;;"/>
    <numFmt numFmtId="185" formatCode="#,##0&quot; 千円&quot;;\(\$#,##0\);&quot; 千円&quot;;"/>
    <numFmt numFmtId="186" formatCode="#,##0_);\(#,##0\)"/>
    <numFmt numFmtId="187" formatCode="[DBNum3]0"/>
    <numFmt numFmtId="188" formatCode="#,##0\ &quot;人&quot;"/>
    <numFmt numFmtId="189" formatCode="#,##0.00\ &quot;k㎡&quot;"/>
    <numFmt numFmtId="190" formatCode="#,##0\ &quot;円&quot;"/>
    <numFmt numFmtId="191" formatCode="#,##0\ &quot;世帯&quot;"/>
    <numFmt numFmtId="192" formatCode="#,##0,_);[Red]\(#,##0,\)"/>
    <numFmt numFmtId="193" formatCode="0.0"/>
    <numFmt numFmtId="194" formatCode="#,##0\ &quot;日&quot;"/>
    <numFmt numFmtId="195" formatCode="#,##0.0_);[Red]\(#,##0.0\)"/>
    <numFmt numFmtId="196" formatCode="#,##0\ &quot;団体&quot;"/>
  </numFmts>
  <fonts count="4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color theme="1"/>
      <name val="ＭＳ Ｐゴシック"/>
      <family val="3"/>
      <charset val="128"/>
    </font>
    <font>
      <sz val="11"/>
      <color theme="1"/>
      <name val="游ゴシック"/>
      <family val="2"/>
      <scheme val="minor"/>
    </font>
    <font>
      <sz val="6"/>
      <name val="ＪＳ明朝"/>
      <family val="1"/>
      <charset val="128"/>
    </font>
    <font>
      <sz val="6"/>
      <name val="ＭＳ 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18"/>
      <name val="ＭＳ ゴシック"/>
      <family val="3"/>
      <charset val="128"/>
    </font>
    <font>
      <sz val="13"/>
      <name val="ＭＳ ゴシック"/>
      <family val="3"/>
      <charset val="128"/>
    </font>
    <font>
      <b/>
      <sz val="11"/>
      <name val="ＭＳ ゴシック"/>
      <family val="3"/>
      <charset val="128"/>
    </font>
    <font>
      <b/>
      <sz val="10"/>
      <name val="ＭＳ ゴシック"/>
      <family val="3"/>
      <charset val="128"/>
    </font>
    <font>
      <b/>
      <sz val="18"/>
      <name val="ＭＳ ゴシック"/>
      <family val="3"/>
      <charset val="128"/>
    </font>
    <font>
      <b/>
      <sz val="12"/>
      <name val="ＭＳ ゴシック"/>
      <family val="3"/>
      <charset val="128"/>
    </font>
    <font>
      <sz val="12"/>
      <name val="ＭＳ ゴシック"/>
      <family val="3"/>
      <charset val="128"/>
    </font>
    <font>
      <sz val="16"/>
      <name val="ＭＳ ゴシック"/>
      <family val="3"/>
      <charset val="128"/>
    </font>
    <font>
      <sz val="11"/>
      <color theme="1"/>
      <name val="ＭＳ ゴシック"/>
      <family val="3"/>
      <charset val="128"/>
    </font>
    <font>
      <b/>
      <sz val="11"/>
      <color theme="1"/>
      <name val="ＭＳ ゴシック"/>
      <family val="3"/>
      <charset val="128"/>
    </font>
    <font>
      <sz val="11"/>
      <color rgb="FFFF0000"/>
      <name val="ＭＳ ゴシック"/>
      <family val="3"/>
      <charset val="128"/>
    </font>
    <font>
      <sz val="10.5"/>
      <color theme="1"/>
      <name val="ＭＳ ゴシック"/>
      <family val="3"/>
      <charset val="128"/>
    </font>
    <font>
      <sz val="11"/>
      <color rgb="FF000000"/>
      <name val="ＭＳ ゴシック"/>
      <family val="3"/>
      <charset val="128"/>
    </font>
    <font>
      <sz val="12"/>
      <color theme="1"/>
      <name val="ＭＳ ゴシック"/>
      <family val="3"/>
      <charset val="128"/>
    </font>
    <font>
      <b/>
      <u/>
      <sz val="11"/>
      <name val="ＭＳ ゴシック"/>
      <family val="3"/>
      <charset val="128"/>
    </font>
    <font>
      <u/>
      <sz val="11"/>
      <name val="ＭＳ ゴシック"/>
      <family val="3"/>
      <charset val="128"/>
    </font>
    <font>
      <b/>
      <sz val="11"/>
      <color rgb="FFFF0000"/>
      <name val="ＭＳ ゴシック"/>
      <family val="3"/>
      <charset val="128"/>
    </font>
    <font>
      <sz val="9"/>
      <color theme="1"/>
      <name val="ＭＳ ゴシック"/>
      <family val="3"/>
      <charset val="128"/>
    </font>
    <font>
      <u/>
      <sz val="10"/>
      <name val="ＭＳ ゴシック"/>
      <family val="3"/>
      <charset val="128"/>
    </font>
    <font>
      <b/>
      <u/>
      <sz val="14"/>
      <name val="ＭＳ ゴシック"/>
      <family val="3"/>
      <charset val="128"/>
    </font>
    <font>
      <sz val="11"/>
      <name val="ＭＳ 明朝"/>
      <family val="1"/>
      <charset val="128"/>
    </font>
    <font>
      <sz val="11"/>
      <name val="ＪＳ明朝"/>
      <family val="1"/>
      <charset val="128"/>
    </font>
    <font>
      <sz val="10"/>
      <name val="Arial"/>
      <family val="2"/>
    </font>
    <font>
      <sz val="10"/>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indexed="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s>
  <borders count="6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right style="thin">
        <color indexed="64"/>
      </right>
      <top/>
      <bottom style="thin">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s>
  <cellStyleXfs count="38">
    <xf numFmtId="0" fontId="0" fillId="0" borderId="0"/>
    <xf numFmtId="176" fontId="6" fillId="0" borderId="0">
      <alignment vertical="top"/>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0" fontId="13" fillId="0" borderId="0"/>
    <xf numFmtId="176" fontId="6" fillId="0" borderId="0">
      <alignment vertical="top"/>
    </xf>
    <xf numFmtId="38" fontId="9" fillId="0" borderId="0" applyFont="0" applyFill="0" applyBorder="0" applyAlignment="0" applyProtection="0"/>
    <xf numFmtId="9" fontId="9" fillId="0" borderId="0" applyFont="0" applyFill="0" applyBorder="0" applyAlignment="0" applyProtection="0">
      <alignment vertical="center"/>
    </xf>
    <xf numFmtId="0" fontId="11" fillId="0" borderId="0">
      <alignment vertical="center"/>
    </xf>
    <xf numFmtId="176" fontId="6" fillId="0" borderId="0">
      <alignment vertical="top"/>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9" fontId="13" fillId="0" borderId="0" applyFont="0" applyFill="0" applyBorder="0" applyAlignment="0" applyProtection="0">
      <alignment vertical="center"/>
    </xf>
    <xf numFmtId="38" fontId="11" fillId="0" borderId="0" applyFont="0" applyFill="0" applyBorder="0" applyAlignment="0" applyProtection="0">
      <alignment vertical="center"/>
    </xf>
    <xf numFmtId="38" fontId="9" fillId="0" borderId="0" applyFont="0" applyFill="0" applyBorder="0" applyAlignment="0" applyProtection="0">
      <alignment vertical="center"/>
    </xf>
    <xf numFmtId="0" fontId="4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1"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47">
    <xf numFmtId="0" fontId="0" fillId="0" borderId="0" xfId="0"/>
    <xf numFmtId="177" fontId="16" fillId="0" borderId="0" xfId="20" applyNumberFormat="1" applyFont="1" applyAlignment="1">
      <alignment vertical="center"/>
    </xf>
    <xf numFmtId="177" fontId="16" fillId="0" borderId="0" xfId="1" applyNumberFormat="1" applyFont="1" applyAlignment="1">
      <alignment vertical="center"/>
    </xf>
    <xf numFmtId="177" fontId="16" fillId="0" borderId="2" xfId="1" applyNumberFormat="1" applyFont="1" applyBorder="1" applyAlignment="1">
      <alignment vertical="center"/>
    </xf>
    <xf numFmtId="177" fontId="16" fillId="0" borderId="3" xfId="1" applyNumberFormat="1" applyFont="1" applyBorder="1" applyAlignment="1">
      <alignment vertical="center"/>
    </xf>
    <xf numFmtId="177" fontId="16" fillId="0" borderId="4" xfId="1" applyNumberFormat="1" applyFont="1" applyBorder="1" applyAlignment="1">
      <alignment horizontal="right" vertical="center"/>
    </xf>
    <xf numFmtId="177" fontId="16" fillId="0" borderId="1" xfId="1" applyNumberFormat="1" applyFont="1" applyBorder="1" applyAlignment="1">
      <alignment vertical="center"/>
    </xf>
    <xf numFmtId="177" fontId="16" fillId="0" borderId="9" xfId="1" applyNumberFormat="1" applyFont="1" applyBorder="1" applyAlignment="1">
      <alignment vertical="center"/>
    </xf>
    <xf numFmtId="187" fontId="19" fillId="0" borderId="0" xfId="5" applyNumberFormat="1" applyFont="1" applyFill="1" applyBorder="1" applyAlignment="1">
      <alignment horizontal="left" vertical="center"/>
    </xf>
    <xf numFmtId="182" fontId="19" fillId="0" borderId="0" xfId="5" applyNumberFormat="1" applyFont="1" applyFill="1" applyBorder="1" applyAlignment="1">
      <alignment horizontal="left" vertical="center"/>
    </xf>
    <xf numFmtId="182" fontId="19" fillId="0" borderId="0" xfId="5" applyNumberFormat="1" applyFont="1" applyFill="1" applyBorder="1" applyAlignment="1">
      <alignment horizontal="center" vertical="center"/>
    </xf>
    <xf numFmtId="0" fontId="19" fillId="0" borderId="0" xfId="5" applyFont="1" applyFill="1" applyBorder="1" applyAlignment="1">
      <alignment horizontal="center" vertical="center"/>
    </xf>
    <xf numFmtId="0" fontId="6" fillId="0" borderId="0" xfId="5" applyFont="1" applyFill="1" applyBorder="1" applyAlignment="1">
      <alignment horizontal="right" vertical="center"/>
    </xf>
    <xf numFmtId="187" fontId="20" fillId="0" borderId="1" xfId="5" applyNumberFormat="1" applyFont="1" applyFill="1" applyBorder="1" applyAlignment="1">
      <alignment horizontal="left" vertical="center"/>
    </xf>
    <xf numFmtId="182" fontId="6" fillId="0" borderId="0" xfId="5" applyNumberFormat="1" applyFont="1" applyFill="1" applyBorder="1" applyAlignment="1">
      <alignment horizontal="left" vertical="center"/>
    </xf>
    <xf numFmtId="0" fontId="6" fillId="0" borderId="0" xfId="5" applyFont="1" applyFill="1" applyBorder="1">
      <alignment vertical="center"/>
    </xf>
    <xf numFmtId="178" fontId="6" fillId="0" borderId="0" xfId="17" applyNumberFormat="1" applyFont="1" applyFill="1" applyBorder="1" applyAlignment="1">
      <alignment vertical="center"/>
    </xf>
    <xf numFmtId="178" fontId="6" fillId="0" borderId="9" xfId="5" applyNumberFormat="1" applyFont="1" applyFill="1" applyBorder="1">
      <alignment vertical="center"/>
    </xf>
    <xf numFmtId="187" fontId="6" fillId="0" borderId="0" xfId="5" applyNumberFormat="1" applyFont="1" applyFill="1" applyBorder="1" applyAlignment="1">
      <alignment horizontal="right" vertical="center"/>
    </xf>
    <xf numFmtId="187" fontId="6" fillId="0" borderId="1" xfId="5" applyNumberFormat="1" applyFont="1" applyFill="1" applyBorder="1" applyAlignment="1">
      <alignment horizontal="left" vertical="center"/>
    </xf>
    <xf numFmtId="0" fontId="6" fillId="0" borderId="0" xfId="5" applyFont="1" applyFill="1" applyBorder="1" applyAlignment="1">
      <alignment horizontal="left" vertical="center"/>
    </xf>
    <xf numFmtId="178" fontId="6" fillId="0" borderId="0" xfId="17" applyNumberFormat="1" applyFont="1" applyFill="1" applyBorder="1" applyAlignment="1">
      <alignment horizontal="right" vertical="center"/>
    </xf>
    <xf numFmtId="182" fontId="6" fillId="0" borderId="0" xfId="5" applyNumberFormat="1" applyFont="1" applyFill="1" applyBorder="1" applyAlignment="1">
      <alignment horizontal="right" vertical="center"/>
    </xf>
    <xf numFmtId="178" fontId="6" fillId="0" borderId="14" xfId="17" applyNumberFormat="1" applyFont="1" applyFill="1" applyBorder="1" applyAlignment="1">
      <alignment horizontal="right" vertical="center"/>
    </xf>
    <xf numFmtId="178" fontId="6" fillId="0" borderId="3" xfId="17" applyNumberFormat="1" applyFont="1" applyFill="1" applyBorder="1" applyAlignment="1">
      <alignment horizontal="right" vertical="center"/>
    </xf>
    <xf numFmtId="177" fontId="16" fillId="0" borderId="1" xfId="1" applyNumberFormat="1" applyFont="1" applyFill="1" applyBorder="1" applyAlignment="1">
      <alignment vertical="center"/>
    </xf>
    <xf numFmtId="177" fontId="16" fillId="0" borderId="9" xfId="1" applyNumberFormat="1" applyFont="1" applyFill="1" applyBorder="1" applyAlignment="1">
      <alignment vertical="center"/>
    </xf>
    <xf numFmtId="177" fontId="16" fillId="0" borderId="0" xfId="1" applyNumberFormat="1" applyFont="1" applyFill="1" applyAlignment="1">
      <alignment vertical="center"/>
    </xf>
    <xf numFmtId="187" fontId="6" fillId="0" borderId="13" xfId="5" applyNumberFormat="1" applyFont="1" applyFill="1" applyBorder="1" applyAlignment="1">
      <alignment horizontal="left" vertical="center"/>
    </xf>
    <xf numFmtId="187" fontId="6" fillId="0" borderId="14" xfId="5" applyNumberFormat="1" applyFont="1" applyFill="1" applyBorder="1" applyAlignment="1">
      <alignment horizontal="left" vertical="center"/>
    </xf>
    <xf numFmtId="182" fontId="6" fillId="0" borderId="14" xfId="5" applyNumberFormat="1" applyFont="1" applyFill="1" applyBorder="1" applyAlignment="1">
      <alignment horizontal="left" vertical="center"/>
    </xf>
    <xf numFmtId="182" fontId="6" fillId="0" borderId="14" xfId="5" applyNumberFormat="1" applyFont="1" applyFill="1" applyBorder="1" applyAlignment="1">
      <alignment horizontal="center" vertical="center"/>
    </xf>
    <xf numFmtId="0" fontId="6" fillId="0" borderId="14" xfId="5" applyFont="1" applyFill="1" applyBorder="1">
      <alignment vertical="center"/>
    </xf>
    <xf numFmtId="178" fontId="6" fillId="0" borderId="15" xfId="5" applyNumberFormat="1" applyFont="1" applyFill="1" applyBorder="1">
      <alignment vertical="center"/>
    </xf>
    <xf numFmtId="187" fontId="6" fillId="0" borderId="0" xfId="5" applyNumberFormat="1" applyFont="1" applyFill="1" applyBorder="1" applyAlignment="1">
      <alignment horizontal="left" vertical="center"/>
    </xf>
    <xf numFmtId="178" fontId="6" fillId="0" borderId="0" xfId="5" applyNumberFormat="1" applyFont="1" applyFill="1" applyBorder="1">
      <alignment vertical="center"/>
    </xf>
    <xf numFmtId="178" fontId="6" fillId="0" borderId="0" xfId="5" applyNumberFormat="1" applyFont="1" applyFill="1" applyBorder="1" applyAlignment="1">
      <alignment horizontal="right" vertical="center"/>
    </xf>
    <xf numFmtId="0" fontId="6" fillId="0" borderId="9" xfId="5" applyFont="1" applyFill="1" applyBorder="1">
      <alignment vertical="center"/>
    </xf>
    <xf numFmtId="178" fontId="6" fillId="0" borderId="14" xfId="5" applyNumberFormat="1" applyFont="1" applyFill="1" applyBorder="1">
      <alignment vertical="center"/>
    </xf>
    <xf numFmtId="0" fontId="6" fillId="0" borderId="15" xfId="5" applyFont="1" applyFill="1" applyBorder="1">
      <alignment vertical="center"/>
    </xf>
    <xf numFmtId="177" fontId="16" fillId="0" borderId="13" xfId="1" applyNumberFormat="1" applyFont="1" applyBorder="1" applyAlignment="1">
      <alignment vertical="center"/>
    </xf>
    <xf numFmtId="177" fontId="16" fillId="0" borderId="14" xfId="1" applyNumberFormat="1" applyFont="1" applyBorder="1" applyAlignment="1">
      <alignment vertical="center"/>
    </xf>
    <xf numFmtId="177" fontId="16" fillId="0" borderId="15" xfId="1" applyNumberFormat="1" applyFont="1" applyBorder="1" applyAlignment="1">
      <alignment vertical="center"/>
    </xf>
    <xf numFmtId="177" fontId="16" fillId="0" borderId="3" xfId="1" applyNumberFormat="1" applyFont="1" applyBorder="1" applyAlignment="1">
      <alignment horizontal="left" vertical="center"/>
    </xf>
    <xf numFmtId="177" fontId="22" fillId="0" borderId="1" xfId="1" applyNumberFormat="1" applyFont="1" applyBorder="1" applyAlignment="1">
      <alignment vertical="center"/>
    </xf>
    <xf numFmtId="177" fontId="6" fillId="0" borderId="1" xfId="1" applyNumberFormat="1" applyFont="1" applyBorder="1" applyAlignment="1">
      <alignment vertical="center"/>
    </xf>
    <xf numFmtId="178" fontId="21" fillId="0" borderId="0" xfId="2" applyNumberFormat="1" applyFont="1" applyFill="1" applyBorder="1" applyAlignment="1">
      <alignment horizontal="left" vertical="center"/>
    </xf>
    <xf numFmtId="178" fontId="6" fillId="0" borderId="0" xfId="2" applyNumberFormat="1" applyFont="1" applyFill="1" applyBorder="1" applyAlignment="1">
      <alignment vertical="center"/>
    </xf>
    <xf numFmtId="178" fontId="6" fillId="0" borderId="0" xfId="2" applyNumberFormat="1" applyFont="1" applyFill="1" applyBorder="1" applyAlignment="1">
      <alignment horizontal="right" vertical="center"/>
    </xf>
    <xf numFmtId="177" fontId="6" fillId="0" borderId="9" xfId="1" applyNumberFormat="1" applyFont="1" applyBorder="1" applyAlignment="1">
      <alignment vertical="center"/>
    </xf>
    <xf numFmtId="177" fontId="6" fillId="0" borderId="0" xfId="1" applyNumberFormat="1" applyFont="1" applyAlignment="1">
      <alignment vertical="center"/>
    </xf>
    <xf numFmtId="180" fontId="6" fillId="3" borderId="2" xfId="2" quotePrefix="1" applyNumberFormat="1" applyFont="1" applyFill="1" applyBorder="1" applyAlignment="1">
      <alignment horizontal="left" vertical="center"/>
    </xf>
    <xf numFmtId="178" fontId="6" fillId="3" borderId="7" xfId="2" applyNumberFormat="1" applyFont="1" applyFill="1" applyBorder="1" applyAlignment="1">
      <alignment horizontal="left" vertical="center"/>
    </xf>
    <xf numFmtId="178" fontId="21" fillId="3" borderId="7" xfId="2" applyNumberFormat="1" applyFont="1" applyFill="1" applyBorder="1" applyAlignment="1">
      <alignment horizontal="center" vertical="center"/>
    </xf>
    <xf numFmtId="178" fontId="21" fillId="3" borderId="8" xfId="2" applyNumberFormat="1" applyFont="1" applyFill="1" applyBorder="1" applyAlignment="1">
      <alignment horizontal="center" vertical="center"/>
    </xf>
    <xf numFmtId="178" fontId="6" fillId="3" borderId="10" xfId="2" quotePrefix="1" applyNumberFormat="1" applyFont="1" applyFill="1" applyBorder="1" applyAlignment="1">
      <alignment horizontal="left" vertical="center"/>
    </xf>
    <xf numFmtId="181" fontId="6" fillId="0" borderId="6" xfId="2" quotePrefix="1" applyNumberFormat="1" applyFont="1" applyFill="1" applyBorder="1" applyAlignment="1">
      <alignment horizontal="center" vertical="center"/>
    </xf>
    <xf numFmtId="178" fontId="6" fillId="0" borderId="8" xfId="2" applyNumberFormat="1" applyFont="1" applyFill="1" applyBorder="1" applyAlignment="1">
      <alignment vertical="center"/>
    </xf>
    <xf numFmtId="178" fontId="6" fillId="0" borderId="11" xfId="2" applyNumberFormat="1" applyFont="1" applyFill="1" applyBorder="1" applyAlignment="1">
      <alignment horizontal="right" vertical="center"/>
    </xf>
    <xf numFmtId="181" fontId="6" fillId="0" borderId="13" xfId="2" quotePrefix="1" applyNumberFormat="1" applyFont="1" applyFill="1" applyBorder="1" applyAlignment="1">
      <alignment horizontal="center" vertical="center"/>
    </xf>
    <xf numFmtId="178" fontId="6" fillId="0" borderId="15" xfId="2" applyNumberFormat="1" applyFont="1" applyFill="1" applyBorder="1" applyAlignment="1">
      <alignment vertical="center"/>
    </xf>
    <xf numFmtId="181" fontId="6" fillId="0" borderId="6" xfId="2" applyNumberFormat="1" applyFont="1" applyFill="1" applyBorder="1" applyAlignment="1">
      <alignment horizontal="center" vertical="center"/>
    </xf>
    <xf numFmtId="178" fontId="6" fillId="0" borderId="7" xfId="2" applyNumberFormat="1" applyFont="1" applyFill="1" applyBorder="1" applyAlignment="1">
      <alignment vertical="center"/>
    </xf>
    <xf numFmtId="178" fontId="6" fillId="0" borderId="17" xfId="2" applyNumberFormat="1" applyFont="1" applyFill="1" applyBorder="1" applyAlignment="1">
      <alignment vertical="center"/>
    </xf>
    <xf numFmtId="178" fontId="6" fillId="3" borderId="19" xfId="2" applyNumberFormat="1" applyFont="1" applyFill="1" applyBorder="1" applyAlignment="1">
      <alignment horizontal="left" vertical="center"/>
    </xf>
    <xf numFmtId="178" fontId="6" fillId="3" borderId="22" xfId="2" applyNumberFormat="1" applyFont="1" applyFill="1" applyBorder="1" applyAlignment="1">
      <alignment horizontal="right" vertical="center"/>
    </xf>
    <xf numFmtId="180" fontId="6" fillId="3" borderId="1" xfId="2" quotePrefix="1" applyNumberFormat="1" applyFont="1" applyFill="1" applyBorder="1" applyAlignment="1">
      <alignment horizontal="left" vertical="center"/>
    </xf>
    <xf numFmtId="178" fontId="6" fillId="3" borderId="3" xfId="2" applyNumberFormat="1" applyFont="1" applyFill="1" applyBorder="1" applyAlignment="1">
      <alignment horizontal="left" vertical="center"/>
    </xf>
    <xf numFmtId="178" fontId="6" fillId="3" borderId="3" xfId="2" applyNumberFormat="1" applyFont="1" applyFill="1" applyBorder="1" applyAlignment="1">
      <alignment vertical="center"/>
    </xf>
    <xf numFmtId="178" fontId="6" fillId="3" borderId="4" xfId="2" applyNumberFormat="1" applyFont="1" applyFill="1" applyBorder="1" applyAlignment="1">
      <alignment vertical="center"/>
    </xf>
    <xf numFmtId="178" fontId="6" fillId="0" borderId="11" xfId="2" applyNumberFormat="1" applyFont="1" applyFill="1" applyBorder="1" applyAlignment="1">
      <alignment vertical="center"/>
    </xf>
    <xf numFmtId="178" fontId="6" fillId="3" borderId="1" xfId="2" quotePrefix="1" applyNumberFormat="1" applyFont="1" applyFill="1" applyBorder="1" applyAlignment="1">
      <alignment horizontal="left" vertical="center"/>
    </xf>
    <xf numFmtId="181" fontId="6" fillId="0" borderId="16" xfId="2" applyNumberFormat="1" applyFont="1" applyFill="1" applyBorder="1" applyAlignment="1">
      <alignment horizontal="center" vertical="center"/>
    </xf>
    <xf numFmtId="178" fontId="6" fillId="0" borderId="17" xfId="2" applyNumberFormat="1" applyFont="1" applyFill="1" applyBorder="1" applyAlignment="1">
      <alignment horizontal="right" vertical="center"/>
    </xf>
    <xf numFmtId="178" fontId="6" fillId="3" borderId="10" xfId="2" applyNumberFormat="1" applyFont="1" applyFill="1" applyBorder="1" applyAlignment="1">
      <alignment horizontal="left" vertical="center"/>
    </xf>
    <xf numFmtId="178" fontId="6" fillId="0" borderId="14" xfId="2" applyNumberFormat="1" applyFont="1" applyFill="1" applyBorder="1" applyAlignment="1">
      <alignment vertical="center"/>
    </xf>
    <xf numFmtId="178" fontId="6" fillId="3" borderId="19" xfId="2" applyNumberFormat="1" applyFont="1" applyFill="1" applyBorder="1" applyAlignment="1">
      <alignment horizontal="right" vertical="center"/>
    </xf>
    <xf numFmtId="178" fontId="6" fillId="3" borderId="8" xfId="2" applyNumberFormat="1" applyFont="1" applyFill="1" applyBorder="1" applyAlignment="1">
      <alignment horizontal="distributed" vertical="center"/>
    </xf>
    <xf numFmtId="178" fontId="6" fillId="3" borderId="11" xfId="2" applyNumberFormat="1" applyFont="1" applyFill="1" applyBorder="1" applyAlignment="1">
      <alignment horizontal="right" vertical="center"/>
    </xf>
    <xf numFmtId="178" fontId="6" fillId="0" borderId="13" xfId="2" applyNumberFormat="1" applyFont="1" applyFill="1" applyBorder="1" applyAlignment="1">
      <alignment horizontal="left" vertical="center"/>
    </xf>
    <xf numFmtId="178" fontId="6" fillId="0" borderId="15" xfId="2" applyNumberFormat="1" applyFont="1" applyFill="1" applyBorder="1" applyAlignment="1">
      <alignment horizontal="right" vertical="center"/>
    </xf>
    <xf numFmtId="178" fontId="6" fillId="0" borderId="12" xfId="2" applyNumberFormat="1" applyFont="1" applyFill="1" applyBorder="1" applyAlignment="1">
      <alignment vertical="center"/>
    </xf>
    <xf numFmtId="178" fontId="6" fillId="0" borderId="3" xfId="2" applyNumberFormat="1" applyFont="1" applyFill="1" applyBorder="1" applyAlignment="1">
      <alignment horizontal="left" vertical="center"/>
    </xf>
    <xf numFmtId="178" fontId="6" fillId="0" borderId="3" xfId="2" applyNumberFormat="1" applyFont="1" applyFill="1" applyBorder="1" applyAlignment="1">
      <alignment vertical="center"/>
    </xf>
    <xf numFmtId="178" fontId="21" fillId="0" borderId="14" xfId="2" applyNumberFormat="1" applyFont="1" applyFill="1" applyBorder="1" applyAlignment="1">
      <alignment horizontal="left" vertical="center"/>
    </xf>
    <xf numFmtId="178" fontId="6" fillId="3" borderId="7" xfId="2" quotePrefix="1" applyNumberFormat="1" applyFont="1" applyFill="1" applyBorder="1" applyAlignment="1">
      <alignment horizontal="left" vertical="center"/>
    </xf>
    <xf numFmtId="178" fontId="6" fillId="3" borderId="7" xfId="2" applyNumberFormat="1" applyFont="1" applyFill="1" applyBorder="1" applyAlignment="1">
      <alignment horizontal="distributed" vertical="center"/>
    </xf>
    <xf numFmtId="178" fontId="6" fillId="3" borderId="8" xfId="2" applyNumberFormat="1" applyFont="1" applyFill="1" applyBorder="1" applyAlignment="1">
      <alignment vertical="center"/>
    </xf>
    <xf numFmtId="180" fontId="6" fillId="3" borderId="10" xfId="2" quotePrefix="1" applyNumberFormat="1" applyFont="1" applyFill="1" applyBorder="1" applyAlignment="1">
      <alignment horizontal="left" vertical="center"/>
    </xf>
    <xf numFmtId="181" fontId="6" fillId="0" borderId="2" xfId="2" quotePrefix="1" applyNumberFormat="1" applyFont="1" applyFill="1" applyBorder="1" applyAlignment="1">
      <alignment horizontal="center" vertical="center"/>
    </xf>
    <xf numFmtId="178" fontId="6" fillId="0" borderId="5" xfId="2" applyNumberFormat="1" applyFont="1" applyFill="1" applyBorder="1" applyAlignment="1">
      <alignment vertical="center"/>
    </xf>
    <xf numFmtId="181" fontId="6" fillId="0" borderId="16" xfId="2" quotePrefix="1" applyNumberFormat="1" applyFont="1" applyFill="1" applyBorder="1" applyAlignment="1">
      <alignment horizontal="center" vertical="center"/>
    </xf>
    <xf numFmtId="180" fontId="6" fillId="3" borderId="19" xfId="2" quotePrefix="1" applyNumberFormat="1" applyFont="1" applyFill="1" applyBorder="1" applyAlignment="1">
      <alignment horizontal="left" vertical="center"/>
    </xf>
    <xf numFmtId="178" fontId="6" fillId="3" borderId="9" xfId="2" applyNumberFormat="1" applyFont="1" applyFill="1" applyBorder="1" applyAlignment="1">
      <alignment horizontal="center" vertical="center"/>
    </xf>
    <xf numFmtId="178" fontId="6" fillId="3" borderId="10" xfId="2" applyNumberFormat="1" applyFont="1" applyFill="1" applyBorder="1" applyAlignment="1">
      <alignment horizontal="right" vertical="center"/>
    </xf>
    <xf numFmtId="178" fontId="6" fillId="0" borderId="8" xfId="2" applyNumberFormat="1" applyFont="1" applyFill="1" applyBorder="1" applyAlignment="1">
      <alignment horizontal="left" vertical="center"/>
    </xf>
    <xf numFmtId="178" fontId="6" fillId="0" borderId="8" xfId="2" applyNumberFormat="1" applyFont="1" applyFill="1" applyBorder="1" applyAlignment="1">
      <alignment horizontal="right" vertical="center"/>
    </xf>
    <xf numFmtId="181" fontId="6" fillId="0" borderId="25" xfId="2" quotePrefix="1" applyNumberFormat="1" applyFont="1" applyFill="1" applyBorder="1" applyAlignment="1">
      <alignment horizontal="center" vertical="center"/>
    </xf>
    <xf numFmtId="178" fontId="6" fillId="0" borderId="24" xfId="2" applyNumberFormat="1" applyFont="1" applyFill="1" applyBorder="1" applyAlignment="1">
      <alignment horizontal="left" vertical="center"/>
    </xf>
    <xf numFmtId="178" fontId="6" fillId="0" borderId="26" xfId="2" applyNumberFormat="1" applyFont="1" applyFill="1" applyBorder="1" applyAlignment="1">
      <alignment vertical="center"/>
    </xf>
    <xf numFmtId="178" fontId="6" fillId="3" borderId="9" xfId="2" applyNumberFormat="1" applyFont="1" applyFill="1" applyBorder="1" applyAlignment="1">
      <alignment horizontal="right" vertical="center"/>
    </xf>
    <xf numFmtId="178" fontId="6" fillId="3" borderId="7" xfId="2" applyNumberFormat="1" applyFont="1" applyFill="1" applyBorder="1" applyAlignment="1">
      <alignment horizontal="right" vertical="center"/>
    </xf>
    <xf numFmtId="178" fontId="6" fillId="0" borderId="5" xfId="2" applyNumberFormat="1" applyFont="1" applyFill="1" applyBorder="1" applyAlignment="1">
      <alignment horizontal="right" vertical="center"/>
    </xf>
    <xf numFmtId="178" fontId="6" fillId="0" borderId="23" xfId="2" applyNumberFormat="1" applyFont="1" applyFill="1" applyBorder="1" applyAlignment="1">
      <alignment horizontal="left" vertical="center"/>
    </xf>
    <xf numFmtId="178" fontId="6" fillId="3" borderId="19" xfId="2" quotePrefix="1" applyNumberFormat="1" applyFont="1" applyFill="1" applyBorder="1" applyAlignment="1">
      <alignment horizontal="left" vertical="center"/>
    </xf>
    <xf numFmtId="178" fontId="6" fillId="3" borderId="22" xfId="2" applyNumberFormat="1" applyFont="1" applyFill="1" applyBorder="1" applyAlignment="1">
      <alignment horizontal="center" vertical="center"/>
    </xf>
    <xf numFmtId="10" fontId="6" fillId="0" borderId="11" xfId="3" applyNumberFormat="1" applyFont="1" applyFill="1" applyBorder="1" applyAlignment="1">
      <alignment vertical="center"/>
    </xf>
    <xf numFmtId="178" fontId="6" fillId="0" borderId="14" xfId="2" applyNumberFormat="1" applyFont="1" applyFill="1" applyBorder="1" applyAlignment="1">
      <alignment horizontal="left" vertical="center"/>
    </xf>
    <xf numFmtId="0" fontId="6" fillId="3" borderId="8" xfId="4" applyFont="1" applyFill="1" applyBorder="1">
      <alignment vertical="center"/>
    </xf>
    <xf numFmtId="178" fontId="6" fillId="3" borderId="11" xfId="2" applyNumberFormat="1" applyFont="1" applyFill="1" applyBorder="1" applyAlignment="1">
      <alignment vertical="center"/>
    </xf>
    <xf numFmtId="180" fontId="6" fillId="3" borderId="2" xfId="2" applyNumberFormat="1" applyFont="1" applyFill="1" applyBorder="1" applyAlignment="1">
      <alignment horizontal="left" vertical="center"/>
    </xf>
    <xf numFmtId="178" fontId="6" fillId="3" borderId="8" xfId="2" applyNumberFormat="1" applyFont="1" applyFill="1" applyBorder="1" applyAlignment="1">
      <alignment horizontal="right" vertical="center"/>
    </xf>
    <xf numFmtId="181" fontId="6" fillId="0" borderId="1" xfId="2" quotePrefix="1" applyNumberFormat="1" applyFont="1" applyFill="1" applyBorder="1" applyAlignment="1">
      <alignment horizontal="center" vertical="center"/>
    </xf>
    <xf numFmtId="178" fontId="6" fillId="0" borderId="9" xfId="2" applyNumberFormat="1" applyFont="1" applyFill="1" applyBorder="1" applyAlignment="1">
      <alignment horizontal="left" vertical="center"/>
    </xf>
    <xf numFmtId="178" fontId="6" fillId="0" borderId="9" xfId="2" applyNumberFormat="1" applyFont="1" applyFill="1" applyBorder="1" applyAlignment="1">
      <alignment horizontal="right" vertical="center"/>
    </xf>
    <xf numFmtId="178" fontId="6" fillId="0" borderId="10" xfId="2" applyNumberFormat="1" applyFont="1" applyFill="1" applyBorder="1" applyAlignment="1">
      <alignment vertical="center"/>
    </xf>
    <xf numFmtId="178" fontId="6" fillId="3" borderId="7" xfId="2" applyNumberFormat="1" applyFont="1" applyFill="1" applyBorder="1" applyAlignment="1">
      <alignment vertical="center"/>
    </xf>
    <xf numFmtId="181" fontId="6" fillId="0" borderId="2" xfId="2" applyNumberFormat="1" applyFont="1" applyFill="1" applyBorder="1" applyAlignment="1">
      <alignment vertical="center"/>
    </xf>
    <xf numFmtId="178" fontId="6" fillId="0" borderId="4" xfId="2" applyNumberFormat="1" applyFont="1" applyFill="1" applyBorder="1" applyAlignment="1">
      <alignment horizontal="left" vertical="center"/>
    </xf>
    <xf numFmtId="178" fontId="6" fillId="0" borderId="19" xfId="2" applyNumberFormat="1" applyFont="1" applyFill="1" applyBorder="1" applyAlignment="1">
      <alignment horizontal="right" vertical="center"/>
    </xf>
    <xf numFmtId="178" fontId="6" fillId="0" borderId="10" xfId="2" applyNumberFormat="1" applyFont="1" applyFill="1" applyBorder="1" applyAlignment="1">
      <alignment horizontal="right" vertical="center"/>
    </xf>
    <xf numFmtId="178" fontId="6" fillId="0" borderId="27" xfId="2" applyNumberFormat="1" applyFont="1" applyFill="1" applyBorder="1" applyAlignment="1">
      <alignment horizontal="left" vertical="center"/>
    </xf>
    <xf numFmtId="178" fontId="6" fillId="0" borderId="4" xfId="2" applyNumberFormat="1" applyFont="1" applyFill="1" applyBorder="1" applyAlignment="1">
      <alignment horizontal="right" vertical="center"/>
    </xf>
    <xf numFmtId="178" fontId="6" fillId="3" borderId="15" xfId="2" applyNumberFormat="1" applyFont="1" applyFill="1" applyBorder="1" applyAlignment="1">
      <alignment horizontal="distributed" vertical="center"/>
    </xf>
    <xf numFmtId="178" fontId="6" fillId="3" borderId="19" xfId="2" applyNumberFormat="1" applyFont="1" applyFill="1" applyBorder="1" applyAlignment="1">
      <alignment vertical="center"/>
    </xf>
    <xf numFmtId="178" fontId="6" fillId="0" borderId="7" xfId="2" applyNumberFormat="1" applyFont="1" applyFill="1" applyBorder="1" applyAlignment="1">
      <alignment horizontal="left" vertical="center"/>
    </xf>
    <xf numFmtId="181" fontId="6" fillId="0" borderId="7" xfId="2" quotePrefix="1" applyNumberFormat="1" applyFont="1" applyFill="1" applyBorder="1" applyAlignment="1">
      <alignment horizontal="center" vertical="center"/>
    </xf>
    <xf numFmtId="181" fontId="6" fillId="0" borderId="0" xfId="2" quotePrefix="1" applyNumberFormat="1" applyFont="1" applyFill="1" applyBorder="1" applyAlignment="1">
      <alignment horizontal="center" vertical="center"/>
    </xf>
    <xf numFmtId="178" fontId="6" fillId="0" borderId="0" xfId="2" applyNumberFormat="1" applyFont="1" applyFill="1" applyBorder="1" applyAlignment="1">
      <alignment horizontal="left" vertical="center"/>
    </xf>
    <xf numFmtId="178" fontId="6" fillId="3" borderId="19" xfId="2" applyNumberFormat="1" applyFont="1" applyFill="1" applyBorder="1" applyAlignment="1">
      <alignment horizontal="distributed" vertical="center"/>
    </xf>
    <xf numFmtId="177" fontId="16" fillId="0" borderId="14" xfId="1" applyNumberFormat="1" applyFont="1" applyBorder="1" applyAlignment="1">
      <alignment horizontal="left" vertical="center"/>
    </xf>
    <xf numFmtId="177" fontId="16" fillId="0" borderId="0" xfId="1" applyNumberFormat="1" applyFont="1" applyAlignment="1">
      <alignment horizontal="left" vertical="center"/>
    </xf>
    <xf numFmtId="178" fontId="24" fillId="0" borderId="0" xfId="2" applyNumberFormat="1" applyFont="1" applyFill="1" applyBorder="1" applyAlignment="1">
      <alignment horizontal="left" vertical="center"/>
    </xf>
    <xf numFmtId="178" fontId="25" fillId="0" borderId="0" xfId="2" applyNumberFormat="1" applyFont="1" applyFill="1" applyBorder="1" applyAlignment="1">
      <alignment vertical="center"/>
    </xf>
    <xf numFmtId="179" fontId="6" fillId="0" borderId="0" xfId="3" applyNumberFormat="1" applyFont="1" applyFill="1" applyBorder="1" applyAlignment="1">
      <alignment vertical="center"/>
    </xf>
    <xf numFmtId="178" fontId="6" fillId="3" borderId="2" xfId="2" applyNumberFormat="1" applyFont="1" applyFill="1" applyBorder="1" applyAlignment="1">
      <alignment horizontal="left" vertical="center"/>
    </xf>
    <xf numFmtId="178" fontId="6" fillId="3" borderId="3" xfId="2" applyNumberFormat="1" applyFont="1" applyFill="1" applyBorder="1" applyAlignment="1">
      <alignment horizontal="center" vertical="center"/>
    </xf>
    <xf numFmtId="178" fontId="6" fillId="3" borderId="1" xfId="2" applyNumberFormat="1" applyFont="1" applyFill="1" applyBorder="1" applyAlignment="1">
      <alignment horizontal="left" vertical="center"/>
    </xf>
    <xf numFmtId="178" fontId="6" fillId="3" borderId="0" xfId="2" applyNumberFormat="1" applyFont="1" applyFill="1" applyBorder="1" applyAlignment="1">
      <alignment horizontal="center" vertical="center"/>
    </xf>
    <xf numFmtId="178" fontId="6" fillId="3" borderId="5" xfId="2" applyNumberFormat="1" applyFont="1" applyFill="1" applyBorder="1" applyAlignment="1">
      <alignment horizontal="center" vertical="center" wrapText="1"/>
    </xf>
    <xf numFmtId="178" fontId="6" fillId="3" borderId="4" xfId="2" applyNumberFormat="1" applyFont="1" applyFill="1" applyBorder="1" applyAlignment="1">
      <alignment horizontal="center" vertical="center" wrapText="1"/>
    </xf>
    <xf numFmtId="178" fontId="6" fillId="3" borderId="2" xfId="2" applyNumberFormat="1" applyFont="1" applyFill="1" applyBorder="1" applyAlignment="1">
      <alignment horizontal="center" vertical="center"/>
    </xf>
    <xf numFmtId="178" fontId="17" fillId="3" borderId="10" xfId="2" quotePrefix="1" applyNumberFormat="1" applyFont="1" applyFill="1" applyBorder="1" applyAlignment="1">
      <alignment horizontal="left" vertical="center"/>
    </xf>
    <xf numFmtId="178" fontId="6" fillId="3" borderId="5" xfId="2" applyNumberFormat="1" applyFont="1" applyFill="1" applyBorder="1" applyAlignment="1">
      <alignment vertical="center"/>
    </xf>
    <xf numFmtId="178" fontId="6" fillId="0" borderId="4" xfId="2" applyNumberFormat="1" applyFont="1" applyFill="1" applyBorder="1" applyAlignment="1">
      <alignment vertical="center"/>
    </xf>
    <xf numFmtId="178" fontId="6" fillId="3" borderId="2" xfId="2" applyNumberFormat="1" applyFont="1" applyFill="1" applyBorder="1" applyAlignment="1">
      <alignment vertical="center"/>
    </xf>
    <xf numFmtId="178" fontId="26" fillId="3" borderId="10" xfId="2" quotePrefix="1" applyNumberFormat="1" applyFont="1" applyFill="1" applyBorder="1" applyAlignment="1">
      <alignment horizontal="left" vertical="center"/>
    </xf>
    <xf numFmtId="178" fontId="6" fillId="3" borderId="6" xfId="2" applyNumberFormat="1" applyFont="1" applyFill="1" applyBorder="1" applyAlignment="1">
      <alignment vertical="center"/>
    </xf>
    <xf numFmtId="178" fontId="6" fillId="0" borderId="9" xfId="2" applyNumberFormat="1" applyFont="1" applyFill="1" applyBorder="1" applyAlignment="1">
      <alignment vertical="center"/>
    </xf>
    <xf numFmtId="178" fontId="25" fillId="3" borderId="18" xfId="2" applyNumberFormat="1" applyFont="1" applyFill="1" applyBorder="1" applyAlignment="1">
      <alignment horizontal="center" vertical="center"/>
    </xf>
    <xf numFmtId="178" fontId="25" fillId="3" borderId="20" xfId="2" applyNumberFormat="1" applyFont="1" applyFill="1" applyBorder="1" applyAlignment="1">
      <alignment horizontal="center" vertical="center"/>
    </xf>
    <xf numFmtId="178" fontId="6" fillId="3" borderId="22" xfId="2" applyNumberFormat="1" applyFont="1" applyFill="1" applyBorder="1" applyAlignment="1">
      <alignment vertical="center"/>
    </xf>
    <xf numFmtId="178" fontId="6" fillId="3" borderId="21" xfId="2" applyNumberFormat="1" applyFont="1" applyFill="1" applyBorder="1" applyAlignment="1">
      <alignment vertical="center"/>
    </xf>
    <xf numFmtId="178" fontId="6" fillId="3" borderId="18" xfId="2" applyNumberFormat="1" applyFont="1" applyFill="1" applyBorder="1" applyAlignment="1">
      <alignment vertical="center"/>
    </xf>
    <xf numFmtId="178" fontId="26" fillId="3" borderId="10" xfId="2" applyNumberFormat="1" applyFont="1" applyFill="1" applyBorder="1" applyAlignment="1">
      <alignment horizontal="left" vertical="center"/>
    </xf>
    <xf numFmtId="178" fontId="6" fillId="0" borderId="23" xfId="2" applyNumberFormat="1" applyFont="1" applyFill="1" applyBorder="1" applyAlignment="1">
      <alignment vertical="center"/>
    </xf>
    <xf numFmtId="178" fontId="6" fillId="3" borderId="17" xfId="2" applyNumberFormat="1" applyFont="1" applyFill="1" applyBorder="1" applyAlignment="1">
      <alignment horizontal="right" vertical="center"/>
    </xf>
    <xf numFmtId="178" fontId="6" fillId="3" borderId="17" xfId="2" applyNumberFormat="1" applyFont="1" applyFill="1" applyBorder="1" applyAlignment="1">
      <alignment vertical="center"/>
    </xf>
    <xf numFmtId="178" fontId="6" fillId="0" borderId="27" xfId="2" applyNumberFormat="1" applyFont="1" applyFill="1" applyBorder="1" applyAlignment="1">
      <alignment vertical="center"/>
    </xf>
    <xf numFmtId="178" fontId="6" fillId="3" borderId="16" xfId="2" applyNumberFormat="1" applyFont="1" applyFill="1" applyBorder="1" applyAlignment="1">
      <alignment vertical="center"/>
    </xf>
    <xf numFmtId="178" fontId="6" fillId="3" borderId="13" xfId="2" applyNumberFormat="1" applyFont="1" applyFill="1" applyBorder="1" applyAlignment="1">
      <alignment vertical="center"/>
    </xf>
    <xf numFmtId="178" fontId="25" fillId="3" borderId="14" xfId="2" applyNumberFormat="1" applyFont="1" applyFill="1" applyBorder="1" applyAlignment="1">
      <alignment horizontal="center" vertical="center"/>
    </xf>
    <xf numFmtId="178" fontId="6" fillId="3" borderId="15" xfId="2" applyNumberFormat="1" applyFont="1" applyFill="1" applyBorder="1" applyAlignment="1">
      <alignment vertical="center"/>
    </xf>
    <xf numFmtId="181" fontId="6" fillId="0" borderId="2" xfId="2" quotePrefix="1" applyNumberFormat="1" applyFont="1" applyFill="1" applyBorder="1" applyAlignment="1">
      <alignment vertical="center"/>
    </xf>
    <xf numFmtId="181" fontId="6" fillId="0" borderId="16" xfId="2" quotePrefix="1" applyNumberFormat="1" applyFont="1" applyFill="1" applyBorder="1" applyAlignment="1">
      <alignment vertical="center"/>
    </xf>
    <xf numFmtId="178" fontId="6" fillId="0" borderId="14" xfId="2" applyNumberFormat="1" applyFont="1" applyFill="1" applyBorder="1" applyAlignment="1">
      <alignment horizontal="right" vertical="center"/>
    </xf>
    <xf numFmtId="179" fontId="6" fillId="0" borderId="11" xfId="3" applyNumberFormat="1" applyFont="1" applyFill="1" applyBorder="1" applyAlignment="1">
      <alignment vertical="center"/>
    </xf>
    <xf numFmtId="179" fontId="6" fillId="0" borderId="8" xfId="3" applyNumberFormat="1" applyFont="1" applyFill="1" applyBorder="1" applyAlignment="1">
      <alignment vertical="center"/>
    </xf>
    <xf numFmtId="179" fontId="6" fillId="0" borderId="6" xfId="3" applyNumberFormat="1" applyFont="1" applyFill="1" applyBorder="1" applyAlignment="1">
      <alignment vertical="center"/>
    </xf>
    <xf numFmtId="177" fontId="16" fillId="0" borderId="0" xfId="1" applyNumberFormat="1" applyFont="1" applyBorder="1" applyAlignment="1">
      <alignment vertical="center"/>
    </xf>
    <xf numFmtId="178" fontId="6" fillId="3" borderId="8" xfId="2" applyNumberFormat="1" applyFont="1" applyFill="1" applyBorder="1" applyAlignment="1">
      <alignment horizontal="left" vertical="center"/>
    </xf>
    <xf numFmtId="177" fontId="16" fillId="0" borderId="0" xfId="1" applyNumberFormat="1" applyFont="1" applyBorder="1" applyAlignment="1">
      <alignment horizontal="left" vertical="center"/>
    </xf>
    <xf numFmtId="177" fontId="6" fillId="0" borderId="0" xfId="1" applyNumberFormat="1" applyFont="1" applyBorder="1" applyAlignment="1">
      <alignment vertical="center"/>
    </xf>
    <xf numFmtId="0" fontId="27" fillId="0" borderId="0" xfId="0" applyFont="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vertical="center"/>
    </xf>
    <xf numFmtId="0" fontId="27" fillId="0" borderId="0" xfId="0" applyFont="1" applyFill="1" applyBorder="1" applyAlignment="1">
      <alignment vertical="center"/>
    </xf>
    <xf numFmtId="0" fontId="27" fillId="0" borderId="6" xfId="0" applyFont="1" applyFill="1" applyBorder="1" applyAlignment="1">
      <alignment vertical="center"/>
    </xf>
    <xf numFmtId="0" fontId="27" fillId="0" borderId="7" xfId="0" applyFont="1" applyFill="1" applyBorder="1" applyAlignment="1">
      <alignment vertical="center"/>
    </xf>
    <xf numFmtId="177" fontId="6" fillId="0" borderId="8" xfId="1" applyNumberFormat="1" applyFont="1" applyFill="1" applyBorder="1" applyAlignment="1">
      <alignment vertical="center"/>
    </xf>
    <xf numFmtId="0" fontId="27" fillId="0" borderId="11" xfId="0" applyFont="1" applyFill="1" applyBorder="1" applyAlignment="1">
      <alignment vertical="center"/>
    </xf>
    <xf numFmtId="0" fontId="27" fillId="0" borderId="8" xfId="0" applyFont="1" applyFill="1" applyBorder="1" applyAlignment="1">
      <alignment vertical="center"/>
    </xf>
    <xf numFmtId="177" fontId="6" fillId="0" borderId="13" xfId="1" applyNumberFormat="1" applyFont="1" applyBorder="1" applyAlignment="1">
      <alignment vertical="center"/>
    </xf>
    <xf numFmtId="0" fontId="27" fillId="0" borderId="14" xfId="0" applyFont="1" applyBorder="1" applyAlignment="1">
      <alignment vertical="center"/>
    </xf>
    <xf numFmtId="177" fontId="6" fillId="0" borderId="14" xfId="1" applyNumberFormat="1" applyFont="1" applyBorder="1" applyAlignment="1">
      <alignment vertical="center"/>
    </xf>
    <xf numFmtId="177" fontId="6" fillId="0" borderId="15" xfId="1" applyNumberFormat="1" applyFont="1" applyBorder="1" applyAlignment="1">
      <alignment vertical="center"/>
    </xf>
    <xf numFmtId="0" fontId="27" fillId="0" borderId="0" xfId="0" applyFont="1" applyAlignment="1">
      <alignment horizontal="justify" vertical="center"/>
    </xf>
    <xf numFmtId="177" fontId="21" fillId="0" borderId="0" xfId="20" applyNumberFormat="1" applyFont="1" applyAlignment="1">
      <alignment horizontal="left" vertical="center"/>
    </xf>
    <xf numFmtId="177" fontId="6" fillId="0" borderId="0" xfId="20" applyNumberFormat="1" applyFont="1" applyAlignment="1">
      <alignment vertical="center"/>
    </xf>
    <xf numFmtId="177" fontId="6" fillId="0" borderId="11" xfId="20" applyNumberFormat="1" applyFont="1" applyBorder="1" applyAlignment="1">
      <alignment vertical="center"/>
    </xf>
    <xf numFmtId="177" fontId="6" fillId="0" borderId="0" xfId="20" applyNumberFormat="1" applyFont="1" applyBorder="1" applyAlignment="1">
      <alignment vertical="center"/>
    </xf>
    <xf numFmtId="177" fontId="6" fillId="0" borderId="0" xfId="20" applyNumberFormat="1" applyFont="1" applyFill="1" applyBorder="1" applyAlignment="1">
      <alignment horizontal="center" vertical="center"/>
    </xf>
    <xf numFmtId="186" fontId="6" fillId="7" borderId="11" xfId="19" applyNumberFormat="1" applyFont="1" applyFill="1" applyBorder="1" applyAlignment="1" applyProtection="1">
      <alignment horizontal="right" vertical="center" shrinkToFit="1"/>
      <protection locked="0"/>
    </xf>
    <xf numFmtId="177" fontId="6" fillId="0" borderId="0" xfId="20" applyNumberFormat="1" applyFont="1" applyFill="1" applyAlignment="1">
      <alignment vertical="center"/>
    </xf>
    <xf numFmtId="186" fontId="6" fillId="5" borderId="11" xfId="19" applyNumberFormat="1" applyFont="1" applyFill="1" applyBorder="1" applyAlignment="1" applyProtection="1">
      <alignment horizontal="right" vertical="center" shrinkToFit="1"/>
      <protection locked="0"/>
    </xf>
    <xf numFmtId="177" fontId="21" fillId="0" borderId="0" xfId="16" applyNumberFormat="1" applyFont="1" applyAlignment="1">
      <alignment vertical="center"/>
    </xf>
    <xf numFmtId="38" fontId="31" fillId="0" borderId="0" xfId="21" applyFont="1" applyFill="1" applyBorder="1" applyAlignment="1">
      <alignment horizontal="center" vertical="center" wrapText="1" readingOrder="1"/>
    </xf>
    <xf numFmtId="188" fontId="27" fillId="0" borderId="36" xfId="21" applyNumberFormat="1" applyFont="1" applyFill="1" applyBorder="1" applyAlignment="1">
      <alignment horizontal="left" vertical="center" wrapText="1"/>
    </xf>
    <xf numFmtId="188" fontId="27" fillId="0" borderId="0" xfId="21" applyNumberFormat="1" applyFont="1" applyFill="1" applyBorder="1" applyAlignment="1">
      <alignment horizontal="center" vertical="center" wrapText="1"/>
    </xf>
    <xf numFmtId="189" fontId="27" fillId="0" borderId="36" xfId="21" applyNumberFormat="1" applyFont="1" applyFill="1" applyBorder="1" applyAlignment="1">
      <alignment horizontal="left" vertical="center" wrapText="1"/>
    </xf>
    <xf numFmtId="189" fontId="27" fillId="0" borderId="0" xfId="21" applyNumberFormat="1" applyFont="1" applyFill="1" applyBorder="1" applyAlignment="1">
      <alignment horizontal="center" vertical="center" wrapText="1"/>
    </xf>
    <xf numFmtId="38" fontId="27" fillId="0" borderId="11" xfId="21" applyFont="1" applyFill="1" applyBorder="1" applyAlignment="1">
      <alignment vertical="center" wrapText="1"/>
    </xf>
    <xf numFmtId="38" fontId="27" fillId="0" borderId="0" xfId="21" applyFont="1" applyFill="1" applyBorder="1" applyAlignment="1">
      <alignment vertical="center" wrapText="1"/>
    </xf>
    <xf numFmtId="38" fontId="27" fillId="0" borderId="0" xfId="21" applyFont="1" applyFill="1" applyBorder="1" applyAlignment="1">
      <alignment vertical="top" wrapText="1"/>
    </xf>
    <xf numFmtId="177" fontId="6" fillId="0" borderId="0" xfId="16" applyNumberFormat="1" applyFont="1" applyAlignment="1">
      <alignment horizontal="right" vertical="center"/>
    </xf>
    <xf numFmtId="0" fontId="6" fillId="0" borderId="0" xfId="19" applyFont="1" applyFill="1" applyBorder="1" applyAlignment="1" applyProtection="1">
      <alignment horizontal="center" vertical="center"/>
    </xf>
    <xf numFmtId="177" fontId="6" fillId="0" borderId="11" xfId="20" applyNumberFormat="1" applyFont="1" applyFill="1" applyBorder="1" applyAlignment="1">
      <alignment vertical="center"/>
    </xf>
    <xf numFmtId="177" fontId="6" fillId="0" borderId="0" xfId="20" applyNumberFormat="1" applyFont="1" applyFill="1" applyBorder="1" applyAlignment="1">
      <alignment vertical="center"/>
    </xf>
    <xf numFmtId="177" fontId="6" fillId="0" borderId="1" xfId="20" applyNumberFormat="1" applyFont="1" applyBorder="1" applyAlignment="1">
      <alignment vertical="center"/>
    </xf>
    <xf numFmtId="177" fontId="21" fillId="0" borderId="0" xfId="20" applyNumberFormat="1" applyFont="1" applyAlignment="1">
      <alignment vertical="center"/>
    </xf>
    <xf numFmtId="177" fontId="6" fillId="0" borderId="0" xfId="20" applyNumberFormat="1" applyFont="1" applyAlignment="1">
      <alignment horizontal="right" vertical="center"/>
    </xf>
    <xf numFmtId="177" fontId="6" fillId="3" borderId="11" xfId="20" applyNumberFormat="1" applyFont="1" applyFill="1" applyBorder="1" applyAlignment="1">
      <alignment horizontal="distributed" vertical="center"/>
    </xf>
    <xf numFmtId="177" fontId="6" fillId="0" borderId="0" xfId="20" applyNumberFormat="1" applyFont="1" applyBorder="1" applyAlignment="1">
      <alignment horizontal="center" vertical="center"/>
    </xf>
    <xf numFmtId="193" fontId="6" fillId="0" borderId="11" xfId="19" applyNumberFormat="1" applyFont="1" applyFill="1" applyBorder="1" applyAlignment="1" applyProtection="1">
      <alignment horizontal="right" vertical="center"/>
    </xf>
    <xf numFmtId="177" fontId="18" fillId="0" borderId="0" xfId="20" applyNumberFormat="1" applyFont="1" applyAlignment="1">
      <alignment vertical="center"/>
    </xf>
    <xf numFmtId="177" fontId="33" fillId="0" borderId="0" xfId="20" applyNumberFormat="1" applyFont="1" applyAlignment="1">
      <alignment vertical="center"/>
    </xf>
    <xf numFmtId="177" fontId="6" fillId="0" borderId="0" xfId="1" applyNumberFormat="1" applyFont="1" applyAlignment="1">
      <alignment horizontal="left" vertical="center"/>
    </xf>
    <xf numFmtId="177" fontId="33" fillId="0" borderId="0" xfId="20" applyNumberFormat="1" applyFont="1" applyBorder="1" applyAlignment="1">
      <alignment vertical="center"/>
    </xf>
    <xf numFmtId="184" fontId="6" fillId="0" borderId="0" xfId="19" applyNumberFormat="1" applyFont="1" applyFill="1" applyBorder="1" applyAlignment="1" applyProtection="1">
      <alignment horizontal="right" vertical="center" shrinkToFit="1"/>
      <protection locked="0"/>
    </xf>
    <xf numFmtId="178" fontId="6" fillId="0" borderId="11" xfId="2" applyNumberFormat="1" applyFont="1" applyFill="1" applyBorder="1" applyAlignment="1">
      <alignment vertical="center" wrapText="1"/>
    </xf>
    <xf numFmtId="178" fontId="6" fillId="0" borderId="11" xfId="2" applyNumberFormat="1" applyFont="1" applyFill="1" applyBorder="1" applyAlignment="1">
      <alignment horizontal="left" vertical="center" indent="1"/>
    </xf>
    <xf numFmtId="177" fontId="21" fillId="0" borderId="0" xfId="1" applyNumberFormat="1" applyFont="1" applyBorder="1" applyAlignment="1">
      <alignment vertical="center"/>
    </xf>
    <xf numFmtId="186" fontId="6" fillId="0" borderId="0" xfId="19" applyNumberFormat="1" applyFont="1" applyFill="1" applyBorder="1" applyAlignment="1" applyProtection="1">
      <alignment horizontal="right" vertical="center" shrinkToFit="1"/>
      <protection locked="0"/>
    </xf>
    <xf numFmtId="177" fontId="6" fillId="0" borderId="0" xfId="16" applyNumberFormat="1" applyFont="1" applyAlignment="1">
      <alignment vertical="center"/>
    </xf>
    <xf numFmtId="177" fontId="6" fillId="3" borderId="38" xfId="16" applyNumberFormat="1" applyFont="1" applyFill="1" applyBorder="1" applyAlignment="1">
      <alignment horizontal="center" vertical="center"/>
    </xf>
    <xf numFmtId="177" fontId="6" fillId="0" borderId="36" xfId="16" applyNumberFormat="1" applyFont="1" applyFill="1" applyBorder="1" applyAlignment="1">
      <alignment horizontal="center" vertical="center"/>
    </xf>
    <xf numFmtId="186" fontId="6" fillId="3" borderId="38" xfId="16" applyNumberFormat="1" applyFont="1" applyFill="1" applyBorder="1" applyAlignment="1">
      <alignment vertical="center"/>
    </xf>
    <xf numFmtId="177" fontId="6" fillId="0" borderId="39" xfId="20" applyNumberFormat="1" applyFont="1" applyBorder="1" applyAlignment="1">
      <alignment vertical="center"/>
    </xf>
    <xf numFmtId="177" fontId="34" fillId="0" borderId="0" xfId="20" applyNumberFormat="1" applyFont="1" applyBorder="1" applyAlignment="1">
      <alignment vertical="center"/>
    </xf>
    <xf numFmtId="0" fontId="6" fillId="3" borderId="6" xfId="19" applyFont="1" applyFill="1" applyBorder="1" applyAlignment="1" applyProtection="1">
      <alignment horizontal="center" vertical="center"/>
    </xf>
    <xf numFmtId="0" fontId="6" fillId="3" borderId="7" xfId="19" applyFont="1" applyFill="1" applyBorder="1" applyAlignment="1" applyProtection="1">
      <alignment horizontal="center" vertical="center"/>
    </xf>
    <xf numFmtId="0" fontId="6" fillId="3" borderId="38" xfId="19" applyFont="1" applyFill="1" applyBorder="1" applyAlignment="1" applyProtection="1">
      <alignment horizontal="center" vertical="center"/>
    </xf>
    <xf numFmtId="0" fontId="6" fillId="3" borderId="13" xfId="19" applyFont="1" applyFill="1" applyBorder="1" applyAlignment="1" applyProtection="1">
      <alignment vertical="center"/>
    </xf>
    <xf numFmtId="49" fontId="6" fillId="3" borderId="2" xfId="19" applyNumberFormat="1" applyFont="1" applyFill="1" applyBorder="1" applyAlignment="1" applyProtection="1">
      <alignment horizontal="center" vertical="center"/>
    </xf>
    <xf numFmtId="49" fontId="6" fillId="3" borderId="5" xfId="19" applyNumberFormat="1" applyFont="1" applyFill="1" applyBorder="1" applyAlignment="1" applyProtection="1">
      <alignment horizontal="center" vertical="center"/>
    </xf>
    <xf numFmtId="49" fontId="6" fillId="3" borderId="40" xfId="19" applyNumberFormat="1" applyFont="1" applyFill="1" applyBorder="1" applyAlignment="1" applyProtection="1">
      <alignment horizontal="center" vertical="center"/>
    </xf>
    <xf numFmtId="49" fontId="6" fillId="0" borderId="6" xfId="19" applyNumberFormat="1" applyFont="1" applyFill="1" applyBorder="1" applyAlignment="1" applyProtection="1">
      <alignment horizontal="center" vertical="center"/>
    </xf>
    <xf numFmtId="186" fontId="6" fillId="7" borderId="29" xfId="19" applyNumberFormat="1" applyFont="1" applyFill="1" applyBorder="1" applyAlignment="1" applyProtection="1">
      <alignment vertical="center" shrinkToFit="1"/>
      <protection locked="0"/>
    </xf>
    <xf numFmtId="186" fontId="6" fillId="7" borderId="30" xfId="19" applyNumberFormat="1" applyFont="1" applyFill="1" applyBorder="1" applyAlignment="1" applyProtection="1">
      <alignment vertical="center" shrinkToFit="1"/>
      <protection locked="0"/>
    </xf>
    <xf numFmtId="186" fontId="6" fillId="7" borderId="31" xfId="19" applyNumberFormat="1" applyFont="1" applyFill="1" applyBorder="1" applyAlignment="1" applyProtection="1">
      <alignment vertical="center" shrinkToFit="1"/>
      <protection locked="0"/>
    </xf>
    <xf numFmtId="186" fontId="6" fillId="3" borderId="8" xfId="19" applyNumberFormat="1" applyFont="1" applyFill="1" applyBorder="1" applyAlignment="1" applyProtection="1">
      <alignment horizontal="right" vertical="center" shrinkToFit="1"/>
    </xf>
    <xf numFmtId="186" fontId="6" fillId="7" borderId="28" xfId="19" applyNumberFormat="1" applyFont="1" applyFill="1" applyBorder="1" applyAlignment="1" applyProtection="1">
      <alignment vertical="center" shrinkToFit="1"/>
      <protection locked="0"/>
    </xf>
    <xf numFmtId="186" fontId="6" fillId="7" borderId="11" xfId="19" applyNumberFormat="1" applyFont="1" applyFill="1" applyBorder="1" applyAlignment="1" applyProtection="1">
      <alignment vertical="center" shrinkToFit="1"/>
      <protection locked="0"/>
    </xf>
    <xf numFmtId="186" fontId="6" fillId="7" borderId="32" xfId="19" applyNumberFormat="1" applyFont="1" applyFill="1" applyBorder="1" applyAlignment="1" applyProtection="1">
      <alignment vertical="center" shrinkToFit="1"/>
      <protection locked="0"/>
    </xf>
    <xf numFmtId="177" fontId="21" fillId="0" borderId="0" xfId="20" applyNumberFormat="1" applyFont="1" applyAlignment="1">
      <alignment horizontal="center" vertical="center"/>
    </xf>
    <xf numFmtId="49" fontId="6" fillId="0" borderId="16" xfId="19" applyNumberFormat="1" applyFont="1" applyFill="1" applyBorder="1" applyAlignment="1" applyProtection="1">
      <alignment horizontal="center" vertical="center"/>
    </xf>
    <xf numFmtId="186" fontId="6" fillId="7" borderId="33" xfId="19" applyNumberFormat="1" applyFont="1" applyFill="1" applyBorder="1" applyAlignment="1" applyProtection="1">
      <alignment vertical="center" shrinkToFit="1"/>
      <protection locked="0"/>
    </xf>
    <xf numFmtId="186" fontId="6" fillId="7" borderId="34" xfId="19" applyNumberFormat="1" applyFont="1" applyFill="1" applyBorder="1" applyAlignment="1" applyProtection="1">
      <alignment vertical="center" shrinkToFit="1"/>
      <protection locked="0"/>
    </xf>
    <xf numFmtId="186" fontId="6" fillId="7" borderId="35" xfId="19" applyNumberFormat="1" applyFont="1" applyFill="1" applyBorder="1" applyAlignment="1" applyProtection="1">
      <alignment vertical="center" shrinkToFit="1"/>
      <protection locked="0"/>
    </xf>
    <xf numFmtId="186" fontId="6" fillId="3" borderId="27" xfId="19" applyNumberFormat="1" applyFont="1" applyFill="1" applyBorder="1" applyAlignment="1" applyProtection="1">
      <alignment horizontal="right" vertical="center" shrinkToFit="1"/>
    </xf>
    <xf numFmtId="49" fontId="6" fillId="3" borderId="13" xfId="19" applyNumberFormat="1" applyFont="1" applyFill="1" applyBorder="1" applyAlignment="1" applyProtection="1">
      <alignment horizontal="center" vertical="center"/>
    </xf>
    <xf numFmtId="186" fontId="6" fillId="3" borderId="19" xfId="19" applyNumberFormat="1" applyFont="1" applyFill="1" applyBorder="1" applyAlignment="1" applyProtection="1">
      <alignment horizontal="right" vertical="center" shrinkToFit="1"/>
    </xf>
    <xf numFmtId="186" fontId="6" fillId="3" borderId="13" xfId="19" applyNumberFormat="1" applyFont="1" applyFill="1" applyBorder="1" applyAlignment="1" applyProtection="1">
      <alignment horizontal="right" vertical="center" shrinkToFit="1"/>
    </xf>
    <xf numFmtId="186" fontId="6" fillId="3" borderId="42" xfId="19" applyNumberFormat="1" applyFont="1" applyFill="1" applyBorder="1" applyAlignment="1" applyProtection="1">
      <alignment horizontal="right" vertical="center" shrinkToFit="1"/>
    </xf>
    <xf numFmtId="177" fontId="35" fillId="0" borderId="0" xfId="20" applyNumberFormat="1" applyFont="1" applyAlignment="1">
      <alignment vertical="center"/>
    </xf>
    <xf numFmtId="0" fontId="6" fillId="4" borderId="0" xfId="19" applyFont="1" applyFill="1" applyBorder="1" applyAlignment="1" applyProtection="1">
      <alignment horizontal="left" vertical="center"/>
    </xf>
    <xf numFmtId="49" fontId="6" fillId="4" borderId="0" xfId="19" applyNumberFormat="1" applyFont="1" applyFill="1" applyBorder="1" applyAlignment="1" applyProtection="1">
      <alignment horizontal="center" vertical="center"/>
    </xf>
    <xf numFmtId="0" fontId="27" fillId="0" borderId="0" xfId="19" applyFont="1" applyAlignment="1"/>
    <xf numFmtId="49" fontId="6" fillId="4" borderId="4" xfId="19" applyNumberFormat="1" applyFont="1" applyFill="1" applyBorder="1" applyAlignment="1" applyProtection="1">
      <alignment horizontal="center" vertical="center"/>
    </xf>
    <xf numFmtId="186" fontId="6" fillId="5" borderId="6" xfId="19" applyNumberFormat="1" applyFont="1" applyFill="1" applyBorder="1" applyAlignment="1" applyProtection="1">
      <alignment horizontal="right" vertical="center" shrinkToFit="1"/>
      <protection locked="0"/>
    </xf>
    <xf numFmtId="186" fontId="6" fillId="3" borderId="38" xfId="19" applyNumberFormat="1" applyFont="1" applyFill="1" applyBorder="1" applyAlignment="1" applyProtection="1">
      <alignment horizontal="right" vertical="center" shrinkToFit="1"/>
      <protection locked="0"/>
    </xf>
    <xf numFmtId="177" fontId="6" fillId="2" borderId="11" xfId="20" applyNumberFormat="1" applyFont="1" applyFill="1" applyBorder="1" applyAlignment="1">
      <alignment vertical="center"/>
    </xf>
    <xf numFmtId="0" fontId="36" fillId="0" borderId="0" xfId="0" applyFont="1" applyAlignment="1">
      <alignment horizontal="justify" vertical="center"/>
    </xf>
    <xf numFmtId="181" fontId="6" fillId="0" borderId="0" xfId="2" quotePrefix="1" applyNumberFormat="1" applyFont="1" applyFill="1" applyBorder="1" applyAlignment="1">
      <alignment horizontal="left" vertical="center" indent="1"/>
    </xf>
    <xf numFmtId="181" fontId="6" fillId="0" borderId="0" xfId="2" quotePrefix="1" applyNumberFormat="1" applyFont="1" applyFill="1" applyBorder="1" applyAlignment="1">
      <alignment horizontal="left" vertical="center"/>
    </xf>
    <xf numFmtId="177" fontId="6" fillId="0" borderId="0" xfId="20" applyNumberFormat="1" applyFont="1" applyFill="1" applyBorder="1" applyAlignment="1">
      <alignment horizontal="center" vertical="center" wrapText="1"/>
    </xf>
    <xf numFmtId="177" fontId="6" fillId="0" borderId="0" xfId="20" applyNumberFormat="1" applyFont="1" applyFill="1" applyBorder="1" applyAlignment="1">
      <alignment horizontal="right" vertical="center"/>
    </xf>
    <xf numFmtId="183" fontId="6" fillId="5" borderId="11" xfId="20" applyNumberFormat="1" applyFont="1" applyFill="1" applyBorder="1" applyAlignment="1">
      <alignment vertical="center"/>
    </xf>
    <xf numFmtId="177" fontId="21" fillId="0" borderId="0" xfId="20" applyNumberFormat="1" applyFont="1" applyBorder="1" applyAlignment="1">
      <alignment vertical="center"/>
    </xf>
    <xf numFmtId="177" fontId="6" fillId="0" borderId="0" xfId="20" applyNumberFormat="1" applyFont="1" applyBorder="1" applyAlignment="1">
      <alignment horizontal="right" vertical="center"/>
    </xf>
    <xf numFmtId="180" fontId="6" fillId="3" borderId="11" xfId="2" quotePrefix="1" applyNumberFormat="1" applyFont="1" applyFill="1" applyBorder="1" applyAlignment="1">
      <alignment horizontal="left" vertical="center"/>
    </xf>
    <xf numFmtId="180" fontId="6" fillId="3" borderId="11" xfId="2" quotePrefix="1" applyNumberFormat="1" applyFont="1" applyFill="1" applyBorder="1" applyAlignment="1">
      <alignment horizontal="center" vertical="center" wrapText="1"/>
    </xf>
    <xf numFmtId="180" fontId="6" fillId="0" borderId="11" xfId="2" quotePrefix="1" applyNumberFormat="1" applyFont="1" applyFill="1" applyBorder="1" applyAlignment="1">
      <alignment horizontal="left" vertical="center"/>
    </xf>
    <xf numFmtId="178" fontId="6" fillId="0" borderId="11" xfId="21" applyNumberFormat="1" applyFont="1" applyFill="1" applyBorder="1" applyAlignment="1">
      <alignment vertical="center"/>
    </xf>
    <xf numFmtId="181" fontId="6" fillId="0" borderId="11" xfId="2" quotePrefix="1" applyNumberFormat="1" applyFont="1" applyFill="1" applyBorder="1" applyAlignment="1">
      <alignment horizontal="left" vertical="center"/>
    </xf>
    <xf numFmtId="178" fontId="6" fillId="0" borderId="11" xfId="21" applyNumberFormat="1" applyFont="1" applyBorder="1" applyAlignment="1">
      <alignment vertical="center"/>
    </xf>
    <xf numFmtId="0" fontId="6" fillId="0" borderId="11" xfId="5" applyFont="1" applyFill="1" applyBorder="1" applyAlignment="1">
      <alignment horizontal="left" vertical="center" indent="1"/>
    </xf>
    <xf numFmtId="181" fontId="6" fillId="0" borderId="11" xfId="2" applyNumberFormat="1" applyFont="1" applyFill="1" applyBorder="1" applyAlignment="1">
      <alignment horizontal="left" vertical="center"/>
    </xf>
    <xf numFmtId="181" fontId="6" fillId="0" borderId="17" xfId="2" quotePrefix="1" applyNumberFormat="1" applyFont="1" applyFill="1" applyBorder="1" applyAlignment="1">
      <alignment horizontal="left" vertical="center"/>
    </xf>
    <xf numFmtId="181" fontId="6" fillId="0" borderId="17" xfId="2" quotePrefix="1" applyNumberFormat="1" applyFont="1" applyFill="1" applyBorder="1" applyAlignment="1">
      <alignment horizontal="left" vertical="center" wrapText="1"/>
    </xf>
    <xf numFmtId="178" fontId="6" fillId="5" borderId="17" xfId="21" applyNumberFormat="1" applyFont="1" applyFill="1" applyBorder="1" applyAlignment="1">
      <alignment vertical="center"/>
    </xf>
    <xf numFmtId="181" fontId="6" fillId="3" borderId="19" xfId="2" quotePrefix="1" applyNumberFormat="1" applyFont="1" applyFill="1" applyBorder="1" applyAlignment="1">
      <alignment horizontal="center" vertical="center"/>
    </xf>
    <xf numFmtId="178" fontId="6" fillId="3" borderId="19" xfId="21" applyNumberFormat="1" applyFont="1" applyFill="1" applyBorder="1" applyAlignment="1">
      <alignment vertical="center"/>
    </xf>
    <xf numFmtId="177" fontId="33" fillId="0" borderId="0" xfId="20" applyNumberFormat="1" applyFont="1" applyFill="1" applyAlignment="1">
      <alignment vertical="center"/>
    </xf>
    <xf numFmtId="177" fontId="29" fillId="0" borderId="0" xfId="20" applyNumberFormat="1" applyFont="1" applyFill="1" applyAlignment="1">
      <alignment vertical="center"/>
    </xf>
    <xf numFmtId="177" fontId="6" fillId="0" borderId="11" xfId="20" applyNumberFormat="1" applyFont="1" applyFill="1" applyBorder="1" applyAlignment="1">
      <alignment vertical="center" wrapText="1"/>
    </xf>
    <xf numFmtId="177" fontId="6" fillId="0" borderId="0" xfId="20" applyNumberFormat="1" applyFont="1" applyFill="1" applyBorder="1" applyAlignment="1">
      <alignment horizontal="left" vertical="center"/>
    </xf>
    <xf numFmtId="177" fontId="29" fillId="0" borderId="0" xfId="20" applyNumberFormat="1" applyFont="1" applyAlignment="1">
      <alignment vertical="center"/>
    </xf>
    <xf numFmtId="178" fontId="6" fillId="0" borderId="1" xfId="2" applyNumberFormat="1" applyFont="1" applyFill="1" applyBorder="1" applyAlignment="1">
      <alignment horizontal="center" vertical="center"/>
    </xf>
    <xf numFmtId="180" fontId="6" fillId="0" borderId="6" xfId="2" quotePrefix="1" applyNumberFormat="1" applyFont="1" applyFill="1" applyBorder="1" applyAlignment="1">
      <alignment horizontal="left" vertical="center" wrapText="1"/>
    </xf>
    <xf numFmtId="38" fontId="6" fillId="5" borderId="6" xfId="21" applyFont="1" applyFill="1" applyBorder="1" applyAlignment="1">
      <alignment vertical="center"/>
    </xf>
    <xf numFmtId="181" fontId="6" fillId="0" borderId="6" xfId="2" quotePrefix="1" applyNumberFormat="1" applyFont="1" applyFill="1" applyBorder="1" applyAlignment="1">
      <alignment horizontal="left" vertical="center"/>
    </xf>
    <xf numFmtId="181" fontId="6" fillId="0" borderId="16" xfId="2" quotePrefix="1" applyNumberFormat="1" applyFont="1" applyFill="1" applyBorder="1" applyAlignment="1">
      <alignment horizontal="left" vertical="center"/>
    </xf>
    <xf numFmtId="38" fontId="6" fillId="5" borderId="16" xfId="21" applyFont="1" applyFill="1" applyBorder="1" applyAlignment="1">
      <alignment vertical="center"/>
    </xf>
    <xf numFmtId="181" fontId="6" fillId="3" borderId="13" xfId="2" quotePrefix="1" applyNumberFormat="1" applyFont="1" applyFill="1" applyBorder="1" applyAlignment="1">
      <alignment horizontal="center" vertical="center"/>
    </xf>
    <xf numFmtId="38" fontId="6" fillId="3" borderId="13" xfId="21" applyFont="1" applyFill="1" applyBorder="1" applyAlignment="1">
      <alignment vertical="center"/>
    </xf>
    <xf numFmtId="177" fontId="35" fillId="0" borderId="0" xfId="20" applyNumberFormat="1" applyFont="1" applyBorder="1" applyAlignment="1">
      <alignment vertical="center"/>
    </xf>
    <xf numFmtId="177" fontId="16" fillId="0" borderId="0" xfId="20" applyNumberFormat="1" applyFont="1" applyFill="1" applyAlignment="1">
      <alignment vertical="center"/>
    </xf>
    <xf numFmtId="177" fontId="29" fillId="0" borderId="0" xfId="20" applyNumberFormat="1" applyFont="1" applyAlignment="1">
      <alignment horizontal="right" vertical="center"/>
    </xf>
    <xf numFmtId="177" fontId="6" fillId="0" borderId="11" xfId="20" applyNumberFormat="1" applyFont="1" applyBorder="1" applyAlignment="1">
      <alignment horizontal="right" vertical="center"/>
    </xf>
    <xf numFmtId="177" fontId="6" fillId="3" borderId="38" xfId="20" applyNumberFormat="1" applyFont="1" applyFill="1" applyBorder="1" applyAlignment="1">
      <alignment horizontal="center" vertical="center"/>
    </xf>
    <xf numFmtId="177" fontId="6" fillId="0" borderId="17" xfId="20" applyNumberFormat="1" applyFont="1" applyFill="1" applyBorder="1" applyAlignment="1">
      <alignment horizontal="center" vertical="center"/>
    </xf>
    <xf numFmtId="177" fontId="6" fillId="3" borderId="11" xfId="20" applyNumberFormat="1" applyFont="1" applyFill="1" applyBorder="1" applyAlignment="1">
      <alignment vertical="center"/>
    </xf>
    <xf numFmtId="177" fontId="6" fillId="0" borderId="11" xfId="20" applyNumberFormat="1" applyFont="1" applyFill="1" applyBorder="1" applyAlignment="1">
      <alignment horizontal="left" vertical="center" indent="1"/>
    </xf>
    <xf numFmtId="183" fontId="6" fillId="0" borderId="36" xfId="19" applyNumberFormat="1" applyFont="1" applyFill="1" applyBorder="1" applyAlignment="1" applyProtection="1">
      <alignment horizontal="right" vertical="center" shrinkToFit="1"/>
      <protection locked="0"/>
    </xf>
    <xf numFmtId="177" fontId="6" fillId="0" borderId="17" xfId="20" applyNumberFormat="1" applyFont="1" applyFill="1" applyBorder="1" applyAlignment="1">
      <alignment horizontal="left" vertical="center" indent="1"/>
    </xf>
    <xf numFmtId="186" fontId="6" fillId="5" borderId="17" xfId="19" applyNumberFormat="1" applyFont="1" applyFill="1" applyBorder="1" applyAlignment="1" applyProtection="1">
      <alignment horizontal="right" vertical="center" shrinkToFit="1"/>
      <protection locked="0"/>
    </xf>
    <xf numFmtId="183" fontId="6" fillId="0" borderId="37" xfId="19" applyNumberFormat="1" applyFont="1" applyFill="1" applyBorder="1" applyAlignment="1" applyProtection="1">
      <alignment horizontal="right" vertical="center" shrinkToFit="1"/>
      <protection locked="0"/>
    </xf>
    <xf numFmtId="186" fontId="6" fillId="3" borderId="19" xfId="19" applyNumberFormat="1" applyFont="1" applyFill="1" applyBorder="1" applyAlignment="1" applyProtection="1">
      <alignment horizontal="right" vertical="center" shrinkToFit="1"/>
      <protection locked="0"/>
    </xf>
    <xf numFmtId="38" fontId="6" fillId="3" borderId="19" xfId="21" applyFont="1" applyFill="1" applyBorder="1" applyAlignment="1" applyProtection="1">
      <alignment horizontal="right" vertical="center" shrinkToFit="1"/>
      <protection locked="0"/>
    </xf>
    <xf numFmtId="177" fontId="34" fillId="0" borderId="0" xfId="20" applyNumberFormat="1" applyFont="1" applyBorder="1" applyAlignment="1">
      <alignment horizontal="center" vertical="center"/>
    </xf>
    <xf numFmtId="177" fontId="6" fillId="0" borderId="11" xfId="20" quotePrefix="1" applyNumberFormat="1" applyFont="1" applyFill="1" applyBorder="1" applyAlignment="1">
      <alignment horizontal="left" vertical="center"/>
    </xf>
    <xf numFmtId="177" fontId="6" fillId="5" borderId="11" xfId="20" applyNumberFormat="1" applyFont="1" applyFill="1" applyBorder="1" applyAlignment="1">
      <alignment vertical="center"/>
    </xf>
    <xf numFmtId="185" fontId="6" fillId="0" borderId="0" xfId="19" applyNumberFormat="1" applyFont="1" applyFill="1" applyBorder="1" applyAlignment="1" applyProtection="1">
      <alignment horizontal="right" vertical="center" shrinkToFit="1"/>
      <protection locked="0"/>
    </xf>
    <xf numFmtId="177" fontId="35" fillId="0" borderId="0" xfId="20" applyNumberFormat="1" applyFont="1" applyFill="1" applyBorder="1" applyAlignment="1">
      <alignment horizontal="center" vertical="center"/>
    </xf>
    <xf numFmtId="186" fontId="6" fillId="0" borderId="11" xfId="19" applyNumberFormat="1" applyFont="1" applyFill="1" applyBorder="1" applyAlignment="1" applyProtection="1">
      <alignment horizontal="right" vertical="center" shrinkToFit="1"/>
      <protection locked="0"/>
    </xf>
    <xf numFmtId="183" fontId="6" fillId="0" borderId="11" xfId="20" applyNumberFormat="1" applyFont="1" applyFill="1" applyBorder="1" applyAlignment="1">
      <alignment vertical="center"/>
    </xf>
    <xf numFmtId="186" fontId="6" fillId="0" borderId="11" xfId="20" applyNumberFormat="1" applyFont="1" applyFill="1" applyBorder="1" applyAlignment="1">
      <alignment vertical="center"/>
    </xf>
    <xf numFmtId="177" fontId="37" fillId="0" borderId="0" xfId="20" applyNumberFormat="1" applyFont="1" applyBorder="1" applyAlignment="1">
      <alignment vertical="center"/>
    </xf>
    <xf numFmtId="177" fontId="16" fillId="0" borderId="0" xfId="20" applyNumberFormat="1" applyFont="1" applyFill="1" applyBorder="1" applyAlignment="1">
      <alignment horizontal="center" vertical="center"/>
    </xf>
    <xf numFmtId="184" fontId="16" fillId="0" borderId="0" xfId="19" applyNumberFormat="1" applyFont="1" applyFill="1" applyBorder="1" applyAlignment="1" applyProtection="1">
      <alignment horizontal="right" vertical="center" shrinkToFit="1"/>
      <protection locked="0"/>
    </xf>
    <xf numFmtId="177" fontId="16" fillId="0" borderId="0" xfId="20" applyNumberFormat="1" applyFont="1" applyBorder="1" applyAlignment="1">
      <alignment vertical="center"/>
    </xf>
    <xf numFmtId="177" fontId="16" fillId="0" borderId="0" xfId="20" applyNumberFormat="1" applyFont="1" applyFill="1" applyBorder="1" applyAlignment="1">
      <alignment vertical="center"/>
    </xf>
    <xf numFmtId="177" fontId="18" fillId="0" borderId="0" xfId="20" applyNumberFormat="1" applyFont="1" applyFill="1" applyAlignment="1">
      <alignment vertical="center"/>
    </xf>
    <xf numFmtId="180" fontId="6" fillId="3" borderId="6" xfId="2" quotePrefix="1" applyNumberFormat="1" applyFont="1" applyFill="1" applyBorder="1" applyAlignment="1">
      <alignment horizontal="left" vertical="center"/>
    </xf>
    <xf numFmtId="178" fontId="6" fillId="3" borderId="11" xfId="2" quotePrefix="1" applyNumberFormat="1" applyFont="1" applyFill="1" applyBorder="1" applyAlignment="1">
      <alignment horizontal="center" vertical="center"/>
    </xf>
    <xf numFmtId="181" fontId="6" fillId="0" borderId="14" xfId="2" quotePrefix="1" applyNumberFormat="1" applyFont="1" applyFill="1" applyBorder="1" applyAlignment="1">
      <alignment horizontal="left" vertical="center"/>
    </xf>
    <xf numFmtId="178" fontId="6" fillId="5" borderId="19" xfId="2" applyNumberFormat="1" applyFont="1" applyFill="1" applyBorder="1" applyAlignment="1">
      <alignment horizontal="right" vertical="center"/>
    </xf>
    <xf numFmtId="181" fontId="6" fillId="0" borderId="7" xfId="2" quotePrefix="1" applyNumberFormat="1" applyFont="1" applyFill="1" applyBorder="1" applyAlignment="1">
      <alignment horizontal="left" vertical="center"/>
    </xf>
    <xf numFmtId="178" fontId="6" fillId="5" borderId="11" xfId="2" applyNumberFormat="1" applyFont="1" applyFill="1" applyBorder="1" applyAlignment="1">
      <alignment horizontal="right" vertical="center"/>
    </xf>
    <xf numFmtId="181" fontId="6" fillId="0" borderId="23" xfId="2" quotePrefix="1" applyNumberFormat="1" applyFont="1" applyFill="1" applyBorder="1" applyAlignment="1">
      <alignment horizontal="left" vertical="center"/>
    </xf>
    <xf numFmtId="178" fontId="6" fillId="5" borderId="17" xfId="2" applyNumberFormat="1" applyFont="1" applyFill="1" applyBorder="1" applyAlignment="1">
      <alignment horizontal="right" vertical="center"/>
    </xf>
    <xf numFmtId="178" fontId="6" fillId="3" borderId="14" xfId="2" applyNumberFormat="1" applyFont="1" applyFill="1" applyBorder="1" applyAlignment="1">
      <alignment horizontal="center" vertical="center"/>
    </xf>
    <xf numFmtId="181" fontId="6" fillId="0" borderId="24" xfId="2" quotePrefix="1" applyNumberFormat="1" applyFont="1" applyFill="1" applyBorder="1" applyAlignment="1">
      <alignment horizontal="left" vertical="center"/>
    </xf>
    <xf numFmtId="178" fontId="6" fillId="3" borderId="1" xfId="2" applyNumberFormat="1" applyFont="1" applyFill="1" applyBorder="1" applyAlignment="1">
      <alignment vertical="center"/>
    </xf>
    <xf numFmtId="181" fontId="6" fillId="0" borderId="3" xfId="2" quotePrefix="1" applyNumberFormat="1" applyFont="1" applyFill="1" applyBorder="1" applyAlignment="1">
      <alignment horizontal="left" vertical="center"/>
    </xf>
    <xf numFmtId="177" fontId="6" fillId="0" borderId="0" xfId="20" applyNumberFormat="1" applyFont="1" applyFill="1" applyBorder="1" applyAlignment="1">
      <alignment horizontal="center" vertical="center" textRotation="255"/>
    </xf>
    <xf numFmtId="177" fontId="35" fillId="0" borderId="0" xfId="20" applyNumberFormat="1" applyFont="1" applyAlignment="1">
      <alignment horizontal="center" vertical="center"/>
    </xf>
    <xf numFmtId="178" fontId="25" fillId="0" borderId="0" xfId="2" applyNumberFormat="1" applyFont="1" applyFill="1" applyBorder="1" applyAlignment="1">
      <alignment horizontal="center" vertical="center"/>
    </xf>
    <xf numFmtId="180" fontId="6" fillId="3" borderId="6" xfId="2" applyNumberFormat="1" applyFont="1" applyFill="1" applyBorder="1" applyAlignment="1">
      <alignment horizontal="left" vertical="center"/>
    </xf>
    <xf numFmtId="181" fontId="6" fillId="0" borderId="15" xfId="2" quotePrefix="1" applyNumberFormat="1" applyFont="1" applyFill="1" applyBorder="1" applyAlignment="1">
      <alignment vertical="center"/>
    </xf>
    <xf numFmtId="181" fontId="6" fillId="0" borderId="27" xfId="2" quotePrefix="1" applyNumberFormat="1" applyFont="1" applyFill="1" applyBorder="1" applyAlignment="1">
      <alignment vertical="center"/>
    </xf>
    <xf numFmtId="181" fontId="6" fillId="0" borderId="13" xfId="2" applyNumberFormat="1" applyFont="1" applyFill="1" applyBorder="1" applyAlignment="1">
      <alignment horizontal="center" vertical="center"/>
    </xf>
    <xf numFmtId="181" fontId="6" fillId="0" borderId="15" xfId="2" applyNumberFormat="1" applyFont="1" applyFill="1" applyBorder="1" applyAlignment="1">
      <alignment vertical="center"/>
    </xf>
    <xf numFmtId="181" fontId="6" fillId="0" borderId="8" xfId="2" applyNumberFormat="1" applyFont="1" applyFill="1" applyBorder="1" applyAlignment="1">
      <alignment vertical="center"/>
    </xf>
    <xf numFmtId="181" fontId="6" fillId="0" borderId="27" xfId="2" quotePrefix="1" applyNumberFormat="1" applyFont="1" applyFill="1" applyBorder="1" applyAlignment="1">
      <alignment horizontal="left" vertical="center"/>
    </xf>
    <xf numFmtId="178" fontId="6" fillId="3" borderId="18" xfId="2" quotePrefix="1" applyNumberFormat="1" applyFont="1" applyFill="1" applyBorder="1" applyAlignment="1">
      <alignment horizontal="left" vertical="center"/>
    </xf>
    <xf numFmtId="178" fontId="6" fillId="0" borderId="0" xfId="2" quotePrefix="1" applyNumberFormat="1" applyFont="1" applyFill="1" applyBorder="1" applyAlignment="1">
      <alignment horizontal="left" vertical="center"/>
    </xf>
    <xf numFmtId="178" fontId="25" fillId="0" borderId="0" xfId="2" applyNumberFormat="1" applyFont="1" applyFill="1" applyBorder="1" applyAlignment="1">
      <alignment horizontal="right" vertical="center"/>
    </xf>
    <xf numFmtId="178" fontId="6" fillId="3" borderId="8" xfId="2" quotePrefix="1" applyNumberFormat="1" applyFont="1" applyFill="1" applyBorder="1" applyAlignment="1">
      <alignment horizontal="left" vertical="center"/>
    </xf>
    <xf numFmtId="181" fontId="6" fillId="0" borderId="8" xfId="2" quotePrefix="1" applyNumberFormat="1" applyFont="1" applyFill="1" applyBorder="1" applyAlignment="1">
      <alignment vertical="center"/>
    </xf>
    <xf numFmtId="178" fontId="6" fillId="3" borderId="1" xfId="2" quotePrefix="1" applyNumberFormat="1" applyFont="1" applyFill="1" applyBorder="1" applyAlignment="1">
      <alignment horizontal="center" vertical="center"/>
    </xf>
    <xf numFmtId="178" fontId="6" fillId="3" borderId="9" xfId="2" quotePrefix="1" applyNumberFormat="1" applyFont="1" applyFill="1" applyBorder="1" applyAlignment="1">
      <alignment horizontal="center" vertical="center"/>
    </xf>
    <xf numFmtId="178" fontId="6" fillId="3" borderId="13" xfId="2" quotePrefix="1" applyNumberFormat="1" applyFont="1" applyFill="1" applyBorder="1" applyAlignment="1">
      <alignment horizontal="left" vertical="center"/>
    </xf>
    <xf numFmtId="178" fontId="6" fillId="3" borderId="15" xfId="2" quotePrefix="1" applyNumberFormat="1" applyFont="1" applyFill="1" applyBorder="1" applyAlignment="1">
      <alignment horizontal="center" vertical="center"/>
    </xf>
    <xf numFmtId="177" fontId="29" fillId="0" borderId="0" xfId="20" applyNumberFormat="1" applyFont="1" applyFill="1" applyBorder="1" applyAlignment="1">
      <alignment horizontal="left" vertical="center"/>
    </xf>
    <xf numFmtId="177" fontId="6" fillId="3" borderId="44" xfId="20" applyNumberFormat="1" applyFont="1" applyFill="1" applyBorder="1" applyAlignment="1">
      <alignment horizontal="right" vertical="center"/>
    </xf>
    <xf numFmtId="177" fontId="6" fillId="0" borderId="11" xfId="20" applyNumberFormat="1" applyFont="1" applyFill="1" applyBorder="1" applyAlignment="1">
      <alignment horizontal="right" vertical="center"/>
    </xf>
    <xf numFmtId="177" fontId="6" fillId="3" borderId="38" xfId="20" applyNumberFormat="1" applyFont="1" applyFill="1" applyBorder="1" applyAlignment="1">
      <alignment horizontal="right" vertical="center"/>
    </xf>
    <xf numFmtId="177" fontId="6" fillId="0" borderId="10" xfId="20" applyNumberFormat="1" applyFont="1" applyFill="1" applyBorder="1" applyAlignment="1">
      <alignment horizontal="right" vertical="center"/>
    </xf>
    <xf numFmtId="177" fontId="6" fillId="5" borderId="11" xfId="20" applyNumberFormat="1" applyFont="1" applyFill="1" applyBorder="1" applyAlignment="1">
      <alignment horizontal="right" vertical="center"/>
    </xf>
    <xf numFmtId="177" fontId="6" fillId="5" borderId="6" xfId="20" applyNumberFormat="1" applyFont="1" applyFill="1" applyBorder="1" applyAlignment="1">
      <alignment horizontal="right" vertical="center"/>
    </xf>
    <xf numFmtId="177" fontId="6" fillId="0" borderId="36" xfId="20" applyNumberFormat="1" applyFont="1" applyFill="1" applyBorder="1" applyAlignment="1">
      <alignment horizontal="right" vertical="center"/>
    </xf>
    <xf numFmtId="177" fontId="6" fillId="3" borderId="46" xfId="20" applyNumberFormat="1" applyFont="1" applyFill="1" applyBorder="1" applyAlignment="1">
      <alignment horizontal="right" vertical="center"/>
    </xf>
    <xf numFmtId="177" fontId="6" fillId="5" borderId="17" xfId="20" applyNumberFormat="1" applyFont="1" applyFill="1" applyBorder="1" applyAlignment="1">
      <alignment horizontal="right" vertical="center"/>
    </xf>
    <xf numFmtId="177" fontId="6" fillId="3" borderId="41" xfId="20" applyNumberFormat="1" applyFont="1" applyFill="1" applyBorder="1" applyAlignment="1">
      <alignment horizontal="right" vertical="center"/>
    </xf>
    <xf numFmtId="177" fontId="6" fillId="3" borderId="47" xfId="20" applyNumberFormat="1" applyFont="1" applyFill="1" applyBorder="1" applyAlignment="1">
      <alignment horizontal="right" vertical="center"/>
    </xf>
    <xf numFmtId="177" fontId="6" fillId="3" borderId="19" xfId="20" applyNumberFormat="1" applyFont="1" applyFill="1" applyBorder="1" applyAlignment="1">
      <alignment horizontal="right" vertical="center"/>
    </xf>
    <xf numFmtId="177" fontId="6" fillId="3" borderId="13" xfId="20" applyNumberFormat="1" applyFont="1" applyFill="1" applyBorder="1" applyAlignment="1">
      <alignment horizontal="right" vertical="center"/>
    </xf>
    <xf numFmtId="177" fontId="6" fillId="3" borderId="42" xfId="20" applyNumberFormat="1" applyFont="1" applyFill="1" applyBorder="1" applyAlignment="1">
      <alignment horizontal="right" vertical="center"/>
    </xf>
    <xf numFmtId="177" fontId="34" fillId="0" borderId="0" xfId="20" applyNumberFormat="1" applyFont="1" applyFill="1" applyBorder="1" applyAlignment="1">
      <alignment vertical="center"/>
    </xf>
    <xf numFmtId="177" fontId="6" fillId="5" borderId="6" xfId="20" applyNumberFormat="1" applyFont="1" applyFill="1" applyBorder="1" applyAlignment="1">
      <alignment vertical="center"/>
    </xf>
    <xf numFmtId="177" fontId="34" fillId="0" borderId="0" xfId="20" applyNumberFormat="1" applyFont="1" applyFill="1" applyAlignment="1">
      <alignment vertical="center"/>
    </xf>
    <xf numFmtId="177" fontId="6" fillId="3" borderId="11" xfId="20" applyNumberFormat="1" applyFont="1" applyFill="1" applyBorder="1" applyAlignment="1">
      <alignment horizontal="right" vertical="center"/>
    </xf>
    <xf numFmtId="177" fontId="6" fillId="3" borderId="6" xfId="20" applyNumberFormat="1" applyFont="1" applyFill="1" applyBorder="1" applyAlignment="1">
      <alignment horizontal="right" vertical="center"/>
    </xf>
    <xf numFmtId="177" fontId="6" fillId="3" borderId="2" xfId="20" applyNumberFormat="1" applyFont="1" applyFill="1" applyBorder="1" applyAlignment="1">
      <alignment vertical="center"/>
    </xf>
    <xf numFmtId="177" fontId="6" fillId="3" borderId="4" xfId="20" applyNumberFormat="1" applyFont="1" applyFill="1" applyBorder="1" applyAlignment="1">
      <alignment horizontal="right" vertical="center"/>
    </xf>
    <xf numFmtId="177" fontId="34" fillId="0" borderId="0" xfId="20" applyNumberFormat="1" applyFont="1" applyAlignment="1">
      <alignment horizontal="center" vertical="center"/>
    </xf>
    <xf numFmtId="0" fontId="6" fillId="3" borderId="15" xfId="19" applyFont="1" applyFill="1" applyBorder="1" applyAlignment="1" applyProtection="1">
      <alignment horizontal="right" vertical="center"/>
    </xf>
    <xf numFmtId="186" fontId="6" fillId="3" borderId="38" xfId="19" applyNumberFormat="1" applyFont="1" applyFill="1" applyBorder="1" applyAlignment="1" applyProtection="1">
      <alignment horizontal="right" vertical="center" shrinkToFit="1"/>
    </xf>
    <xf numFmtId="186" fontId="6" fillId="5" borderId="38" xfId="19" applyNumberFormat="1" applyFont="1" applyFill="1" applyBorder="1" applyAlignment="1" applyProtection="1">
      <alignment horizontal="right" vertical="center" shrinkToFit="1"/>
      <protection locked="0"/>
    </xf>
    <xf numFmtId="177" fontId="6" fillId="0" borderId="39" xfId="16" applyNumberFormat="1" applyFont="1" applyFill="1" applyBorder="1" applyAlignment="1">
      <alignment horizontal="center" vertical="center"/>
    </xf>
    <xf numFmtId="178" fontId="25" fillId="0" borderId="0" xfId="2" applyNumberFormat="1" applyFont="1" applyFill="1" applyBorder="1" applyAlignment="1">
      <alignment horizontal="left" vertical="center"/>
    </xf>
    <xf numFmtId="178" fontId="6" fillId="3" borderId="4" xfId="2" applyNumberFormat="1" applyFont="1" applyFill="1" applyBorder="1" applyAlignment="1">
      <alignment horizontal="center" vertical="center"/>
    </xf>
    <xf numFmtId="178" fontId="25" fillId="3" borderId="21" xfId="2" applyNumberFormat="1" applyFont="1" applyFill="1" applyBorder="1" applyAlignment="1">
      <alignment horizontal="center" vertical="center"/>
    </xf>
    <xf numFmtId="178" fontId="25" fillId="3" borderId="15" xfId="2" applyNumberFormat="1" applyFont="1" applyFill="1" applyBorder="1" applyAlignment="1">
      <alignment horizontal="center" vertical="center"/>
    </xf>
    <xf numFmtId="178" fontId="6" fillId="3" borderId="5" xfId="2" applyNumberFormat="1" applyFont="1" applyFill="1" applyBorder="1" applyAlignment="1">
      <alignment horizontal="right" vertical="center"/>
    </xf>
    <xf numFmtId="178" fontId="6" fillId="0" borderId="37" xfId="2" applyNumberFormat="1" applyFont="1" applyFill="1" applyBorder="1" applyAlignment="1">
      <alignment vertical="center"/>
    </xf>
    <xf numFmtId="178" fontId="6" fillId="3" borderId="37" xfId="2" applyNumberFormat="1" applyFont="1" applyFill="1" applyBorder="1" applyAlignment="1">
      <alignment vertical="center"/>
    </xf>
    <xf numFmtId="186" fontId="6" fillId="5" borderId="11" xfId="4" applyNumberFormat="1" applyFont="1" applyFill="1" applyBorder="1" applyAlignment="1" applyProtection="1">
      <alignment horizontal="right" vertical="center" shrinkToFit="1"/>
      <protection locked="0"/>
    </xf>
    <xf numFmtId="177" fontId="6" fillId="0" borderId="5" xfId="20" applyNumberFormat="1" applyFont="1" applyFill="1" applyBorder="1" applyAlignment="1">
      <alignment vertical="center" wrapText="1"/>
    </xf>
    <xf numFmtId="38" fontId="6" fillId="0" borderId="0" xfId="21" applyFont="1" applyFill="1" applyBorder="1" applyAlignment="1">
      <alignment vertical="center"/>
    </xf>
    <xf numFmtId="177" fontId="6" fillId="0" borderId="0" xfId="16" applyNumberFormat="1" applyFont="1" applyFill="1" applyBorder="1" applyAlignment="1">
      <alignment horizontal="center" vertical="center"/>
    </xf>
    <xf numFmtId="186" fontId="6" fillId="7" borderId="38" xfId="19" applyNumberFormat="1" applyFont="1" applyFill="1" applyBorder="1" applyAlignment="1" applyProtection="1">
      <alignment horizontal="right" vertical="center" shrinkToFit="1"/>
      <protection locked="0"/>
    </xf>
    <xf numFmtId="186" fontId="6" fillId="0" borderId="0" xfId="16" applyNumberFormat="1" applyFont="1" applyFill="1" applyBorder="1" applyAlignment="1">
      <alignment vertical="center"/>
    </xf>
    <xf numFmtId="186" fontId="6" fillId="5" borderId="11" xfId="16" applyNumberFormat="1" applyFont="1" applyFill="1" applyBorder="1" applyAlignment="1">
      <alignment vertical="center"/>
    </xf>
    <xf numFmtId="186" fontId="6" fillId="5" borderId="6" xfId="16" applyNumberFormat="1" applyFont="1" applyFill="1" applyBorder="1" applyAlignment="1">
      <alignment vertical="center"/>
    </xf>
    <xf numFmtId="177" fontId="29" fillId="0" borderId="0" xfId="20" applyNumberFormat="1" applyFont="1" applyBorder="1" applyAlignment="1">
      <alignment vertical="center"/>
    </xf>
    <xf numFmtId="177" fontId="38" fillId="0" borderId="0" xfId="20" applyNumberFormat="1" applyFont="1" applyAlignment="1">
      <alignment vertical="center"/>
    </xf>
    <xf numFmtId="177" fontId="38" fillId="0" borderId="0" xfId="20" applyNumberFormat="1" applyFont="1" applyBorder="1" applyAlignment="1">
      <alignment vertical="center"/>
    </xf>
    <xf numFmtId="177" fontId="6" fillId="0" borderId="0" xfId="1" applyNumberFormat="1" applyFont="1" applyAlignment="1">
      <alignment horizontal="right" vertical="center"/>
    </xf>
    <xf numFmtId="177" fontId="6" fillId="3" borderId="6" xfId="1" applyNumberFormat="1" applyFont="1" applyFill="1" applyBorder="1" applyAlignment="1">
      <alignment horizontal="center" vertical="center"/>
    </xf>
    <xf numFmtId="177" fontId="6" fillId="0" borderId="45" xfId="1"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177" fontId="18" fillId="0" borderId="0" xfId="20" applyNumberFormat="1" applyFont="1" applyAlignment="1">
      <alignment horizontal="left" vertical="center"/>
    </xf>
    <xf numFmtId="177" fontId="17" fillId="3" borderId="11" xfId="20" applyNumberFormat="1" applyFont="1" applyFill="1" applyBorder="1" applyAlignment="1">
      <alignment horizontal="center" vertical="center"/>
    </xf>
    <xf numFmtId="0" fontId="17" fillId="0" borderId="11" xfId="20" applyNumberFormat="1" applyFont="1" applyBorder="1" applyAlignment="1">
      <alignment vertical="center"/>
    </xf>
    <xf numFmtId="177" fontId="18" fillId="0" borderId="0" xfId="1" applyNumberFormat="1" applyFont="1" applyBorder="1" applyAlignment="1">
      <alignment vertical="center"/>
    </xf>
    <xf numFmtId="177" fontId="18" fillId="0" borderId="0" xfId="20" applyNumberFormat="1" applyFont="1" applyFill="1" applyBorder="1" applyAlignment="1">
      <alignment vertical="center"/>
    </xf>
    <xf numFmtId="178" fontId="18" fillId="0" borderId="0" xfId="2" applyNumberFormat="1" applyFont="1" applyFill="1" applyBorder="1" applyAlignment="1">
      <alignment horizontal="left" vertical="center"/>
    </xf>
    <xf numFmtId="177" fontId="18" fillId="0" borderId="0" xfId="20" applyNumberFormat="1" applyFont="1" applyFill="1" applyBorder="1" applyAlignment="1">
      <alignment horizontal="left" vertical="center"/>
    </xf>
    <xf numFmtId="177" fontId="6" fillId="3" borderId="6" xfId="20" applyNumberFormat="1" applyFont="1" applyFill="1" applyBorder="1" applyAlignment="1">
      <alignment horizontal="center" vertical="center" wrapText="1"/>
    </xf>
    <xf numFmtId="0" fontId="6" fillId="0" borderId="0" xfId="20" applyNumberFormat="1" applyFont="1" applyBorder="1" applyAlignment="1">
      <alignment horizontal="left" vertical="center"/>
    </xf>
    <xf numFmtId="177" fontId="18" fillId="0" borderId="0" xfId="16" applyNumberFormat="1" applyFont="1" applyFill="1" applyAlignment="1">
      <alignment vertical="center"/>
    </xf>
    <xf numFmtId="177" fontId="17" fillId="0" borderId="0" xfId="1" applyNumberFormat="1" applyFont="1" applyBorder="1" applyAlignment="1">
      <alignment horizontal="center" vertical="center"/>
    </xf>
    <xf numFmtId="177" fontId="29" fillId="0" borderId="0" xfId="20" applyNumberFormat="1" applyFont="1" applyFill="1" applyBorder="1" applyAlignment="1">
      <alignment vertical="center"/>
    </xf>
    <xf numFmtId="182" fontId="6" fillId="0" borderId="0" xfId="5" applyNumberFormat="1" applyFont="1" applyFill="1" applyBorder="1" applyAlignment="1">
      <alignment horizontal="center" vertical="center"/>
    </xf>
    <xf numFmtId="0" fontId="18" fillId="0" borderId="0" xfId="5" applyFont="1" applyFill="1" applyBorder="1" applyAlignment="1">
      <alignment horizontal="center" vertical="center"/>
    </xf>
    <xf numFmtId="0" fontId="6" fillId="0" borderId="0" xfId="5" applyFont="1" applyFill="1" applyBorder="1" applyAlignment="1">
      <alignment horizontal="center" vertical="center"/>
    </xf>
    <xf numFmtId="38" fontId="31" fillId="3" borderId="6" xfId="21" applyFont="1" applyFill="1" applyBorder="1" applyAlignment="1">
      <alignment horizontal="center" vertical="center" wrapText="1" readingOrder="1"/>
    </xf>
    <xf numFmtId="0" fontId="6" fillId="3" borderId="11" xfId="19" applyFont="1" applyFill="1" applyBorder="1" applyAlignment="1" applyProtection="1">
      <alignment horizontal="center" vertical="center"/>
    </xf>
    <xf numFmtId="177" fontId="35" fillId="0" borderId="0" xfId="20" applyNumberFormat="1" applyFont="1" applyFill="1" applyBorder="1" applyAlignment="1">
      <alignment vertical="center"/>
    </xf>
    <xf numFmtId="177" fontId="29" fillId="0" borderId="0" xfId="1" applyNumberFormat="1" applyFont="1" applyAlignment="1">
      <alignment vertical="center"/>
    </xf>
    <xf numFmtId="184" fontId="29" fillId="0" borderId="0" xfId="19" applyNumberFormat="1" applyFont="1" applyFill="1" applyBorder="1" applyAlignment="1" applyProtection="1">
      <alignment vertical="center" shrinkToFit="1"/>
      <protection locked="0"/>
    </xf>
    <xf numFmtId="184" fontId="6" fillId="0" borderId="0" xfId="19" applyNumberFormat="1" applyFont="1" applyFill="1" applyBorder="1" applyAlignment="1" applyProtection="1">
      <alignment horizontal="left" vertical="center" shrinkToFit="1"/>
      <protection locked="0"/>
    </xf>
    <xf numFmtId="177" fontId="6" fillId="0" borderId="1" xfId="20" applyNumberFormat="1" applyFont="1" applyFill="1" applyBorder="1" applyAlignment="1">
      <alignment horizontal="right" vertical="center"/>
    </xf>
    <xf numFmtId="177" fontId="6" fillId="0" borderId="14" xfId="20" applyNumberFormat="1" applyFont="1" applyBorder="1" applyAlignment="1">
      <alignment vertical="center"/>
    </xf>
    <xf numFmtId="179" fontId="6" fillId="0" borderId="11" xfId="23" applyNumberFormat="1" applyFont="1" applyFill="1" applyBorder="1" applyAlignment="1">
      <alignment vertical="center"/>
    </xf>
    <xf numFmtId="177" fontId="35" fillId="0" borderId="0" xfId="1" applyNumberFormat="1" applyFont="1" applyFill="1" applyAlignment="1">
      <alignment vertical="center"/>
    </xf>
    <xf numFmtId="179" fontId="6" fillId="7" borderId="38" xfId="23" applyNumberFormat="1" applyFont="1" applyFill="1" applyBorder="1" applyAlignment="1" applyProtection="1">
      <alignment horizontal="right" vertical="center" shrinkToFit="1"/>
      <protection locked="0"/>
    </xf>
    <xf numFmtId="177" fontId="6" fillId="0" borderId="6" xfId="20" applyNumberFormat="1" applyFont="1" applyFill="1" applyBorder="1" applyAlignment="1">
      <alignment vertical="center"/>
    </xf>
    <xf numFmtId="38" fontId="31" fillId="3" borderId="11" xfId="21" applyFont="1" applyFill="1" applyBorder="1" applyAlignment="1">
      <alignment horizontal="center" vertical="center" wrapText="1" readingOrder="1"/>
    </xf>
    <xf numFmtId="177" fontId="6" fillId="0" borderId="11" xfId="20" applyNumberFormat="1" applyFont="1" applyFill="1" applyBorder="1" applyAlignment="1">
      <alignment horizontal="center" vertical="center" wrapText="1"/>
    </xf>
    <xf numFmtId="177" fontId="6" fillId="0" borderId="11" xfId="20" applyNumberFormat="1" applyFont="1" applyFill="1" applyBorder="1" applyAlignment="1">
      <alignment horizontal="center" vertical="center"/>
    </xf>
    <xf numFmtId="0" fontId="6" fillId="3" borderId="11" xfId="19" applyFont="1" applyFill="1" applyBorder="1" applyAlignment="1" applyProtection="1">
      <alignment horizontal="center" vertical="center"/>
    </xf>
    <xf numFmtId="38" fontId="27" fillId="0" borderId="11" xfId="21" applyFont="1" applyBorder="1" applyAlignment="1">
      <alignment horizontal="center" vertical="center"/>
    </xf>
    <xf numFmtId="38" fontId="27" fillId="0" borderId="11" xfId="21" applyFont="1" applyBorder="1" applyAlignment="1">
      <alignment horizontal="center" vertical="center" wrapText="1"/>
    </xf>
    <xf numFmtId="49" fontId="6" fillId="0" borderId="13" xfId="19" applyNumberFormat="1" applyFont="1" applyFill="1" applyBorder="1" applyAlignment="1" applyProtection="1">
      <alignment horizontal="center" vertical="center"/>
    </xf>
    <xf numFmtId="177" fontId="6" fillId="0" borderId="49" xfId="1" applyNumberFormat="1" applyFont="1" applyFill="1" applyBorder="1" applyAlignment="1">
      <alignment horizontal="right" vertical="center"/>
    </xf>
    <xf numFmtId="177" fontId="6" fillId="0" borderId="17" xfId="1" applyNumberFormat="1" applyFont="1" applyFill="1" applyBorder="1" applyAlignment="1">
      <alignment horizontal="right" vertical="center"/>
    </xf>
    <xf numFmtId="177" fontId="6" fillId="0" borderId="48" xfId="1" applyNumberFormat="1" applyFont="1" applyFill="1" applyBorder="1" applyAlignment="1">
      <alignment horizontal="right" vertical="center"/>
    </xf>
    <xf numFmtId="177" fontId="6" fillId="0" borderId="19" xfId="1" applyNumberFormat="1" applyFont="1" applyFill="1" applyBorder="1" applyAlignment="1">
      <alignment horizontal="right" vertical="center"/>
    </xf>
    <xf numFmtId="177" fontId="6" fillId="5" borderId="11" xfId="1" applyNumberFormat="1" applyFont="1" applyFill="1" applyBorder="1" applyAlignment="1">
      <alignment horizontal="right" vertical="center"/>
    </xf>
    <xf numFmtId="177" fontId="6" fillId="0" borderId="52" xfId="1" applyNumberFormat="1" applyFont="1" applyFill="1" applyBorder="1" applyAlignment="1">
      <alignment horizontal="right" vertical="center"/>
    </xf>
    <xf numFmtId="177" fontId="6" fillId="0" borderId="50" xfId="1" applyNumberFormat="1" applyFont="1" applyFill="1" applyBorder="1" applyAlignment="1">
      <alignment horizontal="right" vertical="center"/>
    </xf>
    <xf numFmtId="177" fontId="6" fillId="3" borderId="51" xfId="1" applyNumberFormat="1" applyFont="1" applyFill="1" applyBorder="1" applyAlignment="1">
      <alignment horizontal="right" vertical="center"/>
    </xf>
    <xf numFmtId="177" fontId="6" fillId="3" borderId="19" xfId="1" applyNumberFormat="1" applyFont="1" applyFill="1" applyBorder="1" applyAlignment="1">
      <alignment horizontal="right" vertical="center"/>
    </xf>
    <xf numFmtId="49" fontId="6" fillId="4" borderId="1" xfId="19" applyNumberFormat="1" applyFont="1" applyFill="1" applyBorder="1" applyAlignment="1" applyProtection="1">
      <alignment vertical="center"/>
    </xf>
    <xf numFmtId="177" fontId="6" fillId="0" borderId="0" xfId="16" applyNumberFormat="1" applyFont="1" applyFill="1" applyAlignment="1">
      <alignment horizontal="right" vertical="center"/>
    </xf>
    <xf numFmtId="179" fontId="6" fillId="0" borderId="0" xfId="23" applyNumberFormat="1" applyFont="1" applyFill="1" applyBorder="1" applyAlignment="1" applyProtection="1">
      <alignment horizontal="right" vertical="center" shrinkToFit="1"/>
      <protection locked="0"/>
    </xf>
    <xf numFmtId="177" fontId="16" fillId="3" borderId="11" xfId="20" applyNumberFormat="1" applyFont="1" applyFill="1" applyBorder="1" applyAlignment="1">
      <alignment horizontal="distributed" vertical="center" wrapText="1"/>
    </xf>
    <xf numFmtId="177" fontId="6" fillId="0" borderId="19" xfId="20" applyNumberFormat="1" applyFont="1" applyFill="1" applyBorder="1" applyAlignment="1">
      <alignment horizontal="center" vertical="center"/>
    </xf>
    <xf numFmtId="177" fontId="6" fillId="5" borderId="17" xfId="20" applyNumberFormat="1" applyFont="1" applyFill="1" applyBorder="1" applyAlignment="1">
      <alignment vertical="center"/>
    </xf>
    <xf numFmtId="177" fontId="6" fillId="3" borderId="54" xfId="20" applyNumberFormat="1" applyFont="1" applyFill="1" applyBorder="1" applyAlignment="1">
      <alignment horizontal="right" vertical="center"/>
    </xf>
    <xf numFmtId="177" fontId="6" fillId="3" borderId="55" xfId="20" applyNumberFormat="1" applyFont="1" applyFill="1" applyBorder="1" applyAlignment="1">
      <alignment horizontal="right" vertical="center"/>
    </xf>
    <xf numFmtId="177" fontId="6" fillId="3" borderId="56" xfId="20" applyNumberFormat="1" applyFont="1" applyFill="1" applyBorder="1" applyAlignment="1">
      <alignment horizontal="right" vertical="center"/>
    </xf>
    <xf numFmtId="177" fontId="6" fillId="3" borderId="54" xfId="20" applyNumberFormat="1" applyFont="1" applyFill="1" applyBorder="1" applyAlignment="1">
      <alignment horizontal="center" vertical="center"/>
    </xf>
    <xf numFmtId="178" fontId="6" fillId="3" borderId="26" xfId="2" applyNumberFormat="1" applyFont="1" applyFill="1" applyBorder="1" applyAlignment="1">
      <alignment horizontal="left" vertical="center"/>
    </xf>
    <xf numFmtId="178" fontId="25" fillId="3" borderId="50" xfId="2" applyNumberFormat="1" applyFont="1" applyFill="1" applyBorder="1" applyAlignment="1">
      <alignment horizontal="center" vertical="center"/>
    </xf>
    <xf numFmtId="178" fontId="6" fillId="3" borderId="50" xfId="2" applyNumberFormat="1" applyFont="1" applyFill="1" applyBorder="1" applyAlignment="1">
      <alignment horizontal="right" vertical="center"/>
    </xf>
    <xf numFmtId="178" fontId="6" fillId="3" borderId="52" xfId="2" applyNumberFormat="1" applyFont="1" applyFill="1" applyBorder="1" applyAlignment="1">
      <alignment vertical="center"/>
    </xf>
    <xf numFmtId="178" fontId="6" fillId="3" borderId="26" xfId="2" applyNumberFormat="1" applyFont="1" applyFill="1" applyBorder="1" applyAlignment="1">
      <alignment vertical="center"/>
    </xf>
    <xf numFmtId="0" fontId="6" fillId="0" borderId="11" xfId="4" quotePrefix="1" applyFont="1" applyFill="1" applyBorder="1" applyAlignment="1" applyProtection="1">
      <alignment horizontal="distributed" vertical="center"/>
    </xf>
    <xf numFmtId="178" fontId="6" fillId="3" borderId="21" xfId="2" applyNumberFormat="1" applyFont="1" applyFill="1" applyBorder="1" applyAlignment="1">
      <alignment horizontal="center" vertical="center"/>
    </xf>
    <xf numFmtId="178" fontId="6" fillId="3" borderId="5" xfId="2" applyNumberFormat="1" applyFont="1" applyFill="1" applyBorder="1" applyAlignment="1">
      <alignment horizontal="center" vertical="center"/>
    </xf>
    <xf numFmtId="178" fontId="6" fillId="3" borderId="7" xfId="2" applyNumberFormat="1" applyFont="1" applyFill="1" applyBorder="1" applyAlignment="1">
      <alignment horizontal="center" vertical="center" wrapText="1"/>
    </xf>
    <xf numFmtId="178" fontId="6" fillId="3" borderId="7" xfId="2" applyNumberFormat="1" applyFont="1" applyFill="1" applyBorder="1" applyAlignment="1">
      <alignment horizontal="center" vertical="center"/>
    </xf>
    <xf numFmtId="178" fontId="6" fillId="3" borderId="8" xfId="2" applyNumberFormat="1" applyFont="1" applyFill="1" applyBorder="1" applyAlignment="1">
      <alignment horizontal="center" vertical="center"/>
    </xf>
    <xf numFmtId="178" fontId="6" fillId="3" borderId="15" xfId="2" applyNumberFormat="1" applyFont="1" applyFill="1" applyBorder="1" applyAlignment="1">
      <alignment horizontal="center" vertical="center"/>
    </xf>
    <xf numFmtId="177" fontId="6" fillId="3" borderId="11" xfId="20" applyNumberFormat="1" applyFont="1" applyFill="1" applyBorder="1" applyAlignment="1">
      <alignment horizontal="center" vertical="center"/>
    </xf>
    <xf numFmtId="178" fontId="6" fillId="3" borderId="21" xfId="2" applyNumberFormat="1" applyFont="1" applyFill="1" applyBorder="1" applyAlignment="1">
      <alignment horizontal="center" vertical="center"/>
    </xf>
    <xf numFmtId="178" fontId="6" fillId="0" borderId="0" xfId="2" applyNumberFormat="1" applyFont="1" applyFill="1" applyBorder="1" applyAlignment="1">
      <alignment horizontal="center" vertical="center"/>
    </xf>
    <xf numFmtId="178" fontId="6" fillId="3" borderId="5" xfId="2" applyNumberFormat="1" applyFont="1" applyFill="1" applyBorder="1" applyAlignment="1">
      <alignment horizontal="center" vertical="center"/>
    </xf>
    <xf numFmtId="178" fontId="6" fillId="3" borderId="7" xfId="2" applyNumberFormat="1" applyFont="1" applyFill="1" applyBorder="1" applyAlignment="1">
      <alignment horizontal="center" vertical="center" wrapText="1"/>
    </xf>
    <xf numFmtId="178" fontId="6" fillId="3" borderId="7" xfId="2" applyNumberFormat="1" applyFont="1" applyFill="1" applyBorder="1" applyAlignment="1">
      <alignment horizontal="center" vertical="center"/>
    </xf>
    <xf numFmtId="178" fontId="6" fillId="3" borderId="6" xfId="2" applyNumberFormat="1" applyFont="1" applyFill="1" applyBorder="1" applyAlignment="1">
      <alignment horizontal="center" vertical="center"/>
    </xf>
    <xf numFmtId="178" fontId="6" fillId="3" borderId="8" xfId="2" applyNumberFormat="1" applyFont="1" applyFill="1" applyBorder="1" applyAlignment="1">
      <alignment horizontal="center" vertical="center"/>
    </xf>
    <xf numFmtId="177" fontId="6" fillId="0" borderId="11" xfId="1" applyNumberFormat="1" applyFont="1" applyFill="1" applyBorder="1" applyAlignment="1">
      <alignment horizontal="right" vertical="center"/>
    </xf>
    <xf numFmtId="38" fontId="27" fillId="0" borderId="11" xfId="21" applyFont="1" applyBorder="1" applyAlignment="1">
      <alignment horizontal="center" vertical="center" wrapText="1"/>
    </xf>
    <xf numFmtId="38" fontId="27" fillId="0" borderId="11" xfId="21" applyFont="1" applyBorder="1" applyAlignment="1">
      <alignment horizontal="center" vertical="center"/>
    </xf>
    <xf numFmtId="177" fontId="6" fillId="3" borderId="11" xfId="20" applyNumberFormat="1" applyFont="1" applyFill="1" applyBorder="1" applyAlignment="1">
      <alignment horizontal="center" vertical="center" wrapText="1"/>
    </xf>
    <xf numFmtId="0" fontId="6" fillId="3" borderId="11" xfId="19" applyFont="1" applyFill="1" applyBorder="1" applyAlignment="1" applyProtection="1">
      <alignment horizontal="center" vertical="center"/>
    </xf>
    <xf numFmtId="177" fontId="6" fillId="3" borderId="6" xfId="16" applyNumberFormat="1" applyFont="1" applyFill="1" applyBorder="1" applyAlignment="1">
      <alignment horizontal="center" vertical="center"/>
    </xf>
    <xf numFmtId="177" fontId="6" fillId="3" borderId="11" xfId="1" applyNumberFormat="1" applyFont="1" applyFill="1" applyBorder="1" applyAlignment="1">
      <alignment horizontal="center" vertical="center"/>
    </xf>
    <xf numFmtId="177" fontId="6" fillId="0" borderId="11" xfId="20" applyNumberFormat="1" applyFont="1" applyFill="1" applyBorder="1" applyAlignment="1">
      <alignment horizontal="center" vertical="center"/>
    </xf>
    <xf numFmtId="177" fontId="6" fillId="3" borderId="5" xfId="20" applyNumberFormat="1" applyFont="1" applyFill="1" applyBorder="1" applyAlignment="1">
      <alignment horizontal="center" vertical="center"/>
    </xf>
    <xf numFmtId="177" fontId="6" fillId="3" borderId="19" xfId="20" applyNumberFormat="1" applyFont="1" applyFill="1" applyBorder="1" applyAlignment="1">
      <alignment horizontal="center" vertical="center"/>
    </xf>
    <xf numFmtId="177" fontId="6" fillId="3" borderId="11" xfId="16" applyNumberFormat="1" applyFont="1" applyFill="1" applyBorder="1" applyAlignment="1">
      <alignment horizontal="center" vertical="center"/>
    </xf>
    <xf numFmtId="177" fontId="6" fillId="0" borderId="11" xfId="16" applyNumberFormat="1" applyFont="1" applyFill="1" applyBorder="1" applyAlignment="1">
      <alignment horizontal="left" vertical="center"/>
    </xf>
    <xf numFmtId="178" fontId="6" fillId="3" borderId="11" xfId="2" applyNumberFormat="1" applyFont="1" applyFill="1" applyBorder="1" applyAlignment="1">
      <alignment horizontal="center" vertical="center"/>
    </xf>
    <xf numFmtId="177" fontId="6" fillId="3" borderId="2" xfId="20" applyNumberFormat="1" applyFont="1" applyFill="1" applyBorder="1" applyAlignment="1">
      <alignment horizontal="center" vertical="center"/>
    </xf>
    <xf numFmtId="0" fontId="27" fillId="0" borderId="0" xfId="0" applyFont="1" applyBorder="1"/>
    <xf numFmtId="0" fontId="23" fillId="0" borderId="14" xfId="4" applyFont="1" applyFill="1" applyBorder="1" applyAlignment="1">
      <alignment horizontal="center" vertical="center"/>
    </xf>
    <xf numFmtId="9" fontId="6" fillId="0" borderId="14" xfId="23" applyFont="1" applyFill="1" applyBorder="1" applyAlignment="1">
      <alignment horizontal="center" vertical="center"/>
    </xf>
    <xf numFmtId="0" fontId="28"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left" vertical="center"/>
    </xf>
    <xf numFmtId="0" fontId="28" fillId="0" borderId="0" xfId="0" applyFont="1" applyFill="1" applyBorder="1" applyAlignment="1">
      <alignment horizontal="left" vertical="center"/>
    </xf>
    <xf numFmtId="177" fontId="6" fillId="0" borderId="11" xfId="20" applyNumberFormat="1" applyFont="1" applyFill="1" applyBorder="1" applyAlignment="1">
      <alignment horizontal="left" vertical="center"/>
    </xf>
    <xf numFmtId="177" fontId="6" fillId="0" borderId="11" xfId="20" applyNumberFormat="1" applyFont="1" applyFill="1" applyBorder="1" applyAlignment="1">
      <alignment horizontal="left" vertical="center" wrapText="1"/>
    </xf>
    <xf numFmtId="177" fontId="6" fillId="0" borderId="11" xfId="20" applyNumberFormat="1" applyFont="1" applyFill="1" applyBorder="1" applyAlignment="1">
      <alignment horizontal="center" vertical="center" wrapText="1"/>
    </xf>
    <xf numFmtId="177" fontId="6" fillId="0" borderId="11" xfId="20" applyNumberFormat="1" applyFont="1" applyFill="1" applyBorder="1" applyAlignment="1">
      <alignment horizontal="center" vertical="center"/>
    </xf>
    <xf numFmtId="177" fontId="6" fillId="0" borderId="0" xfId="20" applyNumberFormat="1" applyFont="1" applyAlignment="1">
      <alignment horizontal="left" vertical="center" indent="1"/>
    </xf>
    <xf numFmtId="177" fontId="6" fillId="0" borderId="0" xfId="20" applyNumberFormat="1" applyFont="1" applyFill="1" applyAlignment="1">
      <alignment horizontal="right" vertical="center"/>
    </xf>
    <xf numFmtId="177" fontId="6" fillId="0" borderId="0" xfId="1" applyNumberFormat="1" applyFont="1" applyAlignment="1">
      <alignment horizontal="left" vertical="center" indent="1"/>
    </xf>
    <xf numFmtId="177" fontId="6" fillId="0" borderId="11" xfId="20" applyNumberFormat="1" applyFont="1" applyFill="1" applyBorder="1" applyAlignment="1">
      <alignment horizontal="left" vertical="center" indent="2"/>
    </xf>
    <xf numFmtId="177" fontId="6" fillId="0" borderId="11" xfId="20" applyNumberFormat="1" applyFont="1" applyFill="1" applyBorder="1" applyAlignment="1">
      <alignment horizontal="left" vertical="center" wrapText="1" indent="2"/>
    </xf>
    <xf numFmtId="177" fontId="6" fillId="0" borderId="17" xfId="20" applyNumberFormat="1" applyFont="1" applyFill="1" applyBorder="1" applyAlignment="1">
      <alignment horizontal="left" vertical="center" wrapText="1" indent="2"/>
    </xf>
    <xf numFmtId="186" fontId="6" fillId="3" borderId="42" xfId="19" applyNumberFormat="1" applyFont="1" applyFill="1" applyBorder="1" applyAlignment="1" applyProtection="1">
      <alignment horizontal="right" vertical="center" shrinkToFit="1"/>
      <protection locked="0"/>
    </xf>
    <xf numFmtId="181" fontId="6" fillId="0" borderId="0" xfId="5" applyNumberFormat="1" applyFont="1" applyFill="1" applyBorder="1" applyAlignment="1">
      <alignment horizontal="center" vertical="center"/>
    </xf>
    <xf numFmtId="177" fontId="33" fillId="0" borderId="0" xfId="20" applyNumberFormat="1" applyFont="1" applyBorder="1" applyAlignment="1">
      <alignment horizontal="center" vertical="center"/>
    </xf>
    <xf numFmtId="177" fontId="6" fillId="0" borderId="3" xfId="1" applyNumberFormat="1" applyFont="1" applyBorder="1" applyAlignment="1">
      <alignment vertical="center"/>
    </xf>
    <xf numFmtId="0" fontId="6" fillId="0" borderId="0" xfId="19" applyFont="1" applyFill="1" applyBorder="1" applyAlignment="1" applyProtection="1">
      <alignment horizontal="left" vertical="center"/>
    </xf>
    <xf numFmtId="0" fontId="6" fillId="0" borderId="0" xfId="19" applyFont="1" applyFill="1" applyBorder="1" applyAlignment="1" applyProtection="1">
      <alignment horizontal="distributed" vertical="center"/>
    </xf>
    <xf numFmtId="49" fontId="6" fillId="0" borderId="0" xfId="19" applyNumberFormat="1" applyFont="1" applyFill="1" applyBorder="1" applyAlignment="1" applyProtection="1">
      <alignment horizontal="center" vertical="center"/>
    </xf>
    <xf numFmtId="178" fontId="6" fillId="9" borderId="11" xfId="21" applyNumberFormat="1" applyFont="1" applyFill="1" applyBorder="1" applyAlignment="1">
      <alignment vertical="center"/>
    </xf>
    <xf numFmtId="177" fontId="6" fillId="9" borderId="11" xfId="20" applyNumberFormat="1" applyFont="1" applyFill="1" applyBorder="1" applyAlignment="1">
      <alignment vertical="center"/>
    </xf>
    <xf numFmtId="177" fontId="6" fillId="9" borderId="6" xfId="20" applyNumberFormat="1" applyFont="1" applyFill="1" applyBorder="1" applyAlignment="1">
      <alignment vertical="center"/>
    </xf>
    <xf numFmtId="177" fontId="6" fillId="9" borderId="11" xfId="20" applyNumberFormat="1" applyFont="1" applyFill="1" applyBorder="1" applyAlignment="1">
      <alignment horizontal="right" vertical="center"/>
    </xf>
    <xf numFmtId="177" fontId="6" fillId="0" borderId="58" xfId="16" applyNumberFormat="1" applyFont="1" applyFill="1" applyBorder="1" applyAlignment="1">
      <alignment horizontal="center" vertical="center"/>
    </xf>
    <xf numFmtId="177" fontId="6" fillId="10" borderId="0" xfId="20" applyNumberFormat="1" applyFont="1" applyFill="1" applyAlignment="1">
      <alignment vertical="center"/>
    </xf>
    <xf numFmtId="177" fontId="6" fillId="10" borderId="0" xfId="20" applyNumberFormat="1" applyFont="1" applyFill="1" applyBorder="1" applyAlignment="1">
      <alignment vertical="center"/>
    </xf>
    <xf numFmtId="177" fontId="33" fillId="10" borderId="0" xfId="20" applyNumberFormat="1" applyFont="1" applyFill="1" applyAlignment="1">
      <alignment vertical="center"/>
    </xf>
    <xf numFmtId="178" fontId="6" fillId="10" borderId="0" xfId="2" applyNumberFormat="1" applyFont="1" applyFill="1" applyBorder="1" applyAlignment="1">
      <alignment vertical="center"/>
    </xf>
    <xf numFmtId="181" fontId="6" fillId="10" borderId="0" xfId="2" quotePrefix="1" applyNumberFormat="1" applyFont="1" applyFill="1" applyBorder="1" applyAlignment="1">
      <alignment horizontal="left" vertical="center"/>
    </xf>
    <xf numFmtId="177" fontId="33" fillId="10" borderId="0" xfId="20" applyNumberFormat="1" applyFont="1" applyFill="1" applyBorder="1" applyAlignment="1">
      <alignment vertical="center"/>
    </xf>
    <xf numFmtId="177" fontId="6" fillId="3" borderId="11" xfId="20" applyNumberFormat="1" applyFont="1" applyFill="1" applyBorder="1" applyAlignment="1">
      <alignment horizontal="center" vertical="center"/>
    </xf>
    <xf numFmtId="177" fontId="6" fillId="3" borderId="6" xfId="16" applyNumberFormat="1" applyFont="1" applyFill="1" applyBorder="1" applyAlignment="1">
      <alignment horizontal="center" vertical="center"/>
    </xf>
    <xf numFmtId="177" fontId="6" fillId="3" borderId="5" xfId="20" applyNumberFormat="1" applyFont="1" applyFill="1" applyBorder="1" applyAlignment="1">
      <alignment horizontal="center" vertical="center"/>
    </xf>
    <xf numFmtId="177" fontId="6" fillId="3" borderId="19" xfId="20" applyNumberFormat="1" applyFont="1" applyFill="1" applyBorder="1" applyAlignment="1">
      <alignment horizontal="center" vertical="center"/>
    </xf>
    <xf numFmtId="177" fontId="6" fillId="3" borderId="11" xfId="16" applyNumberFormat="1" applyFont="1" applyFill="1" applyBorder="1" applyAlignment="1">
      <alignment horizontal="center" vertical="center"/>
    </xf>
    <xf numFmtId="177" fontId="6" fillId="10" borderId="0" xfId="20" applyNumberFormat="1" applyFont="1" applyFill="1" applyBorder="1" applyAlignment="1">
      <alignment horizontal="right" vertical="center"/>
    </xf>
    <xf numFmtId="178" fontId="18" fillId="10" borderId="0" xfId="2" applyNumberFormat="1" applyFont="1" applyFill="1" applyBorder="1" applyAlignment="1">
      <alignment horizontal="left" vertical="center"/>
    </xf>
    <xf numFmtId="178" fontId="25" fillId="10" borderId="0" xfId="2" applyNumberFormat="1" applyFont="1" applyFill="1" applyBorder="1" applyAlignment="1">
      <alignment vertical="center"/>
    </xf>
    <xf numFmtId="186" fontId="6" fillId="5" borderId="41" xfId="19" applyNumberFormat="1" applyFont="1" applyFill="1" applyBorder="1" applyAlignment="1" applyProtection="1">
      <alignment horizontal="right" vertical="center" shrinkToFit="1"/>
      <protection locked="0"/>
    </xf>
    <xf numFmtId="0" fontId="6" fillId="0" borderId="11" xfId="19" applyNumberFormat="1" applyFont="1" applyFill="1" applyBorder="1" applyAlignment="1" applyProtection="1">
      <alignment horizontal="left" vertical="center" wrapText="1" shrinkToFit="1"/>
      <protection locked="0"/>
    </xf>
    <xf numFmtId="49" fontId="6" fillId="0" borderId="11" xfId="19" applyNumberFormat="1" applyFont="1" applyFill="1" applyBorder="1" applyAlignment="1" applyProtection="1">
      <alignment horizontal="left" vertical="center" wrapText="1" shrinkToFit="1"/>
      <protection locked="0"/>
    </xf>
    <xf numFmtId="49" fontId="39" fillId="4" borderId="6" xfId="4" applyNumberFormat="1" applyFont="1" applyFill="1" applyBorder="1" applyAlignment="1" applyProtection="1">
      <alignment horizontal="center" vertical="center"/>
    </xf>
    <xf numFmtId="49" fontId="39" fillId="4" borderId="7" xfId="4" applyNumberFormat="1" applyFont="1" applyFill="1" applyBorder="1" applyAlignment="1" applyProtection="1">
      <alignment horizontal="center" vertical="center"/>
    </xf>
    <xf numFmtId="0" fontId="39" fillId="4" borderId="19" xfId="4" applyFont="1" applyFill="1" applyBorder="1" applyAlignment="1" applyProtection="1">
      <alignment horizontal="distributed" vertical="center"/>
    </xf>
    <xf numFmtId="0" fontId="39" fillId="4" borderId="11" xfId="4" applyFont="1" applyFill="1" applyBorder="1" applyAlignment="1" applyProtection="1">
      <alignment horizontal="distributed" vertical="center"/>
    </xf>
    <xf numFmtId="177" fontId="18" fillId="0" borderId="0" xfId="20" applyNumberFormat="1" applyFont="1" applyAlignment="1">
      <alignment horizontal="left" vertical="center" indent="1"/>
    </xf>
    <xf numFmtId="0" fontId="39" fillId="3" borderId="5" xfId="4" applyFont="1" applyFill="1" applyBorder="1" applyAlignment="1" applyProtection="1">
      <alignment horizontal="center" vertical="center"/>
    </xf>
    <xf numFmtId="49" fontId="39" fillId="3" borderId="5" xfId="4" applyNumberFormat="1" applyFont="1" applyFill="1" applyBorder="1" applyAlignment="1" applyProtection="1">
      <alignment horizontal="center" vertical="center"/>
    </xf>
    <xf numFmtId="49" fontId="39" fillId="4" borderId="6" xfId="26" applyNumberFormat="1" applyFont="1" applyFill="1" applyBorder="1" applyAlignment="1" applyProtection="1">
      <alignment horizontal="center" vertical="center"/>
    </xf>
    <xf numFmtId="49" fontId="39" fillId="4" borderId="11" xfId="26" applyNumberFormat="1" applyFont="1" applyFill="1" applyBorder="1" applyAlignment="1" applyProtection="1">
      <alignment horizontal="center" vertical="center"/>
    </xf>
    <xf numFmtId="192" fontId="6" fillId="0" borderId="0" xfId="20" applyNumberFormat="1" applyFont="1" applyFill="1" applyBorder="1" applyAlignment="1">
      <alignment vertical="center"/>
    </xf>
    <xf numFmtId="177" fontId="6" fillId="0" borderId="0" xfId="1" applyNumberFormat="1" applyFont="1" applyFill="1" applyAlignment="1">
      <alignment horizontal="right" vertical="center"/>
    </xf>
    <xf numFmtId="0" fontId="39" fillId="3" borderId="11" xfId="26" applyFont="1" applyFill="1" applyBorder="1" applyAlignment="1" applyProtection="1">
      <alignment horizontal="center" vertical="center"/>
    </xf>
    <xf numFmtId="49" fontId="39" fillId="3" borderId="5" xfId="26" applyNumberFormat="1" applyFont="1" applyFill="1" applyBorder="1" applyAlignment="1" applyProtection="1">
      <alignment horizontal="center" vertical="center"/>
    </xf>
    <xf numFmtId="177" fontId="6" fillId="11" borderId="36" xfId="20" applyNumberFormat="1" applyFont="1" applyFill="1" applyBorder="1" applyAlignment="1">
      <alignment vertical="center"/>
    </xf>
    <xf numFmtId="177" fontId="33" fillId="0" borderId="0" xfId="20" applyNumberFormat="1" applyFont="1" applyFill="1" applyBorder="1" applyAlignment="1">
      <alignment vertical="center"/>
    </xf>
    <xf numFmtId="181" fontId="6" fillId="0" borderId="7" xfId="2" quotePrefix="1" applyNumberFormat="1" applyFont="1" applyFill="1" applyBorder="1" applyAlignment="1">
      <alignment horizontal="left" vertical="center" wrapText="1"/>
    </xf>
    <xf numFmtId="177" fontId="6" fillId="3" borderId="11" xfId="20" applyNumberFormat="1" applyFont="1" applyFill="1" applyBorder="1" applyAlignment="1">
      <alignment horizontal="center" vertical="center"/>
    </xf>
    <xf numFmtId="177" fontId="6" fillId="3" borderId="11" xfId="20" applyNumberFormat="1" applyFont="1" applyFill="1" applyBorder="1" applyAlignment="1">
      <alignment horizontal="center" vertical="center" wrapText="1"/>
    </xf>
    <xf numFmtId="177" fontId="6" fillId="0" borderId="11" xfId="20" applyNumberFormat="1" applyFont="1" applyFill="1" applyBorder="1" applyAlignment="1">
      <alignment horizontal="left" vertical="center"/>
    </xf>
    <xf numFmtId="177" fontId="6" fillId="5" borderId="5" xfId="20" applyNumberFormat="1" applyFont="1" applyFill="1" applyBorder="1" applyAlignment="1">
      <alignment horizontal="right" vertical="center"/>
    </xf>
    <xf numFmtId="177" fontId="6" fillId="0" borderId="11" xfId="20" applyNumberFormat="1" applyFont="1" applyFill="1" applyBorder="1" applyAlignment="1">
      <alignment horizontal="center" vertical="center" wrapText="1"/>
    </xf>
    <xf numFmtId="177" fontId="6" fillId="0" borderId="11" xfId="20" applyNumberFormat="1" applyFont="1" applyFill="1" applyBorder="1" applyAlignment="1">
      <alignment horizontal="center" vertical="center"/>
    </xf>
    <xf numFmtId="177" fontId="6" fillId="3" borderId="5" xfId="20" applyNumberFormat="1" applyFont="1" applyFill="1" applyBorder="1" applyAlignment="1">
      <alignment horizontal="center" vertical="center"/>
    </xf>
    <xf numFmtId="177" fontId="6" fillId="3" borderId="19" xfId="20" applyNumberFormat="1" applyFont="1" applyFill="1" applyBorder="1" applyAlignment="1">
      <alignment horizontal="center" vertical="center"/>
    </xf>
    <xf numFmtId="177" fontId="6" fillId="5" borderId="8" xfId="20" applyNumberFormat="1" applyFont="1" applyFill="1" applyBorder="1" applyAlignment="1">
      <alignment vertical="center"/>
    </xf>
    <xf numFmtId="186" fontId="6" fillId="0" borderId="11" xfId="19" applyNumberFormat="1" applyFont="1" applyFill="1" applyBorder="1" applyAlignment="1" applyProtection="1">
      <alignment vertical="center" shrinkToFit="1"/>
      <protection locked="0"/>
    </xf>
    <xf numFmtId="186" fontId="6" fillId="0" borderId="6" xfId="19" applyNumberFormat="1" applyFont="1" applyFill="1" applyBorder="1" applyAlignment="1" applyProtection="1">
      <alignment vertical="center" shrinkToFit="1"/>
      <protection locked="0"/>
    </xf>
    <xf numFmtId="177" fontId="21" fillId="0" borderId="0" xfId="20" applyNumberFormat="1" applyFont="1" applyFill="1" applyBorder="1" applyAlignment="1">
      <alignment horizontal="left" vertical="center"/>
    </xf>
    <xf numFmtId="177" fontId="6" fillId="5" borderId="2" xfId="20" applyNumberFormat="1" applyFont="1" applyFill="1" applyBorder="1" applyAlignment="1">
      <alignment horizontal="right" vertical="center"/>
    </xf>
    <xf numFmtId="38" fontId="29" fillId="0" borderId="0" xfId="20" applyNumberFormat="1" applyFont="1" applyFill="1" applyBorder="1" applyAlignment="1">
      <alignment horizontal="left" vertical="center"/>
    </xf>
    <xf numFmtId="177" fontId="6" fillId="3" borderId="5" xfId="20" applyNumberFormat="1" applyFont="1" applyFill="1" applyBorder="1" applyAlignment="1">
      <alignment horizontal="center" vertical="center"/>
    </xf>
    <xf numFmtId="177" fontId="6" fillId="3" borderId="19" xfId="20" applyNumberFormat="1" applyFont="1" applyFill="1" applyBorder="1" applyAlignment="1">
      <alignment horizontal="center" vertical="center"/>
    </xf>
    <xf numFmtId="177" fontId="6" fillId="3" borderId="15" xfId="20" applyNumberFormat="1" applyFont="1" applyFill="1" applyBorder="1" applyAlignment="1">
      <alignment horizontal="right" vertical="center"/>
    </xf>
    <xf numFmtId="177" fontId="6" fillId="3" borderId="11" xfId="20" applyNumberFormat="1" applyFont="1" applyFill="1" applyBorder="1" applyAlignment="1">
      <alignment horizontal="center" vertical="center"/>
    </xf>
    <xf numFmtId="177" fontId="6" fillId="0" borderId="11" xfId="1" applyNumberFormat="1" applyFont="1" applyFill="1" applyBorder="1" applyAlignment="1">
      <alignment horizontal="right" vertical="center"/>
    </xf>
    <xf numFmtId="0" fontId="39" fillId="3" borderId="4" xfId="4" applyFont="1" applyFill="1" applyBorder="1" applyAlignment="1" applyProtection="1">
      <alignment horizontal="center" vertical="center"/>
    </xf>
    <xf numFmtId="177" fontId="6" fillId="3" borderId="5" xfId="20" applyNumberFormat="1" applyFont="1" applyFill="1" applyBorder="1" applyAlignment="1">
      <alignment horizontal="center" vertical="center"/>
    </xf>
    <xf numFmtId="177" fontId="6" fillId="3" borderId="14" xfId="20" applyNumberFormat="1" applyFont="1" applyFill="1" applyBorder="1" applyAlignment="1">
      <alignment horizontal="right" vertical="center"/>
    </xf>
    <xf numFmtId="177" fontId="6" fillId="3" borderId="16" xfId="20" applyNumberFormat="1" applyFont="1" applyFill="1" applyBorder="1" applyAlignment="1">
      <alignment horizontal="right" vertical="center"/>
    </xf>
    <xf numFmtId="177" fontId="6" fillId="5" borderId="38" xfId="20" applyNumberFormat="1" applyFont="1" applyFill="1" applyBorder="1" applyAlignment="1">
      <alignment vertical="center"/>
    </xf>
    <xf numFmtId="177" fontId="6" fillId="5" borderId="41" xfId="20" applyNumberFormat="1" applyFont="1" applyFill="1" applyBorder="1" applyAlignment="1">
      <alignment vertical="center"/>
    </xf>
    <xf numFmtId="177" fontId="6" fillId="3" borderId="8" xfId="20" applyNumberFormat="1" applyFont="1" applyFill="1" applyBorder="1" applyAlignment="1">
      <alignment horizontal="right" vertical="center"/>
    </xf>
    <xf numFmtId="177" fontId="6" fillId="3" borderId="27" xfId="20" applyNumberFormat="1" applyFont="1" applyFill="1" applyBorder="1" applyAlignment="1">
      <alignment horizontal="right" vertical="center"/>
    </xf>
    <xf numFmtId="177" fontId="6" fillId="3" borderId="7" xfId="20" applyNumberFormat="1" applyFont="1" applyFill="1" applyBorder="1" applyAlignment="1">
      <alignment horizontal="right" vertical="center"/>
    </xf>
    <xf numFmtId="177" fontId="6" fillId="3" borderId="23" xfId="20" applyNumberFormat="1" applyFont="1" applyFill="1" applyBorder="1" applyAlignment="1">
      <alignment horizontal="right" vertical="center"/>
    </xf>
    <xf numFmtId="177" fontId="6" fillId="5" borderId="53" xfId="20" applyNumberFormat="1" applyFont="1" applyFill="1" applyBorder="1" applyAlignment="1">
      <alignment vertical="center"/>
    </xf>
    <xf numFmtId="177" fontId="6" fillId="5" borderId="59" xfId="20" applyNumberFormat="1" applyFont="1" applyFill="1" applyBorder="1" applyAlignment="1">
      <alignment vertical="center"/>
    </xf>
    <xf numFmtId="177" fontId="6" fillId="3" borderId="60" xfId="20" applyNumberFormat="1" applyFont="1" applyFill="1" applyBorder="1" applyAlignment="1">
      <alignment horizontal="right" vertical="center"/>
    </xf>
    <xf numFmtId="177" fontId="6" fillId="5" borderId="44" xfId="20" applyNumberFormat="1" applyFont="1" applyFill="1" applyBorder="1" applyAlignment="1">
      <alignment vertical="center"/>
    </xf>
    <xf numFmtId="49" fontId="39" fillId="4" borderId="11" xfId="4" applyNumberFormat="1" applyFont="1" applyFill="1" applyBorder="1" applyAlignment="1" applyProtection="1">
      <alignment horizontal="center" vertical="center"/>
    </xf>
    <xf numFmtId="0" fontId="39" fillId="3" borderId="19" xfId="4" applyFont="1" applyFill="1" applyBorder="1" applyAlignment="1" applyProtection="1">
      <alignment horizontal="center" vertical="center"/>
    </xf>
    <xf numFmtId="0" fontId="27" fillId="0" borderId="11" xfId="0" applyFont="1" applyFill="1" applyBorder="1" applyAlignment="1">
      <alignment horizontal="center" vertical="center"/>
    </xf>
    <xf numFmtId="177" fontId="29" fillId="0" borderId="0" xfId="20" applyNumberFormat="1" applyFont="1" applyFill="1" applyBorder="1" applyAlignment="1">
      <alignment horizontal="left" vertical="center" indent="1"/>
    </xf>
    <xf numFmtId="177" fontId="6" fillId="0" borderId="2" xfId="1" applyNumberFormat="1" applyFont="1" applyBorder="1" applyAlignment="1">
      <alignment vertical="center"/>
    </xf>
    <xf numFmtId="177" fontId="6" fillId="0" borderId="4" xfId="1" applyNumberFormat="1" applyFont="1" applyBorder="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177" fontId="6" fillId="0" borderId="11" xfId="1" applyNumberFormat="1" applyFont="1" applyBorder="1" applyAlignment="1">
      <alignment horizontal="center" vertical="center" wrapText="1"/>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1" xfId="0" applyFont="1" applyBorder="1" applyAlignment="1">
      <alignment horizontal="center" vertical="center"/>
    </xf>
    <xf numFmtId="0" fontId="27" fillId="0" borderId="6" xfId="0" applyFont="1" applyBorder="1" applyAlignment="1">
      <alignment vertical="center"/>
    </xf>
    <xf numFmtId="0" fontId="27" fillId="0" borderId="8" xfId="0" applyFont="1" applyBorder="1" applyAlignment="1">
      <alignment vertical="center"/>
    </xf>
    <xf numFmtId="0" fontId="27" fillId="0" borderId="11" xfId="0" applyFont="1" applyBorder="1" applyAlignment="1">
      <alignment vertical="center"/>
    </xf>
    <xf numFmtId="177" fontId="6" fillId="0" borderId="11" xfId="1" applyNumberFormat="1" applyFont="1" applyBorder="1" applyAlignment="1">
      <alignment vertical="center"/>
    </xf>
    <xf numFmtId="0" fontId="27" fillId="0" borderId="14" xfId="0" applyFont="1" applyBorder="1" applyAlignment="1">
      <alignment horizontal="justify" vertical="center"/>
    </xf>
    <xf numFmtId="177" fontId="6" fillId="3" borderId="11" xfId="20" applyNumberFormat="1" applyFont="1" applyFill="1" applyBorder="1" applyAlignment="1">
      <alignment horizontal="center" vertical="center" wrapText="1"/>
    </xf>
    <xf numFmtId="0" fontId="6" fillId="3" borderId="11" xfId="19" applyFont="1" applyFill="1" applyBorder="1" applyAlignment="1" applyProtection="1">
      <alignment horizontal="center" vertical="center"/>
    </xf>
    <xf numFmtId="177" fontId="6" fillId="0" borderId="11" xfId="20" applyNumberFormat="1" applyFont="1" applyFill="1" applyBorder="1" applyAlignment="1">
      <alignment horizontal="left" vertical="center"/>
    </xf>
    <xf numFmtId="177" fontId="6" fillId="3" borderId="6" xfId="16" applyNumberFormat="1" applyFont="1" applyFill="1" applyBorder="1" applyAlignment="1">
      <alignment horizontal="center" vertical="center"/>
    </xf>
    <xf numFmtId="177" fontId="6" fillId="3" borderId="11" xfId="1" applyNumberFormat="1" applyFont="1" applyFill="1" applyBorder="1" applyAlignment="1">
      <alignment horizontal="center" vertical="center"/>
    </xf>
    <xf numFmtId="177" fontId="6" fillId="3" borderId="11" xfId="16" applyNumberFormat="1" applyFont="1" applyFill="1" applyBorder="1" applyAlignment="1">
      <alignment horizontal="center" vertical="center"/>
    </xf>
    <xf numFmtId="177" fontId="6" fillId="3" borderId="11" xfId="20" applyNumberFormat="1" applyFont="1" applyFill="1" applyBorder="1" applyAlignment="1">
      <alignment horizontal="center" vertical="center"/>
    </xf>
    <xf numFmtId="177" fontId="17" fillId="3" borderId="11" xfId="20" applyNumberFormat="1" applyFont="1" applyFill="1" applyBorder="1" applyAlignment="1">
      <alignment horizontal="center" vertical="center" wrapText="1"/>
    </xf>
    <xf numFmtId="177" fontId="6" fillId="0" borderId="0" xfId="20" applyNumberFormat="1" applyFont="1" applyFill="1" applyBorder="1" applyAlignment="1">
      <alignment horizontal="distributed" vertical="center"/>
    </xf>
    <xf numFmtId="177" fontId="27" fillId="0" borderId="0" xfId="21" applyNumberFormat="1" applyFont="1" applyFill="1" applyBorder="1" applyAlignment="1">
      <alignment horizontal="right" vertical="center" wrapText="1"/>
    </xf>
    <xf numFmtId="183" fontId="27" fillId="0" borderId="0" xfId="21" applyNumberFormat="1" applyFont="1" applyFill="1" applyBorder="1" applyAlignment="1">
      <alignment horizontal="right" vertical="center" wrapText="1"/>
    </xf>
    <xf numFmtId="177" fontId="16" fillId="0" borderId="0" xfId="20" applyNumberFormat="1" applyFont="1" applyFill="1" applyBorder="1" applyAlignment="1">
      <alignment horizontal="distributed" vertical="center" wrapText="1"/>
    </xf>
    <xf numFmtId="177" fontId="6" fillId="3" borderId="11" xfId="20" applyNumberFormat="1" applyFont="1" applyFill="1" applyBorder="1" applyAlignment="1">
      <alignment horizontal="center" vertical="center"/>
    </xf>
    <xf numFmtId="178" fontId="6" fillId="0" borderId="0" xfId="2" applyNumberFormat="1" applyFont="1" applyFill="1" applyBorder="1" applyAlignment="1">
      <alignment horizontal="center" vertical="center"/>
    </xf>
    <xf numFmtId="0" fontId="27" fillId="0" borderId="6" xfId="0" applyFont="1" applyFill="1" applyBorder="1" applyAlignment="1">
      <alignment horizontal="center" vertical="center"/>
    </xf>
    <xf numFmtId="0" fontId="6" fillId="3" borderId="11" xfId="19" applyFont="1" applyFill="1" applyBorder="1" applyAlignment="1" applyProtection="1">
      <alignment horizontal="center" vertical="center"/>
    </xf>
    <xf numFmtId="0" fontId="6" fillId="0" borderId="0" xfId="19" applyFont="1" applyFill="1" applyBorder="1" applyAlignment="1" applyProtection="1">
      <alignment horizontal="center" vertical="center"/>
    </xf>
    <xf numFmtId="177" fontId="6" fillId="3" borderId="6" xfId="16" applyNumberFormat="1" applyFont="1" applyFill="1" applyBorder="1" applyAlignment="1">
      <alignment horizontal="center" vertical="center"/>
    </xf>
    <xf numFmtId="177" fontId="6" fillId="3" borderId="11" xfId="16" applyNumberFormat="1" applyFont="1" applyFill="1" applyBorder="1" applyAlignment="1">
      <alignment horizontal="center" vertical="center"/>
    </xf>
    <xf numFmtId="177" fontId="6" fillId="3" borderId="5" xfId="20" applyNumberFormat="1" applyFont="1" applyFill="1" applyBorder="1" applyAlignment="1">
      <alignment horizontal="center" vertical="center"/>
    </xf>
    <xf numFmtId="0" fontId="27" fillId="0" borderId="6" xfId="0" applyFont="1" applyBorder="1" applyAlignment="1">
      <alignment horizontal="left" vertical="center"/>
    </xf>
    <xf numFmtId="38" fontId="27" fillId="0" borderId="11" xfId="21" applyFont="1" applyBorder="1" applyAlignment="1">
      <alignment horizontal="right" vertical="center"/>
    </xf>
    <xf numFmtId="177" fontId="6" fillId="0" borderId="11" xfId="1" applyNumberFormat="1" applyFont="1" applyBorder="1" applyAlignment="1">
      <alignment horizontal="right" vertical="center"/>
    </xf>
    <xf numFmtId="38" fontId="27" fillId="0" borderId="11" xfId="21" applyFont="1" applyBorder="1" applyAlignment="1">
      <alignment vertical="center"/>
    </xf>
    <xf numFmtId="0" fontId="27" fillId="0" borderId="11" xfId="0" applyFont="1" applyBorder="1" applyAlignment="1">
      <alignment horizontal="right" vertical="center"/>
    </xf>
    <xf numFmtId="38" fontId="27" fillId="0" borderId="11" xfId="21" applyFont="1" applyFill="1" applyBorder="1" applyAlignment="1">
      <alignment horizontal="right" vertical="center" wrapText="1"/>
    </xf>
    <xf numFmtId="177" fontId="27" fillId="0" borderId="11" xfId="21" applyNumberFormat="1" applyFont="1" applyFill="1" applyBorder="1" applyAlignment="1">
      <alignment vertical="center" wrapText="1"/>
    </xf>
    <xf numFmtId="177" fontId="6" fillId="0" borderId="11" xfId="16" applyNumberFormat="1" applyFont="1" applyFill="1" applyBorder="1" applyAlignment="1">
      <alignment vertical="center"/>
    </xf>
    <xf numFmtId="177" fontId="6" fillId="0" borderId="36" xfId="16" applyNumberFormat="1" applyFont="1" applyFill="1" applyBorder="1" applyAlignment="1">
      <alignment vertical="center"/>
    </xf>
    <xf numFmtId="177" fontId="6" fillId="3" borderId="38" xfId="16" applyNumberFormat="1" applyFont="1" applyFill="1" applyBorder="1" applyAlignment="1">
      <alignment vertical="center"/>
    </xf>
    <xf numFmtId="177" fontId="6" fillId="0" borderId="6" xfId="16" applyNumberFormat="1" applyFont="1" applyFill="1" applyBorder="1" applyAlignment="1">
      <alignment vertical="center"/>
    </xf>
    <xf numFmtId="177" fontId="6" fillId="0" borderId="0" xfId="20" applyNumberFormat="1" applyFont="1" applyFill="1" applyAlignment="1">
      <alignment horizontal="left" vertical="center" indent="1"/>
    </xf>
    <xf numFmtId="177" fontId="6" fillId="0" borderId="0" xfId="20" applyNumberFormat="1" applyFont="1" applyFill="1" applyBorder="1" applyAlignment="1">
      <alignment vertical="center" wrapText="1"/>
    </xf>
    <xf numFmtId="177" fontId="16" fillId="0" borderId="0" xfId="1" applyNumberFormat="1" applyFont="1" applyFill="1" applyBorder="1" applyAlignment="1">
      <alignment vertical="center"/>
    </xf>
    <xf numFmtId="177" fontId="6" fillId="0" borderId="0" xfId="16" applyNumberFormat="1" applyFont="1" applyFill="1" applyAlignment="1">
      <alignment vertical="center"/>
    </xf>
    <xf numFmtId="177" fontId="6" fillId="0" borderId="6" xfId="20" applyNumberFormat="1" applyFont="1" applyFill="1" applyBorder="1" applyAlignment="1">
      <alignment horizontal="center" vertical="center" wrapText="1"/>
    </xf>
    <xf numFmtId="178" fontId="6" fillId="0" borderId="0" xfId="2" quotePrefix="1" applyNumberFormat="1" applyFont="1" applyFill="1" applyBorder="1" applyAlignment="1">
      <alignment horizontal="center" vertical="center"/>
    </xf>
    <xf numFmtId="177" fontId="6" fillId="9" borderId="17" xfId="20" applyNumberFormat="1" applyFont="1" applyFill="1" applyBorder="1" applyAlignment="1">
      <alignment horizontal="right" vertical="center"/>
    </xf>
    <xf numFmtId="177" fontId="6" fillId="9" borderId="16" xfId="20" applyNumberFormat="1" applyFont="1" applyFill="1" applyBorder="1" applyAlignment="1">
      <alignment horizontal="right" vertical="center"/>
    </xf>
    <xf numFmtId="186" fontId="6" fillId="5" borderId="29" xfId="19" applyNumberFormat="1" applyFont="1" applyFill="1" applyBorder="1" applyAlignment="1" applyProtection="1">
      <alignment vertical="center" shrinkToFit="1"/>
      <protection locked="0"/>
    </xf>
    <xf numFmtId="186" fontId="6" fillId="5" borderId="30" xfId="19" applyNumberFormat="1" applyFont="1" applyFill="1" applyBorder="1" applyAlignment="1" applyProtection="1">
      <alignment vertical="center" shrinkToFit="1"/>
      <protection locked="0"/>
    </xf>
    <xf numFmtId="186" fontId="6" fillId="5" borderId="31" xfId="19" applyNumberFormat="1" applyFont="1" applyFill="1" applyBorder="1" applyAlignment="1" applyProtection="1">
      <alignment vertical="center" shrinkToFit="1"/>
      <protection locked="0"/>
    </xf>
    <xf numFmtId="186" fontId="6" fillId="5" borderId="28" xfId="19" applyNumberFormat="1" applyFont="1" applyFill="1" applyBorder="1" applyAlignment="1" applyProtection="1">
      <alignment vertical="center" shrinkToFit="1"/>
      <protection locked="0"/>
    </xf>
    <xf numFmtId="186" fontId="6" fillId="5" borderId="11" xfId="19" applyNumberFormat="1" applyFont="1" applyFill="1" applyBorder="1" applyAlignment="1" applyProtection="1">
      <alignment vertical="center" shrinkToFit="1"/>
      <protection locked="0"/>
    </xf>
    <xf numFmtId="186" fontId="6" fillId="5" borderId="32" xfId="19" applyNumberFormat="1" applyFont="1" applyFill="1" applyBorder="1" applyAlignment="1" applyProtection="1">
      <alignment vertical="center" shrinkToFit="1"/>
      <protection locked="0"/>
    </xf>
    <xf numFmtId="186" fontId="6" fillId="5" borderId="33" xfId="19" applyNumberFormat="1" applyFont="1" applyFill="1" applyBorder="1" applyAlignment="1" applyProtection="1">
      <alignment vertical="center" shrinkToFit="1"/>
      <protection locked="0"/>
    </xf>
    <xf numFmtId="186" fontId="6" fillId="5" borderId="34" xfId="19" applyNumberFormat="1" applyFont="1" applyFill="1" applyBorder="1" applyAlignment="1" applyProtection="1">
      <alignment vertical="center" shrinkToFit="1"/>
      <protection locked="0"/>
    </xf>
    <xf numFmtId="186" fontId="6" fillId="5" borderId="35" xfId="19" applyNumberFormat="1" applyFont="1" applyFill="1" applyBorder="1" applyAlignment="1" applyProtection="1">
      <alignment vertical="center" shrinkToFit="1"/>
      <protection locked="0"/>
    </xf>
    <xf numFmtId="179" fontId="6" fillId="5" borderId="38" xfId="23" applyNumberFormat="1" applyFont="1" applyFill="1" applyBorder="1" applyAlignment="1" applyProtection="1">
      <alignment horizontal="right" vertical="center" shrinkToFit="1"/>
      <protection locked="0"/>
    </xf>
    <xf numFmtId="0" fontId="6" fillId="0" borderId="0" xfId="19" applyNumberFormat="1" applyFont="1" applyFill="1" applyBorder="1" applyAlignment="1" applyProtection="1">
      <alignment horizontal="center" vertical="center" wrapText="1"/>
    </xf>
    <xf numFmtId="179" fontId="6" fillId="0" borderId="0" xfId="23" applyNumberFormat="1" applyFont="1" applyFill="1" applyBorder="1" applyAlignment="1">
      <alignment vertical="center"/>
    </xf>
    <xf numFmtId="177" fontId="18" fillId="0" borderId="0" xfId="16" applyNumberFormat="1" applyFont="1" applyAlignment="1">
      <alignment vertical="center"/>
    </xf>
    <xf numFmtId="195" fontId="27" fillId="0" borderId="11" xfId="21" applyNumberFormat="1" applyFont="1" applyFill="1" applyBorder="1" applyAlignment="1">
      <alignment vertical="center" wrapText="1"/>
    </xf>
    <xf numFmtId="188" fontId="27" fillId="0" borderId="11" xfId="21" applyNumberFormat="1" applyFont="1" applyFill="1" applyBorder="1" applyAlignment="1">
      <alignment horizontal="left" vertical="center" wrapText="1"/>
    </xf>
    <xf numFmtId="177" fontId="29" fillId="0" borderId="3" xfId="1" applyNumberFormat="1" applyFont="1" applyBorder="1" applyAlignment="1">
      <alignment vertical="center"/>
    </xf>
    <xf numFmtId="191" fontId="27" fillId="0" borderId="11" xfId="21" applyNumberFormat="1" applyFont="1" applyFill="1" applyBorder="1" applyAlignment="1">
      <alignment horizontal="left" vertical="center" wrapText="1"/>
    </xf>
    <xf numFmtId="189" fontId="27" fillId="0" borderId="11" xfId="21" applyNumberFormat="1" applyFont="1" applyFill="1" applyBorder="1" applyAlignment="1">
      <alignment horizontal="left" vertical="center" wrapText="1"/>
    </xf>
    <xf numFmtId="177" fontId="6" fillId="0" borderId="0" xfId="16" applyNumberFormat="1" applyFont="1" applyFill="1" applyBorder="1" applyAlignment="1">
      <alignment horizontal="left" vertical="center"/>
    </xf>
    <xf numFmtId="194" fontId="27" fillId="0" borderId="0" xfId="21" applyNumberFormat="1" applyFont="1" applyFill="1" applyBorder="1" applyAlignment="1">
      <alignment horizontal="right" vertical="center" wrapText="1"/>
    </xf>
    <xf numFmtId="177" fontId="6" fillId="0" borderId="0" xfId="20" applyNumberFormat="1" applyAlignment="1">
      <alignment vertical="center"/>
    </xf>
    <xf numFmtId="177" fontId="6" fillId="0" borderId="0" xfId="20" applyNumberFormat="1" applyAlignment="1">
      <alignment horizontal="left" vertical="center"/>
    </xf>
    <xf numFmtId="186" fontId="6" fillId="0" borderId="0" xfId="16" applyNumberFormat="1" applyAlignment="1">
      <alignment vertical="center"/>
    </xf>
    <xf numFmtId="0" fontId="16" fillId="0" borderId="0" xfId="1" applyNumberFormat="1" applyFont="1" applyAlignment="1">
      <alignment horizontal="right" vertical="center"/>
    </xf>
    <xf numFmtId="177" fontId="29" fillId="0" borderId="0" xfId="1" applyNumberFormat="1" applyFont="1" applyBorder="1" applyAlignment="1">
      <alignment vertical="center"/>
    </xf>
    <xf numFmtId="177" fontId="18" fillId="0" borderId="0" xfId="20" applyNumberFormat="1" applyFont="1" applyBorder="1" applyAlignment="1">
      <alignment vertical="center"/>
    </xf>
    <xf numFmtId="195" fontId="6" fillId="0" borderId="36" xfId="1" applyNumberFormat="1" applyFont="1" applyFill="1" applyBorder="1" applyAlignment="1">
      <alignment horizontal="right" vertical="center"/>
    </xf>
    <xf numFmtId="195" fontId="6" fillId="0" borderId="45" xfId="1" applyNumberFormat="1" applyFont="1" applyFill="1" applyBorder="1" applyAlignment="1">
      <alignment horizontal="right" vertical="center"/>
    </xf>
    <xf numFmtId="195" fontId="6" fillId="0" borderId="11" xfId="1" applyNumberFormat="1" applyFont="1" applyFill="1" applyBorder="1" applyAlignment="1">
      <alignment horizontal="right" vertical="center"/>
    </xf>
    <xf numFmtId="195" fontId="6" fillId="0" borderId="0" xfId="20" applyNumberFormat="1" applyFont="1" applyAlignment="1">
      <alignment vertical="center"/>
    </xf>
    <xf numFmtId="195" fontId="6" fillId="3" borderId="6" xfId="1" applyNumberFormat="1" applyFont="1" applyFill="1" applyBorder="1" applyAlignment="1">
      <alignment horizontal="center" vertical="center"/>
    </xf>
    <xf numFmtId="195" fontId="6" fillId="3" borderId="11" xfId="1" applyNumberFormat="1" applyFont="1" applyFill="1" applyBorder="1" applyAlignment="1">
      <alignment horizontal="center" vertical="center"/>
    </xf>
    <xf numFmtId="187" fontId="6" fillId="3" borderId="6" xfId="5" applyNumberFormat="1" applyFont="1" applyFill="1" applyBorder="1" applyAlignment="1">
      <alignment horizontal="left" vertical="center"/>
    </xf>
    <xf numFmtId="187" fontId="6" fillId="3" borderId="7" xfId="5" applyNumberFormat="1" applyFont="1" applyFill="1" applyBorder="1" applyAlignment="1">
      <alignment horizontal="right" vertical="center"/>
    </xf>
    <xf numFmtId="178" fontId="6" fillId="3" borderId="7" xfId="17" applyNumberFormat="1" applyFont="1" applyFill="1" applyBorder="1" applyAlignment="1">
      <alignment horizontal="right" vertical="center"/>
    </xf>
    <xf numFmtId="178" fontId="6" fillId="3" borderId="8" xfId="5" applyNumberFormat="1" applyFont="1" applyFill="1" applyBorder="1">
      <alignment vertical="center"/>
    </xf>
    <xf numFmtId="178" fontId="6" fillId="3" borderId="7" xfId="5" applyNumberFormat="1" applyFont="1" applyFill="1" applyBorder="1" applyAlignment="1">
      <alignment horizontal="right" vertical="center"/>
    </xf>
    <xf numFmtId="0" fontId="6" fillId="3" borderId="8" xfId="5" applyFont="1" applyFill="1" applyBorder="1">
      <alignment vertical="center"/>
    </xf>
    <xf numFmtId="187" fontId="6" fillId="3" borderId="2" xfId="5" applyNumberFormat="1" applyFont="1" applyFill="1" applyBorder="1" applyAlignment="1">
      <alignment horizontal="left" vertical="center"/>
    </xf>
    <xf numFmtId="187" fontId="6" fillId="3" borderId="3" xfId="5" applyNumberFormat="1" applyFont="1" applyFill="1" applyBorder="1" applyAlignment="1">
      <alignment horizontal="right" vertical="center"/>
    </xf>
    <xf numFmtId="178" fontId="6" fillId="3" borderId="3" xfId="5" applyNumberFormat="1" applyFont="1" applyFill="1" applyBorder="1" applyAlignment="1">
      <alignment horizontal="right" vertical="center"/>
    </xf>
    <xf numFmtId="187" fontId="6" fillId="3" borderId="13" xfId="5" applyNumberFormat="1" applyFont="1" applyFill="1" applyBorder="1" applyAlignment="1">
      <alignment horizontal="left" vertical="center"/>
    </xf>
    <xf numFmtId="187" fontId="6" fillId="3" borderId="14" xfId="5" applyNumberFormat="1" applyFont="1" applyFill="1" applyBorder="1" applyAlignment="1">
      <alignment horizontal="right" vertical="center"/>
    </xf>
    <xf numFmtId="178" fontId="6" fillId="3" borderId="14" xfId="5" applyNumberFormat="1" applyFont="1" applyFill="1" applyBorder="1" applyAlignment="1">
      <alignment horizontal="right" vertical="center"/>
    </xf>
    <xf numFmtId="0" fontId="6" fillId="3" borderId="4" xfId="5" applyFont="1" applyFill="1" applyBorder="1">
      <alignment vertical="center"/>
    </xf>
    <xf numFmtId="0" fontId="6" fillId="3" borderId="15" xfId="5" applyFont="1" applyFill="1" applyBorder="1">
      <alignment vertical="center"/>
    </xf>
    <xf numFmtId="177" fontId="18" fillId="0" borderId="0" xfId="20" applyNumberFormat="1" applyFont="1" applyFill="1" applyAlignment="1">
      <alignment horizontal="left" vertical="center" indent="1"/>
    </xf>
    <xf numFmtId="49" fontId="39" fillId="0" borderId="11" xfId="4" applyNumberFormat="1" applyFont="1" applyFill="1" applyBorder="1" applyAlignment="1" applyProtection="1">
      <alignment horizontal="center" vertical="center"/>
    </xf>
    <xf numFmtId="49" fontId="39" fillId="0" borderId="6" xfId="26" applyNumberFormat="1" applyFont="1" applyFill="1" applyBorder="1" applyAlignment="1" applyProtection="1">
      <alignment horizontal="center" vertical="center"/>
    </xf>
    <xf numFmtId="49" fontId="39" fillId="0" borderId="11" xfId="26" applyNumberFormat="1" applyFont="1" applyFill="1" applyBorder="1" applyAlignment="1" applyProtection="1">
      <alignment horizontal="center" vertical="center"/>
    </xf>
    <xf numFmtId="182" fontId="6" fillId="3" borderId="7" xfId="5" applyNumberFormat="1" applyFont="1" applyFill="1" applyBorder="1" applyAlignment="1">
      <alignment horizontal="center" vertical="center"/>
    </xf>
    <xf numFmtId="0" fontId="16" fillId="0" borderId="0" xfId="1" applyNumberFormat="1" applyFont="1" applyFill="1" applyAlignment="1">
      <alignment horizontal="right" vertical="center"/>
    </xf>
    <xf numFmtId="177" fontId="6" fillId="0" borderId="9" xfId="1" applyNumberFormat="1" applyFont="1" applyFill="1" applyBorder="1" applyAlignment="1">
      <alignment vertical="center"/>
    </xf>
    <xf numFmtId="0" fontId="41" fillId="0" borderId="0" xfId="32"/>
    <xf numFmtId="187" fontId="20" fillId="3" borderId="6" xfId="5" applyNumberFormat="1" applyFont="1" applyFill="1" applyBorder="1" applyAlignment="1">
      <alignment horizontal="left" vertical="center"/>
    </xf>
    <xf numFmtId="187" fontId="21" fillId="3" borderId="7" xfId="5" applyNumberFormat="1" applyFont="1" applyFill="1" applyBorder="1" applyAlignment="1">
      <alignment horizontal="left" vertical="center"/>
    </xf>
    <xf numFmtId="182" fontId="6" fillId="3" borderId="7" xfId="5" applyNumberFormat="1" applyFont="1" applyFill="1" applyBorder="1" applyAlignment="1">
      <alignment horizontal="left" vertical="center"/>
    </xf>
    <xf numFmtId="178" fontId="6" fillId="3" borderId="7" xfId="5" applyNumberFormat="1" applyFont="1" applyFill="1" applyBorder="1">
      <alignment vertical="center"/>
    </xf>
    <xf numFmtId="0" fontId="6" fillId="3" borderId="7" xfId="5" applyFont="1" applyFill="1" applyBorder="1">
      <alignment vertical="center"/>
    </xf>
    <xf numFmtId="178" fontId="6" fillId="3" borderId="7" xfId="17" applyNumberFormat="1" applyFont="1" applyFill="1" applyBorder="1" applyAlignment="1">
      <alignment vertical="center"/>
    </xf>
    <xf numFmtId="177" fontId="16" fillId="0" borderId="0" xfId="1" applyNumberFormat="1" applyFont="1" applyAlignment="1">
      <alignment horizontal="right" vertical="center"/>
    </xf>
    <xf numFmtId="0" fontId="16" fillId="12" borderId="0" xfId="1" applyNumberFormat="1" applyFont="1" applyFill="1" applyBorder="1" applyAlignment="1">
      <alignment horizontal="right" vertical="center"/>
    </xf>
    <xf numFmtId="0" fontId="16" fillId="12" borderId="0" xfId="1" applyNumberFormat="1" applyFont="1" applyFill="1" applyAlignment="1">
      <alignment horizontal="right" vertical="center"/>
    </xf>
    <xf numFmtId="182" fontId="6" fillId="0" borderId="0" xfId="5" applyNumberFormat="1" applyFont="1" applyFill="1" applyBorder="1" applyAlignment="1">
      <alignment horizontal="center" vertical="center"/>
    </xf>
    <xf numFmtId="177" fontId="6" fillId="0" borderId="1" xfId="1"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87" fontId="21" fillId="0" borderId="0" xfId="5" applyNumberFormat="1" applyFont="1" applyFill="1" applyBorder="1" applyAlignment="1">
      <alignment horizontal="left" vertical="center"/>
    </xf>
    <xf numFmtId="178" fontId="29" fillId="0" borderId="0" xfId="2" applyNumberFormat="1" applyFont="1" applyFill="1" applyBorder="1" applyAlignment="1">
      <alignment vertical="center"/>
    </xf>
    <xf numFmtId="0" fontId="29" fillId="4" borderId="0" xfId="19" applyFont="1" applyFill="1" applyBorder="1" applyAlignment="1" applyProtection="1">
      <alignment horizontal="left" vertical="center"/>
    </xf>
    <xf numFmtId="177" fontId="6" fillId="3" borderId="19" xfId="20" applyNumberFormat="1" applyFont="1" applyFill="1" applyBorder="1" applyAlignment="1">
      <alignment horizontal="center" vertical="center" wrapText="1"/>
    </xf>
    <xf numFmtId="38" fontId="6" fillId="0" borderId="36" xfId="21" applyFont="1" applyFill="1" applyBorder="1" applyAlignment="1">
      <alignment horizontal="center" vertical="center"/>
    </xf>
    <xf numFmtId="38" fontId="6" fillId="0" borderId="36" xfId="21" applyFont="1" applyFill="1" applyBorder="1" applyAlignment="1">
      <alignment vertical="center"/>
    </xf>
    <xf numFmtId="38" fontId="6" fillId="3" borderId="38" xfId="21" applyFont="1" applyFill="1" applyBorder="1" applyAlignment="1">
      <alignment vertical="center"/>
    </xf>
    <xf numFmtId="38" fontId="6" fillId="0" borderId="11" xfId="21" applyFont="1" applyFill="1" applyBorder="1" applyAlignment="1">
      <alignment vertical="center"/>
    </xf>
    <xf numFmtId="38" fontId="6" fillId="0" borderId="6" xfId="21" applyFont="1" applyFill="1" applyBorder="1" applyAlignment="1">
      <alignment vertical="center"/>
    </xf>
    <xf numFmtId="38" fontId="6" fillId="0" borderId="39" xfId="21" applyFont="1" applyBorder="1" applyAlignment="1">
      <alignment vertical="center"/>
    </xf>
    <xf numFmtId="177" fontId="17" fillId="0" borderId="0" xfId="20" applyNumberFormat="1" applyFont="1" applyAlignment="1">
      <alignment vertical="center"/>
    </xf>
    <xf numFmtId="177" fontId="6" fillId="0" borderId="0" xfId="20" applyNumberFormat="1" applyAlignment="1">
      <alignment horizontal="right" vertical="center"/>
    </xf>
    <xf numFmtId="177" fontId="6" fillId="3" borderId="44" xfId="20" applyNumberFormat="1" applyFont="1" applyFill="1" applyBorder="1" applyAlignment="1">
      <alignment horizontal="right" vertical="center" shrinkToFit="1"/>
    </xf>
    <xf numFmtId="177" fontId="6" fillId="0" borderId="11" xfId="20" applyNumberFormat="1" applyFont="1" applyFill="1" applyBorder="1" applyAlignment="1">
      <alignment horizontal="right" vertical="center" shrinkToFit="1"/>
    </xf>
    <xf numFmtId="177" fontId="6" fillId="0" borderId="6" xfId="20" applyNumberFormat="1" applyFont="1" applyFill="1" applyBorder="1" applyAlignment="1">
      <alignment horizontal="right" vertical="center" shrinkToFit="1"/>
    </xf>
    <xf numFmtId="177" fontId="6" fillId="3" borderId="38" xfId="20" applyNumberFormat="1" applyFont="1" applyFill="1" applyBorder="1" applyAlignment="1">
      <alignment horizontal="right" vertical="center" shrinkToFit="1"/>
    </xf>
    <xf numFmtId="177" fontId="6" fillId="3" borderId="54" xfId="20" applyNumberFormat="1" applyFont="1" applyFill="1" applyBorder="1" applyAlignment="1">
      <alignment horizontal="right" vertical="center" shrinkToFit="1"/>
    </xf>
    <xf numFmtId="177" fontId="6" fillId="5" borderId="11" xfId="20" applyNumberFormat="1" applyFont="1" applyFill="1" applyBorder="1" applyAlignment="1">
      <alignment horizontal="right" vertical="center" shrinkToFit="1"/>
    </xf>
    <xf numFmtId="177" fontId="6" fillId="5" borderId="6" xfId="20" applyNumberFormat="1" applyFont="1" applyFill="1" applyBorder="1" applyAlignment="1">
      <alignment horizontal="right" vertical="center" shrinkToFit="1"/>
    </xf>
    <xf numFmtId="177" fontId="6" fillId="0" borderId="36" xfId="20" applyNumberFormat="1" applyFont="1" applyFill="1" applyBorder="1" applyAlignment="1">
      <alignment horizontal="right" vertical="center" shrinkToFit="1"/>
    </xf>
    <xf numFmtId="177" fontId="6" fillId="0" borderId="39" xfId="20" applyNumberFormat="1" applyFont="1" applyFill="1" applyBorder="1" applyAlignment="1">
      <alignment horizontal="right" vertical="center" shrinkToFit="1"/>
    </xf>
    <xf numFmtId="177" fontId="6" fillId="3" borderId="43" xfId="20" applyNumberFormat="1" applyFont="1" applyFill="1" applyBorder="1" applyAlignment="1">
      <alignment horizontal="right" vertical="center" shrinkToFit="1"/>
    </xf>
    <xf numFmtId="177" fontId="6" fillId="3" borderId="57" xfId="20" applyNumberFormat="1" applyFont="1" applyFill="1" applyBorder="1" applyAlignment="1">
      <alignment horizontal="right" vertical="center" shrinkToFit="1"/>
    </xf>
    <xf numFmtId="177" fontId="6" fillId="3" borderId="46" xfId="20" applyNumberFormat="1" applyFont="1" applyFill="1" applyBorder="1" applyAlignment="1">
      <alignment horizontal="right" vertical="center" shrinkToFit="1"/>
    </xf>
    <xf numFmtId="177" fontId="6" fillId="5" borderId="17" xfId="20" applyNumberFormat="1" applyFont="1" applyFill="1" applyBorder="1" applyAlignment="1">
      <alignment horizontal="right" vertical="center" shrinkToFit="1"/>
    </xf>
    <xf numFmtId="177" fontId="6" fillId="5" borderId="16" xfId="20" applyNumberFormat="1" applyFont="1" applyFill="1" applyBorder="1" applyAlignment="1">
      <alignment horizontal="right" vertical="center" shrinkToFit="1"/>
    </xf>
    <xf numFmtId="177" fontId="6" fillId="3" borderId="41" xfId="20" applyNumberFormat="1" applyFont="1" applyFill="1" applyBorder="1" applyAlignment="1">
      <alignment horizontal="right" vertical="center" shrinkToFit="1"/>
    </xf>
    <xf numFmtId="177" fontId="6" fillId="3" borderId="55" xfId="20" applyNumberFormat="1" applyFont="1" applyFill="1" applyBorder="1" applyAlignment="1">
      <alignment horizontal="right" vertical="center" shrinkToFit="1"/>
    </xf>
    <xf numFmtId="177" fontId="6" fillId="3" borderId="47" xfId="20" applyNumberFormat="1" applyFont="1" applyFill="1" applyBorder="1" applyAlignment="1">
      <alignment horizontal="right" vertical="center" shrinkToFit="1"/>
    </xf>
    <xf numFmtId="177" fontId="6" fillId="3" borderId="19" xfId="20" applyNumberFormat="1" applyFont="1" applyFill="1" applyBorder="1" applyAlignment="1">
      <alignment horizontal="right" vertical="center" shrinkToFit="1"/>
    </xf>
    <xf numFmtId="177" fontId="6" fillId="3" borderId="13" xfId="20" applyNumberFormat="1" applyFont="1" applyFill="1" applyBorder="1" applyAlignment="1">
      <alignment horizontal="right" vertical="center" shrinkToFit="1"/>
    </xf>
    <xf numFmtId="177" fontId="6" fillId="3" borderId="42" xfId="20" applyNumberFormat="1" applyFont="1" applyFill="1" applyBorder="1" applyAlignment="1">
      <alignment horizontal="right" vertical="center" shrinkToFit="1"/>
    </xf>
    <xf numFmtId="177" fontId="6" fillId="3" borderId="56" xfId="20" applyNumberFormat="1" applyFont="1" applyFill="1" applyBorder="1" applyAlignment="1">
      <alignment horizontal="right" vertical="center" shrinkToFit="1"/>
    </xf>
    <xf numFmtId="0" fontId="41" fillId="3" borderId="11" xfId="32" applyFill="1" applyBorder="1"/>
    <xf numFmtId="0" fontId="41" fillId="3" borderId="11" xfId="32" applyFill="1" applyBorder="1" applyAlignment="1">
      <alignment horizontal="center"/>
    </xf>
    <xf numFmtId="0" fontId="41" fillId="0" borderId="11" xfId="32" applyBorder="1" applyAlignment="1">
      <alignment vertical="center"/>
    </xf>
    <xf numFmtId="0" fontId="42" fillId="0" borderId="11" xfId="32" applyFont="1" applyBorder="1" applyAlignment="1">
      <alignment horizontal="left" vertical="center"/>
    </xf>
    <xf numFmtId="0" fontId="41" fillId="0" borderId="11" xfId="32" applyBorder="1" applyAlignment="1">
      <alignment horizontal="left" vertical="center"/>
    </xf>
    <xf numFmtId="0" fontId="41" fillId="0" borderId="11" xfId="32" applyBorder="1" applyAlignment="1">
      <alignment vertical="center" wrapText="1"/>
    </xf>
    <xf numFmtId="0" fontId="41" fillId="0" borderId="11" xfId="32" quotePrefix="1" applyBorder="1" applyAlignment="1">
      <alignment vertical="center" wrapText="1"/>
    </xf>
    <xf numFmtId="0" fontId="42" fillId="0" borderId="11" xfId="32" quotePrefix="1" applyFont="1" applyBorder="1" applyAlignment="1">
      <alignment horizontal="left" vertical="center"/>
    </xf>
    <xf numFmtId="0" fontId="41" fillId="0" borderId="11" xfId="32" applyBorder="1" applyAlignment="1">
      <alignment wrapText="1"/>
    </xf>
    <xf numFmtId="0" fontId="41" fillId="0" borderId="11" xfId="32" applyBorder="1"/>
    <xf numFmtId="0" fontId="41" fillId="0" borderId="11" xfId="32" quotePrefix="1" applyBorder="1" applyAlignment="1">
      <alignment horizontal="left" vertical="center"/>
    </xf>
    <xf numFmtId="0" fontId="41" fillId="0" borderId="6" xfId="32" applyBorder="1" applyAlignment="1">
      <alignment vertical="center"/>
    </xf>
    <xf numFmtId="0" fontId="41" fillId="0" borderId="0" xfId="32"/>
    <xf numFmtId="0" fontId="41" fillId="0" borderId="11" xfId="32" applyBorder="1" applyAlignment="1">
      <alignment vertical="center"/>
    </xf>
    <xf numFmtId="0" fontId="41" fillId="0" borderId="11" xfId="32" applyBorder="1" applyAlignment="1">
      <alignment vertical="center" wrapText="1"/>
    </xf>
    <xf numFmtId="177" fontId="6" fillId="3" borderId="6" xfId="20" applyNumberFormat="1" applyFont="1" applyFill="1" applyBorder="1" applyAlignment="1">
      <alignment horizontal="center" vertical="center"/>
    </xf>
    <xf numFmtId="177" fontId="6" fillId="3" borderId="8" xfId="20" applyNumberFormat="1" applyFont="1" applyFill="1" applyBorder="1" applyAlignment="1">
      <alignment horizontal="center" vertical="center"/>
    </xf>
    <xf numFmtId="177" fontId="6" fillId="3" borderId="11" xfId="20" applyNumberFormat="1" applyFont="1" applyFill="1" applyBorder="1" applyAlignment="1">
      <alignment horizontal="center" vertical="center"/>
    </xf>
    <xf numFmtId="178" fontId="6" fillId="3" borderId="3" xfId="17" applyNumberFormat="1" applyFont="1" applyFill="1" applyBorder="1" applyAlignment="1">
      <alignment horizontal="right" vertical="center"/>
    </xf>
    <xf numFmtId="178" fontId="6" fillId="3" borderId="14" xfId="17" applyNumberFormat="1" applyFont="1" applyFill="1" applyBorder="1" applyAlignment="1">
      <alignment horizontal="right" vertical="center"/>
    </xf>
    <xf numFmtId="0" fontId="6" fillId="0" borderId="14" xfId="5" applyFont="1" applyFill="1" applyBorder="1" applyAlignment="1">
      <alignment horizontal="right" vertical="center"/>
    </xf>
    <xf numFmtId="0" fontId="18" fillId="0" borderId="0" xfId="5" applyFont="1" applyFill="1" applyBorder="1" applyAlignment="1">
      <alignment horizontal="center" vertical="center"/>
    </xf>
    <xf numFmtId="0" fontId="6" fillId="0" borderId="0" xfId="5" applyFont="1" applyFill="1" applyBorder="1" applyAlignment="1">
      <alignment horizontal="center" vertical="center"/>
    </xf>
    <xf numFmtId="182" fontId="6" fillId="0" borderId="0" xfId="5" applyNumberFormat="1" applyFont="1" applyFill="1" applyBorder="1" applyAlignment="1">
      <alignment horizontal="center" vertical="center"/>
    </xf>
    <xf numFmtId="182" fontId="6" fillId="3" borderId="7" xfId="5" applyNumberFormat="1" applyFont="1" applyFill="1" applyBorder="1" applyAlignment="1">
      <alignment horizontal="center" vertical="center"/>
    </xf>
    <xf numFmtId="182" fontId="6" fillId="3" borderId="3" xfId="5" applyNumberFormat="1" applyFont="1" applyFill="1" applyBorder="1" applyAlignment="1">
      <alignment horizontal="center" vertical="center"/>
    </xf>
    <xf numFmtId="182" fontId="6" fillId="3" borderId="14" xfId="5" applyNumberFormat="1" applyFont="1" applyFill="1" applyBorder="1" applyAlignment="1">
      <alignment horizontal="center" vertical="center"/>
    </xf>
    <xf numFmtId="178" fontId="6" fillId="3" borderId="6" xfId="2" applyNumberFormat="1" applyFont="1" applyFill="1" applyBorder="1" applyAlignment="1">
      <alignment horizontal="distributed" vertical="center" indent="1"/>
    </xf>
    <xf numFmtId="178" fontId="6" fillId="3" borderId="7" xfId="2" applyNumberFormat="1" applyFont="1" applyFill="1" applyBorder="1" applyAlignment="1">
      <alignment horizontal="distributed" vertical="center" indent="1"/>
    </xf>
    <xf numFmtId="0" fontId="18" fillId="0" borderId="0" xfId="4" applyFont="1" applyFill="1" applyBorder="1" applyAlignment="1">
      <alignment horizontal="center" vertical="center"/>
    </xf>
    <xf numFmtId="178" fontId="6" fillId="0" borderId="0" xfId="2" applyNumberFormat="1" applyFont="1" applyFill="1" applyBorder="1" applyAlignment="1">
      <alignment horizontal="center" vertical="center"/>
    </xf>
    <xf numFmtId="178" fontId="6" fillId="3" borderId="5" xfId="2" applyNumberFormat="1" applyFont="1" applyFill="1" applyBorder="1" applyAlignment="1">
      <alignment horizontal="center" vertical="center"/>
    </xf>
    <xf numFmtId="178" fontId="6" fillId="3" borderId="10" xfId="2" applyNumberFormat="1" applyFont="1" applyFill="1" applyBorder="1" applyAlignment="1">
      <alignment horizontal="center" vertical="center"/>
    </xf>
    <xf numFmtId="178" fontId="6" fillId="3" borderId="6" xfId="2" applyNumberFormat="1" applyFont="1" applyFill="1" applyBorder="1" applyAlignment="1">
      <alignment horizontal="center" vertical="center" wrapText="1"/>
    </xf>
    <xf numFmtId="178" fontId="6" fillId="3" borderId="7" xfId="2" applyNumberFormat="1" applyFont="1" applyFill="1" applyBorder="1" applyAlignment="1">
      <alignment horizontal="center" vertical="center" wrapText="1"/>
    </xf>
    <xf numFmtId="178" fontId="6" fillId="3" borderId="8" xfId="2" applyNumberFormat="1" applyFont="1" applyFill="1" applyBorder="1" applyAlignment="1">
      <alignment horizontal="center" vertical="center" wrapText="1"/>
    </xf>
    <xf numFmtId="178" fontId="6" fillId="3" borderId="7" xfId="2" applyNumberFormat="1" applyFont="1" applyFill="1" applyBorder="1" applyAlignment="1">
      <alignment horizontal="center" vertical="center"/>
    </xf>
    <xf numFmtId="178" fontId="6" fillId="3" borderId="6" xfId="2" applyNumberFormat="1" applyFont="1" applyFill="1" applyBorder="1" applyAlignment="1">
      <alignment horizontal="center" vertical="center"/>
    </xf>
    <xf numFmtId="178" fontId="6" fillId="3" borderId="8" xfId="2" applyNumberFormat="1" applyFont="1" applyFill="1" applyBorder="1" applyAlignment="1">
      <alignment horizontal="center" vertical="center"/>
    </xf>
    <xf numFmtId="178" fontId="6" fillId="3" borderId="18" xfId="2" applyNumberFormat="1" applyFont="1" applyFill="1" applyBorder="1" applyAlignment="1">
      <alignment horizontal="center" vertical="center"/>
    </xf>
    <xf numFmtId="178" fontId="6" fillId="3" borderId="21" xfId="2" applyNumberFormat="1" applyFont="1" applyFill="1" applyBorder="1" applyAlignment="1">
      <alignment horizontal="center" vertical="center"/>
    </xf>
    <xf numFmtId="178" fontId="6" fillId="3" borderId="8" xfId="2" applyNumberFormat="1" applyFont="1" applyFill="1" applyBorder="1" applyAlignment="1">
      <alignment horizontal="distributed" vertical="center" indent="1"/>
    </xf>
    <xf numFmtId="178" fontId="6" fillId="0" borderId="6" xfId="2" applyNumberFormat="1" applyFont="1" applyFill="1" applyBorder="1" applyAlignment="1">
      <alignment horizontal="distributed" vertical="center" indent="1"/>
    </xf>
    <xf numFmtId="178" fontId="6" fillId="0" borderId="7" xfId="2" applyNumberFormat="1" applyFont="1" applyFill="1" applyBorder="1" applyAlignment="1">
      <alignment horizontal="distributed" vertical="center" indent="1"/>
    </xf>
    <xf numFmtId="178" fontId="6" fillId="0" borderId="8" xfId="2" applyNumberFormat="1" applyFont="1" applyFill="1" applyBorder="1" applyAlignment="1">
      <alignment horizontal="distributed" vertical="center" indent="1"/>
    </xf>
    <xf numFmtId="178" fontId="6" fillId="0" borderId="6" xfId="2" applyNumberFormat="1" applyFont="1" applyFill="1" applyBorder="1" applyAlignment="1">
      <alignment horizontal="center" vertical="center"/>
    </xf>
    <xf numFmtId="178" fontId="6" fillId="0" borderId="7" xfId="2" applyNumberFormat="1" applyFont="1" applyFill="1" applyBorder="1" applyAlignment="1">
      <alignment horizontal="center" vertical="center"/>
    </xf>
    <xf numFmtId="178" fontId="6" fillId="0" borderId="8" xfId="2" applyNumberFormat="1" applyFont="1" applyFill="1" applyBorder="1" applyAlignment="1">
      <alignment horizontal="center" vertical="center"/>
    </xf>
    <xf numFmtId="177" fontId="6" fillId="0" borderId="11" xfId="1" applyNumberFormat="1"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7" fillId="0" borderId="6"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6" fillId="0" borderId="11" xfId="19" applyFont="1" applyFill="1" applyBorder="1" applyAlignment="1" applyProtection="1">
      <alignment horizontal="center" vertical="center"/>
    </xf>
    <xf numFmtId="0" fontId="6" fillId="3" borderId="11" xfId="19" applyFont="1" applyFill="1" applyBorder="1" applyAlignment="1" applyProtection="1">
      <alignment horizontal="center" vertical="center"/>
    </xf>
    <xf numFmtId="177" fontId="6" fillId="0" borderId="11" xfId="20" applyNumberFormat="1" applyFont="1" applyBorder="1" applyAlignment="1">
      <alignment horizontal="center" vertical="center"/>
    </xf>
    <xf numFmtId="177" fontId="6" fillId="3" borderId="11" xfId="20" applyNumberFormat="1" applyFont="1" applyFill="1" applyBorder="1" applyAlignment="1">
      <alignment horizontal="center" vertical="center" wrapText="1"/>
    </xf>
    <xf numFmtId="0" fontId="6" fillId="0" borderId="11" xfId="19" applyFont="1" applyBorder="1" applyAlignment="1">
      <alignment horizontal="center" vertical="center" wrapText="1"/>
    </xf>
    <xf numFmtId="0" fontId="6" fillId="0" borderId="11" xfId="19" applyNumberFormat="1" applyFont="1" applyFill="1" applyBorder="1" applyAlignment="1" applyProtection="1">
      <alignment horizontal="center" vertical="center" wrapText="1"/>
    </xf>
    <xf numFmtId="38" fontId="27" fillId="0" borderId="11" xfId="21" applyFont="1" applyBorder="1" applyAlignment="1">
      <alignment horizontal="center" vertical="center" wrapText="1"/>
    </xf>
    <xf numFmtId="38" fontId="27" fillId="0" borderId="11" xfId="21" applyFont="1" applyBorder="1" applyAlignment="1">
      <alignment horizontal="center" vertical="center"/>
    </xf>
    <xf numFmtId="177" fontId="6" fillId="0" borderId="11" xfId="20" applyNumberFormat="1" applyFont="1" applyBorder="1" applyAlignment="1">
      <alignment horizontal="center" vertical="center" textRotation="255"/>
    </xf>
    <xf numFmtId="38" fontId="27" fillId="0" borderId="5" xfId="21" applyFont="1" applyBorder="1" applyAlignment="1">
      <alignment horizontal="center" vertical="center" wrapText="1"/>
    </xf>
    <xf numFmtId="177" fontId="6" fillId="0" borderId="19" xfId="20" applyNumberFormat="1" applyFont="1" applyBorder="1" applyAlignment="1">
      <alignment horizontal="center" vertical="center"/>
    </xf>
    <xf numFmtId="177" fontId="6" fillId="0" borderId="19" xfId="20" applyNumberFormat="1" applyFont="1" applyBorder="1" applyAlignment="1">
      <alignment horizontal="distributed" vertical="distributed" textRotation="255"/>
    </xf>
    <xf numFmtId="177" fontId="6" fillId="0" borderId="11" xfId="20" applyNumberFormat="1" applyFont="1" applyBorder="1" applyAlignment="1">
      <alignment horizontal="distributed" vertical="distributed" textRotation="255"/>
    </xf>
    <xf numFmtId="177" fontId="6" fillId="0" borderId="11" xfId="20" applyNumberFormat="1" applyFont="1" applyBorder="1" applyAlignment="1">
      <alignment horizontal="center" vertical="center" textRotation="255" shrinkToFit="1"/>
    </xf>
    <xf numFmtId="177" fontId="6" fillId="0" borderId="11" xfId="20" applyNumberFormat="1" applyFont="1" applyBorder="1" applyAlignment="1">
      <alignment horizontal="distributed" vertical="center" textRotation="255"/>
    </xf>
    <xf numFmtId="0" fontId="6" fillId="0" borderId="11" xfId="19" applyFont="1" applyFill="1" applyBorder="1" applyAlignment="1" applyProtection="1">
      <alignment horizontal="center" vertical="center" wrapText="1"/>
    </xf>
    <xf numFmtId="38" fontId="27" fillId="3" borderId="11" xfId="21" applyFont="1" applyFill="1" applyBorder="1" applyAlignment="1">
      <alignment horizontal="center" vertical="center"/>
    </xf>
    <xf numFmtId="38" fontId="31" fillId="3" borderId="6" xfId="21" applyFont="1" applyFill="1" applyBorder="1" applyAlignment="1">
      <alignment horizontal="center" vertical="center" wrapText="1" readingOrder="1"/>
    </xf>
    <xf numFmtId="38" fontId="31" fillId="3" borderId="8" xfId="21" applyFont="1" applyFill="1" applyBorder="1" applyAlignment="1">
      <alignment horizontal="center" vertical="center" wrapText="1" readingOrder="1"/>
    </xf>
    <xf numFmtId="0" fontId="6" fillId="0" borderId="6" xfId="19" applyFont="1" applyFill="1" applyBorder="1" applyAlignment="1" applyProtection="1">
      <alignment horizontal="center" vertical="center"/>
    </xf>
    <xf numFmtId="0" fontId="6" fillId="0" borderId="7" xfId="19" applyFont="1" applyFill="1" applyBorder="1" applyAlignment="1" applyProtection="1">
      <alignment horizontal="center" vertical="center"/>
    </xf>
    <xf numFmtId="0" fontId="6" fillId="0" borderId="8" xfId="19" applyFont="1" applyFill="1" applyBorder="1" applyAlignment="1" applyProtection="1">
      <alignment horizontal="center" vertical="center"/>
    </xf>
    <xf numFmtId="0" fontId="32" fillId="0" borderId="6" xfId="21" applyNumberFormat="1" applyFont="1" applyFill="1" applyBorder="1" applyAlignment="1">
      <alignment horizontal="left" vertical="center" wrapText="1"/>
    </xf>
    <xf numFmtId="0" fontId="32" fillId="0" borderId="8" xfId="21" applyNumberFormat="1" applyFont="1" applyFill="1" applyBorder="1" applyAlignment="1">
      <alignment horizontal="left" vertical="center" wrapText="1"/>
    </xf>
    <xf numFmtId="196" fontId="32" fillId="0" borderId="6" xfId="21" applyNumberFormat="1" applyFont="1" applyFill="1" applyBorder="1" applyAlignment="1">
      <alignment horizontal="left" vertical="center" wrapText="1"/>
    </xf>
    <xf numFmtId="196" fontId="32" fillId="0" borderId="8" xfId="21" applyNumberFormat="1" applyFont="1" applyFill="1" applyBorder="1" applyAlignment="1">
      <alignment horizontal="left" vertical="center" wrapText="1"/>
    </xf>
    <xf numFmtId="0" fontId="6" fillId="0" borderId="2" xfId="19" applyFont="1" applyFill="1" applyBorder="1" applyAlignment="1" applyProtection="1">
      <alignment horizontal="center" vertical="center"/>
    </xf>
    <xf numFmtId="0" fontId="6" fillId="0" borderId="3" xfId="19" applyFont="1" applyFill="1" applyBorder="1" applyAlignment="1" applyProtection="1">
      <alignment horizontal="center" vertical="center"/>
    </xf>
    <xf numFmtId="0" fontId="6" fillId="0" borderId="4" xfId="19" applyFont="1" applyFill="1" applyBorder="1" applyAlignment="1" applyProtection="1">
      <alignment horizontal="center" vertical="center"/>
    </xf>
    <xf numFmtId="0" fontId="6" fillId="0" borderId="1" xfId="19" applyFont="1" applyFill="1" applyBorder="1" applyAlignment="1" applyProtection="1">
      <alignment horizontal="center" vertical="center"/>
    </xf>
    <xf numFmtId="0" fontId="6" fillId="0" borderId="0" xfId="19" applyFont="1" applyFill="1" applyBorder="1" applyAlignment="1" applyProtection="1">
      <alignment horizontal="center" vertical="center"/>
    </xf>
    <xf numFmtId="0" fontId="6" fillId="0" borderId="9" xfId="19" applyFont="1" applyFill="1" applyBorder="1" applyAlignment="1" applyProtection="1">
      <alignment horizontal="center" vertical="center"/>
    </xf>
    <xf numFmtId="0" fontId="6" fillId="0" borderId="13" xfId="19" applyFont="1" applyFill="1" applyBorder="1" applyAlignment="1" applyProtection="1">
      <alignment horizontal="center" vertical="center"/>
    </xf>
    <xf numFmtId="0" fontId="6" fillId="0" borderId="14" xfId="19" applyFont="1" applyFill="1" applyBorder="1" applyAlignment="1" applyProtection="1">
      <alignment horizontal="center" vertical="center"/>
    </xf>
    <xf numFmtId="0" fontId="6" fillId="0" borderId="15" xfId="19" applyFont="1" applyFill="1" applyBorder="1" applyAlignment="1" applyProtection="1">
      <alignment horizontal="center" vertical="center"/>
    </xf>
    <xf numFmtId="177" fontId="6" fillId="0" borderId="6" xfId="20" applyNumberFormat="1" applyFont="1" applyBorder="1" applyAlignment="1">
      <alignment horizontal="center" vertical="center"/>
    </xf>
    <xf numFmtId="177" fontId="6" fillId="0" borderId="7" xfId="20" applyNumberFormat="1" applyFont="1" applyBorder="1" applyAlignment="1">
      <alignment horizontal="center" vertical="center"/>
    </xf>
    <xf numFmtId="177" fontId="6" fillId="0" borderId="8" xfId="20" applyNumberFormat="1" applyFont="1" applyBorder="1" applyAlignment="1">
      <alignment horizontal="center" vertical="center"/>
    </xf>
    <xf numFmtId="0" fontId="6" fillId="0" borderId="6" xfId="20" applyNumberFormat="1" applyFont="1" applyFill="1" applyBorder="1" applyAlignment="1">
      <alignment horizontal="left" vertical="center"/>
    </xf>
    <xf numFmtId="0" fontId="6" fillId="0" borderId="8" xfId="20" applyNumberFormat="1" applyFont="1" applyFill="1" applyBorder="1" applyAlignment="1">
      <alignment horizontal="left" vertical="center"/>
    </xf>
    <xf numFmtId="177" fontId="6" fillId="3" borderId="6" xfId="16" applyNumberFormat="1" applyFont="1" applyFill="1" applyBorder="1" applyAlignment="1">
      <alignment horizontal="center" vertical="center"/>
    </xf>
    <xf numFmtId="177" fontId="6" fillId="3" borderId="7" xfId="16" applyNumberFormat="1" applyFont="1" applyFill="1" applyBorder="1" applyAlignment="1">
      <alignment horizontal="center" vertical="center"/>
    </xf>
    <xf numFmtId="177" fontId="6" fillId="3" borderId="8" xfId="16" applyNumberFormat="1" applyFont="1" applyFill="1" applyBorder="1" applyAlignment="1">
      <alignment horizontal="center" vertical="center"/>
    </xf>
    <xf numFmtId="177" fontId="6" fillId="3" borderId="5" xfId="16" applyNumberFormat="1" applyFont="1" applyFill="1" applyBorder="1" applyAlignment="1">
      <alignment horizontal="center" vertical="center"/>
    </xf>
    <xf numFmtId="177" fontId="6" fillId="3" borderId="19" xfId="16" applyNumberFormat="1" applyFont="1" applyFill="1" applyBorder="1" applyAlignment="1">
      <alignment horizontal="center" vertical="center"/>
    </xf>
    <xf numFmtId="177" fontId="6" fillId="0" borderId="11" xfId="1" applyNumberFormat="1" applyFont="1" applyFill="1" applyBorder="1" applyAlignment="1">
      <alignment vertical="center" wrapText="1"/>
    </xf>
    <xf numFmtId="177" fontId="6" fillId="0" borderId="11" xfId="1" applyNumberFormat="1" applyFont="1" applyFill="1" applyBorder="1" applyAlignment="1">
      <alignment horizontal="left" vertical="center"/>
    </xf>
    <xf numFmtId="177" fontId="6" fillId="0" borderId="11" xfId="20" applyNumberFormat="1" applyFont="1" applyFill="1" applyBorder="1" applyAlignment="1">
      <alignment horizontal="left" vertical="center"/>
    </xf>
    <xf numFmtId="177" fontId="6" fillId="0" borderId="11" xfId="20" applyNumberFormat="1" applyFont="1" applyFill="1" applyBorder="1" applyAlignment="1">
      <alignment horizontal="left" vertical="center" wrapText="1"/>
    </xf>
    <xf numFmtId="177" fontId="6" fillId="3" borderId="53" xfId="16" applyNumberFormat="1" applyFont="1" applyFill="1" applyBorder="1" applyAlignment="1">
      <alignment horizontal="center" vertical="center"/>
    </xf>
    <xf numFmtId="189" fontId="32" fillId="5" borderId="6" xfId="21" applyNumberFormat="1" applyFont="1" applyFill="1" applyBorder="1" applyAlignment="1">
      <alignment horizontal="left" vertical="center" wrapText="1"/>
    </xf>
    <xf numFmtId="189" fontId="32" fillId="5" borderId="8" xfId="21" applyNumberFormat="1" applyFont="1" applyFill="1" applyBorder="1" applyAlignment="1">
      <alignment horizontal="left" vertical="center" wrapText="1"/>
    </xf>
    <xf numFmtId="188" fontId="32" fillId="0" borderId="6" xfId="21" applyNumberFormat="1" applyFont="1" applyFill="1" applyBorder="1" applyAlignment="1">
      <alignment horizontal="left" vertical="center" wrapText="1"/>
    </xf>
    <xf numFmtId="188" fontId="32" fillId="0" borderId="8" xfId="21" applyNumberFormat="1" applyFont="1" applyFill="1" applyBorder="1" applyAlignment="1">
      <alignment horizontal="left" vertical="center" wrapText="1"/>
    </xf>
    <xf numFmtId="186" fontId="6" fillId="5" borderId="6" xfId="19" applyNumberFormat="1" applyFont="1" applyFill="1" applyBorder="1" applyAlignment="1" applyProtection="1">
      <alignment horizontal="left" vertical="center" wrapText="1"/>
      <protection locked="0"/>
    </xf>
    <xf numFmtId="0" fontId="27" fillId="0" borderId="8" xfId="0" applyFont="1" applyBorder="1" applyAlignment="1">
      <alignment horizontal="left" vertical="center" wrapText="1"/>
    </xf>
    <xf numFmtId="190" fontId="32" fillId="5" borderId="6" xfId="21" applyNumberFormat="1" applyFont="1" applyFill="1" applyBorder="1" applyAlignment="1">
      <alignment horizontal="left" vertical="center" wrapText="1"/>
    </xf>
    <xf numFmtId="188" fontId="32" fillId="6" borderId="6" xfId="21" applyNumberFormat="1" applyFont="1" applyFill="1" applyBorder="1" applyAlignment="1">
      <alignment horizontal="left" vertical="center" wrapText="1"/>
    </xf>
    <xf numFmtId="188" fontId="32" fillId="6" borderId="8" xfId="21" applyNumberFormat="1" applyFont="1" applyFill="1" applyBorder="1" applyAlignment="1">
      <alignment horizontal="left" vertical="center" wrapText="1"/>
    </xf>
    <xf numFmtId="191" fontId="32" fillId="5" borderId="6" xfId="21" applyNumberFormat="1" applyFont="1" applyFill="1" applyBorder="1" applyAlignment="1">
      <alignment horizontal="left" vertical="center" wrapText="1"/>
    </xf>
    <xf numFmtId="191" fontId="32" fillId="5" borderId="8" xfId="21" applyNumberFormat="1" applyFont="1" applyFill="1" applyBorder="1" applyAlignment="1">
      <alignment horizontal="left" vertical="center" wrapText="1"/>
    </xf>
    <xf numFmtId="178" fontId="6" fillId="0" borderId="11" xfId="2" applyNumberFormat="1" applyFont="1" applyFill="1" applyBorder="1" applyAlignment="1">
      <alignment horizontal="left" vertical="center" wrapText="1" indent="2"/>
    </xf>
    <xf numFmtId="178" fontId="6" fillId="0" borderId="11" xfId="2" applyNumberFormat="1" applyFont="1" applyFill="1" applyBorder="1" applyAlignment="1">
      <alignment horizontal="left" vertical="center" wrapText="1"/>
    </xf>
    <xf numFmtId="178" fontId="6" fillId="0" borderId="17" xfId="2" applyNumberFormat="1" applyFont="1" applyFill="1" applyBorder="1" applyAlignment="1">
      <alignment horizontal="left" vertical="center" wrapText="1"/>
    </xf>
    <xf numFmtId="178" fontId="6" fillId="0" borderId="26" xfId="2" applyNumberFormat="1" applyFont="1" applyFill="1" applyBorder="1" applyAlignment="1">
      <alignment horizontal="center" vertical="center" wrapText="1"/>
    </xf>
    <xf numFmtId="178" fontId="6" fillId="3" borderId="19" xfId="2" applyNumberFormat="1" applyFont="1" applyFill="1" applyBorder="1" applyAlignment="1">
      <alignment horizontal="center" vertical="center" wrapText="1"/>
    </xf>
    <xf numFmtId="178" fontId="6" fillId="0" borderId="19" xfId="2" applyNumberFormat="1" applyFont="1" applyFill="1" applyBorder="1" applyAlignment="1">
      <alignment horizontal="center" vertical="center"/>
    </xf>
    <xf numFmtId="177" fontId="6" fillId="3" borderId="11" xfId="1" applyNumberFormat="1" applyFont="1" applyFill="1" applyBorder="1" applyAlignment="1">
      <alignment horizontal="center" vertical="center"/>
    </xf>
    <xf numFmtId="178" fontId="6" fillId="0" borderId="11" xfId="2" applyNumberFormat="1" applyFont="1" applyFill="1" applyBorder="1" applyAlignment="1">
      <alignment horizontal="left" vertical="center" indent="2"/>
    </xf>
    <xf numFmtId="178" fontId="6" fillId="0" borderId="17" xfId="2" applyNumberFormat="1" applyFont="1" applyFill="1" applyBorder="1" applyAlignment="1">
      <alignment horizontal="left" vertical="center"/>
    </xf>
    <xf numFmtId="178" fontId="6" fillId="0" borderId="11" xfId="2" applyNumberFormat="1" applyFont="1" applyFill="1" applyBorder="1" applyAlignment="1">
      <alignment horizontal="left" vertical="center"/>
    </xf>
    <xf numFmtId="177" fontId="6" fillId="0" borderId="11" xfId="16" applyNumberFormat="1" applyFont="1" applyFill="1" applyBorder="1" applyAlignment="1">
      <alignment horizontal="center" vertical="center"/>
    </xf>
    <xf numFmtId="177" fontId="6" fillId="3" borderId="7" xfId="20" applyNumberFormat="1" applyFont="1" applyFill="1" applyBorder="1" applyAlignment="1">
      <alignment horizontal="center" vertical="center"/>
    </xf>
    <xf numFmtId="177" fontId="6" fillId="3" borderId="53" xfId="20" applyNumberFormat="1" applyFont="1" applyFill="1" applyBorder="1" applyAlignment="1">
      <alignment horizontal="center" vertical="center"/>
    </xf>
    <xf numFmtId="177" fontId="6" fillId="0" borderId="6" xfId="16" applyNumberFormat="1" applyFont="1" applyFill="1" applyBorder="1" applyAlignment="1">
      <alignment horizontal="center" vertical="center"/>
    </xf>
    <xf numFmtId="177" fontId="6" fillId="0" borderId="7" xfId="16" applyNumberFormat="1" applyFont="1" applyFill="1" applyBorder="1" applyAlignment="1">
      <alignment horizontal="center" vertical="center"/>
    </xf>
    <xf numFmtId="177" fontId="6" fillId="0" borderId="53" xfId="16" applyNumberFormat="1" applyFont="1" applyFill="1" applyBorder="1" applyAlignment="1">
      <alignment horizontal="center" vertical="center"/>
    </xf>
    <xf numFmtId="177" fontId="6" fillId="0" borderId="6" xfId="16" applyNumberFormat="1" applyFont="1" applyFill="1" applyBorder="1" applyAlignment="1">
      <alignment horizontal="center" vertical="center" wrapText="1"/>
    </xf>
    <xf numFmtId="0" fontId="6" fillId="0" borderId="11" xfId="19" applyFont="1" applyFill="1" applyBorder="1" applyAlignment="1" applyProtection="1">
      <alignment horizontal="left" vertical="center" indent="1"/>
    </xf>
    <xf numFmtId="0" fontId="6" fillId="0" borderId="5" xfId="19" applyFont="1" applyFill="1" applyBorder="1" applyAlignment="1" applyProtection="1">
      <alignment horizontal="left" vertical="center" indent="1"/>
    </xf>
    <xf numFmtId="0" fontId="6" fillId="3" borderId="22" xfId="19" applyFont="1" applyFill="1" applyBorder="1" applyAlignment="1" applyProtection="1">
      <alignment horizontal="center" vertical="center"/>
    </xf>
    <xf numFmtId="0" fontId="6" fillId="3" borderId="13" xfId="19" applyFont="1" applyFill="1" applyBorder="1" applyAlignment="1" applyProtection="1">
      <alignment horizontal="left" vertical="center"/>
    </xf>
    <xf numFmtId="0" fontId="6" fillId="3" borderId="14" xfId="19" applyFont="1" applyFill="1" applyBorder="1" applyAlignment="1" applyProtection="1">
      <alignment horizontal="left" vertical="center"/>
    </xf>
    <xf numFmtId="0" fontId="6" fillId="3" borderId="15" xfId="19" applyFont="1" applyFill="1" applyBorder="1" applyAlignment="1" applyProtection="1">
      <alignment horizontal="left" vertical="center"/>
    </xf>
    <xf numFmtId="0" fontId="6" fillId="0" borderId="11" xfId="19" applyFont="1" applyFill="1" applyBorder="1" applyAlignment="1" applyProtection="1">
      <alignment horizontal="left" vertical="center" wrapText="1" indent="1"/>
    </xf>
    <xf numFmtId="0" fontId="6" fillId="0" borderId="17" xfId="19" applyFont="1" applyFill="1" applyBorder="1" applyAlignment="1" applyProtection="1">
      <alignment horizontal="left" vertical="center" indent="1"/>
    </xf>
    <xf numFmtId="0" fontId="6" fillId="3" borderId="19" xfId="19" applyFont="1" applyFill="1" applyBorder="1" applyAlignment="1" applyProtection="1">
      <alignment horizontal="center" vertical="center"/>
    </xf>
    <xf numFmtId="0" fontId="6" fillId="3" borderId="2" xfId="19" applyFont="1" applyFill="1" applyBorder="1" applyAlignment="1" applyProtection="1">
      <alignment horizontal="right" vertical="center"/>
    </xf>
    <xf numFmtId="0" fontId="6" fillId="3" borderId="3" xfId="19" applyFont="1" applyFill="1" applyBorder="1" applyAlignment="1" applyProtection="1">
      <alignment horizontal="right" vertical="center"/>
    </xf>
    <xf numFmtId="0" fontId="6" fillId="3" borderId="4" xfId="19" applyFont="1" applyFill="1" applyBorder="1" applyAlignment="1" applyProtection="1">
      <alignment horizontal="righ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186" fontId="6" fillId="7" borderId="11" xfId="19" applyNumberFormat="1" applyFont="1" applyFill="1" applyBorder="1" applyAlignment="1" applyProtection="1">
      <alignment horizontal="center" vertical="center" shrinkToFit="1"/>
      <protection locked="0"/>
    </xf>
    <xf numFmtId="186" fontId="6" fillId="5" borderId="11" xfId="19" applyNumberFormat="1" applyFont="1" applyFill="1" applyBorder="1" applyAlignment="1" applyProtection="1">
      <alignment horizontal="center" vertical="center" shrinkToFit="1"/>
      <protection locked="0"/>
    </xf>
    <xf numFmtId="38" fontId="27" fillId="0" borderId="6" xfId="21" applyFont="1" applyFill="1" applyBorder="1" applyAlignment="1">
      <alignment horizontal="left" vertical="center" wrapText="1"/>
    </xf>
    <xf numFmtId="188" fontId="27" fillId="0" borderId="11" xfId="21" applyNumberFormat="1" applyFont="1" applyFill="1" applyBorder="1" applyAlignment="1">
      <alignment horizontal="left" vertical="center" wrapText="1"/>
    </xf>
    <xf numFmtId="0" fontId="27" fillId="0" borderId="11" xfId="0" applyFont="1" applyFill="1" applyBorder="1" applyAlignment="1">
      <alignment horizontal="left" vertical="center" wrapText="1"/>
    </xf>
    <xf numFmtId="186" fontId="6" fillId="5" borderId="6" xfId="19" applyNumberFormat="1" applyFont="1" applyFill="1" applyBorder="1" applyAlignment="1" applyProtection="1">
      <alignment horizontal="left" vertical="center" shrinkToFit="1"/>
      <protection locked="0"/>
    </xf>
    <xf numFmtId="186" fontId="6" fillId="5" borderId="8" xfId="19" applyNumberFormat="1" applyFont="1" applyFill="1" applyBorder="1" applyAlignment="1" applyProtection="1">
      <alignment horizontal="left" vertical="center" shrinkToFit="1"/>
      <protection locked="0"/>
    </xf>
    <xf numFmtId="38" fontId="27" fillId="0" borderId="11" xfId="21" applyFont="1" applyFill="1" applyBorder="1" applyAlignment="1">
      <alignment horizontal="left" vertical="center" wrapText="1"/>
    </xf>
    <xf numFmtId="0" fontId="27" fillId="0" borderId="11" xfId="0" applyFont="1" applyBorder="1" applyAlignment="1">
      <alignment horizontal="left" vertical="center" wrapText="1"/>
    </xf>
    <xf numFmtId="38" fontId="27" fillId="0" borderId="6" xfId="21" applyFont="1" applyFill="1" applyBorder="1" applyAlignment="1">
      <alignment horizontal="center" vertical="center" wrapText="1"/>
    </xf>
    <xf numFmtId="38" fontId="27" fillId="0" borderId="8" xfId="21" applyFont="1" applyFill="1" applyBorder="1" applyAlignment="1">
      <alignment horizontal="center" vertical="center" wrapText="1"/>
    </xf>
    <xf numFmtId="190" fontId="32" fillId="5" borderId="8" xfId="21" applyNumberFormat="1" applyFont="1" applyFill="1" applyBorder="1" applyAlignment="1">
      <alignment horizontal="left" vertical="center" wrapText="1"/>
    </xf>
    <xf numFmtId="186" fontId="6" fillId="5" borderId="8" xfId="19" applyNumberFormat="1" applyFont="1" applyFill="1" applyBorder="1" applyAlignment="1" applyProtection="1">
      <alignment horizontal="left" vertical="center" wrapText="1"/>
      <protection locked="0"/>
    </xf>
    <xf numFmtId="177" fontId="6" fillId="3" borderId="40" xfId="16" applyNumberFormat="1" applyFont="1" applyFill="1" applyBorder="1" applyAlignment="1">
      <alignment horizontal="center" vertical="center"/>
    </xf>
    <xf numFmtId="177" fontId="6" fillId="3" borderId="42" xfId="16" applyNumberFormat="1" applyFont="1" applyFill="1" applyBorder="1" applyAlignment="1">
      <alignment horizontal="center" vertical="center"/>
    </xf>
    <xf numFmtId="49" fontId="6" fillId="4" borderId="6" xfId="19" applyNumberFormat="1" applyFont="1" applyFill="1" applyBorder="1" applyAlignment="1" applyProtection="1">
      <alignment horizontal="center" vertical="center"/>
    </xf>
    <xf numFmtId="49" fontId="6" fillId="4" borderId="7" xfId="19" applyNumberFormat="1" applyFont="1" applyFill="1" applyBorder="1" applyAlignment="1" applyProtection="1">
      <alignment horizontal="center" vertical="center"/>
    </xf>
    <xf numFmtId="49" fontId="6" fillId="4" borderId="8" xfId="19" applyNumberFormat="1" applyFont="1" applyFill="1" applyBorder="1" applyAlignment="1" applyProtection="1">
      <alignment horizontal="center" vertical="center"/>
    </xf>
    <xf numFmtId="177" fontId="21" fillId="5" borderId="6" xfId="20" applyNumberFormat="1" applyFont="1" applyFill="1" applyBorder="1" applyAlignment="1">
      <alignment horizontal="left" vertical="center"/>
    </xf>
    <xf numFmtId="177" fontId="21" fillId="5" borderId="7" xfId="20" applyNumberFormat="1" applyFont="1" applyFill="1" applyBorder="1" applyAlignment="1">
      <alignment horizontal="left" vertical="center"/>
    </xf>
    <xf numFmtId="177" fontId="21" fillId="5" borderId="8" xfId="20" applyNumberFormat="1" applyFont="1" applyFill="1" applyBorder="1" applyAlignment="1">
      <alignment horizontal="left" vertical="center"/>
    </xf>
    <xf numFmtId="38" fontId="31" fillId="3" borderId="11" xfId="21" applyFont="1" applyFill="1" applyBorder="1" applyAlignment="1">
      <alignment horizontal="center" vertical="center" wrapText="1" readingOrder="1"/>
    </xf>
    <xf numFmtId="188" fontId="27" fillId="0" borderId="39" xfId="21" applyNumberFormat="1" applyFont="1" applyFill="1" applyBorder="1" applyAlignment="1">
      <alignment horizontal="center" vertical="center" wrapText="1"/>
    </xf>
    <xf numFmtId="188" fontId="27" fillId="0" borderId="45" xfId="21" applyNumberFormat="1" applyFont="1" applyFill="1" applyBorder="1" applyAlignment="1">
      <alignment horizontal="center" vertical="center" wrapText="1"/>
    </xf>
    <xf numFmtId="189" fontId="27" fillId="0" borderId="39" xfId="21" applyNumberFormat="1" applyFont="1" applyFill="1" applyBorder="1" applyAlignment="1">
      <alignment horizontal="center" vertical="center" wrapText="1"/>
    </xf>
    <xf numFmtId="189" fontId="27" fillId="0" borderId="45" xfId="21" applyNumberFormat="1" applyFont="1" applyFill="1" applyBorder="1" applyAlignment="1">
      <alignment horizontal="center" vertical="center" wrapText="1"/>
    </xf>
    <xf numFmtId="177" fontId="6" fillId="0" borderId="11" xfId="20" applyNumberFormat="1" applyFont="1" applyBorder="1" applyAlignment="1">
      <alignment horizontal="left" vertical="center" wrapText="1"/>
    </xf>
    <xf numFmtId="177" fontId="6" fillId="0" borderId="11" xfId="20" applyNumberFormat="1" applyFont="1" applyBorder="1" applyAlignment="1">
      <alignment horizontal="left" vertical="center"/>
    </xf>
    <xf numFmtId="196" fontId="32" fillId="6" borderId="6" xfId="21" applyNumberFormat="1" applyFont="1" applyFill="1" applyBorder="1" applyAlignment="1">
      <alignment horizontal="left" vertical="center" wrapText="1"/>
    </xf>
    <xf numFmtId="196" fontId="32" fillId="6" borderId="8" xfId="21" applyNumberFormat="1" applyFont="1" applyFill="1" applyBorder="1" applyAlignment="1">
      <alignment horizontal="left" vertical="center" wrapText="1"/>
    </xf>
    <xf numFmtId="188" fontId="32" fillId="5" borderId="6" xfId="21" applyNumberFormat="1" applyFont="1" applyFill="1" applyBorder="1" applyAlignment="1">
      <alignment horizontal="left" vertical="center" wrapText="1"/>
    </xf>
    <xf numFmtId="188" fontId="32" fillId="5" borderId="8" xfId="21" applyNumberFormat="1" applyFont="1" applyFill="1" applyBorder="1" applyAlignment="1">
      <alignment horizontal="left" vertical="center" wrapText="1"/>
    </xf>
    <xf numFmtId="188" fontId="27" fillId="0" borderId="2" xfId="21" applyNumberFormat="1" applyFont="1" applyFill="1" applyBorder="1" applyAlignment="1">
      <alignment horizontal="left" vertical="center" wrapText="1"/>
    </xf>
    <xf numFmtId="188" fontId="27" fillId="0" borderId="3" xfId="21" applyNumberFormat="1" applyFont="1" applyFill="1" applyBorder="1" applyAlignment="1">
      <alignment horizontal="left" vertical="center" wrapText="1"/>
    </xf>
    <xf numFmtId="188" fontId="27" fillId="0" borderId="4" xfId="21" applyNumberFormat="1" applyFont="1" applyFill="1" applyBorder="1" applyAlignment="1">
      <alignment horizontal="left" vertical="center" wrapText="1"/>
    </xf>
    <xf numFmtId="188" fontId="27" fillId="0" borderId="1" xfId="21" applyNumberFormat="1" applyFont="1" applyFill="1" applyBorder="1" applyAlignment="1">
      <alignment horizontal="left" vertical="center" wrapText="1"/>
    </xf>
    <xf numFmtId="188" fontId="27" fillId="0" borderId="0" xfId="21" applyNumberFormat="1" applyFont="1" applyFill="1" applyBorder="1" applyAlignment="1">
      <alignment horizontal="left" vertical="center" wrapText="1"/>
    </xf>
    <xf numFmtId="188" fontId="27" fillId="0" borderId="9" xfId="21" applyNumberFormat="1" applyFont="1" applyFill="1" applyBorder="1" applyAlignment="1">
      <alignment horizontal="left" vertical="center" wrapText="1"/>
    </xf>
    <xf numFmtId="188" fontId="27" fillId="0" borderId="13" xfId="21" applyNumberFormat="1" applyFont="1" applyFill="1" applyBorder="1" applyAlignment="1">
      <alignment horizontal="left" vertical="center" wrapText="1"/>
    </xf>
    <xf numFmtId="188" fontId="27" fillId="0" borderId="14" xfId="21" applyNumberFormat="1" applyFont="1" applyFill="1" applyBorder="1" applyAlignment="1">
      <alignment horizontal="left" vertical="center" wrapText="1"/>
    </xf>
    <xf numFmtId="188" fontId="27" fillId="0" borderId="15" xfId="21" applyNumberFormat="1" applyFont="1" applyFill="1" applyBorder="1" applyAlignment="1">
      <alignment horizontal="left" vertical="center" wrapText="1"/>
    </xf>
    <xf numFmtId="177" fontId="6" fillId="5" borderId="6" xfId="20" applyNumberFormat="1" applyFont="1" applyFill="1" applyBorder="1" applyAlignment="1">
      <alignment horizontal="left" vertical="center"/>
    </xf>
    <xf numFmtId="177" fontId="6" fillId="5" borderId="8" xfId="20" applyNumberFormat="1" applyFont="1" applyFill="1" applyBorder="1" applyAlignment="1">
      <alignment horizontal="left" vertical="center"/>
    </xf>
    <xf numFmtId="0" fontId="6" fillId="3" borderId="5" xfId="19" applyFont="1" applyFill="1" applyBorder="1" applyAlignment="1" applyProtection="1">
      <alignment horizontal="center" vertical="center"/>
    </xf>
    <xf numFmtId="0" fontId="6" fillId="3" borderId="63" xfId="19" applyFont="1" applyFill="1" applyBorder="1" applyAlignment="1" applyProtection="1">
      <alignment horizontal="center" vertical="center"/>
    </xf>
    <xf numFmtId="0" fontId="6" fillId="3" borderId="64" xfId="19" applyFont="1" applyFill="1" applyBorder="1" applyAlignment="1" applyProtection="1">
      <alignment horizontal="center" vertical="center"/>
    </xf>
    <xf numFmtId="0" fontId="6" fillId="3" borderId="65" xfId="19" applyFont="1" applyFill="1" applyBorder="1" applyAlignment="1" applyProtection="1">
      <alignment horizontal="center" vertical="center"/>
    </xf>
    <xf numFmtId="0" fontId="6" fillId="3" borderId="40" xfId="19" applyFont="1" applyFill="1" applyBorder="1" applyAlignment="1" applyProtection="1">
      <alignment horizontal="center" vertical="center"/>
    </xf>
    <xf numFmtId="0" fontId="6" fillId="3" borderId="42" xfId="19" applyFont="1" applyFill="1" applyBorder="1" applyAlignment="1" applyProtection="1">
      <alignment horizontal="center" vertical="center"/>
    </xf>
    <xf numFmtId="0" fontId="6" fillId="0" borderId="61" xfId="19" applyFont="1" applyFill="1" applyBorder="1" applyAlignment="1" applyProtection="1">
      <alignment horizontal="center" vertical="center"/>
    </xf>
    <xf numFmtId="0" fontId="6" fillId="0" borderId="6" xfId="19" applyFont="1" applyFill="1" applyBorder="1" applyAlignment="1" applyProtection="1">
      <alignment horizontal="center" vertical="center" wrapText="1"/>
    </xf>
    <xf numFmtId="0" fontId="6" fillId="0" borderId="7" xfId="19" applyFont="1" applyFill="1" applyBorder="1" applyAlignment="1" applyProtection="1">
      <alignment horizontal="center" vertical="center" wrapText="1"/>
    </xf>
    <xf numFmtId="0" fontId="6" fillId="0" borderId="61" xfId="19" applyFont="1" applyFill="1" applyBorder="1" applyAlignment="1" applyProtection="1">
      <alignment horizontal="center" vertical="center" wrapText="1"/>
    </xf>
    <xf numFmtId="0" fontId="6" fillId="0" borderId="16" xfId="19" applyFont="1" applyFill="1" applyBorder="1" applyAlignment="1" applyProtection="1">
      <alignment horizontal="center" vertical="center"/>
    </xf>
    <xf numFmtId="0" fontId="6" fillId="0" borderId="23" xfId="19" applyFont="1" applyFill="1" applyBorder="1" applyAlignment="1" applyProtection="1">
      <alignment horizontal="center" vertical="center"/>
    </xf>
    <xf numFmtId="0" fontId="6" fillId="0" borderId="62" xfId="19" applyFont="1" applyFill="1" applyBorder="1" applyAlignment="1" applyProtection="1">
      <alignment horizontal="center" vertical="center"/>
    </xf>
    <xf numFmtId="0" fontId="6" fillId="3" borderId="18" xfId="19" applyFont="1" applyFill="1" applyBorder="1" applyAlignment="1" applyProtection="1">
      <alignment horizontal="center" vertical="center"/>
    </xf>
    <xf numFmtId="0" fontId="6" fillId="3" borderId="20" xfId="19" applyFont="1" applyFill="1" applyBorder="1" applyAlignment="1" applyProtection="1">
      <alignment horizontal="center" vertical="center"/>
    </xf>
    <xf numFmtId="0" fontId="6" fillId="3" borderId="21" xfId="19" applyFont="1" applyFill="1" applyBorder="1" applyAlignment="1" applyProtection="1">
      <alignment horizontal="center" vertical="center"/>
    </xf>
    <xf numFmtId="183" fontId="6" fillId="9" borderId="5" xfId="20" applyNumberFormat="1" applyFill="1" applyBorder="1" applyAlignment="1">
      <alignment horizontal="center" vertical="center"/>
    </xf>
    <xf numFmtId="183" fontId="6" fillId="9" borderId="19" xfId="20" applyNumberFormat="1" applyFill="1" applyBorder="1" applyAlignment="1">
      <alignment horizontal="center" vertical="center"/>
    </xf>
    <xf numFmtId="180" fontId="6" fillId="3" borderId="6" xfId="2" quotePrefix="1" applyNumberFormat="1" applyFont="1" applyFill="1" applyBorder="1" applyAlignment="1">
      <alignment horizontal="left" vertical="center"/>
    </xf>
    <xf numFmtId="180" fontId="6" fillId="3" borderId="7" xfId="2" quotePrefix="1" applyNumberFormat="1" applyFont="1" applyFill="1" applyBorder="1" applyAlignment="1">
      <alignment horizontal="left" vertical="center"/>
    </xf>
    <xf numFmtId="180" fontId="6" fillId="3" borderId="8" xfId="2" quotePrefix="1" applyNumberFormat="1"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77" fontId="6" fillId="0" borderId="6" xfId="20" applyNumberFormat="1" applyFont="1" applyBorder="1" applyAlignment="1">
      <alignment horizontal="left" vertical="center" wrapText="1"/>
    </xf>
    <xf numFmtId="177" fontId="6" fillId="0" borderId="7" xfId="20" applyNumberFormat="1" applyFont="1" applyBorder="1" applyAlignment="1">
      <alignment horizontal="left" vertical="center" wrapText="1"/>
    </xf>
    <xf numFmtId="177" fontId="6" fillId="0" borderId="8" xfId="20" applyNumberFormat="1" applyFont="1" applyBorder="1" applyAlignment="1">
      <alignment horizontal="left" vertical="center" wrapText="1"/>
    </xf>
    <xf numFmtId="177" fontId="6" fillId="0" borderId="5" xfId="20" applyNumberFormat="1" applyFont="1" applyFill="1" applyBorder="1" applyAlignment="1">
      <alignment horizontal="left" vertical="center" wrapText="1"/>
    </xf>
    <xf numFmtId="177" fontId="29" fillId="0" borderId="13" xfId="20" applyNumberFormat="1" applyFont="1" applyBorder="1" applyAlignment="1">
      <alignment horizontal="left" vertical="center" wrapText="1"/>
    </xf>
    <xf numFmtId="177" fontId="29" fillId="0" borderId="14" xfId="20" applyNumberFormat="1" applyFont="1" applyBorder="1" applyAlignment="1">
      <alignment horizontal="left" vertical="center" wrapText="1"/>
    </xf>
    <xf numFmtId="177" fontId="29" fillId="0" borderId="15" xfId="20" applyNumberFormat="1" applyFont="1" applyBorder="1" applyAlignment="1">
      <alignment horizontal="left" vertical="center" wrapText="1"/>
    </xf>
    <xf numFmtId="177" fontId="6" fillId="0" borderId="2" xfId="20" applyNumberFormat="1" applyFont="1" applyBorder="1" applyAlignment="1">
      <alignment horizontal="left" vertical="center" wrapText="1"/>
    </xf>
    <xf numFmtId="177" fontId="6" fillId="0" borderId="3" xfId="20" applyNumberFormat="1" applyFont="1" applyBorder="1" applyAlignment="1">
      <alignment horizontal="left" vertical="center" wrapText="1"/>
    </xf>
    <xf numFmtId="177" fontId="6" fillId="0" borderId="4" xfId="20" applyNumberFormat="1" applyFont="1" applyBorder="1" applyAlignment="1">
      <alignment horizontal="left" vertical="center" wrapText="1"/>
    </xf>
    <xf numFmtId="177" fontId="6" fillId="0" borderId="5" xfId="20" applyNumberFormat="1" applyFont="1" applyFill="1" applyBorder="1" applyAlignment="1">
      <alignment horizontal="left" vertical="center"/>
    </xf>
    <xf numFmtId="177" fontId="6" fillId="0" borderId="10" xfId="20" applyNumberFormat="1" applyFont="1" applyFill="1" applyBorder="1" applyAlignment="1">
      <alignment horizontal="left" vertical="center"/>
    </xf>
    <xf numFmtId="177" fontId="6" fillId="0" borderId="19" xfId="20" applyNumberFormat="1" applyFont="1" applyFill="1" applyBorder="1" applyAlignment="1">
      <alignment horizontal="left" vertical="center"/>
    </xf>
    <xf numFmtId="177" fontId="6" fillId="8" borderId="1" xfId="20" applyNumberFormat="1" applyFont="1" applyFill="1" applyBorder="1" applyAlignment="1">
      <alignment horizontal="left" vertical="center"/>
    </xf>
    <xf numFmtId="177" fontId="6" fillId="8" borderId="0" xfId="20" applyNumberFormat="1" applyFont="1" applyFill="1" applyBorder="1" applyAlignment="1">
      <alignment horizontal="left" vertical="center"/>
    </xf>
    <xf numFmtId="177" fontId="6" fillId="8" borderId="9" xfId="20" applyNumberFormat="1" applyFont="1" applyFill="1" applyBorder="1" applyAlignment="1">
      <alignment horizontal="left" vertical="center"/>
    </xf>
    <xf numFmtId="177" fontId="6" fillId="5" borderId="5" xfId="20" applyNumberFormat="1" applyFont="1" applyFill="1" applyBorder="1" applyAlignment="1">
      <alignment horizontal="right" vertical="center"/>
    </xf>
    <xf numFmtId="177" fontId="6" fillId="5" borderId="19" xfId="20" applyNumberFormat="1" applyFont="1" applyFill="1" applyBorder="1" applyAlignment="1">
      <alignment horizontal="right" vertical="center"/>
    </xf>
    <xf numFmtId="177" fontId="6" fillId="0" borderId="6" xfId="20" applyNumberFormat="1" applyFont="1" applyFill="1" applyBorder="1" applyAlignment="1">
      <alignment horizontal="left" vertical="center" wrapText="1"/>
    </xf>
    <xf numFmtId="177" fontId="6" fillId="0" borderId="7" xfId="20" applyNumberFormat="1" applyFont="1" applyFill="1" applyBorder="1" applyAlignment="1">
      <alignment horizontal="left" vertical="center" wrapText="1"/>
    </xf>
    <xf numFmtId="177" fontId="6" fillId="0" borderId="8" xfId="20" applyNumberFormat="1"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177" fontId="6" fillId="0" borderId="5" xfId="20" applyNumberFormat="1" applyFont="1" applyFill="1" applyBorder="1" applyAlignment="1">
      <alignment horizontal="center" vertical="center" wrapText="1"/>
    </xf>
    <xf numFmtId="177" fontId="6" fillId="0" borderId="10" xfId="20" applyNumberFormat="1" applyFont="1" applyFill="1" applyBorder="1" applyAlignment="1">
      <alignment horizontal="center" vertical="center" wrapText="1"/>
    </xf>
    <xf numFmtId="177" fontId="6" fillId="0" borderId="19" xfId="20" applyNumberFormat="1" applyFont="1" applyFill="1" applyBorder="1" applyAlignment="1">
      <alignment horizontal="center" vertical="center" wrapText="1"/>
    </xf>
    <xf numFmtId="177" fontId="6" fillId="0" borderId="11" xfId="20" applyNumberFormat="1" applyFont="1" applyFill="1" applyBorder="1" applyAlignment="1">
      <alignment horizontal="center" vertical="center" textRotation="255"/>
    </xf>
    <xf numFmtId="177" fontId="6" fillId="3" borderId="38" xfId="20" applyNumberFormat="1" applyFont="1" applyFill="1" applyBorder="1" applyAlignment="1">
      <alignment horizontal="center" vertical="center"/>
    </xf>
    <xf numFmtId="178" fontId="6" fillId="3" borderId="11" xfId="2" applyNumberFormat="1" applyFont="1" applyFill="1" applyBorder="1" applyAlignment="1">
      <alignment horizontal="center" vertical="center"/>
    </xf>
    <xf numFmtId="178" fontId="6" fillId="3" borderId="13" xfId="2" applyNumberFormat="1" applyFont="1" applyFill="1" applyBorder="1" applyAlignment="1">
      <alignment horizontal="center" vertical="center"/>
    </xf>
    <xf numFmtId="178" fontId="6" fillId="3" borderId="15" xfId="2" applyNumberFormat="1" applyFont="1" applyFill="1" applyBorder="1" applyAlignment="1">
      <alignment horizontal="center" vertical="center"/>
    </xf>
    <xf numFmtId="177" fontId="6" fillId="0" borderId="11" xfId="20" applyNumberFormat="1" applyFont="1" applyFill="1" applyBorder="1" applyAlignment="1">
      <alignment horizontal="center" vertical="center" wrapText="1"/>
    </xf>
    <xf numFmtId="177" fontId="6" fillId="0" borderId="8" xfId="16" applyNumberFormat="1" applyFont="1" applyFill="1" applyBorder="1" applyAlignment="1">
      <alignment horizontal="center" vertical="center"/>
    </xf>
    <xf numFmtId="177" fontId="6" fillId="3" borderId="11" xfId="16" applyNumberFormat="1" applyFont="1" applyFill="1" applyBorder="1" applyAlignment="1">
      <alignment horizontal="center" vertical="center"/>
    </xf>
    <xf numFmtId="177" fontId="6" fillId="3" borderId="44" xfId="20" applyNumberFormat="1" applyFont="1" applyFill="1" applyBorder="1" applyAlignment="1">
      <alignment horizontal="center" vertical="center"/>
    </xf>
    <xf numFmtId="49" fontId="6" fillId="0" borderId="11" xfId="19" applyNumberFormat="1" applyFont="1" applyFill="1" applyBorder="1" applyAlignment="1" applyProtection="1">
      <alignment horizontal="center" vertical="center" wrapText="1"/>
    </xf>
    <xf numFmtId="49" fontId="6" fillId="0" borderId="11" xfId="19" applyNumberFormat="1" applyFont="1" applyFill="1" applyBorder="1" applyAlignment="1" applyProtection="1">
      <alignment horizontal="center" vertical="center"/>
    </xf>
    <xf numFmtId="177" fontId="6" fillId="0" borderId="5" xfId="20" applyNumberFormat="1" applyFont="1" applyFill="1" applyBorder="1" applyAlignment="1">
      <alignment horizontal="center" vertical="center" textRotation="255"/>
    </xf>
    <xf numFmtId="177" fontId="6" fillId="0" borderId="10" xfId="20" applyNumberFormat="1" applyFont="1" applyFill="1" applyBorder="1" applyAlignment="1">
      <alignment horizontal="center" vertical="center" textRotation="255"/>
    </xf>
    <xf numFmtId="177" fontId="6" fillId="0" borderId="19" xfId="20" applyNumberFormat="1" applyFont="1" applyFill="1" applyBorder="1" applyAlignment="1">
      <alignment horizontal="center" vertical="center" textRotation="255"/>
    </xf>
    <xf numFmtId="177" fontId="6" fillId="5" borderId="6" xfId="20" applyNumberFormat="1" applyFont="1" applyFill="1" applyBorder="1" applyAlignment="1">
      <alignment horizontal="center" vertical="center" wrapText="1"/>
    </xf>
    <xf numFmtId="177" fontId="6" fillId="5" borderId="8" xfId="20" applyNumberFormat="1" applyFont="1" applyFill="1" applyBorder="1" applyAlignment="1">
      <alignment horizontal="center" vertical="center" wrapText="1"/>
    </xf>
    <xf numFmtId="177" fontId="6" fillId="3" borderId="2" xfId="16" applyNumberFormat="1" applyFont="1" applyFill="1" applyBorder="1" applyAlignment="1">
      <alignment horizontal="center" vertical="center"/>
    </xf>
    <xf numFmtId="177" fontId="6" fillId="3" borderId="3" xfId="16" applyNumberFormat="1" applyFont="1" applyFill="1" applyBorder="1" applyAlignment="1">
      <alignment horizontal="center" vertical="center"/>
    </xf>
    <xf numFmtId="177" fontId="6" fillId="3" borderId="4" xfId="16" applyNumberFormat="1" applyFont="1" applyFill="1" applyBorder="1" applyAlignment="1">
      <alignment horizontal="center" vertical="center"/>
    </xf>
    <xf numFmtId="177" fontId="6" fillId="3" borderId="13" xfId="16" applyNumberFormat="1" applyFont="1" applyFill="1" applyBorder="1" applyAlignment="1">
      <alignment horizontal="center" vertical="center"/>
    </xf>
    <xf numFmtId="177" fontId="6" fillId="3" borderId="14" xfId="16" applyNumberFormat="1" applyFont="1" applyFill="1" applyBorder="1" applyAlignment="1">
      <alignment horizontal="center" vertical="center"/>
    </xf>
    <xf numFmtId="177" fontId="6" fillId="3" borderId="15" xfId="16" applyNumberFormat="1" applyFont="1" applyFill="1" applyBorder="1" applyAlignment="1">
      <alignment horizontal="center" vertical="center"/>
    </xf>
    <xf numFmtId="0" fontId="39" fillId="4" borderId="6" xfId="4" applyFont="1" applyFill="1" applyBorder="1" applyAlignment="1" applyProtection="1">
      <alignment horizontal="distributed" vertical="center"/>
    </xf>
    <xf numFmtId="0" fontId="39" fillId="4" borderId="8" xfId="4" applyFont="1" applyFill="1" applyBorder="1" applyAlignment="1" applyProtection="1">
      <alignment horizontal="distributed" vertical="center"/>
    </xf>
    <xf numFmtId="0" fontId="39" fillId="4" borderId="7" xfId="4" applyFont="1" applyFill="1" applyBorder="1" applyAlignment="1" applyProtection="1">
      <alignment horizontal="distributed" vertical="center"/>
    </xf>
    <xf numFmtId="0" fontId="39" fillId="3" borderId="2" xfId="4" applyFont="1" applyFill="1" applyBorder="1" applyAlignment="1" applyProtection="1">
      <alignment horizontal="center" vertical="center"/>
    </xf>
    <xf numFmtId="0" fontId="39" fillId="3" borderId="3" xfId="4" applyFont="1" applyFill="1" applyBorder="1" applyAlignment="1" applyProtection="1">
      <alignment horizontal="center" vertical="center"/>
    </xf>
    <xf numFmtId="0" fontId="39" fillId="3" borderId="4" xfId="4" applyFont="1" applyFill="1" applyBorder="1" applyAlignment="1" applyProtection="1">
      <alignment horizontal="center" vertical="center"/>
    </xf>
    <xf numFmtId="0" fontId="39" fillId="3" borderId="13" xfId="4" applyFont="1" applyFill="1" applyBorder="1" applyAlignment="1" applyProtection="1">
      <alignment horizontal="center" vertical="center"/>
    </xf>
    <xf numFmtId="0" fontId="39" fillId="3" borderId="14" xfId="4" applyFont="1" applyFill="1" applyBorder="1" applyAlignment="1" applyProtection="1">
      <alignment horizontal="center" vertical="center"/>
    </xf>
    <xf numFmtId="0" fontId="39" fillId="4" borderId="5" xfId="4" applyFont="1" applyFill="1" applyBorder="1" applyAlignment="1" applyProtection="1">
      <alignment horizontal="center" vertical="center" textRotation="255" shrinkToFit="1"/>
    </xf>
    <xf numFmtId="0" fontId="39" fillId="4" borderId="10" xfId="4" applyFont="1" applyFill="1" applyBorder="1" applyAlignment="1" applyProtection="1">
      <alignment horizontal="center" vertical="center" textRotation="255" shrinkToFit="1"/>
    </xf>
    <xf numFmtId="0" fontId="39" fillId="4" borderId="19" xfId="4" applyFont="1" applyFill="1" applyBorder="1" applyAlignment="1" applyProtection="1">
      <alignment horizontal="center" vertical="center" textRotation="255" shrinkToFit="1"/>
    </xf>
    <xf numFmtId="0" fontId="39" fillId="4" borderId="6" xfId="4" applyFont="1" applyFill="1" applyBorder="1" applyAlignment="1" applyProtection="1">
      <alignment horizontal="center" vertical="center"/>
    </xf>
    <xf numFmtId="0" fontId="39" fillId="4" borderId="7" xfId="4" applyFont="1" applyFill="1" applyBorder="1" applyAlignment="1" applyProtection="1">
      <alignment horizontal="center" vertical="center"/>
    </xf>
    <xf numFmtId="0" fontId="39" fillId="4" borderId="8" xfId="4" applyFont="1" applyFill="1" applyBorder="1" applyAlignment="1" applyProtection="1">
      <alignment horizontal="center" vertical="center"/>
    </xf>
    <xf numFmtId="0" fontId="39" fillId="4" borderId="5" xfId="4" applyFont="1" applyFill="1" applyBorder="1" applyAlignment="1" applyProtection="1">
      <alignment horizontal="distributed" vertical="center" textRotation="255"/>
    </xf>
    <xf numFmtId="0" fontId="39" fillId="4" borderId="10" xfId="4" applyFont="1" applyFill="1" applyBorder="1" applyAlignment="1" applyProtection="1">
      <alignment horizontal="distributed" vertical="center" textRotation="255"/>
    </xf>
    <xf numFmtId="0" fontId="39" fillId="4" borderId="19" xfId="4" applyFont="1" applyFill="1" applyBorder="1" applyAlignment="1" applyProtection="1">
      <alignment horizontal="distributed" vertical="center" textRotation="255"/>
    </xf>
    <xf numFmtId="0" fontId="39" fillId="0" borderId="5" xfId="4" applyFont="1" applyBorder="1" applyAlignment="1" applyProtection="1">
      <alignment vertical="center" textRotation="255"/>
    </xf>
    <xf numFmtId="0" fontId="39" fillId="0" borderId="10" xfId="4" applyFont="1" applyBorder="1" applyAlignment="1" applyProtection="1">
      <alignment vertical="center" textRotation="255"/>
    </xf>
    <xf numFmtId="0" fontId="39" fillId="0" borderId="19" xfId="4" applyFont="1" applyBorder="1" applyAlignment="1" applyProtection="1">
      <alignment vertical="center" textRotation="255"/>
    </xf>
    <xf numFmtId="0" fontId="39" fillId="4" borderId="5" xfId="4" applyFont="1" applyFill="1" applyBorder="1" applyAlignment="1" applyProtection="1">
      <alignment horizontal="distributed" vertical="center" textRotation="255" shrinkToFit="1"/>
    </xf>
    <xf numFmtId="0" fontId="39" fillId="4" borderId="10" xfId="4" applyFont="1" applyFill="1" applyBorder="1" applyAlignment="1" applyProtection="1">
      <alignment horizontal="distributed" vertical="center" textRotation="255" shrinkToFit="1"/>
    </xf>
    <xf numFmtId="0" fontId="39" fillId="4" borderId="19" xfId="4" applyFont="1" applyFill="1" applyBorder="1" applyAlignment="1" applyProtection="1">
      <alignment horizontal="distributed" vertical="center" textRotation="255" shrinkToFit="1"/>
    </xf>
    <xf numFmtId="0" fontId="39" fillId="4" borderId="5" xfId="4" applyFont="1" applyFill="1" applyBorder="1" applyAlignment="1" applyProtection="1">
      <alignment horizontal="center" vertical="center" textRotation="255"/>
    </xf>
    <xf numFmtId="0" fontId="39" fillId="4" borderId="10" xfId="4" applyFont="1" applyFill="1" applyBorder="1" applyAlignment="1" applyProtection="1">
      <alignment horizontal="center" vertical="center" textRotation="255"/>
    </xf>
    <xf numFmtId="0" fontId="39" fillId="4" borderId="19" xfId="4" applyFont="1" applyFill="1" applyBorder="1" applyAlignment="1" applyProtection="1">
      <alignment horizontal="center" vertical="center" textRotation="255"/>
    </xf>
    <xf numFmtId="0" fontId="39" fillId="4" borderId="11" xfId="26" applyFont="1" applyFill="1" applyBorder="1" applyAlignment="1" applyProtection="1">
      <alignment horizontal="center" vertical="center"/>
    </xf>
    <xf numFmtId="177" fontId="6" fillId="0" borderId="5" xfId="20" applyNumberFormat="1" applyFont="1" applyBorder="1" applyAlignment="1">
      <alignment horizontal="right" vertical="center"/>
    </xf>
    <xf numFmtId="177" fontId="6" fillId="0" borderId="19" xfId="20" applyNumberFormat="1" applyFont="1" applyBorder="1" applyAlignment="1">
      <alignment horizontal="right" vertical="center"/>
    </xf>
    <xf numFmtId="0" fontId="6" fillId="0" borderId="6" xfId="4" applyFont="1" applyFill="1" applyBorder="1" applyAlignment="1" applyProtection="1">
      <alignment horizontal="center" vertical="center"/>
    </xf>
    <xf numFmtId="0" fontId="6" fillId="0" borderId="7" xfId="4" applyFont="1" applyFill="1" applyBorder="1" applyAlignment="1" applyProtection="1">
      <alignment horizontal="center" vertical="center"/>
    </xf>
    <xf numFmtId="0" fontId="6" fillId="0" borderId="11" xfId="4" applyFont="1" applyFill="1" applyBorder="1" applyAlignment="1" applyProtection="1">
      <alignment horizontal="center" vertical="center" textRotation="255" shrinkToFit="1"/>
    </xf>
    <xf numFmtId="0" fontId="39" fillId="0" borderId="11" xfId="4" applyFont="1" applyFill="1" applyBorder="1" applyAlignment="1" applyProtection="1">
      <alignment horizontal="center" vertical="center"/>
    </xf>
    <xf numFmtId="177" fontId="35" fillId="0" borderId="11" xfId="20" applyNumberFormat="1" applyFont="1" applyFill="1" applyBorder="1" applyAlignment="1">
      <alignment horizontal="center" vertical="center"/>
    </xf>
    <xf numFmtId="177" fontId="35" fillId="0" borderId="5" xfId="20" applyNumberFormat="1" applyFont="1" applyFill="1" applyBorder="1" applyAlignment="1">
      <alignment horizontal="center" vertical="center"/>
    </xf>
    <xf numFmtId="177" fontId="35" fillId="0" borderId="10" xfId="20" applyNumberFormat="1" applyFont="1" applyFill="1" applyBorder="1" applyAlignment="1">
      <alignment horizontal="center" vertical="center"/>
    </xf>
    <xf numFmtId="177" fontId="35" fillId="0" borderId="19" xfId="20" applyNumberFormat="1" applyFont="1" applyFill="1" applyBorder="1" applyAlignment="1">
      <alignment horizontal="center" vertical="center"/>
    </xf>
    <xf numFmtId="0" fontId="39" fillId="3" borderId="11" xfId="26" applyFont="1" applyFill="1" applyBorder="1" applyAlignment="1" applyProtection="1">
      <alignment horizontal="center" vertical="center"/>
    </xf>
    <xf numFmtId="177" fontId="6" fillId="3" borderId="5" xfId="20" applyNumberFormat="1" applyFont="1" applyFill="1" applyBorder="1" applyAlignment="1">
      <alignment horizontal="center" vertical="center"/>
    </xf>
    <xf numFmtId="177" fontId="6" fillId="3" borderId="19" xfId="20" applyNumberFormat="1" applyFont="1" applyFill="1" applyBorder="1" applyAlignment="1">
      <alignment horizontal="center" vertical="center"/>
    </xf>
    <xf numFmtId="177" fontId="6" fillId="0" borderId="11" xfId="20" applyNumberFormat="1" applyFont="1" applyBorder="1" applyAlignment="1">
      <alignment horizontal="right" vertical="center"/>
    </xf>
    <xf numFmtId="0" fontId="39" fillId="4" borderId="11" xfId="26" applyFont="1" applyFill="1" applyBorder="1" applyAlignment="1" applyProtection="1">
      <alignment horizontal="center" vertical="center" shrinkToFit="1"/>
    </xf>
    <xf numFmtId="0" fontId="39" fillId="3" borderId="15" xfId="4" applyFont="1" applyFill="1" applyBorder="1" applyAlignment="1" applyProtection="1">
      <alignment horizontal="center" vertical="center"/>
    </xf>
  </cellXfs>
  <cellStyles count="38">
    <cellStyle name="パーセント" xfId="23" builtinId="5"/>
    <cellStyle name="パーセント 2" xfId="3" xr:uid="{00000000-0005-0000-0000-000001000000}"/>
    <cellStyle name="パーセント 2 2" xfId="18" xr:uid="{00000000-0005-0000-0000-000002000000}"/>
    <cellStyle name="桁区切り" xfId="21" builtinId="6"/>
    <cellStyle name="桁区切り 2" xfId="7" xr:uid="{00000000-0005-0000-0000-000004000000}"/>
    <cellStyle name="桁区切り 2 2" xfId="25" xr:uid="{00000000-0005-0000-0000-000005000000}"/>
    <cellStyle name="桁区切り 2 2 3" xfId="14" xr:uid="{00000000-0005-0000-0000-000006000000}"/>
    <cellStyle name="桁区切り 2 2 3 2" xfId="30" xr:uid="{00000000-0005-0000-0000-000007000000}"/>
    <cellStyle name="桁区切り 2 2 3 3" xfId="36" xr:uid="{7B0BA43A-D15A-4C7A-BF16-C776BB33EBE3}"/>
    <cellStyle name="桁区切り 2 3" xfId="28" xr:uid="{00000000-0005-0000-0000-000008000000}"/>
    <cellStyle name="桁区切り 2 4" xfId="34" xr:uid="{8889E6CD-DA66-417E-ACF0-1C3FA70BCE27}"/>
    <cellStyle name="桁区切り 3" xfId="13" xr:uid="{00000000-0005-0000-0000-000009000000}"/>
    <cellStyle name="桁区切り 3 2" xfId="17" xr:uid="{00000000-0005-0000-0000-00000A000000}"/>
    <cellStyle name="桁区切り 4" xfId="2" xr:uid="{00000000-0005-0000-0000-00000B000000}"/>
    <cellStyle name="桁区切り 5" xfId="22" xr:uid="{00000000-0005-0000-0000-00000C000000}"/>
    <cellStyle name="桁区切り 5 2" xfId="31" xr:uid="{00000000-0005-0000-0000-00000D000000}"/>
    <cellStyle name="桁区切り 5 3" xfId="37" xr:uid="{697A4B54-5E5A-443A-ACB1-8BA21C9129F9}"/>
    <cellStyle name="桁区切り 6" xfId="24" xr:uid="{00000000-0005-0000-0000-00000E000000}"/>
    <cellStyle name="標準" xfId="0" builtinId="0"/>
    <cellStyle name="標準 10" xfId="15" xr:uid="{00000000-0005-0000-0000-000010000000}"/>
    <cellStyle name="標準 11" xfId="8" xr:uid="{00000000-0005-0000-0000-000011000000}"/>
    <cellStyle name="標準 11 2" xfId="29" xr:uid="{00000000-0005-0000-0000-000012000000}"/>
    <cellStyle name="標準 11 3" xfId="35" xr:uid="{01BB7341-83F4-46FB-A09E-4CCAAE4B1E3E}"/>
    <cellStyle name="標準 2" xfId="6" xr:uid="{00000000-0005-0000-0000-000013000000}"/>
    <cellStyle name="標準 2 2" xfId="4" xr:uid="{00000000-0005-0000-0000-000014000000}"/>
    <cellStyle name="標準 2 3" xfId="12" xr:uid="{00000000-0005-0000-0000-000015000000}"/>
    <cellStyle name="標準 2 4" xfId="19" xr:uid="{00000000-0005-0000-0000-000016000000}"/>
    <cellStyle name="標準 2 5" xfId="20" xr:uid="{00000000-0005-0000-0000-000017000000}"/>
    <cellStyle name="標準 2 6" xfId="27" xr:uid="{00000000-0005-0000-0000-000018000000}"/>
    <cellStyle name="標準 2 7" xfId="33" xr:uid="{715C51C0-EA79-49D0-AAC1-B826766E7CDA}"/>
    <cellStyle name="標準 3" xfId="1" xr:uid="{00000000-0005-0000-0000-000019000000}"/>
    <cellStyle name="標準 3 2" xfId="11" xr:uid="{00000000-0005-0000-0000-00001A000000}"/>
    <cellStyle name="標準 3 3" xfId="16" xr:uid="{00000000-0005-0000-0000-00001B000000}"/>
    <cellStyle name="標準 4" xfId="9" xr:uid="{00000000-0005-0000-0000-00001C000000}"/>
    <cellStyle name="標準 5" xfId="10" xr:uid="{00000000-0005-0000-0000-00001D000000}"/>
    <cellStyle name="標準 6" xfId="32" xr:uid="{00000000-0005-0000-0000-00001E000000}"/>
    <cellStyle name="標準_070611総務省方式改訂モデル普通会計財務書類雛形" xfId="5" xr:uid="{00000000-0005-0000-0000-00001F000000}"/>
    <cellStyle name="標準_H19処理状況調査票〔市町村用〕14000" xfId="26" xr:uid="{00000000-0005-0000-0000-000020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CCFFFF"/>
      <color rgb="FFFE02F2"/>
      <color rgb="FFFFFF00"/>
      <color rgb="FFCCFFCC"/>
      <color rgb="FFFFFF99"/>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2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62120200"/>
        <c:axId val="362127744"/>
      </c:barChart>
      <c:catAx>
        <c:axId val="362120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2127744"/>
        <c:crosses val="autoZero"/>
        <c:auto val="1"/>
        <c:lblAlgn val="ctr"/>
        <c:lblOffset val="100"/>
        <c:noMultiLvlLbl val="0"/>
      </c:catAx>
      <c:valAx>
        <c:axId val="36212774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2120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tabColor rgb="FFFFFFCC"/>
  </sheetPr>
  <sheetViews>
    <sheetView zoomScale="140"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emf"/></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133351</xdr:rowOff>
    </xdr:from>
    <xdr:to>
      <xdr:col>16</xdr:col>
      <xdr:colOff>128976</xdr:colOff>
      <xdr:row>32</xdr:row>
      <xdr:rowOff>38100</xdr:rowOff>
    </xdr:to>
    <xdr:pic>
      <xdr:nvPicPr>
        <xdr:cNvPr id="2" name="図 1">
          <a:extLst>
            <a:ext uri="{FF2B5EF4-FFF2-40B4-BE49-F238E27FC236}">
              <a16:creationId xmlns:a16="http://schemas.microsoft.com/office/drawing/2014/main" id="{9CBB22AE-9CB6-40D8-AE3B-E37E02176F53}"/>
            </a:ext>
          </a:extLst>
        </xdr:cNvPr>
        <xdr:cNvPicPr>
          <a:picLocks noChangeAspect="1"/>
        </xdr:cNvPicPr>
      </xdr:nvPicPr>
      <xdr:blipFill>
        <a:blip xmlns:r="http://schemas.openxmlformats.org/officeDocument/2006/relationships" r:embed="rId1"/>
        <a:stretch>
          <a:fillRect/>
        </a:stretch>
      </xdr:blipFill>
      <xdr:spPr>
        <a:xfrm>
          <a:off x="228600" y="552451"/>
          <a:ext cx="9977826" cy="6191249"/>
        </a:xfrm>
        <a:prstGeom prst="rect">
          <a:avLst/>
        </a:prstGeom>
      </xdr:spPr>
    </xdr:pic>
    <xdr:clientData/>
  </xdr:twoCellAnchor>
  <xdr:twoCellAnchor editAs="oneCell">
    <xdr:from>
      <xdr:col>1</xdr:col>
      <xdr:colOff>0</xdr:colOff>
      <xdr:row>36</xdr:row>
      <xdr:rowOff>1</xdr:rowOff>
    </xdr:from>
    <xdr:to>
      <xdr:col>16</xdr:col>
      <xdr:colOff>9525</xdr:colOff>
      <xdr:row>70</xdr:row>
      <xdr:rowOff>38883</xdr:rowOff>
    </xdr:to>
    <xdr:pic>
      <xdr:nvPicPr>
        <xdr:cNvPr id="3" name="図 2">
          <a:extLst>
            <a:ext uri="{FF2B5EF4-FFF2-40B4-BE49-F238E27FC236}">
              <a16:creationId xmlns:a16="http://schemas.microsoft.com/office/drawing/2014/main" id="{D02FD5C6-EBAB-4E9B-A6E0-5AC32A450494}"/>
            </a:ext>
          </a:extLst>
        </xdr:cNvPr>
        <xdr:cNvPicPr>
          <a:picLocks noChangeAspect="1"/>
        </xdr:cNvPicPr>
      </xdr:nvPicPr>
      <xdr:blipFill>
        <a:blip xmlns:r="http://schemas.openxmlformats.org/officeDocument/2006/relationships" r:embed="rId2"/>
        <a:stretch>
          <a:fillRect/>
        </a:stretch>
      </xdr:blipFill>
      <xdr:spPr>
        <a:xfrm>
          <a:off x="200025" y="7467601"/>
          <a:ext cx="9886950" cy="58681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51</xdr:row>
      <xdr:rowOff>11906</xdr:rowOff>
    </xdr:from>
    <xdr:to>
      <xdr:col>5</xdr:col>
      <xdr:colOff>0</xdr:colOff>
      <xdr:row>53</xdr:row>
      <xdr:rowOff>0</xdr:rowOff>
    </xdr:to>
    <xdr:sp macro="" textlink="">
      <xdr:nvSpPr>
        <xdr:cNvPr id="2" name="Line 27">
          <a:extLst>
            <a:ext uri="{FF2B5EF4-FFF2-40B4-BE49-F238E27FC236}">
              <a16:creationId xmlns:a16="http://schemas.microsoft.com/office/drawing/2014/main" id="{00000000-0008-0000-0E00-000002000000}"/>
            </a:ext>
          </a:extLst>
        </xdr:cNvPr>
        <xdr:cNvSpPr>
          <a:spLocks noChangeShapeType="1"/>
        </xdr:cNvSpPr>
      </xdr:nvSpPr>
      <xdr:spPr bwMode="auto">
        <a:xfrm>
          <a:off x="250031" y="36123562"/>
          <a:ext cx="2321719" cy="4167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11906</xdr:colOff>
      <xdr:row>39</xdr:row>
      <xdr:rowOff>11907</xdr:rowOff>
    </xdr:from>
    <xdr:to>
      <xdr:col>5</xdr:col>
      <xdr:colOff>11906</xdr:colOff>
      <xdr:row>41</xdr:row>
      <xdr:rowOff>0</xdr:rowOff>
    </xdr:to>
    <xdr:sp macro="" textlink="">
      <xdr:nvSpPr>
        <xdr:cNvPr id="4" name="Line 27">
          <a:extLst>
            <a:ext uri="{FF2B5EF4-FFF2-40B4-BE49-F238E27FC236}">
              <a16:creationId xmlns:a16="http://schemas.microsoft.com/office/drawing/2014/main" id="{00000000-0008-0000-0E00-000004000000}"/>
            </a:ext>
          </a:extLst>
        </xdr:cNvPr>
        <xdr:cNvSpPr>
          <a:spLocks noChangeShapeType="1"/>
        </xdr:cNvSpPr>
      </xdr:nvSpPr>
      <xdr:spPr bwMode="auto">
        <a:xfrm>
          <a:off x="214312" y="33551813"/>
          <a:ext cx="2369344" cy="41671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43</xdr:row>
      <xdr:rowOff>11906</xdr:rowOff>
    </xdr:from>
    <xdr:to>
      <xdr:col>5</xdr:col>
      <xdr:colOff>0</xdr:colOff>
      <xdr:row>45</xdr:row>
      <xdr:rowOff>0</xdr:rowOff>
    </xdr:to>
    <xdr:sp macro="" textlink="">
      <xdr:nvSpPr>
        <xdr:cNvPr id="2" name="Line 27">
          <a:extLst>
            <a:ext uri="{FF2B5EF4-FFF2-40B4-BE49-F238E27FC236}">
              <a16:creationId xmlns:a16="http://schemas.microsoft.com/office/drawing/2014/main" id="{00000000-0008-0000-0F00-000002000000}"/>
            </a:ext>
          </a:extLst>
        </xdr:cNvPr>
        <xdr:cNvSpPr>
          <a:spLocks noChangeShapeType="1"/>
        </xdr:cNvSpPr>
      </xdr:nvSpPr>
      <xdr:spPr bwMode="auto">
        <a:xfrm>
          <a:off x="247650" y="35025806"/>
          <a:ext cx="2495550" cy="40719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11906</xdr:colOff>
      <xdr:row>31</xdr:row>
      <xdr:rowOff>11907</xdr:rowOff>
    </xdr:from>
    <xdr:to>
      <xdr:col>5</xdr:col>
      <xdr:colOff>11906</xdr:colOff>
      <xdr:row>33</xdr:row>
      <xdr:rowOff>0</xdr:rowOff>
    </xdr:to>
    <xdr:sp macro="" textlink="">
      <xdr:nvSpPr>
        <xdr:cNvPr id="3" name="Line 27">
          <a:extLst>
            <a:ext uri="{FF2B5EF4-FFF2-40B4-BE49-F238E27FC236}">
              <a16:creationId xmlns:a16="http://schemas.microsoft.com/office/drawing/2014/main" id="{00000000-0008-0000-0F00-000003000000}"/>
            </a:ext>
          </a:extLst>
        </xdr:cNvPr>
        <xdr:cNvSpPr>
          <a:spLocks noChangeShapeType="1"/>
        </xdr:cNvSpPr>
      </xdr:nvSpPr>
      <xdr:spPr bwMode="auto">
        <a:xfrm>
          <a:off x="211931" y="32511207"/>
          <a:ext cx="2543175" cy="40719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66675</xdr:colOff>
      <xdr:row>56</xdr:row>
      <xdr:rowOff>114300</xdr:rowOff>
    </xdr:from>
    <xdr:to>
      <xdr:col>4</xdr:col>
      <xdr:colOff>552451</xdr:colOff>
      <xdr:row>113</xdr:row>
      <xdr:rowOff>133349</xdr:rowOff>
    </xdr:to>
    <xdr:grpSp>
      <xdr:nvGrpSpPr>
        <xdr:cNvPr id="10" name="グループ化 9">
          <a:extLst>
            <a:ext uri="{FF2B5EF4-FFF2-40B4-BE49-F238E27FC236}">
              <a16:creationId xmlns:a16="http://schemas.microsoft.com/office/drawing/2014/main" id="{00000000-0008-0000-1000-00000A000000}"/>
            </a:ext>
          </a:extLst>
        </xdr:cNvPr>
        <xdr:cNvGrpSpPr/>
      </xdr:nvGrpSpPr>
      <xdr:grpSpPr>
        <a:xfrm>
          <a:off x="723900" y="18249900"/>
          <a:ext cx="5448301" cy="9791699"/>
          <a:chOff x="200024" y="8258175"/>
          <a:chExt cx="4752976" cy="9791699"/>
        </a:xfrm>
      </xdr:grpSpPr>
      <xdr:pic>
        <xdr:nvPicPr>
          <xdr:cNvPr id="7" name="図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a:stretch>
            <a:fillRect/>
          </a:stretch>
        </xdr:blipFill>
        <xdr:spPr>
          <a:xfrm>
            <a:off x="200024" y="8820149"/>
            <a:ext cx="3578099" cy="9229725"/>
          </a:xfrm>
          <a:prstGeom prst="rect">
            <a:avLst/>
          </a:prstGeom>
        </xdr:spPr>
      </xdr:pic>
      <xdr:sp macro="" textlink="">
        <xdr:nvSpPr>
          <xdr:cNvPr id="13" name="角丸四角形吹き出し 12">
            <a:extLst>
              <a:ext uri="{FF2B5EF4-FFF2-40B4-BE49-F238E27FC236}">
                <a16:creationId xmlns:a16="http://schemas.microsoft.com/office/drawing/2014/main" id="{00000000-0008-0000-1000-00000D000000}"/>
              </a:ext>
            </a:extLst>
          </xdr:cNvPr>
          <xdr:cNvSpPr/>
        </xdr:nvSpPr>
        <xdr:spPr>
          <a:xfrm>
            <a:off x="2143124" y="9544050"/>
            <a:ext cx="1924051" cy="324000"/>
          </a:xfrm>
          <a:prstGeom prst="wedgeRoundRectCallout">
            <a:avLst>
              <a:gd name="adj1" fmla="val -84642"/>
              <a:gd name="adj2" fmla="val 34147"/>
              <a:gd name="adj3" fmla="val 16667"/>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「土地」に計上します。</a:t>
            </a:r>
          </a:p>
        </xdr:txBody>
      </xdr:sp>
      <xdr:sp macro="" textlink="">
        <xdr:nvSpPr>
          <xdr:cNvPr id="16" name="角丸四角形 15">
            <a:extLst>
              <a:ext uri="{FF2B5EF4-FFF2-40B4-BE49-F238E27FC236}">
                <a16:creationId xmlns:a16="http://schemas.microsoft.com/office/drawing/2014/main" id="{00000000-0008-0000-1000-000010000000}"/>
              </a:ext>
            </a:extLst>
          </xdr:cNvPr>
          <xdr:cNvSpPr/>
        </xdr:nvSpPr>
        <xdr:spPr>
          <a:xfrm>
            <a:off x="561974" y="10069702"/>
            <a:ext cx="1533525" cy="602007"/>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角丸四角形 20">
            <a:extLst>
              <a:ext uri="{FF2B5EF4-FFF2-40B4-BE49-F238E27FC236}">
                <a16:creationId xmlns:a16="http://schemas.microsoft.com/office/drawing/2014/main" id="{00000000-0008-0000-1000-000015000000}"/>
              </a:ext>
            </a:extLst>
          </xdr:cNvPr>
          <xdr:cNvSpPr/>
        </xdr:nvSpPr>
        <xdr:spPr>
          <a:xfrm>
            <a:off x="561974" y="11578967"/>
            <a:ext cx="1566107" cy="3256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角丸四角形 22">
            <a:extLst>
              <a:ext uri="{FF2B5EF4-FFF2-40B4-BE49-F238E27FC236}">
                <a16:creationId xmlns:a16="http://schemas.microsoft.com/office/drawing/2014/main" id="{00000000-0008-0000-1000-000017000000}"/>
              </a:ext>
            </a:extLst>
          </xdr:cNvPr>
          <xdr:cNvSpPr/>
        </xdr:nvSpPr>
        <xdr:spPr>
          <a:xfrm>
            <a:off x="561974" y="13439775"/>
            <a:ext cx="1466851" cy="323850"/>
          </a:xfrm>
          <a:prstGeom prst="roundRect">
            <a:avLst/>
          </a:prstGeom>
          <a:noFill/>
          <a:ln w="28575">
            <a:solidFill>
              <a:srgbClr val="FFC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24" name="角丸四角形吹き出し 23">
            <a:extLst>
              <a:ext uri="{FF2B5EF4-FFF2-40B4-BE49-F238E27FC236}">
                <a16:creationId xmlns:a16="http://schemas.microsoft.com/office/drawing/2014/main" id="{00000000-0008-0000-1000-000018000000}"/>
              </a:ext>
            </a:extLst>
          </xdr:cNvPr>
          <xdr:cNvSpPr/>
        </xdr:nvSpPr>
        <xdr:spPr>
          <a:xfrm>
            <a:off x="2457450" y="13401674"/>
            <a:ext cx="2057400" cy="324000"/>
          </a:xfrm>
          <a:prstGeom prst="wedgeRoundRectCallout">
            <a:avLst>
              <a:gd name="adj1" fmla="val -66435"/>
              <a:gd name="adj2" fmla="val -2035"/>
              <a:gd name="adj3" fmla="val 16667"/>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「車両等」に読み替え計上します。</a:t>
            </a:r>
          </a:p>
        </xdr:txBody>
      </xdr:sp>
      <xdr:sp macro="" textlink="">
        <xdr:nvSpPr>
          <xdr:cNvPr id="25" name="角丸四角形 24">
            <a:extLst>
              <a:ext uri="{FF2B5EF4-FFF2-40B4-BE49-F238E27FC236}">
                <a16:creationId xmlns:a16="http://schemas.microsoft.com/office/drawing/2014/main" id="{00000000-0008-0000-1000-000019000000}"/>
              </a:ext>
            </a:extLst>
          </xdr:cNvPr>
          <xdr:cNvSpPr/>
        </xdr:nvSpPr>
        <xdr:spPr>
          <a:xfrm>
            <a:off x="561974" y="13907356"/>
            <a:ext cx="914400" cy="151200"/>
          </a:xfrm>
          <a:prstGeom prst="roundRect">
            <a:avLst/>
          </a:prstGeom>
          <a:noFill/>
          <a:ln w="28575">
            <a:solidFill>
              <a:srgbClr val="FE02F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26" name="角丸四角形吹き出し 25">
            <a:extLst>
              <a:ext uri="{FF2B5EF4-FFF2-40B4-BE49-F238E27FC236}">
                <a16:creationId xmlns:a16="http://schemas.microsoft.com/office/drawing/2014/main" id="{00000000-0008-0000-1000-00001A000000}"/>
              </a:ext>
            </a:extLst>
          </xdr:cNvPr>
          <xdr:cNvSpPr/>
        </xdr:nvSpPr>
        <xdr:spPr>
          <a:xfrm>
            <a:off x="2457450" y="13875686"/>
            <a:ext cx="2343150" cy="324000"/>
          </a:xfrm>
          <a:prstGeom prst="wedgeRoundRectCallout">
            <a:avLst>
              <a:gd name="adj1" fmla="val -86184"/>
              <a:gd name="adj2" fmla="val -12631"/>
              <a:gd name="adj3" fmla="val 16667"/>
            </a:avLst>
          </a:prstGeom>
          <a:solidFill>
            <a:srgbClr val="FE02F2"/>
          </a:solidFill>
          <a:ln>
            <a:solidFill>
              <a:srgbClr val="FE0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「ソフトウェア」に計上します。</a:t>
            </a:r>
          </a:p>
        </xdr:txBody>
      </xdr:sp>
      <xdr:sp macro="" textlink="">
        <xdr:nvSpPr>
          <xdr:cNvPr id="27" name="角丸四角形 26">
            <a:extLst>
              <a:ext uri="{FF2B5EF4-FFF2-40B4-BE49-F238E27FC236}">
                <a16:creationId xmlns:a16="http://schemas.microsoft.com/office/drawing/2014/main" id="{00000000-0008-0000-1000-00001B000000}"/>
              </a:ext>
            </a:extLst>
          </xdr:cNvPr>
          <xdr:cNvSpPr/>
        </xdr:nvSpPr>
        <xdr:spPr>
          <a:xfrm>
            <a:off x="561974" y="14085343"/>
            <a:ext cx="914400" cy="138166"/>
          </a:xfrm>
          <a:prstGeom prst="roundRect">
            <a:avLst/>
          </a:prstGeom>
          <a:noFill/>
          <a:ln w="28575">
            <a:solidFill>
              <a:srgbClr val="7030A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28" name="角丸四角形吹き出し 27">
            <a:extLst>
              <a:ext uri="{FF2B5EF4-FFF2-40B4-BE49-F238E27FC236}">
                <a16:creationId xmlns:a16="http://schemas.microsoft.com/office/drawing/2014/main" id="{00000000-0008-0000-1000-00001C000000}"/>
              </a:ext>
            </a:extLst>
          </xdr:cNvPr>
          <xdr:cNvSpPr/>
        </xdr:nvSpPr>
        <xdr:spPr>
          <a:xfrm>
            <a:off x="2428875" y="14253565"/>
            <a:ext cx="2495550" cy="360000"/>
          </a:xfrm>
          <a:prstGeom prst="wedgeRoundRectCallout">
            <a:avLst>
              <a:gd name="adj1" fmla="val -85151"/>
              <a:gd name="adj2" fmla="val -74090"/>
              <a:gd name="adj3" fmla="val 16667"/>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無形固定資産「その他」に計上します。</a:t>
            </a:r>
          </a:p>
        </xdr:txBody>
      </xdr:sp>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332742" y="14381754"/>
            <a:ext cx="1353182" cy="344904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角丸四角形吹き出し 3">
            <a:extLst>
              <a:ext uri="{FF2B5EF4-FFF2-40B4-BE49-F238E27FC236}">
                <a16:creationId xmlns:a16="http://schemas.microsoft.com/office/drawing/2014/main" id="{00000000-0008-0000-1000-000004000000}"/>
              </a:ext>
            </a:extLst>
          </xdr:cNvPr>
          <xdr:cNvSpPr/>
        </xdr:nvSpPr>
        <xdr:spPr>
          <a:xfrm>
            <a:off x="2390774" y="14776250"/>
            <a:ext cx="2562226" cy="663775"/>
          </a:xfrm>
          <a:prstGeom prst="wedgeRoundRectCallout">
            <a:avLst>
              <a:gd name="adj1" fmla="val -76141"/>
              <a:gd name="adj2" fmla="val -19731"/>
              <a:gd name="adj3" fmla="val 16667"/>
            </a:avLst>
          </a:prstGeom>
          <a:solidFill>
            <a:schemeClr val="accent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bg1"/>
                </a:solidFill>
              </a:rPr>
              <a:t>3.</a:t>
            </a:r>
            <a:r>
              <a:rPr kumimoji="1" lang="ja-JP" altLang="en-US" sz="1100" b="1">
                <a:solidFill>
                  <a:schemeClr val="bg1"/>
                </a:solidFill>
              </a:rPr>
              <a:t>その他に必要な勘定科目を適宜追加し、計上します。</a:t>
            </a:r>
          </a:p>
        </xdr:txBody>
      </xdr:sp>
      <xdr:sp macro="" textlink="">
        <xdr:nvSpPr>
          <xdr:cNvPr id="6" name="二等辺三角形 5">
            <a:extLst>
              <a:ext uri="{FF2B5EF4-FFF2-40B4-BE49-F238E27FC236}">
                <a16:creationId xmlns:a16="http://schemas.microsoft.com/office/drawing/2014/main" id="{00000000-0008-0000-1000-000006000000}"/>
              </a:ext>
            </a:extLst>
          </xdr:cNvPr>
          <xdr:cNvSpPr/>
        </xdr:nvSpPr>
        <xdr:spPr>
          <a:xfrm rot="19440000" flipH="1">
            <a:off x="1935250" y="11089543"/>
            <a:ext cx="1316367" cy="276225"/>
          </a:xfrm>
          <a:prstGeom prst="triangle">
            <a:avLst>
              <a:gd name="adj" fmla="val 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角丸四角形吹き出し 21">
            <a:extLst>
              <a:ext uri="{FF2B5EF4-FFF2-40B4-BE49-F238E27FC236}">
                <a16:creationId xmlns:a16="http://schemas.microsoft.com/office/drawing/2014/main" id="{00000000-0008-0000-1000-000016000000}"/>
              </a:ext>
            </a:extLst>
          </xdr:cNvPr>
          <xdr:cNvSpPr/>
        </xdr:nvSpPr>
        <xdr:spPr>
          <a:xfrm>
            <a:off x="2571750" y="10555477"/>
            <a:ext cx="1714500" cy="912624"/>
          </a:xfrm>
          <a:prstGeom prst="wedgeRoundRectCallout">
            <a:avLst>
              <a:gd name="adj1" fmla="val -72084"/>
              <a:gd name="adj2" fmla="val -5872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「建物」、「工作物」、「その他」を「施設設備」に読み替え計上します。</a:t>
            </a:r>
          </a:p>
        </xdr:txBody>
      </xdr:sp>
      <xdr:pic>
        <xdr:nvPicPr>
          <xdr:cNvPr id="9" name="図 8">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2"/>
          <a:stretch>
            <a:fillRect/>
          </a:stretch>
        </xdr:blipFill>
        <xdr:spPr>
          <a:xfrm>
            <a:off x="228600" y="8258175"/>
            <a:ext cx="3342857" cy="523810"/>
          </a:xfrm>
          <a:prstGeom prst="rect">
            <a:avLst/>
          </a:prstGeom>
        </xdr:spPr>
      </xdr:pic>
      <xdr:sp macro="" textlink="">
        <xdr:nvSpPr>
          <xdr:cNvPr id="29" name="角丸四角形 28">
            <a:extLst>
              <a:ext uri="{FF2B5EF4-FFF2-40B4-BE49-F238E27FC236}">
                <a16:creationId xmlns:a16="http://schemas.microsoft.com/office/drawing/2014/main" id="{00000000-0008-0000-1000-00001D000000}"/>
              </a:ext>
            </a:extLst>
          </xdr:cNvPr>
          <xdr:cNvSpPr/>
        </xdr:nvSpPr>
        <xdr:spPr>
          <a:xfrm>
            <a:off x="561974" y="9725025"/>
            <a:ext cx="762000" cy="151200"/>
          </a:xfrm>
          <a:prstGeom prst="round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161925</xdr:colOff>
      <xdr:row>50</xdr:row>
      <xdr:rowOff>123824</xdr:rowOff>
    </xdr:from>
    <xdr:to>
      <xdr:col>6</xdr:col>
      <xdr:colOff>76200</xdr:colOff>
      <xdr:row>79</xdr:row>
      <xdr:rowOff>83774</xdr:rowOff>
    </xdr:to>
    <xdr:grpSp>
      <xdr:nvGrpSpPr>
        <xdr:cNvPr id="10" name="グループ化 9">
          <a:extLst>
            <a:ext uri="{FF2B5EF4-FFF2-40B4-BE49-F238E27FC236}">
              <a16:creationId xmlns:a16="http://schemas.microsoft.com/office/drawing/2014/main" id="{00000000-0008-0000-1100-00000A000000}"/>
            </a:ext>
          </a:extLst>
        </xdr:cNvPr>
        <xdr:cNvGrpSpPr/>
      </xdr:nvGrpSpPr>
      <xdr:grpSpPr>
        <a:xfrm>
          <a:off x="361950" y="12734924"/>
          <a:ext cx="7972425" cy="4932000"/>
          <a:chOff x="361950" y="5419724"/>
          <a:chExt cx="6353175" cy="4932000"/>
        </a:xfrm>
      </xdr:grpSpPr>
      <xdr:pic>
        <xdr:nvPicPr>
          <xdr:cNvPr id="27" name="図 26">
            <a:extLst>
              <a:ext uri="{FF2B5EF4-FFF2-40B4-BE49-F238E27FC236}">
                <a16:creationId xmlns:a16="http://schemas.microsoft.com/office/drawing/2014/main" id="{00000000-0008-0000-1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5419724"/>
            <a:ext cx="5644981" cy="4932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角丸四角形 3">
            <a:extLst>
              <a:ext uri="{FF2B5EF4-FFF2-40B4-BE49-F238E27FC236}">
                <a16:creationId xmlns:a16="http://schemas.microsoft.com/office/drawing/2014/main" id="{00000000-0008-0000-1100-000004000000}"/>
              </a:ext>
            </a:extLst>
          </xdr:cNvPr>
          <xdr:cNvSpPr/>
        </xdr:nvSpPr>
        <xdr:spPr>
          <a:xfrm>
            <a:off x="1819274" y="7411360"/>
            <a:ext cx="781050" cy="151200"/>
          </a:xfrm>
          <a:prstGeom prst="round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吹き出し 4">
            <a:extLst>
              <a:ext uri="{FF2B5EF4-FFF2-40B4-BE49-F238E27FC236}">
                <a16:creationId xmlns:a16="http://schemas.microsoft.com/office/drawing/2014/main" id="{00000000-0008-0000-1100-000005000000}"/>
              </a:ext>
            </a:extLst>
          </xdr:cNvPr>
          <xdr:cNvSpPr/>
        </xdr:nvSpPr>
        <xdr:spPr>
          <a:xfrm>
            <a:off x="3838574" y="7053645"/>
            <a:ext cx="1828801" cy="284055"/>
          </a:xfrm>
          <a:prstGeom prst="wedgeRoundRectCallout">
            <a:avLst>
              <a:gd name="adj1" fmla="val -114526"/>
              <a:gd name="adj2" fmla="val 90025"/>
              <a:gd name="adj3" fmla="val 16667"/>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地方債」に計上します。</a:t>
            </a:r>
          </a:p>
        </xdr:txBody>
      </xdr:sp>
      <xdr:sp macro="" textlink="">
        <xdr:nvSpPr>
          <xdr:cNvPr id="6" name="角丸四角形 5">
            <a:extLst>
              <a:ext uri="{FF2B5EF4-FFF2-40B4-BE49-F238E27FC236}">
                <a16:creationId xmlns:a16="http://schemas.microsoft.com/office/drawing/2014/main" id="{00000000-0008-0000-1100-000006000000}"/>
              </a:ext>
            </a:extLst>
          </xdr:cNvPr>
          <xdr:cNvSpPr/>
        </xdr:nvSpPr>
        <xdr:spPr>
          <a:xfrm>
            <a:off x="1819274" y="7605318"/>
            <a:ext cx="864000" cy="1512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角丸四角形吹き出し 7">
            <a:extLst>
              <a:ext uri="{FF2B5EF4-FFF2-40B4-BE49-F238E27FC236}">
                <a16:creationId xmlns:a16="http://schemas.microsoft.com/office/drawing/2014/main" id="{00000000-0008-0000-1100-000008000000}"/>
              </a:ext>
            </a:extLst>
          </xdr:cNvPr>
          <xdr:cNvSpPr/>
        </xdr:nvSpPr>
        <xdr:spPr>
          <a:xfrm>
            <a:off x="3819525" y="7401624"/>
            <a:ext cx="1990725" cy="344308"/>
          </a:xfrm>
          <a:prstGeom prst="wedgeRoundRectCallout">
            <a:avLst>
              <a:gd name="adj1" fmla="val -102597"/>
              <a:gd name="adj2" fmla="val 21525"/>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長期未払金」に計上します。</a:t>
            </a:r>
          </a:p>
        </xdr:txBody>
      </xdr:sp>
      <xdr:sp macro="" textlink="">
        <xdr:nvSpPr>
          <xdr:cNvPr id="17" name="角丸四角形 16">
            <a:extLst>
              <a:ext uri="{FF2B5EF4-FFF2-40B4-BE49-F238E27FC236}">
                <a16:creationId xmlns:a16="http://schemas.microsoft.com/office/drawing/2014/main" id="{00000000-0008-0000-1100-000011000000}"/>
              </a:ext>
            </a:extLst>
          </xdr:cNvPr>
          <xdr:cNvSpPr/>
        </xdr:nvSpPr>
        <xdr:spPr>
          <a:xfrm>
            <a:off x="1819274" y="8562974"/>
            <a:ext cx="1590676" cy="151200"/>
          </a:xfrm>
          <a:prstGeom prst="round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角丸四角形 17">
            <a:extLst>
              <a:ext uri="{FF2B5EF4-FFF2-40B4-BE49-F238E27FC236}">
                <a16:creationId xmlns:a16="http://schemas.microsoft.com/office/drawing/2014/main" id="{00000000-0008-0000-1100-000012000000}"/>
              </a:ext>
            </a:extLst>
          </xdr:cNvPr>
          <xdr:cNvSpPr/>
        </xdr:nvSpPr>
        <xdr:spPr>
          <a:xfrm>
            <a:off x="1819274" y="8772524"/>
            <a:ext cx="790575" cy="1512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角丸四角形吹き出し 18">
            <a:extLst>
              <a:ext uri="{FF2B5EF4-FFF2-40B4-BE49-F238E27FC236}">
                <a16:creationId xmlns:a16="http://schemas.microsoft.com/office/drawing/2014/main" id="{00000000-0008-0000-1100-000013000000}"/>
              </a:ext>
            </a:extLst>
          </xdr:cNvPr>
          <xdr:cNvSpPr/>
        </xdr:nvSpPr>
        <xdr:spPr>
          <a:xfrm>
            <a:off x="3829050" y="8201025"/>
            <a:ext cx="1838325" cy="314325"/>
          </a:xfrm>
          <a:prstGeom prst="wedgeRoundRectCallout">
            <a:avLst>
              <a:gd name="adj1" fmla="val -69124"/>
              <a:gd name="adj2" fmla="val 92460"/>
              <a:gd name="adj3" fmla="val 16667"/>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地方債」に計上します。</a:t>
            </a:r>
          </a:p>
        </xdr:txBody>
      </xdr:sp>
      <xdr:sp macro="" textlink="">
        <xdr:nvSpPr>
          <xdr:cNvPr id="20" name="角丸四角形吹き出し 19">
            <a:extLst>
              <a:ext uri="{FF2B5EF4-FFF2-40B4-BE49-F238E27FC236}">
                <a16:creationId xmlns:a16="http://schemas.microsoft.com/office/drawing/2014/main" id="{00000000-0008-0000-1100-000014000000}"/>
              </a:ext>
            </a:extLst>
          </xdr:cNvPr>
          <xdr:cNvSpPr/>
        </xdr:nvSpPr>
        <xdr:spPr>
          <a:xfrm>
            <a:off x="4048125" y="8601075"/>
            <a:ext cx="2667000" cy="952500"/>
          </a:xfrm>
          <a:prstGeom prst="wedgeRoundRectCallout">
            <a:avLst>
              <a:gd name="adj1" fmla="val -99180"/>
              <a:gd name="adj2" fmla="val -22963"/>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atin typeface="Meiryo UI" panose="020B0604030504040204" pitchFamily="50" charset="-128"/>
                <a:ea typeface="Meiryo UI" panose="020B0604030504040204" pitchFamily="50" charset="-128"/>
              </a:rPr>
              <a:t>PFI</a:t>
            </a:r>
            <a:r>
              <a:rPr kumimoji="1" lang="ja-JP" altLang="en-US" sz="1100" b="1">
                <a:latin typeface="Meiryo UI" panose="020B0604030504040204" pitchFamily="50" charset="-128"/>
                <a:ea typeface="Meiryo UI" panose="020B0604030504040204" pitchFamily="50" charset="-128"/>
              </a:rPr>
              <a:t>、リース契約等長期継続契約に基づく</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年以内支払予定の未払金についても、「</a:t>
            </a: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長期未払金」に含めて計上します。</a:t>
            </a:r>
          </a:p>
        </xdr:txBody>
      </xdr:sp>
      <xdr:sp macro="" textlink="">
        <xdr:nvSpPr>
          <xdr:cNvPr id="21" name="角丸四角形 20">
            <a:extLst>
              <a:ext uri="{FF2B5EF4-FFF2-40B4-BE49-F238E27FC236}">
                <a16:creationId xmlns:a16="http://schemas.microsoft.com/office/drawing/2014/main" id="{00000000-0008-0000-1100-000015000000}"/>
              </a:ext>
            </a:extLst>
          </xdr:cNvPr>
          <xdr:cNvSpPr/>
        </xdr:nvSpPr>
        <xdr:spPr>
          <a:xfrm>
            <a:off x="1819274" y="7800975"/>
            <a:ext cx="1209675" cy="151200"/>
          </a:xfrm>
          <a:prstGeom prst="roundRect">
            <a:avLst/>
          </a:prstGeom>
          <a:noFill/>
          <a:ln w="28575">
            <a:solidFill>
              <a:srgbClr val="FFC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22" name="角丸四角形吹き出し 21">
            <a:extLst>
              <a:ext uri="{FF2B5EF4-FFF2-40B4-BE49-F238E27FC236}">
                <a16:creationId xmlns:a16="http://schemas.microsoft.com/office/drawing/2014/main" id="{00000000-0008-0000-1100-000016000000}"/>
              </a:ext>
            </a:extLst>
          </xdr:cNvPr>
          <xdr:cNvSpPr/>
        </xdr:nvSpPr>
        <xdr:spPr>
          <a:xfrm>
            <a:off x="3800475" y="7791450"/>
            <a:ext cx="2476500" cy="342900"/>
          </a:xfrm>
          <a:prstGeom prst="wedgeRoundRectCallout">
            <a:avLst>
              <a:gd name="adj1" fmla="val -78063"/>
              <a:gd name="adj2" fmla="val -24750"/>
              <a:gd name="adj3" fmla="val 16667"/>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退職手当引当金」に計上します。</a:t>
            </a:r>
            <a:endParaRPr kumimoji="1" lang="en-US" altLang="ja-JP" sz="1100" b="1">
              <a:latin typeface="Meiryo UI" panose="020B0604030504040204" pitchFamily="50" charset="-128"/>
              <a:ea typeface="Meiryo UI" panose="020B0604030504040204" pitchFamily="50" charset="-128"/>
            </a:endParaRPr>
          </a:p>
        </xdr:txBody>
      </xdr:sp>
      <xdr:sp macro="" textlink="">
        <xdr:nvSpPr>
          <xdr:cNvPr id="23" name="角丸四角形 22">
            <a:extLst>
              <a:ext uri="{FF2B5EF4-FFF2-40B4-BE49-F238E27FC236}">
                <a16:creationId xmlns:a16="http://schemas.microsoft.com/office/drawing/2014/main" id="{00000000-0008-0000-1100-000017000000}"/>
              </a:ext>
            </a:extLst>
          </xdr:cNvPr>
          <xdr:cNvSpPr/>
        </xdr:nvSpPr>
        <xdr:spPr>
          <a:xfrm>
            <a:off x="1819274" y="8972550"/>
            <a:ext cx="1190625" cy="111442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角丸四角形 23">
            <a:extLst>
              <a:ext uri="{FF2B5EF4-FFF2-40B4-BE49-F238E27FC236}">
                <a16:creationId xmlns:a16="http://schemas.microsoft.com/office/drawing/2014/main" id="{00000000-0008-0000-1100-000018000000}"/>
              </a:ext>
            </a:extLst>
          </xdr:cNvPr>
          <xdr:cNvSpPr/>
        </xdr:nvSpPr>
        <xdr:spPr>
          <a:xfrm>
            <a:off x="1819274" y="7981951"/>
            <a:ext cx="1323975" cy="371474"/>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角丸四角形吹き出し 24">
            <a:extLst>
              <a:ext uri="{FF2B5EF4-FFF2-40B4-BE49-F238E27FC236}">
                <a16:creationId xmlns:a16="http://schemas.microsoft.com/office/drawing/2014/main" id="{00000000-0008-0000-1100-000019000000}"/>
              </a:ext>
            </a:extLst>
          </xdr:cNvPr>
          <xdr:cNvSpPr/>
        </xdr:nvSpPr>
        <xdr:spPr>
          <a:xfrm>
            <a:off x="3333750" y="9610725"/>
            <a:ext cx="2343150" cy="342900"/>
          </a:xfrm>
          <a:prstGeom prst="wedgeRoundRectCallout">
            <a:avLst>
              <a:gd name="adj1" fmla="val -61621"/>
              <a:gd name="adj2" fmla="val 2141"/>
              <a:gd name="adj3" fmla="val 16667"/>
            </a:avLst>
          </a:prstGeom>
          <a:solidFill>
            <a:schemeClr val="accent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a:t>
            </a:r>
            <a:r>
              <a:rPr kumimoji="1" lang="en-US" altLang="ja-JP" sz="1100" b="1">
                <a:solidFill>
                  <a:schemeClr val="bg1"/>
                </a:solidFill>
              </a:rPr>
              <a:t>4.</a:t>
            </a:r>
            <a:r>
              <a:rPr kumimoji="1" lang="ja-JP" altLang="en-US" sz="1100" b="1">
                <a:solidFill>
                  <a:schemeClr val="bg1"/>
                </a:solidFill>
              </a:rPr>
              <a:t>その他」に計上します。</a:t>
            </a:r>
          </a:p>
        </xdr:txBody>
      </xdr:sp>
      <xdr:sp macro="" textlink="">
        <xdr:nvSpPr>
          <xdr:cNvPr id="7" name="二等辺三角形 6">
            <a:extLst>
              <a:ext uri="{FF2B5EF4-FFF2-40B4-BE49-F238E27FC236}">
                <a16:creationId xmlns:a16="http://schemas.microsoft.com/office/drawing/2014/main" id="{00000000-0008-0000-1100-000007000000}"/>
              </a:ext>
            </a:extLst>
          </xdr:cNvPr>
          <xdr:cNvSpPr/>
        </xdr:nvSpPr>
        <xdr:spPr>
          <a:xfrm rot="-1620000">
            <a:off x="3619857" y="8108620"/>
            <a:ext cx="85725" cy="1656000"/>
          </a:xfrm>
          <a:prstGeom prst="triangle">
            <a:avLst/>
          </a:prstGeom>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85</xdr:row>
      <xdr:rowOff>57150</xdr:rowOff>
    </xdr:from>
    <xdr:to>
      <xdr:col>6</xdr:col>
      <xdr:colOff>549200</xdr:colOff>
      <xdr:row>98</xdr:row>
      <xdr:rowOff>56871</xdr:rowOff>
    </xdr:to>
    <xdr:pic>
      <xdr:nvPicPr>
        <xdr:cNvPr id="2" name="図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609600" y="8801100"/>
          <a:ext cx="6952381" cy="2228571"/>
        </a:xfrm>
        <a:prstGeom prst="rect">
          <a:avLst/>
        </a:prstGeom>
      </xdr:spPr>
    </xdr:pic>
    <xdr:clientData/>
  </xdr:twoCellAnchor>
  <xdr:twoCellAnchor>
    <xdr:from>
      <xdr:col>3</xdr:col>
      <xdr:colOff>1997871</xdr:colOff>
      <xdr:row>95</xdr:row>
      <xdr:rowOff>76201</xdr:rowOff>
    </xdr:from>
    <xdr:to>
      <xdr:col>4</xdr:col>
      <xdr:colOff>1042990</xdr:colOff>
      <xdr:row>96</xdr:row>
      <xdr:rowOff>95251</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4426746" y="20764501"/>
          <a:ext cx="1121569" cy="1905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609600</xdr:colOff>
      <xdr:row>92</xdr:row>
      <xdr:rowOff>133350</xdr:rowOff>
    </xdr:from>
    <xdr:to>
      <xdr:col>7</xdr:col>
      <xdr:colOff>390525</xdr:colOff>
      <xdr:row>96</xdr:row>
      <xdr:rowOff>38100</xdr:rowOff>
    </xdr:to>
    <xdr:sp macro="" textlink="">
      <xdr:nvSpPr>
        <xdr:cNvPr id="4" name="四角形吹き出し 3">
          <a:extLst>
            <a:ext uri="{FF2B5EF4-FFF2-40B4-BE49-F238E27FC236}">
              <a16:creationId xmlns:a16="http://schemas.microsoft.com/office/drawing/2014/main" id="{00000000-0008-0000-1200-000004000000}"/>
            </a:ext>
          </a:extLst>
        </xdr:cNvPr>
        <xdr:cNvSpPr/>
      </xdr:nvSpPr>
      <xdr:spPr>
        <a:xfrm>
          <a:off x="6253163" y="18183225"/>
          <a:ext cx="2328862" cy="571500"/>
        </a:xfrm>
        <a:prstGeom prst="wedgeRectCallout">
          <a:avLst>
            <a:gd name="adj1" fmla="val -75947"/>
            <a:gd name="adj2" fmla="val 391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このうち、一般廃棄物（し尿を除く）に係る金額を入力してください。</a:t>
          </a:r>
        </a:p>
      </xdr:txBody>
    </xdr:sp>
    <xdr:clientData/>
  </xdr:twoCellAnchor>
  <xdr:twoCellAnchor editAs="oneCell">
    <xdr:from>
      <xdr:col>2</xdr:col>
      <xdr:colOff>114300</xdr:colOff>
      <xdr:row>113</xdr:row>
      <xdr:rowOff>0</xdr:rowOff>
    </xdr:from>
    <xdr:to>
      <xdr:col>6</xdr:col>
      <xdr:colOff>492071</xdr:colOff>
      <xdr:row>131</xdr:row>
      <xdr:rowOff>132948</xdr:rowOff>
    </xdr:to>
    <xdr:pic>
      <xdr:nvPicPr>
        <xdr:cNvPr id="5" name="図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stretch>
          <a:fillRect/>
        </a:stretch>
      </xdr:blipFill>
      <xdr:spPr>
        <a:xfrm>
          <a:off x="723900" y="13058775"/>
          <a:ext cx="6780952" cy="3219048"/>
        </a:xfrm>
        <a:prstGeom prst="rect">
          <a:avLst/>
        </a:prstGeom>
      </xdr:spPr>
    </xdr:pic>
    <xdr:clientData/>
  </xdr:twoCellAnchor>
  <xdr:twoCellAnchor>
    <xdr:from>
      <xdr:col>3</xdr:col>
      <xdr:colOff>1962154</xdr:colOff>
      <xdr:row>130</xdr:row>
      <xdr:rowOff>95250</xdr:rowOff>
    </xdr:from>
    <xdr:to>
      <xdr:col>4</xdr:col>
      <xdr:colOff>976316</xdr:colOff>
      <xdr:row>131</xdr:row>
      <xdr:rowOff>114300</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4355310" y="25098375"/>
          <a:ext cx="990600" cy="185738"/>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528640</xdr:colOff>
      <xdr:row>127</xdr:row>
      <xdr:rowOff>152400</xdr:rowOff>
    </xdr:from>
    <xdr:to>
      <xdr:col>7</xdr:col>
      <xdr:colOff>309565</xdr:colOff>
      <xdr:row>131</xdr:row>
      <xdr:rowOff>57150</xdr:rowOff>
    </xdr:to>
    <xdr:sp macro="" textlink="">
      <xdr:nvSpPr>
        <xdr:cNvPr id="7" name="四角形吹き出し 6">
          <a:extLst>
            <a:ext uri="{FF2B5EF4-FFF2-40B4-BE49-F238E27FC236}">
              <a16:creationId xmlns:a16="http://schemas.microsoft.com/office/drawing/2014/main" id="{00000000-0008-0000-1200-000007000000}"/>
            </a:ext>
          </a:extLst>
        </xdr:cNvPr>
        <xdr:cNvSpPr/>
      </xdr:nvSpPr>
      <xdr:spPr>
        <a:xfrm>
          <a:off x="6172203" y="24655463"/>
          <a:ext cx="2328862" cy="571500"/>
        </a:xfrm>
        <a:prstGeom prst="wedgeRectCallout">
          <a:avLst>
            <a:gd name="adj1" fmla="val -80845"/>
            <a:gd name="adj2" fmla="val 440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このうち、一般廃棄物（し尿を除く）に係る金額を入力してください。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381000</xdr:colOff>
      <xdr:row>74</xdr:row>
      <xdr:rowOff>19050</xdr:rowOff>
    </xdr:from>
    <xdr:to>
      <xdr:col>3</xdr:col>
      <xdr:colOff>1275733</xdr:colOff>
      <xdr:row>82</xdr:row>
      <xdr:rowOff>9355</xdr:rowOff>
    </xdr:to>
    <xdr:pic>
      <xdr:nvPicPr>
        <xdr:cNvPr id="8" name="図 7">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1"/>
        <a:stretch>
          <a:fillRect/>
        </a:stretch>
      </xdr:blipFill>
      <xdr:spPr>
        <a:xfrm>
          <a:off x="581025" y="10896600"/>
          <a:ext cx="4933333" cy="1361905"/>
        </a:xfrm>
        <a:prstGeom prst="rect">
          <a:avLst/>
        </a:prstGeom>
      </xdr:spPr>
    </xdr:pic>
    <xdr:clientData/>
  </xdr:twoCellAnchor>
  <xdr:twoCellAnchor editAs="oneCell">
    <xdr:from>
      <xdr:col>1</xdr:col>
      <xdr:colOff>314325</xdr:colOff>
      <xdr:row>64</xdr:row>
      <xdr:rowOff>123825</xdr:rowOff>
    </xdr:from>
    <xdr:to>
      <xdr:col>3</xdr:col>
      <xdr:colOff>1170963</xdr:colOff>
      <xdr:row>74</xdr:row>
      <xdr:rowOff>37896</xdr:rowOff>
    </xdr:to>
    <xdr:pic>
      <xdr:nvPicPr>
        <xdr:cNvPr id="9" name="図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2"/>
        <a:stretch>
          <a:fillRect/>
        </a:stretch>
      </xdr:blipFill>
      <xdr:spPr>
        <a:xfrm>
          <a:off x="666750" y="25707975"/>
          <a:ext cx="4895238" cy="1628571"/>
        </a:xfrm>
        <a:prstGeom prst="rect">
          <a:avLst/>
        </a:prstGeom>
      </xdr:spPr>
    </xdr:pic>
    <xdr:clientData/>
  </xdr:twoCellAnchor>
  <xdr:twoCellAnchor>
    <xdr:from>
      <xdr:col>2</xdr:col>
      <xdr:colOff>323850</xdr:colOff>
      <xdr:row>76</xdr:row>
      <xdr:rowOff>152401</xdr:rowOff>
    </xdr:from>
    <xdr:to>
      <xdr:col>2</xdr:col>
      <xdr:colOff>1447800</xdr:colOff>
      <xdr:row>77</xdr:row>
      <xdr:rowOff>152401</xdr:rowOff>
    </xdr:to>
    <xdr:sp macro="" textlink="">
      <xdr:nvSpPr>
        <xdr:cNvPr id="10" name="正方形/長方形 9">
          <a:extLst>
            <a:ext uri="{FF2B5EF4-FFF2-40B4-BE49-F238E27FC236}">
              <a16:creationId xmlns:a16="http://schemas.microsoft.com/office/drawing/2014/main" id="{00000000-0008-0000-1300-00000A000000}"/>
            </a:ext>
          </a:extLst>
        </xdr:cNvPr>
        <xdr:cNvSpPr/>
      </xdr:nvSpPr>
      <xdr:spPr>
        <a:xfrm>
          <a:off x="952500" y="11372851"/>
          <a:ext cx="1123950" cy="17145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2190749</xdr:colOff>
      <xdr:row>75</xdr:row>
      <xdr:rowOff>95249</xdr:rowOff>
    </xdr:from>
    <xdr:to>
      <xdr:col>3</xdr:col>
      <xdr:colOff>914399</xdr:colOff>
      <xdr:row>80</xdr:row>
      <xdr:rowOff>47624</xdr:rowOff>
    </xdr:to>
    <xdr:sp macro="" textlink="">
      <xdr:nvSpPr>
        <xdr:cNvPr id="11" name="四角形吹き出し 10">
          <a:extLst>
            <a:ext uri="{FF2B5EF4-FFF2-40B4-BE49-F238E27FC236}">
              <a16:creationId xmlns:a16="http://schemas.microsoft.com/office/drawing/2014/main" id="{00000000-0008-0000-1300-00000B000000}"/>
            </a:ext>
          </a:extLst>
        </xdr:cNvPr>
        <xdr:cNvSpPr/>
      </xdr:nvSpPr>
      <xdr:spPr>
        <a:xfrm>
          <a:off x="2819399" y="15525749"/>
          <a:ext cx="2333625" cy="809625"/>
        </a:xfrm>
        <a:prstGeom prst="wedgeRectCallout">
          <a:avLst>
            <a:gd name="adj1" fmla="val -78396"/>
            <a:gd name="adj2" fmla="val -14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このうち、一般廃棄物の処理に関する事業（し尿を除く）に係る金額を入力してください。</a:t>
          </a:r>
        </a:p>
      </xdr:txBody>
    </xdr:sp>
    <xdr:clientData/>
  </xdr:twoCellAnchor>
  <xdr:twoCellAnchor editAs="oneCell">
    <xdr:from>
      <xdr:col>2</xdr:col>
      <xdr:colOff>0</xdr:colOff>
      <xdr:row>106</xdr:row>
      <xdr:rowOff>66675</xdr:rowOff>
    </xdr:from>
    <xdr:to>
      <xdr:col>3</xdr:col>
      <xdr:colOff>1285263</xdr:colOff>
      <xdr:row>115</xdr:row>
      <xdr:rowOff>152197</xdr:rowOff>
    </xdr:to>
    <xdr:pic>
      <xdr:nvPicPr>
        <xdr:cNvPr id="12" name="図 11">
          <a:extLst>
            <a:ext uri="{FF2B5EF4-FFF2-40B4-BE49-F238E27FC236}">
              <a16:creationId xmlns:a16="http://schemas.microsoft.com/office/drawing/2014/main" id="{00000000-0008-0000-1300-00000C000000}"/>
            </a:ext>
          </a:extLst>
        </xdr:cNvPr>
        <xdr:cNvPicPr>
          <a:picLocks noChangeAspect="1"/>
        </xdr:cNvPicPr>
      </xdr:nvPicPr>
      <xdr:blipFill>
        <a:blip xmlns:r="http://schemas.openxmlformats.org/officeDocument/2006/relationships" r:embed="rId2"/>
        <a:stretch>
          <a:fillRect/>
        </a:stretch>
      </xdr:blipFill>
      <xdr:spPr>
        <a:xfrm>
          <a:off x="781050" y="24355425"/>
          <a:ext cx="4895238" cy="1628571"/>
        </a:xfrm>
        <a:prstGeom prst="rect">
          <a:avLst/>
        </a:prstGeom>
      </xdr:spPr>
    </xdr:pic>
    <xdr:clientData/>
  </xdr:twoCellAnchor>
  <xdr:twoCellAnchor editAs="oneCell">
    <xdr:from>
      <xdr:col>2</xdr:col>
      <xdr:colOff>57150</xdr:colOff>
      <xdr:row>113</xdr:row>
      <xdr:rowOff>28575</xdr:rowOff>
    </xdr:from>
    <xdr:to>
      <xdr:col>3</xdr:col>
      <xdr:colOff>1256699</xdr:colOff>
      <xdr:row>117</xdr:row>
      <xdr:rowOff>9442</xdr:rowOff>
    </xdr:to>
    <xdr:pic>
      <xdr:nvPicPr>
        <xdr:cNvPr id="14" name="図 13">
          <a:extLst>
            <a:ext uri="{FF2B5EF4-FFF2-40B4-BE49-F238E27FC236}">
              <a16:creationId xmlns:a16="http://schemas.microsoft.com/office/drawing/2014/main" id="{00000000-0008-0000-1300-00000E000000}"/>
            </a:ext>
          </a:extLst>
        </xdr:cNvPr>
        <xdr:cNvPicPr>
          <a:picLocks noChangeAspect="1"/>
        </xdr:cNvPicPr>
      </xdr:nvPicPr>
      <xdr:blipFill>
        <a:blip xmlns:r="http://schemas.openxmlformats.org/officeDocument/2006/relationships" r:embed="rId3"/>
        <a:stretch>
          <a:fillRect/>
        </a:stretch>
      </xdr:blipFill>
      <xdr:spPr>
        <a:xfrm>
          <a:off x="685800" y="22812375"/>
          <a:ext cx="4809524" cy="666667"/>
        </a:xfrm>
        <a:prstGeom prst="rect">
          <a:avLst/>
        </a:prstGeom>
      </xdr:spPr>
    </xdr:pic>
    <xdr:clientData/>
  </xdr:twoCellAnchor>
  <xdr:twoCellAnchor>
    <xdr:from>
      <xdr:col>2</xdr:col>
      <xdr:colOff>276225</xdr:colOff>
      <xdr:row>113</xdr:row>
      <xdr:rowOff>66676</xdr:rowOff>
    </xdr:from>
    <xdr:to>
      <xdr:col>2</xdr:col>
      <xdr:colOff>1400175</xdr:colOff>
      <xdr:row>114</xdr:row>
      <xdr:rowOff>57151</xdr:rowOff>
    </xdr:to>
    <xdr:sp macro="" textlink="">
      <xdr:nvSpPr>
        <xdr:cNvPr id="19" name="正方形/長方形 18">
          <a:extLst>
            <a:ext uri="{FF2B5EF4-FFF2-40B4-BE49-F238E27FC236}">
              <a16:creationId xmlns:a16="http://schemas.microsoft.com/office/drawing/2014/main" id="{00000000-0008-0000-1300-000013000000}"/>
            </a:ext>
          </a:extLst>
        </xdr:cNvPr>
        <xdr:cNvSpPr/>
      </xdr:nvSpPr>
      <xdr:spPr>
        <a:xfrm>
          <a:off x="904875" y="22850476"/>
          <a:ext cx="1123950" cy="16192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2028824</xdr:colOff>
      <xdr:row>111</xdr:row>
      <xdr:rowOff>57149</xdr:rowOff>
    </xdr:from>
    <xdr:to>
      <xdr:col>3</xdr:col>
      <xdr:colOff>752474</xdr:colOff>
      <xdr:row>116</xdr:row>
      <xdr:rowOff>85724</xdr:rowOff>
    </xdr:to>
    <xdr:sp macro="" textlink="">
      <xdr:nvSpPr>
        <xdr:cNvPr id="20" name="四角形吹き出し 19">
          <a:extLst>
            <a:ext uri="{FF2B5EF4-FFF2-40B4-BE49-F238E27FC236}">
              <a16:creationId xmlns:a16="http://schemas.microsoft.com/office/drawing/2014/main" id="{00000000-0008-0000-1300-000014000000}"/>
            </a:ext>
          </a:extLst>
        </xdr:cNvPr>
        <xdr:cNvSpPr/>
      </xdr:nvSpPr>
      <xdr:spPr>
        <a:xfrm>
          <a:off x="2657474" y="22498049"/>
          <a:ext cx="2333625" cy="885825"/>
        </a:xfrm>
        <a:prstGeom prst="wedgeRectCallout">
          <a:avLst>
            <a:gd name="adj1" fmla="val -75539"/>
            <a:gd name="adj2" fmla="val 736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このうち、一般廃棄物の処理に関する事業（し尿を除く）に係る金額を入力してください。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3300071</xdr:colOff>
      <xdr:row>53</xdr:row>
      <xdr:rowOff>44563</xdr:rowOff>
    </xdr:from>
    <xdr:to>
      <xdr:col>2</xdr:col>
      <xdr:colOff>3408071</xdr:colOff>
      <xdr:row>56</xdr:row>
      <xdr:rowOff>246969</xdr:rowOff>
    </xdr:to>
    <xdr:sp macro="" textlink="">
      <xdr:nvSpPr>
        <xdr:cNvPr id="2" name="右中かっこ 1">
          <a:extLst>
            <a:ext uri="{FF2B5EF4-FFF2-40B4-BE49-F238E27FC236}">
              <a16:creationId xmlns:a16="http://schemas.microsoft.com/office/drawing/2014/main" id="{00000000-0008-0000-1400-000002000000}"/>
            </a:ext>
          </a:extLst>
        </xdr:cNvPr>
        <xdr:cNvSpPr/>
      </xdr:nvSpPr>
      <xdr:spPr>
        <a:xfrm>
          <a:off x="3978727" y="12188938"/>
          <a:ext cx="108000" cy="1059656"/>
        </a:xfrm>
        <a:prstGeom prst="rightBrace">
          <a:avLst>
            <a:gd name="adj1" fmla="val 8333"/>
            <a:gd name="adj2" fmla="val 3674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122</xdr:row>
      <xdr:rowOff>9525</xdr:rowOff>
    </xdr:from>
    <xdr:to>
      <xdr:col>3</xdr:col>
      <xdr:colOff>19050</xdr:colOff>
      <xdr:row>123</xdr:row>
      <xdr:rowOff>161925</xdr:rowOff>
    </xdr:to>
    <xdr:cxnSp macro="">
      <xdr:nvCxnSpPr>
        <xdr:cNvPr id="4" name="直線コネクタ 3">
          <a:extLst>
            <a:ext uri="{FF2B5EF4-FFF2-40B4-BE49-F238E27FC236}">
              <a16:creationId xmlns:a16="http://schemas.microsoft.com/office/drawing/2014/main" id="{00000000-0008-0000-1400-000004000000}"/>
            </a:ext>
          </a:extLst>
        </xdr:cNvPr>
        <xdr:cNvCxnSpPr/>
      </xdr:nvCxnSpPr>
      <xdr:spPr>
        <a:xfrm>
          <a:off x="200025" y="26346150"/>
          <a:ext cx="4257675"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13</xdr:row>
      <xdr:rowOff>28575</xdr:rowOff>
    </xdr:from>
    <xdr:to>
      <xdr:col>14</xdr:col>
      <xdr:colOff>610948</xdr:colOff>
      <xdr:row>16</xdr:row>
      <xdr:rowOff>38100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686925" y="2000250"/>
          <a:ext cx="1982548" cy="6953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入力シートから数値は自動転記されます。</a:t>
          </a:r>
        </a:p>
      </xdr:txBody>
    </xdr:sp>
    <xdr:clientData/>
  </xdr:twoCellAnchor>
  <xdr:twoCellAnchor>
    <xdr:from>
      <xdr:col>12</xdr:col>
      <xdr:colOff>0</xdr:colOff>
      <xdr:row>0</xdr:row>
      <xdr:rowOff>0</xdr:rowOff>
    </xdr:from>
    <xdr:to>
      <xdr:col>14</xdr:col>
      <xdr:colOff>610948</xdr:colOff>
      <xdr:row>6</xdr:row>
      <xdr:rowOff>114300</xdr:rowOff>
    </xdr:to>
    <xdr:sp macro="" textlink="">
      <xdr:nvSpPr>
        <xdr:cNvPr id="3" name="正方形/長方形 2">
          <a:extLst>
            <a:ext uri="{FF2B5EF4-FFF2-40B4-BE49-F238E27FC236}">
              <a16:creationId xmlns:a16="http://schemas.microsoft.com/office/drawing/2014/main" id="{637E4BC4-2C2E-4141-A376-AC8A7D2F4957}"/>
            </a:ext>
          </a:extLst>
        </xdr:cNvPr>
        <xdr:cNvSpPr/>
      </xdr:nvSpPr>
      <xdr:spPr>
        <a:xfrm>
          <a:off x="9686925" y="0"/>
          <a:ext cx="1982548" cy="8858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表上の団体名及び年度は入力シートから自動転記されます。</a:t>
          </a:r>
        </a:p>
      </xdr:txBody>
    </xdr:sp>
    <xdr:clientData/>
  </xdr:twoCellAnchor>
  <xdr:twoCellAnchor>
    <xdr:from>
      <xdr:col>12</xdr:col>
      <xdr:colOff>0</xdr:colOff>
      <xdr:row>8</xdr:row>
      <xdr:rowOff>0</xdr:rowOff>
    </xdr:from>
    <xdr:to>
      <xdr:col>14</xdr:col>
      <xdr:colOff>610948</xdr:colOff>
      <xdr:row>12</xdr:row>
      <xdr:rowOff>76200</xdr:rowOff>
    </xdr:to>
    <xdr:sp macro="" textlink="">
      <xdr:nvSpPr>
        <xdr:cNvPr id="5" name="正方形/長方形 4">
          <a:extLst>
            <a:ext uri="{FF2B5EF4-FFF2-40B4-BE49-F238E27FC236}">
              <a16:creationId xmlns:a16="http://schemas.microsoft.com/office/drawing/2014/main" id="{08D3A41A-6255-4D79-B755-26EBA013FFDF}"/>
            </a:ext>
          </a:extLst>
        </xdr:cNvPr>
        <xdr:cNvSpPr/>
      </xdr:nvSpPr>
      <xdr:spPr>
        <a:xfrm>
          <a:off x="9686925" y="1114425"/>
          <a:ext cx="1982548" cy="704850"/>
        </a:xfrm>
        <a:prstGeom prst="rect">
          <a:avLst/>
        </a:prstGeom>
        <a:solidFill>
          <a:srgbClr val="CCFFCC"/>
        </a:solidFill>
        <a:ln>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表中の年度は団体により入力してください。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439509</xdr:colOff>
      <xdr:row>5</xdr:row>
      <xdr:rowOff>265338</xdr:rowOff>
    </xdr:from>
    <xdr:to>
      <xdr:col>8</xdr:col>
      <xdr:colOff>581025</xdr:colOff>
      <xdr:row>8</xdr:row>
      <xdr:rowOff>21803</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6706959" y="951138"/>
          <a:ext cx="2598966" cy="38511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11</xdr:row>
      <xdr:rowOff>98425</xdr:rowOff>
    </xdr:from>
    <xdr:to>
      <xdr:col>18</xdr:col>
      <xdr:colOff>581025</xdr:colOff>
      <xdr:row>14</xdr:row>
      <xdr:rowOff>31750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6383000" y="1927225"/>
          <a:ext cx="1971675" cy="6191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入力シートから数値は自動転記されます。</a:t>
          </a:r>
        </a:p>
      </xdr:txBody>
    </xdr:sp>
    <xdr:clientData/>
  </xdr:twoCellAnchor>
  <xdr:twoCellAnchor>
    <xdr:from>
      <xdr:col>16</xdr:col>
      <xdr:colOff>0</xdr:colOff>
      <xdr:row>0</xdr:row>
      <xdr:rowOff>0</xdr:rowOff>
    </xdr:from>
    <xdr:to>
      <xdr:col>18</xdr:col>
      <xdr:colOff>591898</xdr:colOff>
      <xdr:row>6</xdr:row>
      <xdr:rowOff>85725</xdr:rowOff>
    </xdr:to>
    <xdr:sp macro="" textlink="">
      <xdr:nvSpPr>
        <xdr:cNvPr id="5" name="正方形/長方形 4">
          <a:extLst>
            <a:ext uri="{FF2B5EF4-FFF2-40B4-BE49-F238E27FC236}">
              <a16:creationId xmlns:a16="http://schemas.microsoft.com/office/drawing/2014/main" id="{67985BB6-6E9E-4B62-9CAD-ACBF7C6B9354}"/>
            </a:ext>
          </a:extLst>
        </xdr:cNvPr>
        <xdr:cNvSpPr/>
      </xdr:nvSpPr>
      <xdr:spPr>
        <a:xfrm>
          <a:off x="16383000" y="0"/>
          <a:ext cx="1982548" cy="8858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表上の団体名及び年度は入力シートから自動転記されます。</a:t>
          </a:r>
        </a:p>
      </xdr:txBody>
    </xdr:sp>
    <xdr:clientData/>
  </xdr:twoCellAnchor>
  <xdr:twoCellAnchor>
    <xdr:from>
      <xdr:col>16</xdr:col>
      <xdr:colOff>0</xdr:colOff>
      <xdr:row>7</xdr:row>
      <xdr:rowOff>142875</xdr:rowOff>
    </xdr:from>
    <xdr:to>
      <xdr:col>18</xdr:col>
      <xdr:colOff>591898</xdr:colOff>
      <xdr:row>10</xdr:row>
      <xdr:rowOff>114300</xdr:rowOff>
    </xdr:to>
    <xdr:sp macro="" textlink="">
      <xdr:nvSpPr>
        <xdr:cNvPr id="6" name="正方形/長方形 5">
          <a:extLst>
            <a:ext uri="{FF2B5EF4-FFF2-40B4-BE49-F238E27FC236}">
              <a16:creationId xmlns:a16="http://schemas.microsoft.com/office/drawing/2014/main" id="{62419620-4B7E-43EA-8FD2-11C859AEF9F2}"/>
            </a:ext>
          </a:extLst>
        </xdr:cNvPr>
        <xdr:cNvSpPr/>
      </xdr:nvSpPr>
      <xdr:spPr>
        <a:xfrm>
          <a:off x="16383000" y="1114425"/>
          <a:ext cx="1982548" cy="600075"/>
        </a:xfrm>
        <a:prstGeom prst="rect">
          <a:avLst/>
        </a:prstGeom>
        <a:solidFill>
          <a:srgbClr val="CCFFCC"/>
        </a:solidFill>
        <a:ln>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表中の年度は団体により入力してください。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81491</xdr:colOff>
      <xdr:row>12</xdr:row>
      <xdr:rowOff>33867</xdr:rowOff>
    </xdr:from>
    <xdr:to>
      <xdr:col>9</xdr:col>
      <xdr:colOff>581025</xdr:colOff>
      <xdr:row>16</xdr:row>
      <xdr:rowOff>99484</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073091" y="2091267"/>
          <a:ext cx="1966384" cy="980017"/>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入力シートから数値は自動転記されます。</a:t>
          </a:r>
        </a:p>
      </xdr:txBody>
    </xdr:sp>
    <xdr:clientData/>
  </xdr:twoCellAnchor>
  <xdr:twoCellAnchor>
    <xdr:from>
      <xdr:col>3</xdr:col>
      <xdr:colOff>2286000</xdr:colOff>
      <xdr:row>5</xdr:row>
      <xdr:rowOff>276225</xdr:rowOff>
    </xdr:from>
    <xdr:to>
      <xdr:col>4</xdr:col>
      <xdr:colOff>779691</xdr:colOff>
      <xdr:row>8</xdr:row>
      <xdr:rowOff>32690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3162300" y="962025"/>
          <a:ext cx="2598966" cy="38511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0</xdr:row>
      <xdr:rowOff>38100</xdr:rowOff>
    </xdr:from>
    <xdr:to>
      <xdr:col>9</xdr:col>
      <xdr:colOff>601423</xdr:colOff>
      <xdr:row>6</xdr:row>
      <xdr:rowOff>123825</xdr:rowOff>
    </xdr:to>
    <xdr:sp macro="" textlink="">
      <xdr:nvSpPr>
        <xdr:cNvPr id="5" name="正方形/長方形 4">
          <a:extLst>
            <a:ext uri="{FF2B5EF4-FFF2-40B4-BE49-F238E27FC236}">
              <a16:creationId xmlns:a16="http://schemas.microsoft.com/office/drawing/2014/main" id="{74587134-2345-46A0-9A94-6FC3B1E63938}"/>
            </a:ext>
          </a:extLst>
        </xdr:cNvPr>
        <xdr:cNvSpPr/>
      </xdr:nvSpPr>
      <xdr:spPr>
        <a:xfrm>
          <a:off x="9077325" y="38100"/>
          <a:ext cx="1982548" cy="8858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表上の団体名及び年度は入力シートから自動転記されます。</a:t>
          </a:r>
        </a:p>
      </xdr:txBody>
    </xdr:sp>
    <xdr:clientData/>
  </xdr:twoCellAnchor>
  <xdr:twoCellAnchor>
    <xdr:from>
      <xdr:col>7</xdr:col>
      <xdr:colOff>85725</xdr:colOff>
      <xdr:row>8</xdr:row>
      <xdr:rowOff>9525</xdr:rowOff>
    </xdr:from>
    <xdr:to>
      <xdr:col>9</xdr:col>
      <xdr:colOff>601423</xdr:colOff>
      <xdr:row>10</xdr:row>
      <xdr:rowOff>152400</xdr:rowOff>
    </xdr:to>
    <xdr:sp macro="" textlink="">
      <xdr:nvSpPr>
        <xdr:cNvPr id="6" name="正方形/長方形 5">
          <a:extLst>
            <a:ext uri="{FF2B5EF4-FFF2-40B4-BE49-F238E27FC236}">
              <a16:creationId xmlns:a16="http://schemas.microsoft.com/office/drawing/2014/main" id="{E90DD218-6450-480B-A037-42019DC69C80}"/>
            </a:ext>
          </a:extLst>
        </xdr:cNvPr>
        <xdr:cNvSpPr/>
      </xdr:nvSpPr>
      <xdr:spPr>
        <a:xfrm>
          <a:off x="9077325" y="1152525"/>
          <a:ext cx="1982548" cy="600075"/>
        </a:xfrm>
        <a:prstGeom prst="rect">
          <a:avLst/>
        </a:prstGeom>
        <a:solidFill>
          <a:srgbClr val="CCFFCC"/>
        </a:solidFill>
        <a:ln>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表中の年度は団体により入力してください。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85725</xdr:colOff>
      <xdr:row>0</xdr:row>
      <xdr:rowOff>38100</xdr:rowOff>
    </xdr:from>
    <xdr:to>
      <xdr:col>13</xdr:col>
      <xdr:colOff>10873</xdr:colOff>
      <xdr:row>7</xdr:row>
      <xdr:rowOff>9525</xdr:rowOff>
    </xdr:to>
    <xdr:sp macro="" textlink="">
      <xdr:nvSpPr>
        <xdr:cNvPr id="2" name="正方形/長方形 1">
          <a:extLst>
            <a:ext uri="{FF2B5EF4-FFF2-40B4-BE49-F238E27FC236}">
              <a16:creationId xmlns:a16="http://schemas.microsoft.com/office/drawing/2014/main" id="{2DDE99AE-E9CC-4B3C-A2CF-4601C9382D89}"/>
            </a:ext>
          </a:extLst>
        </xdr:cNvPr>
        <xdr:cNvSpPr/>
      </xdr:nvSpPr>
      <xdr:spPr>
        <a:xfrm>
          <a:off x="8296275" y="38100"/>
          <a:ext cx="1982548" cy="8858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表上の団体名及び年度は入力シートから自動転記されます。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171450</xdr:colOff>
      <xdr:row>0</xdr:row>
      <xdr:rowOff>0</xdr:rowOff>
    </xdr:from>
    <xdr:to>
      <xdr:col>13</xdr:col>
      <xdr:colOff>96598</xdr:colOff>
      <xdr:row>6</xdr:row>
      <xdr:rowOff>47625</xdr:rowOff>
    </xdr:to>
    <xdr:sp macro="" textlink="">
      <xdr:nvSpPr>
        <xdr:cNvPr id="2" name="正方形/長方形 1">
          <a:extLst>
            <a:ext uri="{FF2B5EF4-FFF2-40B4-BE49-F238E27FC236}">
              <a16:creationId xmlns:a16="http://schemas.microsoft.com/office/drawing/2014/main" id="{CE2C9B68-513B-41AC-A6F7-858F0EC13283}"/>
            </a:ext>
          </a:extLst>
        </xdr:cNvPr>
        <xdr:cNvSpPr/>
      </xdr:nvSpPr>
      <xdr:spPr>
        <a:xfrm>
          <a:off x="8953500" y="0"/>
          <a:ext cx="1982548" cy="8858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表上の団体名及び年度は入力シートから自動転記されます。</a:t>
          </a:r>
        </a:p>
      </xdr:txBody>
    </xdr:sp>
    <xdr:clientData/>
  </xdr:twoCellAnchor>
  <xdr:twoCellAnchor>
    <xdr:from>
      <xdr:col>10</xdr:col>
      <xdr:colOff>152400</xdr:colOff>
      <xdr:row>54</xdr:row>
      <xdr:rowOff>190499</xdr:rowOff>
    </xdr:from>
    <xdr:to>
      <xdr:col>13</xdr:col>
      <xdr:colOff>77548</xdr:colOff>
      <xdr:row>70</xdr:row>
      <xdr:rowOff>142874</xdr:rowOff>
    </xdr:to>
    <xdr:sp macro="" textlink="">
      <xdr:nvSpPr>
        <xdr:cNvPr id="3" name="正方形/長方形 2">
          <a:extLst>
            <a:ext uri="{FF2B5EF4-FFF2-40B4-BE49-F238E27FC236}">
              <a16:creationId xmlns:a16="http://schemas.microsoft.com/office/drawing/2014/main" id="{80EA8974-BE02-4A83-B953-FB977A385EB6}"/>
            </a:ext>
          </a:extLst>
        </xdr:cNvPr>
        <xdr:cNvSpPr/>
      </xdr:nvSpPr>
      <xdr:spPr>
        <a:xfrm>
          <a:off x="8934450" y="12934949"/>
          <a:ext cx="1982548" cy="36290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循環型社会の形成に資する施設の整備状況について</a:t>
          </a:r>
          <a:endParaRPr lang="en-US" altLang="ja-JP" sz="1100">
            <a:solidFill>
              <a:sysClr val="windowText" lastClr="000000"/>
            </a:solidFill>
            <a:effectLst/>
            <a:latin typeface="+mn-lt"/>
            <a:ea typeface="+mn-ea"/>
            <a:cs typeface="+mn-cs"/>
          </a:endParaRPr>
        </a:p>
        <a:p>
          <a:pPr algn="l"/>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国からの循環型社会形成推進交付金（二酸化炭素排出抑制対策事業費交付金含む）を受けた施設で現存しているものについては記載対象となります。</a:t>
          </a:r>
        </a:p>
        <a:p>
          <a:r>
            <a:rPr lang="ja-JP" altLang="ja-JP" sz="1100">
              <a:solidFill>
                <a:sysClr val="windowText" lastClr="000000"/>
              </a:solidFill>
              <a:effectLst/>
              <a:latin typeface="+mn-lt"/>
              <a:ea typeface="+mn-ea"/>
              <a:cs typeface="+mn-cs"/>
            </a:rPr>
            <a:t>ただし、その他の国からの交付金対象施設で現存するものについての記載をすることを妨げるものではありません。</a:t>
          </a:r>
        </a:p>
      </xdr:txBody>
    </xdr:sp>
    <xdr:clientData/>
  </xdr:twoCellAnchor>
  <xdr:twoCellAnchor>
    <xdr:from>
      <xdr:col>10</xdr:col>
      <xdr:colOff>190500</xdr:colOff>
      <xdr:row>7</xdr:row>
      <xdr:rowOff>0</xdr:rowOff>
    </xdr:from>
    <xdr:to>
      <xdr:col>13</xdr:col>
      <xdr:colOff>115648</xdr:colOff>
      <xdr:row>11</xdr:row>
      <xdr:rowOff>161925</xdr:rowOff>
    </xdr:to>
    <xdr:sp macro="" textlink="">
      <xdr:nvSpPr>
        <xdr:cNvPr id="4" name="正方形/長方形 3">
          <a:extLst>
            <a:ext uri="{FF2B5EF4-FFF2-40B4-BE49-F238E27FC236}">
              <a16:creationId xmlns:a16="http://schemas.microsoft.com/office/drawing/2014/main" id="{10A5F44B-0235-4FE6-8A15-2AFDF3467B00}"/>
            </a:ext>
          </a:extLst>
        </xdr:cNvPr>
        <xdr:cNvSpPr/>
      </xdr:nvSpPr>
      <xdr:spPr>
        <a:xfrm>
          <a:off x="8972550" y="1162050"/>
          <a:ext cx="1982548" cy="1000125"/>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注記の記載にあたり、適宜行の高さの調整及び追加を行ってください。</a:t>
          </a:r>
          <a:endParaRPr kumimoji="1" lang="en-US" altLang="ja-JP"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32</xdr:row>
      <xdr:rowOff>0</xdr:rowOff>
    </xdr:from>
    <xdr:to>
      <xdr:col>12</xdr:col>
      <xdr:colOff>200025</xdr:colOff>
      <xdr:row>49</xdr:row>
      <xdr:rowOff>171450</xdr:rowOff>
    </xdr:to>
    <xdr:sp macro="" textlink="">
      <xdr:nvSpPr>
        <xdr:cNvPr id="4" name="正方形/長方形 3">
          <a:extLst>
            <a:ext uri="{FF2B5EF4-FFF2-40B4-BE49-F238E27FC236}">
              <a16:creationId xmlns:a16="http://schemas.microsoft.com/office/drawing/2014/main" id="{4B0F4BA7-0A51-4B6C-BF7C-86100EB5C7F1}"/>
            </a:ext>
          </a:extLst>
        </xdr:cNvPr>
        <xdr:cNvSpPr/>
      </xdr:nvSpPr>
      <xdr:spPr>
        <a:xfrm>
          <a:off x="8486775" y="7439025"/>
          <a:ext cx="6153150" cy="373380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■指定袋・シール等販売収入（生活系）について</a:t>
          </a:r>
          <a:endParaRPr kumimoji="1" lang="en-US" altLang="ja-JP" sz="1100"/>
        </a:p>
        <a:p>
          <a:pPr algn="l"/>
          <a:endParaRPr kumimoji="1" lang="en-US" altLang="ja-JP" sz="1100"/>
        </a:p>
        <a:p>
          <a:pPr algn="l"/>
          <a:r>
            <a:rPr kumimoji="1" lang="ja-JP" altLang="en-US" sz="1100"/>
            <a:t>混合ごみ、可燃ごみ、不燃ごみ、粗大ごみに係るごみ搬入量が集計されるように算式を設定してあります。</a:t>
          </a:r>
          <a:endParaRPr kumimoji="1" lang="en-US" altLang="ja-JP" sz="1100"/>
        </a:p>
        <a:p>
          <a:pPr algn="l"/>
          <a:endParaRPr kumimoji="1" lang="en-US" altLang="ja-JP" sz="1100"/>
        </a:p>
        <a:p>
          <a:r>
            <a:rPr kumimoji="1" lang="ja-JP" altLang="ja-JP" sz="1100">
              <a:solidFill>
                <a:schemeClr val="lt1"/>
              </a:solidFill>
              <a:effectLst/>
              <a:latin typeface="+mn-lt"/>
              <a:ea typeface="+mn-ea"/>
              <a:cs typeface="+mn-cs"/>
            </a:rPr>
            <a:t>団体により有料化対象種別が異なるため、団体の状況に応じて、算式を修正してください。</a:t>
          </a:r>
          <a:endParaRPr lang="ja-JP" altLang="ja-JP">
            <a:effectLst/>
          </a:endParaRPr>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なお、「基礎情報シート」２．ごみ搬入量及びリサイクル率において、収集区分別に入力していない場合や実態調査上の収集区分と有料化対象区分が異なる場合は、有料化の対象となっているごみ搬入量を直接</a:t>
          </a:r>
          <a:r>
            <a:rPr kumimoji="1" lang="ja-JP" altLang="ja-JP" sz="1100">
              <a:solidFill>
                <a:schemeClr val="lt1"/>
              </a:solidFill>
              <a:effectLst/>
              <a:latin typeface="+mn-lt"/>
              <a:ea typeface="+mn-ea"/>
              <a:cs typeface="+mn-cs"/>
            </a:rPr>
            <a:t>上書きすることも可能です。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eaLnBrk="1" fontAlgn="auto" latinLnBrk="0" hangingPunct="1"/>
          <a:r>
            <a:rPr lang="ja-JP" altLang="ja-JP" sz="1100">
              <a:solidFill>
                <a:schemeClr val="lt1"/>
              </a:solidFill>
              <a:effectLst/>
              <a:latin typeface="+mn-lt"/>
              <a:ea typeface="+mn-ea"/>
              <a:cs typeface="+mn-cs"/>
            </a:rPr>
            <a:t>■直接搬入手数料について</a:t>
          </a:r>
          <a:endParaRPr lang="ja-JP" altLang="ja-JP">
            <a:effectLst/>
          </a:endParaRPr>
        </a:p>
        <a:p>
          <a:pPr eaLnBrk="1" fontAlgn="auto" latinLnBrk="0" hangingPunct="1"/>
          <a:r>
            <a:rPr lang="ja-JP" altLang="ja-JP" sz="1100">
              <a:solidFill>
                <a:schemeClr val="lt1"/>
              </a:solidFill>
              <a:effectLst/>
              <a:latin typeface="+mn-lt"/>
              <a:ea typeface="+mn-ea"/>
              <a:cs typeface="+mn-cs"/>
            </a:rPr>
            <a:t>団体により直接搬入手数料の取扱いが異なるため、生活系及び事業系の「許可」及び「直接搬入」のごみ搬入量を分母としていますが、必要に応じて、算式を修正してください。</a:t>
          </a:r>
          <a:endParaRPr lang="ja-JP" altLang="ja-JP">
            <a:effectLst/>
          </a:endParaRPr>
        </a:p>
        <a:p>
          <a:r>
            <a:rPr kumimoji="1" lang="ja-JP" altLang="ja-JP" sz="1100">
              <a:solidFill>
                <a:schemeClr val="lt1"/>
              </a:solidFill>
              <a:effectLst/>
              <a:latin typeface="+mn-lt"/>
              <a:ea typeface="+mn-ea"/>
              <a:cs typeface="+mn-cs"/>
            </a:rPr>
            <a:t>なお、生活系もしくは事業系のみ直接搬入手数料を徴収している場合は、「計」に設定している算式を生活系もしくは事業系のごみ搬入量と一致するように、算式を修正してください。</a:t>
          </a:r>
          <a:endParaRPr lang="ja-JP" altLang="ja-JP">
            <a:effectLst/>
          </a:endParaRPr>
        </a:p>
        <a:p>
          <a:pPr algn="l"/>
          <a:endParaRPr kumimoji="1" lang="ja-JP" altLang="en-US" sz="1100"/>
        </a:p>
      </xdr:txBody>
    </xdr:sp>
    <xdr:clientData/>
  </xdr:twoCellAnchor>
  <xdr:twoCellAnchor>
    <xdr:from>
      <xdr:col>6</xdr:col>
      <xdr:colOff>0</xdr:colOff>
      <xdr:row>16</xdr:row>
      <xdr:rowOff>0</xdr:rowOff>
    </xdr:from>
    <xdr:to>
      <xdr:col>7</xdr:col>
      <xdr:colOff>602457</xdr:colOff>
      <xdr:row>22</xdr:row>
      <xdr:rowOff>87313</xdr:rowOff>
    </xdr:to>
    <xdr:sp macro="" textlink="">
      <xdr:nvSpPr>
        <xdr:cNvPr id="5" name="正方形/長方形 4">
          <a:extLst>
            <a:ext uri="{FF2B5EF4-FFF2-40B4-BE49-F238E27FC236}">
              <a16:creationId xmlns:a16="http://schemas.microsoft.com/office/drawing/2014/main" id="{46C2D615-4A53-46F4-BF04-BA0BE9C326D6}"/>
            </a:ext>
          </a:extLst>
        </xdr:cNvPr>
        <xdr:cNvSpPr/>
      </xdr:nvSpPr>
      <xdr:spPr>
        <a:xfrm>
          <a:off x="8486775" y="3867150"/>
          <a:ext cx="2459832" cy="1344613"/>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※1kg</a:t>
          </a:r>
          <a:r>
            <a:rPr kumimoji="1" lang="ja-JP" altLang="ja-JP" sz="1100">
              <a:solidFill>
                <a:schemeClr val="lt1"/>
              </a:solidFill>
              <a:effectLst/>
              <a:latin typeface="+mn-lt"/>
              <a:ea typeface="+mn-ea"/>
              <a:cs typeface="+mn-cs"/>
            </a:rPr>
            <a:t>当たり指定袋・シール等販売収入の算定方法の記載について</a:t>
          </a:r>
          <a:endParaRPr lang="ja-JP" altLang="ja-JP">
            <a:effectLst/>
          </a:endParaRPr>
        </a:p>
        <a:p>
          <a:pPr algn="l"/>
          <a:endParaRPr kumimoji="1" lang="en-US" altLang="ja-JP" sz="1100"/>
        </a:p>
        <a:p>
          <a:pPr algn="l"/>
          <a:r>
            <a:rPr kumimoji="1" lang="ja-JP" altLang="en-US" sz="1100"/>
            <a:t>団体により状況が異なるため、自由記載とする。</a:t>
          </a:r>
        </a:p>
      </xdr:txBody>
    </xdr:sp>
    <xdr:clientData/>
  </xdr:twoCellAnchor>
  <xdr:twoCellAnchor>
    <xdr:from>
      <xdr:col>5</xdr:col>
      <xdr:colOff>342900</xdr:colOff>
      <xdr:row>3</xdr:row>
      <xdr:rowOff>142874</xdr:rowOff>
    </xdr:from>
    <xdr:to>
      <xdr:col>7</xdr:col>
      <xdr:colOff>592932</xdr:colOff>
      <xdr:row>15</xdr:row>
      <xdr:rowOff>342900</xdr:rowOff>
    </xdr:to>
    <xdr:sp macro="" textlink="">
      <xdr:nvSpPr>
        <xdr:cNvPr id="6" name="正方形/長方形 5">
          <a:extLst>
            <a:ext uri="{FF2B5EF4-FFF2-40B4-BE49-F238E27FC236}">
              <a16:creationId xmlns:a16="http://schemas.microsoft.com/office/drawing/2014/main" id="{CB912090-8057-4E8A-9C6A-701F1A4F08EF}"/>
            </a:ext>
          </a:extLst>
        </xdr:cNvPr>
        <xdr:cNvSpPr/>
      </xdr:nvSpPr>
      <xdr:spPr>
        <a:xfrm>
          <a:off x="8477250" y="809624"/>
          <a:ext cx="2459832" cy="2971801"/>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※1kg</a:t>
          </a:r>
          <a:r>
            <a:rPr kumimoji="1" lang="ja-JP" altLang="ja-JP" sz="1100">
              <a:solidFill>
                <a:schemeClr val="lt1"/>
              </a:solidFill>
              <a:effectLst/>
              <a:latin typeface="+mn-lt"/>
              <a:ea typeface="+mn-ea"/>
              <a:cs typeface="+mn-cs"/>
            </a:rPr>
            <a:t>当たり</a:t>
          </a:r>
          <a:r>
            <a:rPr kumimoji="1" lang="ja-JP" altLang="en-US" sz="1100">
              <a:solidFill>
                <a:schemeClr val="lt1"/>
              </a:solidFill>
              <a:effectLst/>
              <a:latin typeface="+mn-lt"/>
              <a:ea typeface="+mn-ea"/>
              <a:cs typeface="+mn-cs"/>
            </a:rPr>
            <a:t>のコスト状況について</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1kg</a:t>
          </a:r>
          <a:r>
            <a:rPr kumimoji="1" lang="ja-JP" altLang="en-US" sz="1100">
              <a:solidFill>
                <a:schemeClr val="lt1"/>
              </a:solidFill>
              <a:effectLst/>
              <a:latin typeface="+mn-lt"/>
              <a:ea typeface="+mn-ea"/>
              <a:cs typeface="+mn-cs"/>
            </a:rPr>
            <a:t>あたりの単価を求める分母が各々異なるため、</a:t>
          </a:r>
          <a:r>
            <a:rPr kumimoji="1" lang="en-US" altLang="ja-JP" sz="1100">
              <a:solidFill>
                <a:schemeClr val="lt1"/>
              </a:solidFill>
              <a:effectLst/>
              <a:latin typeface="+mn-lt"/>
              <a:ea typeface="+mn-ea"/>
              <a:cs typeface="+mn-cs"/>
            </a:rPr>
            <a:t>1kg</a:t>
          </a:r>
          <a:r>
            <a:rPr kumimoji="1" lang="ja-JP" altLang="en-US" sz="1100">
              <a:solidFill>
                <a:schemeClr val="lt1"/>
              </a:solidFill>
              <a:effectLst/>
              <a:latin typeface="+mn-lt"/>
              <a:ea typeface="+mn-ea"/>
              <a:cs typeface="+mn-cs"/>
            </a:rPr>
            <a:t>当たりの処理原価コストが、</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㎏あたりの</a:t>
          </a:r>
          <a:r>
            <a:rPr kumimoji="1" lang="ja-JP" altLang="ja-JP" sz="1100">
              <a:solidFill>
                <a:schemeClr val="lt1"/>
              </a:solidFill>
              <a:effectLst/>
              <a:latin typeface="+mn-lt"/>
              <a:ea typeface="+mn-ea"/>
              <a:cs typeface="+mn-cs"/>
            </a:rPr>
            <a:t>収集運搬コスト</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中間</a:t>
          </a:r>
          <a:r>
            <a:rPr kumimoji="1" lang="ja-JP" altLang="en-US" sz="1100">
              <a:solidFill>
                <a:schemeClr val="lt1"/>
              </a:solidFill>
              <a:effectLst/>
              <a:latin typeface="+mn-lt"/>
              <a:ea typeface="+mn-ea"/>
              <a:cs typeface="+mn-cs"/>
            </a:rPr>
            <a:t>処理コスト・</a:t>
          </a:r>
          <a:r>
            <a:rPr kumimoji="1" lang="ja-JP" altLang="ja-JP" sz="1100">
              <a:solidFill>
                <a:schemeClr val="lt1"/>
              </a:solidFill>
              <a:effectLst/>
              <a:latin typeface="+mn-lt"/>
              <a:ea typeface="+mn-ea"/>
              <a:cs typeface="+mn-cs"/>
            </a:rPr>
            <a:t>最終処分コスト</a:t>
          </a:r>
          <a:r>
            <a:rPr kumimoji="1" lang="ja-JP" altLang="en-US" sz="1100">
              <a:solidFill>
                <a:schemeClr val="lt1"/>
              </a:solidFill>
              <a:effectLst/>
              <a:latin typeface="+mn-lt"/>
              <a:ea typeface="+mn-ea"/>
              <a:cs typeface="+mn-cs"/>
            </a:rPr>
            <a:t>の合計とはならないことにご留意ください。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・数値は小数点</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位まで表示されるようになっています。団体の状況に応じて、表示単位は調整してください。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169861</xdr:colOff>
      <xdr:row>15</xdr:row>
      <xdr:rowOff>427037</xdr:rowOff>
    </xdr:from>
    <xdr:to>
      <xdr:col>7</xdr:col>
      <xdr:colOff>772318</xdr:colOff>
      <xdr:row>22</xdr:row>
      <xdr:rowOff>85725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8656636" y="3865562"/>
          <a:ext cx="2459832" cy="1344613"/>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※1kg</a:t>
          </a:r>
          <a:r>
            <a:rPr kumimoji="1" lang="ja-JP" altLang="ja-JP" sz="1100">
              <a:solidFill>
                <a:schemeClr val="lt1"/>
              </a:solidFill>
              <a:effectLst/>
              <a:latin typeface="+mn-lt"/>
              <a:ea typeface="+mn-ea"/>
              <a:cs typeface="+mn-cs"/>
            </a:rPr>
            <a:t>当たり指定袋・シール等販売収入の算定方法の記載について</a:t>
          </a:r>
          <a:endParaRPr lang="ja-JP" altLang="ja-JP">
            <a:effectLst/>
          </a:endParaRPr>
        </a:p>
        <a:p>
          <a:pPr algn="l"/>
          <a:endParaRPr kumimoji="1" lang="en-US" altLang="ja-JP" sz="1100"/>
        </a:p>
        <a:p>
          <a:pPr algn="l"/>
          <a:r>
            <a:rPr kumimoji="1" lang="ja-JP" altLang="en-US" sz="1100"/>
            <a:t>団体により状況が異なるため、自由記載とする。</a:t>
          </a:r>
        </a:p>
      </xdr:txBody>
    </xdr:sp>
    <xdr:clientData/>
  </xdr:twoCellAnchor>
  <xdr:twoCellAnchor>
    <xdr:from>
      <xdr:col>6</xdr:col>
      <xdr:colOff>0</xdr:colOff>
      <xdr:row>31</xdr:row>
      <xdr:rowOff>209549</xdr:rowOff>
    </xdr:from>
    <xdr:to>
      <xdr:col>12</xdr:col>
      <xdr:colOff>200025</xdr:colOff>
      <xdr:row>49</xdr:row>
      <xdr:rowOff>123825</xdr:rowOff>
    </xdr:to>
    <xdr:sp macro="" textlink="">
      <xdr:nvSpPr>
        <xdr:cNvPr id="4" name="正方形/長方形 3">
          <a:extLst>
            <a:ext uri="{FF2B5EF4-FFF2-40B4-BE49-F238E27FC236}">
              <a16:creationId xmlns:a16="http://schemas.microsoft.com/office/drawing/2014/main" id="{0643B3E4-4081-405C-8903-A9E58968F4DC}"/>
            </a:ext>
          </a:extLst>
        </xdr:cNvPr>
        <xdr:cNvSpPr/>
      </xdr:nvSpPr>
      <xdr:spPr>
        <a:xfrm>
          <a:off x="8486775" y="7439024"/>
          <a:ext cx="6153150" cy="3686176"/>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■指定袋・シール等販売収入（生活系）について</a:t>
          </a:r>
          <a:endParaRPr kumimoji="1" lang="en-US" altLang="ja-JP" sz="1100"/>
        </a:p>
        <a:p>
          <a:pPr algn="l"/>
          <a:endParaRPr kumimoji="1" lang="en-US" altLang="ja-JP" sz="1100"/>
        </a:p>
        <a:p>
          <a:pPr algn="l"/>
          <a:r>
            <a:rPr kumimoji="1" lang="ja-JP" altLang="en-US" sz="1100"/>
            <a:t>混合ごみ、可燃ごみ、不燃ごみ、粗大ごみに係るごみ搬入量が集計されるように算式を設定してあります。</a:t>
          </a:r>
          <a:endParaRPr kumimoji="1" lang="en-US" altLang="ja-JP" sz="1100"/>
        </a:p>
        <a:p>
          <a:pPr algn="l"/>
          <a:endParaRPr kumimoji="1" lang="en-US" altLang="ja-JP" sz="1100"/>
        </a:p>
        <a:p>
          <a:r>
            <a:rPr kumimoji="1" lang="ja-JP" altLang="ja-JP" sz="1100">
              <a:solidFill>
                <a:schemeClr val="lt1"/>
              </a:solidFill>
              <a:effectLst/>
              <a:latin typeface="+mn-lt"/>
              <a:ea typeface="+mn-ea"/>
              <a:cs typeface="+mn-cs"/>
            </a:rPr>
            <a:t>団体により有料化対象種別が異なるため、団体の状況に応じて、算式を修正してください。</a:t>
          </a:r>
          <a:endParaRPr lang="ja-JP" altLang="ja-JP">
            <a:effectLst/>
          </a:endParaRPr>
        </a:p>
        <a:p>
          <a:pPr algn="l"/>
          <a:endParaRPr kumimoji="1" lang="en-US" altLang="ja-JP" sz="1100"/>
        </a:p>
        <a:p>
          <a:pPr algn="l"/>
          <a:r>
            <a:rPr kumimoji="1" lang="ja-JP" altLang="en-US" sz="1100"/>
            <a:t>なお、「基礎情報シート」２．ごみ搬入量及びリサイクル率において、収集区分別に入力していない場合や実態調査上の収集区分と有料化対象区分が異なる場合は、有料化の対象となっているごみ搬入量を直接上書きすることも可能です。</a:t>
          </a:r>
          <a:endParaRPr kumimoji="1" lang="en-US" altLang="ja-JP" sz="1100"/>
        </a:p>
        <a:p>
          <a:pPr algn="l"/>
          <a:endParaRPr kumimoji="1" lang="en-US" altLang="ja-JP" sz="1100"/>
        </a:p>
        <a:p>
          <a:pPr eaLnBrk="1" fontAlgn="auto" latinLnBrk="0" hangingPunct="1"/>
          <a:r>
            <a:rPr lang="ja-JP" altLang="ja-JP" sz="1100">
              <a:solidFill>
                <a:schemeClr val="lt1"/>
              </a:solidFill>
              <a:effectLst/>
              <a:latin typeface="+mn-lt"/>
              <a:ea typeface="+mn-ea"/>
              <a:cs typeface="+mn-cs"/>
            </a:rPr>
            <a:t>■直接搬入手数料について</a:t>
          </a:r>
          <a:endParaRPr lang="ja-JP" altLang="ja-JP">
            <a:effectLst/>
          </a:endParaRPr>
        </a:p>
        <a:p>
          <a:pPr eaLnBrk="1" fontAlgn="auto" latinLnBrk="0" hangingPunct="1"/>
          <a:r>
            <a:rPr lang="ja-JP" altLang="ja-JP" sz="1100">
              <a:solidFill>
                <a:schemeClr val="lt1"/>
              </a:solidFill>
              <a:effectLst/>
              <a:latin typeface="+mn-lt"/>
              <a:ea typeface="+mn-ea"/>
              <a:cs typeface="+mn-cs"/>
            </a:rPr>
            <a:t>団体により直接搬入手数料の取扱いが異なるため、生活系及び事業系の「許可」及び「直接搬入」のごみ搬入量を分母としていますが、必要に応じて、算式を修正してください。</a:t>
          </a:r>
          <a:endParaRPr lang="ja-JP" altLang="ja-JP">
            <a:effectLst/>
          </a:endParaRPr>
        </a:p>
        <a:p>
          <a:r>
            <a:rPr kumimoji="1" lang="ja-JP" altLang="ja-JP" sz="1100">
              <a:solidFill>
                <a:schemeClr val="lt1"/>
              </a:solidFill>
              <a:effectLst/>
              <a:latin typeface="+mn-lt"/>
              <a:ea typeface="+mn-ea"/>
              <a:cs typeface="+mn-cs"/>
            </a:rPr>
            <a:t>なお、生活系もしくは事業系のみ直接搬入手数料を徴収している場合は、「計」に設定している算式を生活系もしくは事業系のごみ搬入量と一致するように、算式を修正してください。</a:t>
          </a:r>
          <a:endParaRPr lang="ja-JP" altLang="ja-JP">
            <a:effectLst/>
          </a:endParaRPr>
        </a:p>
      </xdr:txBody>
    </xdr:sp>
    <xdr:clientData/>
  </xdr:twoCellAnchor>
  <xdr:twoCellAnchor>
    <xdr:from>
      <xdr:col>6</xdr:col>
      <xdr:colOff>171450</xdr:colOff>
      <xdr:row>3</xdr:row>
      <xdr:rowOff>142875</xdr:rowOff>
    </xdr:from>
    <xdr:to>
      <xdr:col>7</xdr:col>
      <xdr:colOff>773907</xdr:colOff>
      <xdr:row>15</xdr:row>
      <xdr:rowOff>342901</xdr:rowOff>
    </xdr:to>
    <xdr:sp macro="" textlink="">
      <xdr:nvSpPr>
        <xdr:cNvPr id="5" name="正方形/長方形 4">
          <a:extLst>
            <a:ext uri="{FF2B5EF4-FFF2-40B4-BE49-F238E27FC236}">
              <a16:creationId xmlns:a16="http://schemas.microsoft.com/office/drawing/2014/main" id="{EB0FBCB4-BBF1-41C1-B588-E7746E20F520}"/>
            </a:ext>
          </a:extLst>
        </xdr:cNvPr>
        <xdr:cNvSpPr/>
      </xdr:nvSpPr>
      <xdr:spPr>
        <a:xfrm>
          <a:off x="8658225" y="809625"/>
          <a:ext cx="2459832" cy="2971801"/>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※1kg</a:t>
          </a:r>
          <a:r>
            <a:rPr kumimoji="1" lang="ja-JP" altLang="ja-JP" sz="1100">
              <a:solidFill>
                <a:schemeClr val="lt1"/>
              </a:solidFill>
              <a:effectLst/>
              <a:latin typeface="+mn-lt"/>
              <a:ea typeface="+mn-ea"/>
              <a:cs typeface="+mn-cs"/>
            </a:rPr>
            <a:t>当たり</a:t>
          </a:r>
          <a:r>
            <a:rPr kumimoji="1" lang="ja-JP" altLang="en-US" sz="1100">
              <a:solidFill>
                <a:schemeClr val="lt1"/>
              </a:solidFill>
              <a:effectLst/>
              <a:latin typeface="+mn-lt"/>
              <a:ea typeface="+mn-ea"/>
              <a:cs typeface="+mn-cs"/>
            </a:rPr>
            <a:t>のコスト状況について</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1kg</a:t>
          </a:r>
          <a:r>
            <a:rPr kumimoji="1" lang="ja-JP" altLang="en-US" sz="1100">
              <a:solidFill>
                <a:schemeClr val="lt1"/>
              </a:solidFill>
              <a:effectLst/>
              <a:latin typeface="+mn-lt"/>
              <a:ea typeface="+mn-ea"/>
              <a:cs typeface="+mn-cs"/>
            </a:rPr>
            <a:t>あたりの単価を求める分母が各々異なるため、</a:t>
          </a:r>
          <a:r>
            <a:rPr kumimoji="1" lang="en-US" altLang="ja-JP" sz="1100">
              <a:solidFill>
                <a:schemeClr val="lt1"/>
              </a:solidFill>
              <a:effectLst/>
              <a:latin typeface="+mn-lt"/>
              <a:ea typeface="+mn-ea"/>
              <a:cs typeface="+mn-cs"/>
            </a:rPr>
            <a:t>1kg</a:t>
          </a:r>
          <a:r>
            <a:rPr kumimoji="1" lang="ja-JP" altLang="en-US" sz="1100">
              <a:solidFill>
                <a:schemeClr val="lt1"/>
              </a:solidFill>
              <a:effectLst/>
              <a:latin typeface="+mn-lt"/>
              <a:ea typeface="+mn-ea"/>
              <a:cs typeface="+mn-cs"/>
            </a:rPr>
            <a:t>当たりの処理原価コストが、</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㎏あたりの</a:t>
          </a:r>
          <a:r>
            <a:rPr kumimoji="1" lang="ja-JP" altLang="ja-JP" sz="1100">
              <a:solidFill>
                <a:schemeClr val="lt1"/>
              </a:solidFill>
              <a:effectLst/>
              <a:latin typeface="+mn-lt"/>
              <a:ea typeface="+mn-ea"/>
              <a:cs typeface="+mn-cs"/>
            </a:rPr>
            <a:t>収集運搬コスト</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中間</a:t>
          </a:r>
          <a:r>
            <a:rPr kumimoji="1" lang="ja-JP" altLang="en-US" sz="1100">
              <a:solidFill>
                <a:schemeClr val="lt1"/>
              </a:solidFill>
              <a:effectLst/>
              <a:latin typeface="+mn-lt"/>
              <a:ea typeface="+mn-ea"/>
              <a:cs typeface="+mn-cs"/>
            </a:rPr>
            <a:t>処理コスト・</a:t>
          </a:r>
          <a:r>
            <a:rPr kumimoji="1" lang="ja-JP" altLang="ja-JP" sz="1100">
              <a:solidFill>
                <a:schemeClr val="lt1"/>
              </a:solidFill>
              <a:effectLst/>
              <a:latin typeface="+mn-lt"/>
              <a:ea typeface="+mn-ea"/>
              <a:cs typeface="+mn-cs"/>
            </a:rPr>
            <a:t>最終処分コスト</a:t>
          </a:r>
          <a:r>
            <a:rPr kumimoji="1" lang="ja-JP" altLang="en-US" sz="1100">
              <a:solidFill>
                <a:schemeClr val="lt1"/>
              </a:solidFill>
              <a:effectLst/>
              <a:latin typeface="+mn-lt"/>
              <a:ea typeface="+mn-ea"/>
              <a:cs typeface="+mn-cs"/>
            </a:rPr>
            <a:t>の合計とはならないことにご留意ください。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・数値は小数点</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位まで表示されるようになっています。団体の状況に応じて、表示単位は調整してください。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absoluteAnchor>
    <xdr:pos x="0" y="0"/>
    <xdr:ext cx="9300482" cy="6075589"/>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G23"/>
  <sheetViews>
    <sheetView topLeftCell="A10" workbookViewId="0">
      <selection activeCell="E22" sqref="E22"/>
    </sheetView>
  </sheetViews>
  <sheetFormatPr defaultRowHeight="12.75"/>
  <cols>
    <col min="1" max="1" width="3.625" style="697" customWidth="1"/>
    <col min="2" max="2" width="43" style="697" customWidth="1"/>
    <col min="3" max="3" width="20.25" style="697" bestFit="1" customWidth="1"/>
    <col min="4" max="4" width="13.5" style="697" customWidth="1"/>
    <col min="5" max="5" width="18.25" style="697" customWidth="1"/>
    <col min="6" max="6" width="21.75" style="697" customWidth="1"/>
    <col min="7" max="7" width="32.625" style="697" customWidth="1"/>
    <col min="8" max="16384" width="9" style="697"/>
  </cols>
  <sheetData>
    <row r="1" spans="1:7">
      <c r="A1" s="697" t="s">
        <v>892</v>
      </c>
    </row>
    <row r="3" spans="1:7">
      <c r="A3" s="744"/>
      <c r="B3" s="745" t="s">
        <v>891</v>
      </c>
      <c r="C3" s="745" t="s">
        <v>925</v>
      </c>
      <c r="D3" s="745" t="s">
        <v>926</v>
      </c>
      <c r="E3" s="745" t="s">
        <v>890</v>
      </c>
      <c r="F3" s="745" t="s">
        <v>889</v>
      </c>
      <c r="G3" s="745" t="s">
        <v>893</v>
      </c>
    </row>
    <row r="4" spans="1:7" ht="51">
      <c r="A4" s="746">
        <v>1</v>
      </c>
      <c r="B4" s="746" t="s">
        <v>888</v>
      </c>
      <c r="C4" s="747" t="s">
        <v>920</v>
      </c>
      <c r="D4" s="748" t="s">
        <v>921</v>
      </c>
      <c r="E4" s="748" t="s">
        <v>922</v>
      </c>
      <c r="F4" s="746" t="s">
        <v>884</v>
      </c>
      <c r="G4" s="749" t="s">
        <v>923</v>
      </c>
    </row>
    <row r="5" spans="1:7" ht="51">
      <c r="A5" s="746">
        <v>2</v>
      </c>
      <c r="B5" s="746" t="s">
        <v>888</v>
      </c>
      <c r="C5" s="746" t="s">
        <v>887</v>
      </c>
      <c r="D5" s="746" t="s">
        <v>886</v>
      </c>
      <c r="E5" s="746" t="s">
        <v>885</v>
      </c>
      <c r="F5" s="746" t="s">
        <v>884</v>
      </c>
      <c r="G5" s="749" t="s">
        <v>923</v>
      </c>
    </row>
    <row r="6" spans="1:7" ht="38.25">
      <c r="A6" s="746">
        <v>3</v>
      </c>
      <c r="B6" s="749" t="s">
        <v>914</v>
      </c>
      <c r="C6" s="746" t="s">
        <v>894</v>
      </c>
      <c r="D6" s="749" t="s">
        <v>895</v>
      </c>
      <c r="E6" s="750" t="s">
        <v>902</v>
      </c>
      <c r="F6" s="750" t="s">
        <v>901</v>
      </c>
      <c r="G6" s="746" t="s">
        <v>903</v>
      </c>
    </row>
    <row r="7" spans="1:7" ht="38.25">
      <c r="A7" s="746">
        <v>4</v>
      </c>
      <c r="B7" s="749" t="s">
        <v>915</v>
      </c>
      <c r="C7" s="746" t="s">
        <v>894</v>
      </c>
      <c r="D7" s="749" t="s">
        <v>896</v>
      </c>
      <c r="E7" s="750" t="s">
        <v>909</v>
      </c>
      <c r="F7" s="750" t="s">
        <v>904</v>
      </c>
      <c r="G7" s="746" t="s">
        <v>903</v>
      </c>
    </row>
    <row r="8" spans="1:7" ht="38.25">
      <c r="A8" s="746">
        <v>5</v>
      </c>
      <c r="B8" s="749" t="s">
        <v>916</v>
      </c>
      <c r="C8" s="746" t="s">
        <v>894</v>
      </c>
      <c r="D8" s="749" t="s">
        <v>897</v>
      </c>
      <c r="E8" s="750" t="s">
        <v>910</v>
      </c>
      <c r="F8" s="750" t="s">
        <v>905</v>
      </c>
      <c r="G8" s="746" t="s">
        <v>903</v>
      </c>
    </row>
    <row r="9" spans="1:7" ht="38.25">
      <c r="A9" s="746">
        <v>6</v>
      </c>
      <c r="B9" s="749" t="s">
        <v>917</v>
      </c>
      <c r="C9" s="746" t="s">
        <v>894</v>
      </c>
      <c r="D9" s="749" t="s">
        <v>898</v>
      </c>
      <c r="E9" s="750" t="s">
        <v>911</v>
      </c>
      <c r="F9" s="750" t="s">
        <v>906</v>
      </c>
      <c r="G9" s="746" t="s">
        <v>903</v>
      </c>
    </row>
    <row r="10" spans="1:7" ht="38.25">
      <c r="A10" s="746">
        <v>7</v>
      </c>
      <c r="B10" s="749" t="s">
        <v>918</v>
      </c>
      <c r="C10" s="746" t="s">
        <v>894</v>
      </c>
      <c r="D10" s="749" t="s">
        <v>899</v>
      </c>
      <c r="E10" s="750" t="s">
        <v>912</v>
      </c>
      <c r="F10" s="750" t="s">
        <v>907</v>
      </c>
      <c r="G10" s="746" t="s">
        <v>903</v>
      </c>
    </row>
    <row r="11" spans="1:7" ht="38.25">
      <c r="A11" s="746">
        <v>8</v>
      </c>
      <c r="B11" s="749" t="s">
        <v>919</v>
      </c>
      <c r="C11" s="746" t="s">
        <v>894</v>
      </c>
      <c r="D11" s="749" t="s">
        <v>900</v>
      </c>
      <c r="E11" s="750" t="s">
        <v>913</v>
      </c>
      <c r="F11" s="750" t="s">
        <v>908</v>
      </c>
      <c r="G11" s="746" t="s">
        <v>903</v>
      </c>
    </row>
    <row r="12" spans="1:7" ht="25.5">
      <c r="A12" s="746">
        <v>9</v>
      </c>
      <c r="B12" s="746" t="s">
        <v>927</v>
      </c>
      <c r="C12" s="751" t="s">
        <v>928</v>
      </c>
      <c r="D12" s="748" t="s">
        <v>935</v>
      </c>
      <c r="E12" s="748" t="s">
        <v>929</v>
      </c>
      <c r="F12" s="746" t="s">
        <v>69</v>
      </c>
      <c r="G12" s="752" t="s">
        <v>930</v>
      </c>
    </row>
    <row r="13" spans="1:7" ht="25.5">
      <c r="A13" s="746">
        <v>10</v>
      </c>
      <c r="B13" s="746" t="s">
        <v>927</v>
      </c>
      <c r="C13" s="746" t="s">
        <v>933</v>
      </c>
      <c r="D13" s="749" t="s">
        <v>934</v>
      </c>
      <c r="E13" s="748" t="s">
        <v>929</v>
      </c>
      <c r="F13" s="746" t="s">
        <v>69</v>
      </c>
      <c r="G13" s="752" t="s">
        <v>930</v>
      </c>
    </row>
    <row r="14" spans="1:7" s="756" customFormat="1" ht="38.25">
      <c r="A14" s="757">
        <v>11</v>
      </c>
      <c r="B14" s="755" t="s">
        <v>936</v>
      </c>
      <c r="C14" s="757" t="s">
        <v>933</v>
      </c>
      <c r="D14" s="758" t="s">
        <v>939</v>
      </c>
      <c r="E14" s="754" t="s">
        <v>938</v>
      </c>
      <c r="F14" s="750" t="s">
        <v>937</v>
      </c>
      <c r="G14" s="757" t="s">
        <v>903</v>
      </c>
    </row>
    <row r="15" spans="1:7" ht="38.25">
      <c r="A15" s="757">
        <v>12</v>
      </c>
      <c r="B15" s="755" t="s">
        <v>936</v>
      </c>
      <c r="C15" s="757" t="s">
        <v>933</v>
      </c>
      <c r="D15" s="753" t="s">
        <v>940</v>
      </c>
      <c r="E15" s="754" t="s">
        <v>942</v>
      </c>
      <c r="F15" s="750" t="s">
        <v>943</v>
      </c>
      <c r="G15" s="757" t="s">
        <v>903</v>
      </c>
    </row>
    <row r="16" spans="1:7" ht="38.25">
      <c r="A16" s="757">
        <v>13</v>
      </c>
      <c r="B16" s="755" t="s">
        <v>936</v>
      </c>
      <c r="C16" s="757" t="s">
        <v>933</v>
      </c>
      <c r="D16" s="753" t="s">
        <v>941</v>
      </c>
      <c r="E16" s="754" t="s">
        <v>944</v>
      </c>
      <c r="F16" s="750" t="s">
        <v>954</v>
      </c>
      <c r="G16" s="757" t="s">
        <v>903</v>
      </c>
    </row>
    <row r="17" spans="1:7" ht="25.5">
      <c r="A17" s="757">
        <v>14</v>
      </c>
      <c r="B17" s="755" t="s">
        <v>936</v>
      </c>
      <c r="C17" s="757" t="s">
        <v>933</v>
      </c>
      <c r="D17" s="753" t="s">
        <v>945</v>
      </c>
      <c r="E17" s="754" t="s">
        <v>952</v>
      </c>
      <c r="F17" s="750" t="s">
        <v>953</v>
      </c>
      <c r="G17" s="757" t="s">
        <v>903</v>
      </c>
    </row>
    <row r="18" spans="1:7" ht="38.25">
      <c r="A18" s="757">
        <v>15</v>
      </c>
      <c r="B18" s="755" t="s">
        <v>936</v>
      </c>
      <c r="C18" s="757" t="s">
        <v>933</v>
      </c>
      <c r="D18" s="753" t="s">
        <v>946</v>
      </c>
      <c r="E18" s="754" t="s">
        <v>961</v>
      </c>
      <c r="F18" s="750" t="s">
        <v>955</v>
      </c>
      <c r="G18" s="757" t="s">
        <v>903</v>
      </c>
    </row>
    <row r="19" spans="1:7" ht="38.25">
      <c r="A19" s="757">
        <v>16</v>
      </c>
      <c r="B19" s="755" t="s">
        <v>936</v>
      </c>
      <c r="C19" s="757" t="s">
        <v>933</v>
      </c>
      <c r="D19" s="753" t="s">
        <v>947</v>
      </c>
      <c r="E19" s="754" t="s">
        <v>962</v>
      </c>
      <c r="F19" s="750" t="s">
        <v>956</v>
      </c>
      <c r="G19" s="757" t="s">
        <v>903</v>
      </c>
    </row>
    <row r="20" spans="1:7" ht="38.25">
      <c r="A20" s="757">
        <v>17</v>
      </c>
      <c r="B20" s="755" t="s">
        <v>936</v>
      </c>
      <c r="C20" s="757" t="s">
        <v>933</v>
      </c>
      <c r="D20" s="753" t="s">
        <v>948</v>
      </c>
      <c r="E20" s="754" t="s">
        <v>963</v>
      </c>
      <c r="F20" s="750" t="s">
        <v>957</v>
      </c>
      <c r="G20" s="757" t="s">
        <v>903</v>
      </c>
    </row>
    <row r="21" spans="1:7" ht="38.25">
      <c r="A21" s="757">
        <v>18</v>
      </c>
      <c r="B21" s="755" t="s">
        <v>936</v>
      </c>
      <c r="C21" s="757" t="s">
        <v>933</v>
      </c>
      <c r="D21" s="753" t="s">
        <v>949</v>
      </c>
      <c r="E21" s="754" t="s">
        <v>964</v>
      </c>
      <c r="F21" s="750" t="s">
        <v>958</v>
      </c>
      <c r="G21" s="757" t="s">
        <v>903</v>
      </c>
    </row>
    <row r="22" spans="1:7" ht="38.25">
      <c r="A22" s="757">
        <v>19</v>
      </c>
      <c r="B22" s="755" t="s">
        <v>936</v>
      </c>
      <c r="C22" s="757" t="s">
        <v>933</v>
      </c>
      <c r="D22" s="753" t="s">
        <v>950</v>
      </c>
      <c r="E22" s="754" t="s">
        <v>965</v>
      </c>
      <c r="F22" s="750" t="s">
        <v>959</v>
      </c>
      <c r="G22" s="757" t="s">
        <v>903</v>
      </c>
    </row>
    <row r="23" spans="1:7" ht="38.25">
      <c r="A23" s="757">
        <v>20</v>
      </c>
      <c r="B23" s="755" t="s">
        <v>936</v>
      </c>
      <c r="C23" s="757" t="s">
        <v>933</v>
      </c>
      <c r="D23" s="753" t="s">
        <v>951</v>
      </c>
      <c r="E23" s="754" t="s">
        <v>966</v>
      </c>
      <c r="F23" s="750" t="s">
        <v>960</v>
      </c>
      <c r="G23" s="757" t="s">
        <v>903</v>
      </c>
    </row>
  </sheetData>
  <phoneticPr fontId="8"/>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I54"/>
  <sheetViews>
    <sheetView workbookViewId="0"/>
  </sheetViews>
  <sheetFormatPr defaultColWidth="9" defaultRowHeight="20.100000000000001" customHeight="1"/>
  <cols>
    <col min="1" max="3" width="2.625" style="188" customWidth="1"/>
    <col min="4" max="4" width="21.375" style="188" customWidth="1"/>
    <col min="5" max="6" width="20.625" style="188" customWidth="1"/>
    <col min="7" max="7" width="22.125" style="188" customWidth="1"/>
    <col min="8" max="8" width="20.625" style="188" customWidth="1"/>
    <col min="9" max="9" width="23.625" style="188" customWidth="1"/>
    <col min="10" max="11" width="20.625" style="188" customWidth="1"/>
    <col min="12" max="12" width="65.875" style="188" bestFit="1" customWidth="1"/>
    <col min="13" max="16384" width="9" style="188"/>
  </cols>
  <sheetData>
    <row r="1" spans="2:9" ht="39" customHeight="1">
      <c r="B1" s="669" t="str">
        <f>'1.基礎情報（市区町村用）'!B5:D5</f>
        <v>令和〇年度</v>
      </c>
      <c r="D1" s="404"/>
      <c r="F1" s="612" t="s">
        <v>611</v>
      </c>
      <c r="G1" s="406">
        <f>'1.基礎情報（事務組合用）'!I5</f>
        <v>0</v>
      </c>
      <c r="H1" s="190"/>
    </row>
    <row r="2" spans="2:9" ht="20.100000000000001" customHeight="1">
      <c r="B2" s="668" t="s">
        <v>781</v>
      </c>
      <c r="D2" s="187"/>
      <c r="G2" s="191"/>
      <c r="H2" s="190"/>
      <c r="I2" s="190"/>
    </row>
    <row r="3" spans="2:9" ht="17.100000000000001" customHeight="1">
      <c r="B3" s="656" t="s">
        <v>618</v>
      </c>
    </row>
    <row r="4" spans="2:9" ht="17.100000000000001" customHeight="1">
      <c r="B4" s="814" t="s">
        <v>298</v>
      </c>
      <c r="C4" s="814"/>
      <c r="D4" s="814"/>
      <c r="E4" s="814"/>
      <c r="F4" s="815" t="s">
        <v>334</v>
      </c>
      <c r="G4" s="816"/>
    </row>
    <row r="5" spans="2:9" ht="17.100000000000001" customHeight="1">
      <c r="B5" s="817" t="s">
        <v>612</v>
      </c>
      <c r="C5" s="818"/>
      <c r="D5" s="818"/>
      <c r="E5" s="819"/>
      <c r="F5" s="820">
        <f>'1.基礎情報（事務組合用）'!F9:G9</f>
        <v>0</v>
      </c>
      <c r="G5" s="821"/>
    </row>
    <row r="6" spans="2:9" ht="17.100000000000001" customHeight="1">
      <c r="B6" s="817" t="s">
        <v>614</v>
      </c>
      <c r="C6" s="818"/>
      <c r="D6" s="818"/>
      <c r="E6" s="819"/>
      <c r="F6" s="822">
        <f>'1.基礎情報（事務組合用）'!F10:G10</f>
        <v>0</v>
      </c>
      <c r="G6" s="823"/>
    </row>
    <row r="7" spans="2:9" ht="17.100000000000001" customHeight="1">
      <c r="B7" s="824" t="s">
        <v>616</v>
      </c>
      <c r="C7" s="825"/>
      <c r="D7" s="825"/>
      <c r="E7" s="826"/>
      <c r="F7" s="820">
        <f>'1.基礎情報（事務組合用）'!F11:G11</f>
        <v>0</v>
      </c>
      <c r="G7" s="821"/>
    </row>
    <row r="8" spans="2:9" ht="17.100000000000001" customHeight="1">
      <c r="B8" s="827"/>
      <c r="C8" s="828"/>
      <c r="D8" s="828"/>
      <c r="E8" s="829"/>
      <c r="F8" s="820">
        <f>'1.基礎情報（事務組合用）'!F12:G12</f>
        <v>0</v>
      </c>
      <c r="G8" s="821"/>
    </row>
    <row r="9" spans="2:9" ht="17.100000000000001" customHeight="1">
      <c r="B9" s="827"/>
      <c r="C9" s="828"/>
      <c r="D9" s="828"/>
      <c r="E9" s="829"/>
      <c r="F9" s="820">
        <f>'1.基礎情報（事務組合用）'!F13:G13</f>
        <v>0</v>
      </c>
      <c r="G9" s="821"/>
    </row>
    <row r="10" spans="2:9" ht="17.100000000000001" customHeight="1">
      <c r="B10" s="827"/>
      <c r="C10" s="828"/>
      <c r="D10" s="828"/>
      <c r="E10" s="829"/>
      <c r="F10" s="820">
        <f>'1.基礎情報（事務組合用）'!F14:G14</f>
        <v>0</v>
      </c>
      <c r="G10" s="821"/>
    </row>
    <row r="11" spans="2:9" ht="17.100000000000001" customHeight="1">
      <c r="B11" s="827"/>
      <c r="C11" s="828"/>
      <c r="D11" s="828"/>
      <c r="E11" s="829"/>
      <c r="F11" s="820">
        <f>'1.基礎情報（事務組合用）'!F15:G15</f>
        <v>0</v>
      </c>
      <c r="G11" s="821"/>
    </row>
    <row r="12" spans="2:9" ht="17.100000000000001" customHeight="1">
      <c r="B12" s="827"/>
      <c r="C12" s="828"/>
      <c r="D12" s="828"/>
      <c r="E12" s="829"/>
      <c r="F12" s="820">
        <f>'1.基礎情報（事務組合用）'!F16:G16</f>
        <v>0</v>
      </c>
      <c r="G12" s="821"/>
    </row>
    <row r="13" spans="2:9" ht="17.100000000000001" customHeight="1">
      <c r="B13" s="827"/>
      <c r="C13" s="828"/>
      <c r="D13" s="828"/>
      <c r="E13" s="829"/>
      <c r="F13" s="820">
        <f>'1.基礎情報（事務組合用）'!F17:G17</f>
        <v>0</v>
      </c>
      <c r="G13" s="821"/>
    </row>
    <row r="14" spans="2:9" ht="17.100000000000001" customHeight="1">
      <c r="B14" s="827"/>
      <c r="C14" s="828"/>
      <c r="D14" s="828"/>
      <c r="E14" s="829"/>
      <c r="F14" s="820">
        <f>'1.基礎情報（事務組合用）'!F18:G18</f>
        <v>0</v>
      </c>
      <c r="G14" s="821"/>
    </row>
    <row r="15" spans="2:9" ht="17.100000000000001" customHeight="1">
      <c r="B15" s="827"/>
      <c r="C15" s="828"/>
      <c r="D15" s="828"/>
      <c r="E15" s="829"/>
      <c r="F15" s="820">
        <f>'1.基礎情報（事務組合用）'!F19:G19</f>
        <v>0</v>
      </c>
      <c r="G15" s="821"/>
    </row>
    <row r="16" spans="2:9" ht="17.100000000000001" customHeight="1">
      <c r="B16" s="827"/>
      <c r="C16" s="828"/>
      <c r="D16" s="828"/>
      <c r="E16" s="829"/>
      <c r="F16" s="820">
        <f>'1.基礎情報（事務組合用）'!F20:G20</f>
        <v>0</v>
      </c>
      <c r="G16" s="821"/>
    </row>
    <row r="17" spans="1:9" ht="17.100000000000001" customHeight="1">
      <c r="B17" s="827"/>
      <c r="C17" s="828"/>
      <c r="D17" s="828"/>
      <c r="E17" s="829"/>
      <c r="F17" s="820">
        <f>'1.基礎情報（事務組合用）'!F21:G21</f>
        <v>0</v>
      </c>
      <c r="G17" s="821"/>
    </row>
    <row r="18" spans="1:9" ht="17.100000000000001" customHeight="1">
      <c r="B18" s="827"/>
      <c r="C18" s="828"/>
      <c r="D18" s="828"/>
      <c r="E18" s="829"/>
      <c r="F18" s="820">
        <f>'1.基礎情報（事務組合用）'!F22:G22</f>
        <v>0</v>
      </c>
      <c r="G18" s="821"/>
    </row>
    <row r="19" spans="1:9" ht="17.100000000000001" customHeight="1">
      <c r="B19" s="827"/>
      <c r="C19" s="828"/>
      <c r="D19" s="828"/>
      <c r="E19" s="829"/>
      <c r="F19" s="820">
        <f>'1.基礎情報（事務組合用）'!F23:G23</f>
        <v>0</v>
      </c>
      <c r="G19" s="821"/>
    </row>
    <row r="20" spans="1:9" ht="16.5" customHeight="1">
      <c r="B20" s="827"/>
      <c r="C20" s="828"/>
      <c r="D20" s="828"/>
      <c r="E20" s="829"/>
      <c r="F20" s="820">
        <f>'1.基礎情報（事務組合用）'!F24:G24</f>
        <v>0</v>
      </c>
      <c r="G20" s="821"/>
    </row>
    <row r="21" spans="1:9" ht="17.100000000000001" customHeight="1">
      <c r="B21" s="830"/>
      <c r="C21" s="831"/>
      <c r="D21" s="831"/>
      <c r="E21" s="832"/>
      <c r="F21" s="820">
        <f>'1.基礎情報（事務組合用）'!F25:G25</f>
        <v>0</v>
      </c>
      <c r="G21" s="821"/>
    </row>
    <row r="22" spans="1:9" ht="72.75" customHeight="1">
      <c r="B22" s="833" t="s">
        <v>619</v>
      </c>
      <c r="C22" s="834"/>
      <c r="D22" s="834"/>
      <c r="E22" s="835"/>
      <c r="F22" s="836">
        <f>'1.基礎情報（事務組合用）'!F26:G26</f>
        <v>0</v>
      </c>
      <c r="G22" s="837"/>
    </row>
    <row r="23" spans="1:9" ht="20.100000000000001" customHeight="1">
      <c r="D23" s="412"/>
    </row>
    <row r="24" spans="1:9" s="193" customFormat="1" ht="20.100000000000001" customHeight="1">
      <c r="B24" s="413" t="s">
        <v>427</v>
      </c>
      <c r="G24" s="505"/>
    </row>
    <row r="25" spans="1:9" ht="20.100000000000001" customHeight="1">
      <c r="B25" s="761"/>
      <c r="C25" s="761"/>
      <c r="D25" s="761"/>
      <c r="E25" s="620" t="s">
        <v>277</v>
      </c>
      <c r="F25" s="620" t="s">
        <v>278</v>
      </c>
      <c r="G25" s="620" t="s">
        <v>279</v>
      </c>
      <c r="H25" s="621"/>
    </row>
    <row r="26" spans="1:9" ht="20.100000000000001" customHeight="1">
      <c r="A26" s="193"/>
      <c r="B26" s="802" t="s">
        <v>783</v>
      </c>
      <c r="C26" s="802"/>
      <c r="D26" s="802"/>
      <c r="E26" s="631">
        <f>('1.基礎情報（事務組合用）'!J40+'1.基礎情報（事務組合用）'!K40)*1000</f>
        <v>0</v>
      </c>
      <c r="F26" s="631">
        <f>'1.基礎情報（事務組合用）'!J52*1000</f>
        <v>0</v>
      </c>
      <c r="G26" s="631">
        <f>E26+F26</f>
        <v>0</v>
      </c>
      <c r="H26" s="207"/>
      <c r="I26" s="191"/>
    </row>
    <row r="27" spans="1:9" s="190" customFormat="1" ht="20.100000000000001" customHeight="1">
      <c r="B27" s="412"/>
      <c r="E27" s="426"/>
    </row>
    <row r="28" spans="1:9" ht="25.35" customHeight="1">
      <c r="B28" s="803" t="s">
        <v>626</v>
      </c>
      <c r="C28" s="803"/>
      <c r="D28" s="803"/>
      <c r="E28" s="206">
        <f>'1.基礎情報（事務組合用）'!F65*1000</f>
        <v>0</v>
      </c>
      <c r="F28" s="208"/>
      <c r="G28" s="190"/>
    </row>
    <row r="29" spans="1:9" ht="25.35" customHeight="1">
      <c r="B29" s="803" t="s">
        <v>391</v>
      </c>
      <c r="C29" s="803"/>
      <c r="D29" s="803"/>
      <c r="E29" s="427">
        <f>'1.基礎情報（事務組合用）'!F66</f>
        <v>0</v>
      </c>
      <c r="F29" s="190"/>
    </row>
    <row r="30" spans="1:9" ht="25.35" customHeight="1">
      <c r="B30" s="654"/>
      <c r="C30" s="654"/>
      <c r="D30" s="654"/>
      <c r="E30" s="655"/>
      <c r="F30" s="190"/>
    </row>
    <row r="31" spans="1:9" s="193" customFormat="1" ht="20.100000000000001" customHeight="1">
      <c r="B31" s="323" t="s">
        <v>428</v>
      </c>
    </row>
    <row r="32" spans="1:9" ht="20.100000000000001" customHeight="1">
      <c r="E32" s="210" t="s">
        <v>280</v>
      </c>
      <c r="G32" s="207"/>
      <c r="H32" s="266"/>
    </row>
    <row r="33" spans="2:9" ht="20.100000000000001" customHeight="1">
      <c r="B33" s="761" t="s">
        <v>281</v>
      </c>
      <c r="C33" s="761"/>
      <c r="D33" s="761"/>
      <c r="E33" s="189">
        <f>'1.基礎情報（事務組合用）'!F69</f>
        <v>0</v>
      </c>
      <c r="G33" s="613"/>
      <c r="H33" s="614"/>
    </row>
    <row r="34" spans="2:9" ht="20.100000000000001" customHeight="1">
      <c r="B34" s="761" t="s">
        <v>282</v>
      </c>
      <c r="C34" s="761"/>
      <c r="D34" s="761"/>
      <c r="E34" s="189">
        <f>'1.基礎情報（事務組合用）'!F70</f>
        <v>0</v>
      </c>
      <c r="G34" s="613"/>
      <c r="H34" s="615"/>
    </row>
    <row r="35" spans="2:9" ht="20.100000000000001" customHeight="1">
      <c r="D35" s="190"/>
      <c r="E35" s="190"/>
      <c r="F35" s="190"/>
    </row>
    <row r="36" spans="2:9" s="193" customFormat="1" ht="20.100000000000001" customHeight="1">
      <c r="B36" s="323" t="s">
        <v>429</v>
      </c>
      <c r="E36" s="207"/>
      <c r="F36" s="207"/>
    </row>
    <row r="37" spans="2:9" ht="20.100000000000001" customHeight="1">
      <c r="E37" s="210" t="s">
        <v>280</v>
      </c>
    </row>
    <row r="38" spans="2:9" ht="27" customHeight="1">
      <c r="B38" s="761" t="s">
        <v>283</v>
      </c>
      <c r="C38" s="761"/>
      <c r="D38" s="761"/>
      <c r="E38" s="302">
        <f>E39+E40</f>
        <v>0</v>
      </c>
    </row>
    <row r="39" spans="2:9" ht="20.100000000000001" customHeight="1">
      <c r="B39" s="800" t="s">
        <v>284</v>
      </c>
      <c r="C39" s="800"/>
      <c r="D39" s="800"/>
      <c r="E39" s="189">
        <f>'1.基礎情報（事務組合用）'!H74</f>
        <v>0</v>
      </c>
    </row>
    <row r="40" spans="2:9" ht="20.100000000000001" customHeight="1">
      <c r="B40" s="800" t="s">
        <v>285</v>
      </c>
      <c r="C40" s="800"/>
      <c r="D40" s="800"/>
      <c r="E40" s="189">
        <f>'1.基礎情報（事務組合用）'!H79</f>
        <v>0</v>
      </c>
    </row>
    <row r="41" spans="2:9" ht="45" customHeight="1">
      <c r="B41" s="761" t="s">
        <v>286</v>
      </c>
      <c r="C41" s="761"/>
      <c r="D41" s="761"/>
      <c r="E41" s="302">
        <f>E42+E43</f>
        <v>0</v>
      </c>
      <c r="G41" s="207"/>
      <c r="H41" s="616"/>
      <c r="I41" s="616"/>
    </row>
    <row r="42" spans="2:9" ht="20.100000000000001" customHeight="1">
      <c r="B42" s="800" t="s">
        <v>287</v>
      </c>
      <c r="C42" s="800"/>
      <c r="D42" s="800"/>
      <c r="E42" s="189">
        <f>'1.基礎情報（事務組合用）'!H81</f>
        <v>0</v>
      </c>
      <c r="G42" s="191"/>
      <c r="H42" s="207"/>
      <c r="I42" s="207"/>
    </row>
    <row r="43" spans="2:9" ht="20.100000000000001" customHeight="1">
      <c r="B43" s="800" t="s">
        <v>288</v>
      </c>
      <c r="C43" s="800"/>
      <c r="D43" s="800"/>
      <c r="E43" s="189">
        <f>'1.基礎情報（事務組合用）'!H85+'1.基礎情報（事務組合用）'!H86</f>
        <v>0</v>
      </c>
      <c r="G43" s="191"/>
      <c r="H43" s="207"/>
      <c r="I43" s="207"/>
    </row>
    <row r="44" spans="2:9" ht="13.5">
      <c r="B44" s="801" t="s">
        <v>297</v>
      </c>
      <c r="C44" s="801"/>
      <c r="D44" s="801"/>
      <c r="E44" s="302">
        <f>E38-E41</f>
        <v>0</v>
      </c>
      <c r="G44" s="265"/>
      <c r="H44" s="207"/>
      <c r="I44" s="207"/>
    </row>
    <row r="46" spans="2:9" ht="20.100000000000001" customHeight="1">
      <c r="B46" s="209" t="s">
        <v>386</v>
      </c>
      <c r="G46" s="210" t="s">
        <v>280</v>
      </c>
      <c r="H46" s="210"/>
    </row>
    <row r="47" spans="2:9" ht="20.100000000000001" customHeight="1">
      <c r="B47" s="761"/>
      <c r="C47" s="761"/>
      <c r="D47" s="761"/>
      <c r="E47" s="606" t="s">
        <v>277</v>
      </c>
      <c r="F47" s="606" t="s">
        <v>278</v>
      </c>
      <c r="G47" s="606" t="s">
        <v>279</v>
      </c>
      <c r="H47" s="205"/>
    </row>
    <row r="48" spans="2:9" ht="20.100000000000001" customHeight="1">
      <c r="B48" s="798" t="s">
        <v>284</v>
      </c>
      <c r="C48" s="798"/>
      <c r="D48" s="798"/>
      <c r="E48" s="189">
        <f>'1.基礎情報（事務組合用）'!F74</f>
        <v>0</v>
      </c>
      <c r="F48" s="189">
        <f>'1.基礎情報（事務組合用）'!G74</f>
        <v>0</v>
      </c>
      <c r="G48" s="189">
        <f>E48+F48</f>
        <v>0</v>
      </c>
      <c r="H48" s="207"/>
    </row>
    <row r="49" spans="2:8" ht="20.100000000000001" customHeight="1">
      <c r="B49" s="799" t="s">
        <v>289</v>
      </c>
      <c r="C49" s="799"/>
      <c r="D49" s="799"/>
      <c r="E49" s="606"/>
      <c r="F49" s="606"/>
      <c r="G49" s="606"/>
      <c r="H49" s="205"/>
    </row>
    <row r="50" spans="2:8" ht="20.100000000000001" customHeight="1">
      <c r="B50" s="800" t="s">
        <v>290</v>
      </c>
      <c r="C50" s="800"/>
      <c r="D50" s="800"/>
      <c r="E50" s="189">
        <f>'1.基礎情報（事務組合用）'!F75</f>
        <v>0</v>
      </c>
      <c r="F50" s="189">
        <f>'1.基礎情報（事務組合用）'!G75</f>
        <v>0</v>
      </c>
      <c r="G50" s="189">
        <f>E50+F50</f>
        <v>0</v>
      </c>
      <c r="H50" s="190"/>
    </row>
    <row r="51" spans="2:8" ht="20.100000000000001" customHeight="1">
      <c r="B51" s="800" t="s">
        <v>291</v>
      </c>
      <c r="C51" s="800"/>
      <c r="D51" s="800"/>
      <c r="E51" s="189">
        <f>'1.基礎情報（事務組合用）'!F76</f>
        <v>0</v>
      </c>
      <c r="F51" s="189">
        <f>'1.基礎情報（事務組合用）'!G76</f>
        <v>0</v>
      </c>
      <c r="G51" s="189">
        <f>E51+F51</f>
        <v>0</v>
      </c>
      <c r="H51" s="190"/>
    </row>
    <row r="52" spans="2:8" ht="20.100000000000001" customHeight="1">
      <c r="B52" s="800" t="s">
        <v>276</v>
      </c>
      <c r="C52" s="800"/>
      <c r="D52" s="800"/>
      <c r="E52" s="189">
        <f>'1.基礎情報（事務組合用）'!F77</f>
        <v>0</v>
      </c>
      <c r="F52" s="189">
        <f>'1.基礎情報（事務組合用）'!G77</f>
        <v>0</v>
      </c>
      <c r="G52" s="189">
        <f>E52+F52</f>
        <v>0</v>
      </c>
      <c r="H52" s="190"/>
    </row>
    <row r="53" spans="2:8" ht="20.100000000000001" customHeight="1">
      <c r="G53" s="210" t="s">
        <v>455</v>
      </c>
      <c r="H53" s="210"/>
    </row>
    <row r="54" spans="2:8" ht="20.100000000000001" customHeight="1">
      <c r="B54" s="798" t="s">
        <v>387</v>
      </c>
      <c r="C54" s="798"/>
      <c r="D54" s="798"/>
      <c r="E54" s="213" t="e">
        <f>(E48*1000)/'分析  (事務組合用)'!C36</f>
        <v>#DIV/0!</v>
      </c>
      <c r="F54" s="213" t="e">
        <f>(F48*1000)/'分析  (事務組合用)'!D36</f>
        <v>#DIV/0!</v>
      </c>
      <c r="G54" s="213" t="e">
        <f>(G48*1000)/'分析  (事務組合用)'!E36</f>
        <v>#DIV/0!</v>
      </c>
      <c r="H54" s="205"/>
    </row>
  </sheetData>
  <mergeCells count="44">
    <mergeCell ref="B25:D25"/>
    <mergeCell ref="B26:D26"/>
    <mergeCell ref="B28:D28"/>
    <mergeCell ref="B29:D29"/>
    <mergeCell ref="F21:G21"/>
    <mergeCell ref="B22:E22"/>
    <mergeCell ref="F22:G22"/>
    <mergeCell ref="F19:G19"/>
    <mergeCell ref="B7:E21"/>
    <mergeCell ref="F7:G7"/>
    <mergeCell ref="F8:G8"/>
    <mergeCell ref="F9:G9"/>
    <mergeCell ref="F10:G10"/>
    <mergeCell ref="F11:G11"/>
    <mergeCell ref="F14:G14"/>
    <mergeCell ref="F15:G15"/>
    <mergeCell ref="F16:G16"/>
    <mergeCell ref="F17:G17"/>
    <mergeCell ref="F18:G18"/>
    <mergeCell ref="B51:D51"/>
    <mergeCell ref="B52:D52"/>
    <mergeCell ref="B54:D54"/>
    <mergeCell ref="B43:D43"/>
    <mergeCell ref="B44:D44"/>
    <mergeCell ref="B47:D47"/>
    <mergeCell ref="B48:D48"/>
    <mergeCell ref="B49:D49"/>
    <mergeCell ref="B50:D50"/>
    <mergeCell ref="B42:D42"/>
    <mergeCell ref="B33:D33"/>
    <mergeCell ref="B4:E4"/>
    <mergeCell ref="F4:G4"/>
    <mergeCell ref="B5:E5"/>
    <mergeCell ref="F5:G5"/>
    <mergeCell ref="B6:E6"/>
    <mergeCell ref="F6:G6"/>
    <mergeCell ref="F12:G12"/>
    <mergeCell ref="F13:G13"/>
    <mergeCell ref="B34:D34"/>
    <mergeCell ref="B38:D38"/>
    <mergeCell ref="B39:D39"/>
    <mergeCell ref="B40:D40"/>
    <mergeCell ref="B41:D41"/>
    <mergeCell ref="F20:G20"/>
  </mergeCells>
  <phoneticPr fontId="8"/>
  <printOptions horizontalCentered="1" gridLinesSet="0"/>
  <pageMargins left="1.1811023622047245" right="1.1811023622047245" top="1.3779527559055118" bottom="0.78740157480314965" header="0.59055118110236227" footer="0.39370078740157483"/>
  <pageSetup paperSize="8"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K43"/>
  <sheetViews>
    <sheetView workbookViewId="0"/>
  </sheetViews>
  <sheetFormatPr defaultColWidth="9" defaultRowHeight="17.100000000000001" customHeight="1"/>
  <cols>
    <col min="1" max="1" width="2.625" style="188" customWidth="1"/>
    <col min="2" max="2" width="42.125" style="188" customWidth="1"/>
    <col min="3" max="5" width="20.625" style="188" customWidth="1"/>
    <col min="6" max="6" width="4.625" style="188" customWidth="1"/>
    <col min="7" max="7" width="24.375" style="188" customWidth="1"/>
    <col min="8" max="8" width="14.375" style="188" bestFit="1" customWidth="1"/>
    <col min="9" max="9" width="11.875" style="188" bestFit="1" customWidth="1"/>
    <col min="10" max="10" width="9.5" style="188" bestFit="1" customWidth="1"/>
    <col min="11" max="16384" width="9" style="188"/>
  </cols>
  <sheetData>
    <row r="1" spans="1:11" ht="17.100000000000001" customHeight="1">
      <c r="A1" s="214" t="s">
        <v>769</v>
      </c>
    </row>
    <row r="2" spans="1:11" ht="20.100000000000001" customHeight="1">
      <c r="B2" s="398" t="s">
        <v>122</v>
      </c>
    </row>
    <row r="3" spans="1:11" ht="17.100000000000001" customHeight="1">
      <c r="B3" s="504" t="s">
        <v>402</v>
      </c>
      <c r="E3" s="673"/>
    </row>
    <row r="4" spans="1:11" ht="17.100000000000001" customHeight="1">
      <c r="B4" s="506" t="s">
        <v>403</v>
      </c>
      <c r="D4" s="50"/>
      <c r="E4" s="172"/>
      <c r="F4" s="172"/>
      <c r="G4" s="50"/>
    </row>
    <row r="5" spans="1:11" ht="17.100000000000001" customHeight="1">
      <c r="B5" s="216"/>
      <c r="C5" s="50"/>
      <c r="D5" s="50"/>
      <c r="E5" s="172"/>
      <c r="F5" s="172"/>
      <c r="G5" s="50"/>
    </row>
    <row r="6" spans="1:11" ht="20.100000000000001" customHeight="1">
      <c r="B6" s="399" t="s">
        <v>299</v>
      </c>
      <c r="C6" s="193"/>
      <c r="D6" s="218"/>
      <c r="E6" s="218"/>
      <c r="F6" s="218"/>
      <c r="G6" s="218"/>
      <c r="H6" s="218"/>
      <c r="I6" s="218"/>
      <c r="J6" s="218"/>
      <c r="K6" s="218"/>
    </row>
    <row r="7" spans="1:11" ht="17.100000000000001" customHeight="1">
      <c r="B7" s="408" t="s">
        <v>392</v>
      </c>
      <c r="E7" s="400" t="s">
        <v>788</v>
      </c>
    </row>
    <row r="8" spans="1:11" ht="17.100000000000001" customHeight="1">
      <c r="B8" s="483" t="s">
        <v>304</v>
      </c>
      <c r="C8" s="401" t="s">
        <v>3</v>
      </c>
      <c r="D8" s="401" t="s">
        <v>4</v>
      </c>
      <c r="E8" s="483" t="s">
        <v>211</v>
      </c>
    </row>
    <row r="9" spans="1:11" ht="17.100000000000001" customHeight="1">
      <c r="B9" s="70" t="s">
        <v>393</v>
      </c>
      <c r="C9" s="670"/>
      <c r="D9" s="671"/>
      <c r="E9" s="672" t="str">
        <f>IFERROR('1.基礎情報（市区町村用）'!H91/E35*1000,"- ")</f>
        <v xml:space="preserve">- </v>
      </c>
      <c r="F9" s="172"/>
      <c r="G9" s="50"/>
    </row>
    <row r="10" spans="1:11" ht="17.100000000000001" customHeight="1">
      <c r="B10" s="70" t="s">
        <v>394</v>
      </c>
      <c r="C10" s="672" t="str">
        <f>IFERROR('1.基礎情報（市区町村用）'!F86/C36*1000,"- ")</f>
        <v xml:space="preserve">- </v>
      </c>
      <c r="D10" s="672" t="str">
        <f>IFERROR('1.基礎情報（市区町村用）'!G86/D36*1000,"- ")</f>
        <v xml:space="preserve">- </v>
      </c>
      <c r="E10" s="672" t="str">
        <f>IFERROR('1.基礎情報（市区町村用）'!H86/E36*1000,"- ")</f>
        <v xml:space="preserve">- </v>
      </c>
      <c r="F10" s="218"/>
      <c r="G10" s="218"/>
      <c r="H10" s="218"/>
    </row>
    <row r="11" spans="1:11" ht="17.100000000000001" customHeight="1">
      <c r="B11" s="220" t="s">
        <v>395</v>
      </c>
      <c r="C11" s="672" t="str">
        <f>IFERROR('1.基礎情報（市区町村用）'!F87/C37*1000,"- ")</f>
        <v xml:space="preserve">- </v>
      </c>
      <c r="D11" s="672" t="str">
        <f>IFERROR('1.基礎情報（市区町村用）'!G87/D37*1000,"- ")</f>
        <v xml:space="preserve">- </v>
      </c>
      <c r="E11" s="672" t="str">
        <f>IFERROR('1.基礎情報（市区町村用）'!H87/E37*1000,"- ")</f>
        <v xml:space="preserve">- </v>
      </c>
      <c r="F11" s="218"/>
      <c r="G11" s="218"/>
      <c r="H11" s="218"/>
    </row>
    <row r="12" spans="1:11" ht="17.100000000000001" customHeight="1">
      <c r="B12" s="220" t="s">
        <v>396</v>
      </c>
      <c r="C12" s="672" t="str">
        <f>IFERROR('1.基礎情報（市区町村用）'!F88/C38*1000,"- ")</f>
        <v xml:space="preserve">- </v>
      </c>
      <c r="D12" s="672" t="str">
        <f>IFERROR('1.基礎情報（市区町村用）'!G88/D38*1000,"- ")</f>
        <v xml:space="preserve">- </v>
      </c>
      <c r="E12" s="672" t="str">
        <f>IFERROR('1.基礎情報（市区町村用）'!H88/E38*1000,"- ")</f>
        <v xml:space="preserve">- </v>
      </c>
      <c r="F12" s="218"/>
      <c r="G12" s="218"/>
      <c r="H12" s="218"/>
    </row>
    <row r="13" spans="1:11" ht="17.100000000000001" customHeight="1">
      <c r="B13" s="220" t="s">
        <v>397</v>
      </c>
      <c r="C13" s="672" t="str">
        <f>IFERROR('1.基礎情報（市区町村用）'!F89/C39*1000,"- ")</f>
        <v xml:space="preserve">- </v>
      </c>
      <c r="D13" s="672" t="str">
        <f>IFERROR('1.基礎情報（市区町村用）'!G89/D39*1000,"- ")</f>
        <v xml:space="preserve">- </v>
      </c>
      <c r="E13" s="672" t="str">
        <f>IFERROR('1.基礎情報（市区町村用）'!H89/E39*1000,"- ")</f>
        <v xml:space="preserve">- </v>
      </c>
      <c r="F13" s="218"/>
      <c r="G13" s="218"/>
      <c r="H13" s="218"/>
    </row>
    <row r="14" spans="1:11" ht="17.100000000000001" customHeight="1">
      <c r="B14" s="483" t="s">
        <v>305</v>
      </c>
      <c r="C14" s="674"/>
      <c r="D14" s="674"/>
      <c r="E14" s="675"/>
      <c r="F14" s="218"/>
      <c r="G14" s="218"/>
      <c r="H14" s="218"/>
    </row>
    <row r="15" spans="1:11" ht="33.950000000000003" customHeight="1">
      <c r="B15" s="219" t="s">
        <v>398</v>
      </c>
      <c r="C15" s="672" t="str">
        <f>IFERROR('1.基礎情報（市区町村用）'!F94/C40*1000,"- ")</f>
        <v xml:space="preserve">- </v>
      </c>
      <c r="D15" s="670"/>
      <c r="E15" s="672" t="str">
        <f>IFERROR('1.基礎情報（市区町村用）'!H94/E40*1000,"- ")</f>
        <v xml:space="preserve">- </v>
      </c>
      <c r="F15" s="218"/>
      <c r="G15" s="218" t="s">
        <v>352</v>
      </c>
      <c r="H15" s="218"/>
    </row>
    <row r="16" spans="1:11" ht="33.950000000000003" customHeight="1">
      <c r="B16" s="219" t="s">
        <v>399</v>
      </c>
      <c r="C16" s="672" t="str">
        <f>IFERROR('1.基礎情報（市区町村用）'!F95/C41*1000,"- ")</f>
        <v xml:space="preserve">- </v>
      </c>
      <c r="D16" s="672" t="str">
        <f>IFERROR('1.基礎情報（市区町村用）'!G95/D41*1000,"- ")</f>
        <v xml:space="preserve">- </v>
      </c>
      <c r="E16" s="672" t="str">
        <f>IFERROR('1.基礎情報（市区町村用）'!H95/E41*1000,"- ")</f>
        <v xml:space="preserve">- </v>
      </c>
      <c r="F16" s="423"/>
      <c r="G16" s="218" t="s">
        <v>353</v>
      </c>
      <c r="H16" s="218"/>
    </row>
    <row r="17" spans="2:11" ht="17.100000000000001" customHeight="1">
      <c r="B17" s="47" t="s">
        <v>448</v>
      </c>
      <c r="C17" s="403"/>
      <c r="D17" s="403"/>
      <c r="E17" s="403"/>
      <c r="F17" s="423"/>
      <c r="G17" s="218"/>
      <c r="H17" s="218"/>
    </row>
    <row r="18" spans="2:11" ht="17.100000000000001" customHeight="1">
      <c r="B18" s="47" t="s">
        <v>449</v>
      </c>
      <c r="C18" s="403"/>
      <c r="D18" s="403"/>
      <c r="E18" s="403"/>
      <c r="F18" s="423"/>
      <c r="G18" s="218"/>
      <c r="H18" s="218"/>
    </row>
    <row r="19" spans="2:11" ht="17.100000000000001" customHeight="1">
      <c r="B19" s="172"/>
      <c r="C19" s="172"/>
      <c r="D19" s="172"/>
      <c r="E19" s="172"/>
      <c r="F19" s="172"/>
      <c r="G19" s="50"/>
    </row>
    <row r="20" spans="2:11" ht="17.100000000000001" customHeight="1">
      <c r="B20" s="408" t="s">
        <v>430</v>
      </c>
      <c r="C20" s="193"/>
      <c r="D20" s="218"/>
      <c r="E20" s="218"/>
      <c r="F20" s="218"/>
      <c r="G20" s="193"/>
      <c r="H20" s="218"/>
      <c r="I20" s="218"/>
      <c r="J20" s="218"/>
      <c r="K20" s="218"/>
    </row>
    <row r="21" spans="2:11" ht="17.100000000000001" customHeight="1">
      <c r="B21" s="483" t="s">
        <v>304</v>
      </c>
      <c r="C21" s="761" t="s">
        <v>308</v>
      </c>
      <c r="D21" s="761"/>
      <c r="E21" s="761"/>
      <c r="F21" s="218"/>
      <c r="G21" s="193"/>
      <c r="H21" s="218"/>
      <c r="I21" s="218"/>
      <c r="J21" s="218"/>
      <c r="K21" s="218"/>
    </row>
    <row r="22" spans="2:11" ht="17.100000000000001" customHeight="1">
      <c r="B22" s="70" t="s">
        <v>300</v>
      </c>
      <c r="C22" s="845" t="s">
        <v>322</v>
      </c>
      <c r="D22" s="845"/>
      <c r="E22" s="845"/>
      <c r="F22" s="218"/>
      <c r="G22" s="218"/>
      <c r="H22" s="218"/>
      <c r="I22" s="218"/>
      <c r="J22" s="218"/>
      <c r="K22" s="218"/>
    </row>
    <row r="23" spans="2:11" ht="17.100000000000001" customHeight="1">
      <c r="B23" s="70" t="s">
        <v>143</v>
      </c>
      <c r="C23" s="845" t="s">
        <v>323</v>
      </c>
      <c r="D23" s="845"/>
      <c r="E23" s="845"/>
      <c r="F23" s="218"/>
      <c r="G23" s="218"/>
      <c r="H23" s="218"/>
      <c r="I23" s="218"/>
      <c r="J23" s="218"/>
      <c r="K23" s="218"/>
    </row>
    <row r="24" spans="2:11" ht="17.100000000000001" customHeight="1">
      <c r="B24" s="220" t="s">
        <v>301</v>
      </c>
      <c r="C24" s="846" t="s">
        <v>464</v>
      </c>
      <c r="D24" s="845"/>
      <c r="E24" s="845"/>
      <c r="F24" s="424"/>
      <c r="G24" s="218"/>
      <c r="H24" s="218"/>
      <c r="I24" s="218"/>
      <c r="J24" s="218"/>
      <c r="K24" s="218"/>
    </row>
    <row r="25" spans="2:11" ht="17.100000000000001" customHeight="1">
      <c r="B25" s="220" t="s">
        <v>302</v>
      </c>
      <c r="C25" s="845" t="s">
        <v>485</v>
      </c>
      <c r="D25" s="845"/>
      <c r="E25" s="845"/>
      <c r="F25" s="218"/>
      <c r="G25" s="218"/>
      <c r="H25" s="218"/>
      <c r="I25" s="218"/>
      <c r="J25" s="218"/>
      <c r="K25" s="218"/>
    </row>
    <row r="26" spans="2:11" ht="17.100000000000001" customHeight="1">
      <c r="B26" s="220" t="s">
        <v>303</v>
      </c>
      <c r="C26" s="845" t="s">
        <v>465</v>
      </c>
      <c r="D26" s="845"/>
      <c r="E26" s="845"/>
      <c r="F26" s="218"/>
      <c r="G26" s="218"/>
      <c r="H26" s="218"/>
      <c r="I26" s="218"/>
      <c r="J26" s="218"/>
      <c r="K26" s="218"/>
    </row>
    <row r="27" spans="2:11" ht="17.100000000000001" customHeight="1">
      <c r="B27" s="483" t="s">
        <v>305</v>
      </c>
      <c r="C27" s="761" t="s">
        <v>308</v>
      </c>
      <c r="D27" s="761"/>
      <c r="E27" s="761"/>
      <c r="F27" s="174"/>
      <c r="G27" s="175"/>
      <c r="H27" s="193"/>
      <c r="I27" s="193"/>
    </row>
    <row r="28" spans="2:11" ht="33.950000000000003" customHeight="1">
      <c r="B28" s="70" t="s">
        <v>14</v>
      </c>
      <c r="C28" s="843" t="s">
        <v>486</v>
      </c>
      <c r="D28" s="843"/>
      <c r="E28" s="843"/>
      <c r="F28" s="174"/>
      <c r="G28" s="175"/>
      <c r="H28" s="193"/>
      <c r="I28" s="193"/>
    </row>
    <row r="29" spans="2:11" ht="17.100000000000001" customHeight="1">
      <c r="B29" s="219" t="s">
        <v>204</v>
      </c>
      <c r="C29" s="844" t="s">
        <v>307</v>
      </c>
      <c r="D29" s="844"/>
      <c r="E29" s="844"/>
      <c r="F29" s="174"/>
      <c r="G29" s="175"/>
      <c r="H29" s="193"/>
      <c r="I29" s="193"/>
    </row>
    <row r="30" spans="2:11" ht="17.100000000000001" customHeight="1">
      <c r="B30" s="50"/>
      <c r="C30" s="50"/>
      <c r="D30" s="50"/>
      <c r="E30" s="172"/>
      <c r="F30" s="172"/>
      <c r="G30" s="50"/>
    </row>
    <row r="31" spans="2:11" ht="17.100000000000001" customHeight="1">
      <c r="B31" s="47"/>
      <c r="C31" s="403"/>
      <c r="D31" s="403"/>
      <c r="E31" s="403"/>
      <c r="F31" s="218"/>
      <c r="G31" s="218"/>
      <c r="H31" s="218"/>
    </row>
    <row r="32" spans="2:11" ht="17.100000000000001" customHeight="1">
      <c r="B32" s="408" t="s">
        <v>400</v>
      </c>
      <c r="C32" s="223"/>
      <c r="D32" s="223"/>
      <c r="E32" s="204" t="s">
        <v>135</v>
      </c>
    </row>
    <row r="33" spans="1:11" ht="17.100000000000001" customHeight="1">
      <c r="B33" s="841" t="s">
        <v>401</v>
      </c>
      <c r="C33" s="838" t="s">
        <v>309</v>
      </c>
      <c r="D33" s="839"/>
      <c r="E33" s="840"/>
    </row>
    <row r="34" spans="1:11" ht="17.100000000000001" customHeight="1">
      <c r="B34" s="842"/>
      <c r="C34" s="487" t="s">
        <v>3</v>
      </c>
      <c r="D34" s="482" t="s">
        <v>61</v>
      </c>
      <c r="E34" s="224" t="s">
        <v>60</v>
      </c>
      <c r="F34" s="193"/>
    </row>
    <row r="35" spans="1:11" ht="17.100000000000001" customHeight="1">
      <c r="A35" s="193"/>
      <c r="B35" s="488" t="s">
        <v>310</v>
      </c>
      <c r="C35" s="225"/>
      <c r="D35" s="633"/>
      <c r="E35" s="634">
        <f>('1.基礎情報（市区町村用）'!J48+'1.基礎情報（市区町村用）'!K48+'1.基礎情報（市区町村用）'!J60)*1000</f>
        <v>0</v>
      </c>
      <c r="F35" s="193"/>
    </row>
    <row r="36" spans="1:11" ht="17.100000000000001" customHeight="1">
      <c r="A36" s="193"/>
      <c r="B36" s="488" t="s">
        <v>311</v>
      </c>
      <c r="C36" s="632">
        <f>('1.基礎情報（市区町村用）'!J48)*1000</f>
        <v>0</v>
      </c>
      <c r="D36" s="635">
        <f>('1.基礎情報（市区町村用）'!J60)*1000</f>
        <v>0</v>
      </c>
      <c r="E36" s="634">
        <f>C36+D36</f>
        <v>0</v>
      </c>
      <c r="F36" s="193"/>
      <c r="G36" s="193"/>
    </row>
    <row r="37" spans="1:11" ht="17.100000000000001" customHeight="1">
      <c r="A37" s="193"/>
      <c r="B37" s="303" t="s">
        <v>463</v>
      </c>
      <c r="C37" s="632">
        <f>('1.基礎情報（市区町村用）'!F48+'1.基礎情報（市区町村用）'!G48)*1000</f>
        <v>0</v>
      </c>
      <c r="D37" s="635">
        <f>('1.基礎情報（市区町村用）'!F60+'1.基礎情報（市区町村用）'!G60)*1000</f>
        <v>0</v>
      </c>
      <c r="E37" s="634">
        <f t="shared" ref="E37:E41" si="0">C37+D37</f>
        <v>0</v>
      </c>
      <c r="F37" s="193"/>
      <c r="G37" s="193"/>
    </row>
    <row r="38" spans="1:11" ht="17.100000000000001" customHeight="1">
      <c r="A38" s="193"/>
      <c r="B38" s="303" t="s">
        <v>774</v>
      </c>
      <c r="C38" s="632">
        <f>('1.基礎情報（市区町村用）'!J48-'1.基礎情報（市区町村用）'!F66-'1.基礎情報（市区町村用）'!F67)*1000</f>
        <v>0</v>
      </c>
      <c r="D38" s="635">
        <f>('1.基礎情報（市区町村用）'!J60-'1.基礎情報（市区町村用）'!G66-'1.基礎情報（市区町村用）'!G67)*1000</f>
        <v>0</v>
      </c>
      <c r="E38" s="634">
        <f t="shared" si="0"/>
        <v>0</v>
      </c>
      <c r="F38" s="193"/>
      <c r="G38" s="193"/>
    </row>
    <row r="39" spans="1:11" ht="17.100000000000001" customHeight="1">
      <c r="A39" s="193"/>
      <c r="B39" s="303" t="s">
        <v>461</v>
      </c>
      <c r="C39" s="632">
        <f>('1.基礎情報（市区町村用）'!F67+'1.基礎情報（市区町村用）'!F68)*1000</f>
        <v>0</v>
      </c>
      <c r="D39" s="635">
        <f>('1.基礎情報（市区町村用）'!G67+'1.基礎情報（市区町村用）'!G68)*1000</f>
        <v>0</v>
      </c>
      <c r="E39" s="634">
        <f t="shared" si="0"/>
        <v>0</v>
      </c>
      <c r="F39" s="193"/>
      <c r="G39" s="193"/>
    </row>
    <row r="40" spans="1:11" ht="17.100000000000001" customHeight="1">
      <c r="A40" s="193"/>
      <c r="B40" s="500" t="s">
        <v>136</v>
      </c>
      <c r="C40" s="206">
        <f>('1.基礎情報（市区町村用）'!F42+'1.基礎情報（市区町村用）'!G42+'1.基礎情報（市区町村用）'!F43+'1.基礎情報（市区町村用）'!G43+'1.基礎情報（市区町村用）'!F44+'1.基礎情報（市区町村用）'!G44+'1.基礎情報（市区町村用）'!F47+'1.基礎情報（市区町村用）'!G47)*1000</f>
        <v>0</v>
      </c>
      <c r="D40" s="227"/>
      <c r="E40" s="634">
        <f t="shared" si="0"/>
        <v>0</v>
      </c>
      <c r="F40" s="193"/>
    </row>
    <row r="41" spans="1:11" ht="17.100000000000001" customHeight="1">
      <c r="A41" s="193"/>
      <c r="B41" s="500" t="s">
        <v>354</v>
      </c>
      <c r="C41" s="206">
        <f>('1.基礎情報（市区町村用）'!H48+'1.基礎情報（市区町村用）'!I48)*1000</f>
        <v>0</v>
      </c>
      <c r="D41" s="430">
        <f>('1.基礎情報（市区町村用）'!H60+'1.基礎情報（市区町村用）'!I60)*1000</f>
        <v>0</v>
      </c>
      <c r="E41" s="634">
        <f t="shared" si="0"/>
        <v>0</v>
      </c>
      <c r="F41" s="193"/>
    </row>
    <row r="42" spans="1:11" ht="17.100000000000001" customHeight="1">
      <c r="B42" s="217"/>
      <c r="D42" s="218"/>
      <c r="E42" s="218"/>
      <c r="F42" s="218"/>
      <c r="G42" s="218"/>
      <c r="H42" s="218"/>
      <c r="I42" s="218"/>
      <c r="J42" s="218"/>
      <c r="K42" s="218"/>
    </row>
    <row r="43" spans="1:11" ht="17.100000000000001" customHeight="1">
      <c r="B43" s="254"/>
    </row>
  </sheetData>
  <mergeCells count="11">
    <mergeCell ref="C26:E26"/>
    <mergeCell ref="C21:E21"/>
    <mergeCell ref="C22:E22"/>
    <mergeCell ref="C23:E23"/>
    <mergeCell ref="C24:E24"/>
    <mergeCell ref="C25:E25"/>
    <mergeCell ref="C33:E33"/>
    <mergeCell ref="B33:B34"/>
    <mergeCell ref="C27:E27"/>
    <mergeCell ref="C28:E28"/>
    <mergeCell ref="C29:E29"/>
  </mergeCells>
  <phoneticPr fontId="8"/>
  <printOptions horizontalCentered="1" gridLinesSet="0"/>
  <pageMargins left="1.1811023622047245" right="1.1811023622047245" top="1.3779527559055118" bottom="0.78740157480314965" header="0.59055118110236227" footer="0.39370078740157483"/>
  <pageSetup paperSize="8" orientation="portrait" r:id="rId1"/>
  <headerFooter alignWithMargins="0"/>
  <colBreaks count="1" manualBreakCount="1">
    <brk id="9" max="9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K43"/>
  <sheetViews>
    <sheetView workbookViewId="0"/>
  </sheetViews>
  <sheetFormatPr defaultColWidth="9" defaultRowHeight="17.100000000000001" customHeight="1"/>
  <cols>
    <col min="1" max="1" width="2.625" style="188" customWidth="1"/>
    <col min="2" max="2" width="42.125" style="188" customWidth="1"/>
    <col min="3" max="5" width="20.625" style="188" customWidth="1"/>
    <col min="6" max="6" width="4.625" style="188" customWidth="1"/>
    <col min="7" max="7" width="24.375" style="188" customWidth="1"/>
    <col min="8" max="8" width="14.375" style="188" bestFit="1" customWidth="1"/>
    <col min="9" max="9" width="11.875" style="188" bestFit="1" customWidth="1"/>
    <col min="10" max="10" width="9.5" style="188" bestFit="1" customWidth="1"/>
    <col min="11" max="16384" width="9" style="188"/>
  </cols>
  <sheetData>
    <row r="1" spans="1:11" ht="17.100000000000001" customHeight="1">
      <c r="A1" s="214" t="s">
        <v>770</v>
      </c>
    </row>
    <row r="2" spans="1:11" ht="20.100000000000001" customHeight="1">
      <c r="B2" s="398" t="s">
        <v>122</v>
      </c>
    </row>
    <row r="3" spans="1:11" ht="17.100000000000001" customHeight="1">
      <c r="B3" s="504" t="s">
        <v>402</v>
      </c>
    </row>
    <row r="4" spans="1:11" ht="17.100000000000001" customHeight="1">
      <c r="B4" s="506" t="s">
        <v>403</v>
      </c>
      <c r="D4" s="50"/>
      <c r="E4" s="172"/>
      <c r="F4" s="172"/>
      <c r="G4" s="50"/>
    </row>
    <row r="5" spans="1:11" ht="17.100000000000001" customHeight="1">
      <c r="B5" s="216"/>
      <c r="C5" s="50"/>
      <c r="D5" s="50"/>
      <c r="E5" s="172"/>
      <c r="F5" s="172"/>
      <c r="G5" s="50"/>
    </row>
    <row r="6" spans="1:11" ht="20.100000000000001" customHeight="1">
      <c r="B6" s="399" t="s">
        <v>299</v>
      </c>
      <c r="D6" s="218"/>
      <c r="E6" s="218"/>
      <c r="F6" s="218"/>
      <c r="G6" s="218"/>
      <c r="H6" s="218"/>
      <c r="I6" s="218"/>
      <c r="J6" s="218"/>
      <c r="K6" s="218"/>
    </row>
    <row r="7" spans="1:11" ht="17.100000000000001" customHeight="1">
      <c r="B7" s="408" t="s">
        <v>392</v>
      </c>
      <c r="E7" s="400" t="s">
        <v>788</v>
      </c>
    </row>
    <row r="8" spans="1:11" ht="17.100000000000001" customHeight="1">
      <c r="B8" s="609" t="s">
        <v>304</v>
      </c>
      <c r="C8" s="401" t="s">
        <v>3</v>
      </c>
      <c r="D8" s="401" t="s">
        <v>4</v>
      </c>
      <c r="E8" s="609" t="s">
        <v>211</v>
      </c>
    </row>
    <row r="9" spans="1:11" ht="17.100000000000001" customHeight="1">
      <c r="B9" s="70" t="s">
        <v>393</v>
      </c>
      <c r="C9" s="670"/>
      <c r="D9" s="671"/>
      <c r="E9" s="672" t="str">
        <f>IFERROR('1.基礎情報（事務組合用）'!H79/E35*1000,"- ")</f>
        <v xml:space="preserve">- </v>
      </c>
      <c r="F9" s="172"/>
      <c r="G9" s="50"/>
    </row>
    <row r="10" spans="1:11" ht="17.100000000000001" customHeight="1">
      <c r="B10" s="70" t="s">
        <v>394</v>
      </c>
      <c r="C10" s="672" t="str">
        <f>IFERROR('1.基礎情報（事務組合用）'!F74/C36*1000,"- ")</f>
        <v xml:space="preserve">- </v>
      </c>
      <c r="D10" s="672" t="str">
        <f>IFERROR('1.基礎情報（事務組合用）'!G74/D36*1000,"- ")</f>
        <v xml:space="preserve">- </v>
      </c>
      <c r="E10" s="672" t="str">
        <f>IFERROR('1.基礎情報（事務組合用）'!H74/E36*1000,"- ")</f>
        <v xml:space="preserve">- </v>
      </c>
      <c r="F10" s="218"/>
      <c r="G10" s="218"/>
      <c r="H10" s="218"/>
    </row>
    <row r="11" spans="1:11" ht="17.100000000000001" customHeight="1">
      <c r="B11" s="220" t="s">
        <v>395</v>
      </c>
      <c r="C11" s="672" t="str">
        <f>IFERROR('1.基礎情報（事務組合用）'!F75/C37*1000,"- ")</f>
        <v xml:space="preserve">- </v>
      </c>
      <c r="D11" s="672" t="str">
        <f>IFERROR('1.基礎情報（事務組合用）'!G75/D37*1000,"- ")</f>
        <v xml:space="preserve">- </v>
      </c>
      <c r="E11" s="672" t="str">
        <f>IFERROR('1.基礎情報（事務組合用）'!H75/E37*1000,"- ")</f>
        <v xml:space="preserve">- </v>
      </c>
      <c r="F11" s="218"/>
      <c r="G11" s="218"/>
      <c r="H11" s="218"/>
    </row>
    <row r="12" spans="1:11" ht="17.100000000000001" customHeight="1">
      <c r="B12" s="220" t="s">
        <v>396</v>
      </c>
      <c r="C12" s="672" t="str">
        <f>IFERROR('1.基礎情報（事務組合用）'!F76/C38*1000,"- ")</f>
        <v xml:space="preserve">- </v>
      </c>
      <c r="D12" s="672" t="str">
        <f>IFERROR('1.基礎情報（事務組合用）'!G76/D38*1000,"- ")</f>
        <v xml:space="preserve">- </v>
      </c>
      <c r="E12" s="672" t="str">
        <f>IFERROR('1.基礎情報（事務組合用）'!H76/E38*1000,"- ")</f>
        <v xml:space="preserve">- </v>
      </c>
      <c r="F12" s="218"/>
      <c r="G12" s="218"/>
      <c r="H12" s="218"/>
    </row>
    <row r="13" spans="1:11" ht="17.100000000000001" customHeight="1">
      <c r="B13" s="220" t="s">
        <v>397</v>
      </c>
      <c r="C13" s="672" t="str">
        <f>IFERROR('1.基礎情報（事務組合用）'!F77/C39*1000,"- ")</f>
        <v xml:space="preserve">- </v>
      </c>
      <c r="D13" s="672" t="str">
        <f>IFERROR('1.基礎情報（事務組合用）'!G77/D39*1000,"- ")</f>
        <v xml:space="preserve">- </v>
      </c>
      <c r="E13" s="672" t="str">
        <f>IFERROR('1.基礎情報（事務組合用）'!H77/E39*1000,"- ")</f>
        <v xml:space="preserve">- </v>
      </c>
      <c r="F13" s="218"/>
      <c r="G13" s="218"/>
      <c r="H13" s="218"/>
    </row>
    <row r="14" spans="1:11" ht="17.100000000000001" customHeight="1">
      <c r="B14" s="609" t="s">
        <v>305</v>
      </c>
      <c r="C14" s="674"/>
      <c r="D14" s="674"/>
      <c r="E14" s="675"/>
      <c r="F14" s="218"/>
      <c r="G14" s="218"/>
      <c r="H14" s="218"/>
    </row>
    <row r="15" spans="1:11" ht="33.950000000000003" customHeight="1">
      <c r="B15" s="219" t="s">
        <v>398</v>
      </c>
      <c r="C15" s="672" t="str">
        <f>IFERROR('1.基礎情報（事務組合用）'!F82/C40*1000,"- ")</f>
        <v xml:space="preserve">- </v>
      </c>
      <c r="D15" s="670"/>
      <c r="E15" s="672" t="str">
        <f>IFERROR('1.基礎情報（事務組合用）'!H82/E40*1000,"- ")</f>
        <v xml:space="preserve">- </v>
      </c>
      <c r="F15" s="218"/>
      <c r="G15" s="218" t="s">
        <v>352</v>
      </c>
      <c r="H15" s="218"/>
    </row>
    <row r="16" spans="1:11" ht="33.950000000000003" customHeight="1">
      <c r="B16" s="219" t="s">
        <v>399</v>
      </c>
      <c r="C16" s="672" t="str">
        <f>IFERROR('1.基礎情報（事務組合用）'!F83/C41*1000,"- ")</f>
        <v xml:space="preserve">- </v>
      </c>
      <c r="D16" s="672" t="str">
        <f>IFERROR('1.基礎情報（事務組合用）'!G83/D41*1000,"- ")</f>
        <v xml:space="preserve">- </v>
      </c>
      <c r="E16" s="672" t="str">
        <f>IFERROR('1.基礎情報（事務組合用）'!H83/E41*1000,"- ")</f>
        <v xml:space="preserve">- </v>
      </c>
      <c r="F16" s="423"/>
      <c r="G16" s="218" t="s">
        <v>353</v>
      </c>
      <c r="H16" s="218"/>
    </row>
    <row r="17" spans="2:11" ht="17.100000000000001" customHeight="1">
      <c r="B17" s="47" t="s">
        <v>448</v>
      </c>
      <c r="C17" s="403"/>
      <c r="D17" s="403"/>
      <c r="E17" s="403"/>
      <c r="F17" s="423"/>
      <c r="G17" s="218"/>
      <c r="H17" s="218"/>
    </row>
    <row r="18" spans="2:11" ht="17.100000000000001" customHeight="1">
      <c r="B18" s="47" t="s">
        <v>449</v>
      </c>
      <c r="C18" s="403"/>
      <c r="D18" s="403"/>
      <c r="E18" s="403"/>
      <c r="F18" s="423"/>
      <c r="G18" s="218"/>
      <c r="H18" s="218"/>
    </row>
    <row r="19" spans="2:11" ht="17.100000000000001" customHeight="1">
      <c r="B19" s="172"/>
      <c r="C19" s="172"/>
      <c r="D19" s="172"/>
      <c r="E19" s="172"/>
      <c r="F19" s="172"/>
      <c r="G19" s="50"/>
    </row>
    <row r="20" spans="2:11" ht="17.100000000000001" customHeight="1">
      <c r="B20" s="408" t="s">
        <v>430</v>
      </c>
      <c r="C20" s="193"/>
      <c r="D20" s="218"/>
      <c r="E20" s="218"/>
      <c r="F20" s="218"/>
      <c r="G20" s="193"/>
      <c r="H20" s="218"/>
      <c r="I20" s="218"/>
      <c r="J20" s="218"/>
      <c r="K20" s="218"/>
    </row>
    <row r="21" spans="2:11" ht="17.100000000000001" customHeight="1">
      <c r="B21" s="609" t="s">
        <v>304</v>
      </c>
      <c r="C21" s="761" t="s">
        <v>308</v>
      </c>
      <c r="D21" s="761"/>
      <c r="E21" s="761"/>
      <c r="F21" s="218"/>
      <c r="G21" s="193"/>
      <c r="H21" s="218"/>
      <c r="I21" s="218"/>
      <c r="J21" s="218"/>
      <c r="K21" s="218"/>
    </row>
    <row r="22" spans="2:11" ht="17.100000000000001" customHeight="1">
      <c r="B22" s="70" t="s">
        <v>300</v>
      </c>
      <c r="C22" s="845" t="s">
        <v>322</v>
      </c>
      <c r="D22" s="845"/>
      <c r="E22" s="845"/>
      <c r="F22" s="218"/>
      <c r="G22" s="218"/>
      <c r="H22" s="218"/>
      <c r="I22" s="218"/>
      <c r="J22" s="218"/>
      <c r="K22" s="218"/>
    </row>
    <row r="23" spans="2:11" ht="17.100000000000001" customHeight="1">
      <c r="B23" s="70" t="s">
        <v>143</v>
      </c>
      <c r="C23" s="845" t="s">
        <v>323</v>
      </c>
      <c r="D23" s="845"/>
      <c r="E23" s="845"/>
      <c r="F23" s="218"/>
      <c r="G23" s="218"/>
      <c r="H23" s="218"/>
      <c r="I23" s="218"/>
      <c r="J23" s="218"/>
      <c r="K23" s="218"/>
    </row>
    <row r="24" spans="2:11" ht="17.100000000000001" customHeight="1">
      <c r="B24" s="220" t="s">
        <v>301</v>
      </c>
      <c r="C24" s="846" t="s">
        <v>464</v>
      </c>
      <c r="D24" s="845"/>
      <c r="E24" s="845"/>
      <c r="F24" s="424"/>
      <c r="G24" s="218"/>
      <c r="H24" s="218"/>
      <c r="I24" s="218"/>
      <c r="J24" s="218"/>
      <c r="K24" s="218"/>
    </row>
    <row r="25" spans="2:11" ht="17.100000000000001" customHeight="1">
      <c r="B25" s="220" t="s">
        <v>302</v>
      </c>
      <c r="C25" s="845" t="s">
        <v>485</v>
      </c>
      <c r="D25" s="845"/>
      <c r="E25" s="845"/>
      <c r="F25" s="218"/>
      <c r="G25" s="218"/>
      <c r="H25" s="218"/>
      <c r="I25" s="218"/>
      <c r="J25" s="218"/>
      <c r="K25" s="218"/>
    </row>
    <row r="26" spans="2:11" ht="17.100000000000001" customHeight="1">
      <c r="B26" s="220" t="s">
        <v>303</v>
      </c>
      <c r="C26" s="845" t="s">
        <v>465</v>
      </c>
      <c r="D26" s="845"/>
      <c r="E26" s="845"/>
      <c r="F26" s="218"/>
      <c r="G26" s="218"/>
      <c r="H26" s="218"/>
      <c r="I26" s="218"/>
      <c r="J26" s="218"/>
      <c r="K26" s="218"/>
    </row>
    <row r="27" spans="2:11" ht="17.100000000000001" customHeight="1">
      <c r="B27" s="609" t="s">
        <v>305</v>
      </c>
      <c r="C27" s="761" t="s">
        <v>308</v>
      </c>
      <c r="D27" s="761"/>
      <c r="E27" s="761"/>
      <c r="F27" s="174"/>
      <c r="G27" s="175"/>
      <c r="H27" s="193"/>
      <c r="I27" s="193"/>
    </row>
    <row r="28" spans="2:11" ht="33.950000000000003" customHeight="1">
      <c r="B28" s="70" t="s">
        <v>14</v>
      </c>
      <c r="C28" s="843" t="s">
        <v>486</v>
      </c>
      <c r="D28" s="843"/>
      <c r="E28" s="843"/>
      <c r="F28" s="174"/>
      <c r="G28" s="175"/>
      <c r="H28" s="193"/>
      <c r="I28" s="193"/>
    </row>
    <row r="29" spans="2:11" ht="17.100000000000001" customHeight="1">
      <c r="B29" s="219" t="s">
        <v>204</v>
      </c>
      <c r="C29" s="844" t="s">
        <v>307</v>
      </c>
      <c r="D29" s="844"/>
      <c r="E29" s="844"/>
      <c r="F29" s="174"/>
      <c r="G29" s="175"/>
      <c r="H29" s="193"/>
      <c r="I29" s="193"/>
    </row>
    <row r="30" spans="2:11" ht="17.100000000000001" customHeight="1">
      <c r="B30" s="50"/>
      <c r="C30" s="50"/>
      <c r="D30" s="50"/>
      <c r="E30" s="172"/>
      <c r="F30" s="172"/>
      <c r="G30" s="50"/>
    </row>
    <row r="31" spans="2:11" ht="17.100000000000001" customHeight="1">
      <c r="B31" s="47"/>
      <c r="C31" s="403"/>
      <c r="D31" s="403"/>
      <c r="E31" s="403"/>
      <c r="F31" s="218"/>
      <c r="G31" s="218"/>
      <c r="H31" s="218"/>
    </row>
    <row r="32" spans="2:11" ht="17.100000000000001" customHeight="1">
      <c r="B32" s="408" t="s">
        <v>400</v>
      </c>
      <c r="C32" s="223"/>
      <c r="D32" s="223"/>
      <c r="E32" s="204" t="s">
        <v>135</v>
      </c>
    </row>
    <row r="33" spans="1:11" ht="17.100000000000001" customHeight="1">
      <c r="B33" s="841" t="s">
        <v>401</v>
      </c>
      <c r="C33" s="838" t="s">
        <v>309</v>
      </c>
      <c r="D33" s="839"/>
      <c r="E33" s="840"/>
    </row>
    <row r="34" spans="1:11" ht="17.100000000000001" customHeight="1">
      <c r="B34" s="842"/>
      <c r="C34" s="610" t="s">
        <v>3</v>
      </c>
      <c r="D34" s="608" t="s">
        <v>61</v>
      </c>
      <c r="E34" s="224" t="s">
        <v>60</v>
      </c>
      <c r="F34" s="193"/>
    </row>
    <row r="35" spans="1:11" ht="17.100000000000001" customHeight="1">
      <c r="A35" s="193"/>
      <c r="B35" s="488" t="s">
        <v>310</v>
      </c>
      <c r="C35" s="715"/>
      <c r="D35" s="716"/>
      <c r="E35" s="717">
        <f>('1.基礎情報（事務組合用）'!J40+'1.基礎情報（事務組合用）'!K40+'1.基礎情報（事務組合用）'!J52)*1000</f>
        <v>0</v>
      </c>
      <c r="F35" s="193"/>
    </row>
    <row r="36" spans="1:11" ht="17.100000000000001" customHeight="1">
      <c r="A36" s="193"/>
      <c r="B36" s="488" t="s">
        <v>311</v>
      </c>
      <c r="C36" s="718">
        <f>('1.基礎情報（事務組合用）'!J40)*1000</f>
        <v>0</v>
      </c>
      <c r="D36" s="719">
        <f>'1.基礎情報（事務組合用）'!J52*1000</f>
        <v>0</v>
      </c>
      <c r="E36" s="717">
        <f>C36+D36</f>
        <v>0</v>
      </c>
      <c r="F36" s="193"/>
      <c r="G36" s="193"/>
    </row>
    <row r="37" spans="1:11" ht="17.100000000000001" customHeight="1">
      <c r="A37" s="193"/>
      <c r="B37" s="303" t="s">
        <v>463</v>
      </c>
      <c r="C37" s="718">
        <f>('1.基礎情報（事務組合用）'!F40+'1.基礎情報（事務組合用）'!G40)*1000</f>
        <v>0</v>
      </c>
      <c r="D37" s="719">
        <f>('1.基礎情報（事務組合用）'!F52+'1.基礎情報（事務組合用）'!G52)*1000</f>
        <v>0</v>
      </c>
      <c r="E37" s="717">
        <f t="shared" ref="E37:E41" si="0">C37+D37</f>
        <v>0</v>
      </c>
      <c r="F37" s="193"/>
      <c r="G37" s="193"/>
    </row>
    <row r="38" spans="1:11" ht="17.100000000000001" customHeight="1">
      <c r="A38" s="193"/>
      <c r="B38" s="303" t="s">
        <v>462</v>
      </c>
      <c r="C38" s="718">
        <f>('1.基礎情報（事務組合用）'!J40-'1.基礎情報（事務組合用）'!F58-'1.基礎情報（事務組合用）'!F59)*1000</f>
        <v>0</v>
      </c>
      <c r="D38" s="719">
        <f>('1.基礎情報（事務組合用）'!J52-'1.基礎情報（事務組合用）'!G58-'1.基礎情報（事務組合用）'!G59)*1000</f>
        <v>0</v>
      </c>
      <c r="E38" s="717">
        <f t="shared" si="0"/>
        <v>0</v>
      </c>
      <c r="F38" s="193"/>
      <c r="G38" s="193"/>
    </row>
    <row r="39" spans="1:11" ht="17.100000000000001" customHeight="1">
      <c r="A39" s="193"/>
      <c r="B39" s="303" t="s">
        <v>461</v>
      </c>
      <c r="C39" s="718">
        <f>('1.基礎情報（事務組合用）'!F59+'1.基礎情報（事務組合用）'!F60)*1000</f>
        <v>0</v>
      </c>
      <c r="D39" s="719">
        <f>('1.基礎情報（事務組合用）'!G59+'1.基礎情報（事務組合用）'!G60)*1000</f>
        <v>0</v>
      </c>
      <c r="E39" s="717">
        <f t="shared" si="0"/>
        <v>0</v>
      </c>
      <c r="F39" s="193"/>
      <c r="G39" s="193"/>
    </row>
    <row r="40" spans="1:11" ht="17.100000000000001" customHeight="1">
      <c r="A40" s="193"/>
      <c r="B40" s="607" t="s">
        <v>136</v>
      </c>
      <c r="C40" s="718">
        <f>('1.基礎情報（事務組合用）'!F34+'1.基礎情報（事務組合用）'!G34+'1.基礎情報（事務組合用）'!F35+'1.基礎情報（事務組合用）'!G35+'1.基礎情報（事務組合用）'!F36+'1.基礎情報（事務組合用）'!G36+'1.基礎情報（事務組合用）'!F39+'1.基礎情報（事務組合用）'!G39)*1000</f>
        <v>0</v>
      </c>
      <c r="D40" s="720"/>
      <c r="E40" s="717">
        <f t="shared" si="0"/>
        <v>0</v>
      </c>
      <c r="F40" s="193"/>
    </row>
    <row r="41" spans="1:11" ht="17.100000000000001" customHeight="1">
      <c r="A41" s="193"/>
      <c r="B41" s="607" t="s">
        <v>354</v>
      </c>
      <c r="C41" s="718">
        <f>('1.基礎情報（事務組合用）'!H40+'1.基礎情報（事務組合用）'!I40)*1000</f>
        <v>0</v>
      </c>
      <c r="D41" s="719">
        <f>('1.基礎情報（事務組合用）'!H52+'1.基礎情報（事務組合用）'!I52)*1000</f>
        <v>0</v>
      </c>
      <c r="E41" s="717">
        <f t="shared" si="0"/>
        <v>0</v>
      </c>
      <c r="F41" s="193"/>
    </row>
    <row r="42" spans="1:11" ht="17.100000000000001" customHeight="1">
      <c r="B42" s="217"/>
      <c r="D42" s="218"/>
      <c r="E42" s="218"/>
      <c r="F42" s="218"/>
      <c r="G42" s="218"/>
      <c r="H42" s="218"/>
      <c r="I42" s="218"/>
      <c r="J42" s="218"/>
      <c r="K42" s="218"/>
    </row>
    <row r="43" spans="1:11" ht="17.100000000000001" customHeight="1">
      <c r="B43" s="254"/>
    </row>
  </sheetData>
  <mergeCells count="11">
    <mergeCell ref="C27:E27"/>
    <mergeCell ref="C28:E28"/>
    <mergeCell ref="C29:E29"/>
    <mergeCell ref="B33:B34"/>
    <mergeCell ref="C33:E33"/>
    <mergeCell ref="C26:E26"/>
    <mergeCell ref="C21:E21"/>
    <mergeCell ref="C22:E22"/>
    <mergeCell ref="C23:E23"/>
    <mergeCell ref="C24:E24"/>
    <mergeCell ref="C25:E25"/>
  </mergeCells>
  <phoneticPr fontId="8"/>
  <printOptions horizontalCentered="1" gridLinesSet="0"/>
  <pageMargins left="1.1811023622047245" right="1.1811023622047245" top="1.3779527559055118" bottom="0.78740157480314965" header="0.59055118110236227" footer="0.39370078740157483"/>
  <pageSetup paperSize="8" orientation="portrait" r:id="rId1"/>
  <headerFooter alignWithMargins="0"/>
  <colBreaks count="1" manualBreakCount="1">
    <brk id="9" max="9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A1:D15"/>
  <sheetViews>
    <sheetView workbookViewId="0"/>
  </sheetViews>
  <sheetFormatPr defaultColWidth="9" defaultRowHeight="13.5" customHeight="1"/>
  <cols>
    <col min="1" max="1" width="2.625" style="188" customWidth="1"/>
    <col min="2" max="2" width="3.625" style="188" bestFit="1" customWidth="1"/>
    <col min="3" max="16384" width="9" style="188"/>
  </cols>
  <sheetData>
    <row r="1" spans="1:4" ht="20.100000000000001" customHeight="1">
      <c r="A1" s="214" t="s">
        <v>340</v>
      </c>
    </row>
    <row r="2" spans="1:4" ht="20.100000000000001" customHeight="1"/>
    <row r="3" spans="1:4" ht="20.100000000000001" customHeight="1">
      <c r="B3" s="210" t="s">
        <v>39</v>
      </c>
      <c r="C3" s="188" t="s">
        <v>182</v>
      </c>
    </row>
    <row r="4" spans="1:4" ht="20.100000000000001" customHeight="1">
      <c r="B4" s="210"/>
      <c r="C4" s="188">
        <v>1</v>
      </c>
      <c r="D4" s="188" t="s">
        <v>840</v>
      </c>
    </row>
    <row r="5" spans="1:4" ht="20.100000000000001" customHeight="1">
      <c r="C5" s="188">
        <v>2</v>
      </c>
      <c r="D5" s="188" t="s">
        <v>183</v>
      </c>
    </row>
    <row r="6" spans="1:4" ht="20.100000000000001" customHeight="1">
      <c r="C6" s="188">
        <v>3</v>
      </c>
      <c r="D6" s="188" t="s">
        <v>184</v>
      </c>
    </row>
    <row r="7" spans="1:4" ht="20.100000000000001" customHeight="1">
      <c r="C7" s="188">
        <v>4</v>
      </c>
      <c r="D7" s="188" t="s">
        <v>841</v>
      </c>
    </row>
    <row r="8" spans="1:4" ht="20.100000000000001" customHeight="1">
      <c r="C8" s="188">
        <v>5</v>
      </c>
      <c r="D8" s="188" t="s">
        <v>315</v>
      </c>
    </row>
    <row r="9" spans="1:4" ht="20.100000000000001" customHeight="1">
      <c r="C9" s="188">
        <v>6</v>
      </c>
      <c r="D9" s="188" t="s">
        <v>414</v>
      </c>
    </row>
    <row r="10" spans="1:4" ht="20.100000000000001" customHeight="1">
      <c r="B10" s="210" t="s">
        <v>41</v>
      </c>
      <c r="C10" s="664" t="s">
        <v>839</v>
      </c>
    </row>
    <row r="11" spans="1:4" ht="20.100000000000001" customHeight="1">
      <c r="C11" s="192"/>
      <c r="D11" s="188" t="s">
        <v>606</v>
      </c>
    </row>
    <row r="12" spans="1:4" ht="20.100000000000001" customHeight="1">
      <c r="C12" s="261"/>
      <c r="D12" s="188" t="s">
        <v>851</v>
      </c>
    </row>
    <row r="13" spans="1:4" ht="20.100000000000001" customHeight="1">
      <c r="B13" s="210" t="s">
        <v>146</v>
      </c>
      <c r="C13" s="188" t="s">
        <v>838</v>
      </c>
    </row>
    <row r="14" spans="1:4" ht="20.100000000000001" customHeight="1">
      <c r="B14" s="210" t="s">
        <v>149</v>
      </c>
      <c r="C14" s="188" t="s">
        <v>798</v>
      </c>
    </row>
    <row r="15" spans="1:4" ht="20.100000000000001" customHeight="1"/>
  </sheetData>
  <phoneticPr fontId="8"/>
  <dataValidations count="1">
    <dataValidation type="whole" imeMode="off" operator="greaterThanOrEqual" allowBlank="1" showInputMessage="1" showErrorMessage="1" sqref="C11" xr:uid="{00000000-0002-0000-0C00-000000000000}">
      <formula1>0</formula1>
    </dataValidation>
  </dataValidations>
  <printOptions horizontalCentered="1" gridLinesSet="0"/>
  <pageMargins left="1.1811023622047245" right="1.1811023622047245" top="1.3779527559055118" bottom="0.78740157480314965" header="0.59055118110236227" footer="0.39370078740157483"/>
  <pageSetup paperSize="9" scale="5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A1:T101"/>
  <sheetViews>
    <sheetView topLeftCell="A4" workbookViewId="0">
      <selection activeCell="H74" sqref="H74"/>
    </sheetView>
  </sheetViews>
  <sheetFormatPr defaultColWidth="9" defaultRowHeight="17.100000000000001" customHeight="1"/>
  <cols>
    <col min="1" max="3" width="2.625" style="188" customWidth="1"/>
    <col min="4" max="4" width="10.5" style="188" customWidth="1"/>
    <col min="5" max="12" width="17.625" style="188" customWidth="1"/>
    <col min="13" max="13" width="9.5" style="188" bestFit="1" customWidth="1"/>
    <col min="14" max="16384" width="9" style="188"/>
  </cols>
  <sheetData>
    <row r="1" spans="1:12" ht="17.100000000000001" customHeight="1">
      <c r="A1" s="214" t="s">
        <v>718</v>
      </c>
      <c r="B1" s="214"/>
      <c r="C1" s="214"/>
    </row>
    <row r="2" spans="1:12" ht="17.100000000000001" customHeight="1">
      <c r="A2" s="214"/>
      <c r="B2" s="215" t="s">
        <v>122</v>
      </c>
      <c r="C2" s="214"/>
      <c r="H2" s="192"/>
      <c r="I2" s="188" t="s">
        <v>295</v>
      </c>
    </row>
    <row r="3" spans="1:12" ht="17.100000000000001" customHeight="1">
      <c r="B3" s="214"/>
      <c r="C3" s="188" t="s">
        <v>338</v>
      </c>
      <c r="H3" s="194"/>
      <c r="I3" s="193" t="s">
        <v>296</v>
      </c>
    </row>
    <row r="4" spans="1:12" ht="17.100000000000001" customHeight="1">
      <c r="B4" s="407"/>
      <c r="J4" s="2"/>
    </row>
    <row r="5" spans="1:12" ht="17.100000000000001" customHeight="1">
      <c r="B5" s="908" t="s">
        <v>795</v>
      </c>
      <c r="C5" s="909"/>
      <c r="D5" s="910"/>
      <c r="H5" s="469" t="s">
        <v>268</v>
      </c>
      <c r="I5" s="312"/>
      <c r="J5" s="190"/>
    </row>
    <row r="6" spans="1:12" ht="17.100000000000001" customHeight="1">
      <c r="D6" s="187"/>
      <c r="H6" s="191"/>
      <c r="I6" s="190"/>
      <c r="J6" s="190"/>
    </row>
    <row r="7" spans="1:12" ht="17.100000000000001" customHeight="1">
      <c r="B7" s="195" t="s">
        <v>426</v>
      </c>
    </row>
    <row r="8" spans="1:12" ht="17.100000000000001" customHeight="1">
      <c r="B8" s="814" t="s">
        <v>298</v>
      </c>
      <c r="C8" s="814"/>
      <c r="D8" s="814"/>
      <c r="E8" s="814"/>
      <c r="F8" s="815" t="s">
        <v>334</v>
      </c>
      <c r="G8" s="816"/>
      <c r="H8" s="815" t="s">
        <v>357</v>
      </c>
      <c r="I8" s="816"/>
      <c r="J8" s="911" t="s">
        <v>118</v>
      </c>
      <c r="K8" s="911"/>
      <c r="L8" s="911"/>
    </row>
    <row r="9" spans="1:12" ht="17.100000000000001" customHeight="1">
      <c r="B9" s="798" t="s">
        <v>269</v>
      </c>
      <c r="C9" s="798"/>
      <c r="D9" s="798"/>
      <c r="E9" s="479" t="s">
        <v>270</v>
      </c>
      <c r="F9" s="855"/>
      <c r="G9" s="856"/>
      <c r="H9" s="912"/>
      <c r="I9" s="913"/>
      <c r="J9" s="893" t="s">
        <v>293</v>
      </c>
      <c r="K9" s="893"/>
      <c r="L9" s="893"/>
    </row>
    <row r="10" spans="1:12" ht="17.100000000000001" customHeight="1">
      <c r="B10" s="798" t="s">
        <v>361</v>
      </c>
      <c r="C10" s="798"/>
      <c r="D10" s="798"/>
      <c r="E10" s="479" t="s">
        <v>270</v>
      </c>
      <c r="F10" s="855"/>
      <c r="G10" s="856"/>
      <c r="H10" s="912"/>
      <c r="I10" s="913"/>
      <c r="J10" s="893" t="s">
        <v>362</v>
      </c>
      <c r="K10" s="893"/>
      <c r="L10" s="893"/>
    </row>
    <row r="11" spans="1:12" ht="17.100000000000001" customHeight="1">
      <c r="B11" s="798" t="s">
        <v>363</v>
      </c>
      <c r="C11" s="798"/>
      <c r="D11" s="798"/>
      <c r="E11" s="479" t="s">
        <v>270</v>
      </c>
      <c r="F11" s="855"/>
      <c r="G11" s="856"/>
      <c r="H11" s="912"/>
      <c r="I11" s="913"/>
      <c r="J11" s="893" t="s">
        <v>365</v>
      </c>
      <c r="K11" s="893"/>
      <c r="L11" s="893"/>
    </row>
    <row r="12" spans="1:12" ht="17.100000000000001" customHeight="1">
      <c r="B12" s="798" t="s">
        <v>271</v>
      </c>
      <c r="C12" s="798"/>
      <c r="D12" s="798"/>
      <c r="E12" s="479" t="s">
        <v>270</v>
      </c>
      <c r="F12" s="857"/>
      <c r="G12" s="858"/>
      <c r="H12" s="912"/>
      <c r="I12" s="913"/>
      <c r="J12" s="893" t="s">
        <v>294</v>
      </c>
      <c r="K12" s="898"/>
      <c r="L12" s="898"/>
    </row>
    <row r="13" spans="1:12" ht="17.100000000000001" customHeight="1">
      <c r="B13" s="798" t="s">
        <v>272</v>
      </c>
      <c r="C13" s="798"/>
      <c r="D13" s="798"/>
      <c r="E13" s="479"/>
      <c r="F13" s="848"/>
      <c r="G13" s="849"/>
      <c r="H13" s="914"/>
      <c r="I13" s="915"/>
      <c r="J13" s="893" t="s">
        <v>294</v>
      </c>
      <c r="K13" s="898"/>
      <c r="L13" s="898"/>
    </row>
    <row r="14" spans="1:12" ht="17.100000000000001" customHeight="1">
      <c r="B14" s="798" t="s">
        <v>273</v>
      </c>
      <c r="C14" s="798"/>
      <c r="D14" s="798"/>
      <c r="E14" s="479" t="s">
        <v>274</v>
      </c>
      <c r="F14" s="850" t="e">
        <f>F9/F13</f>
        <v>#DIV/0!</v>
      </c>
      <c r="G14" s="851"/>
      <c r="H14" s="912"/>
      <c r="I14" s="913"/>
      <c r="J14" s="893" t="s">
        <v>294</v>
      </c>
      <c r="K14" s="898"/>
      <c r="L14" s="898"/>
    </row>
    <row r="15" spans="1:12" ht="87.75" customHeight="1">
      <c r="B15" s="806" t="s">
        <v>372</v>
      </c>
      <c r="C15" s="804" t="s">
        <v>375</v>
      </c>
      <c r="D15" s="804"/>
      <c r="E15" s="478" t="s">
        <v>370</v>
      </c>
      <c r="F15" s="852"/>
      <c r="G15" s="853"/>
      <c r="H15" s="899"/>
      <c r="I15" s="900"/>
      <c r="J15" s="893" t="s">
        <v>378</v>
      </c>
      <c r="K15" s="893"/>
      <c r="L15" s="893"/>
    </row>
    <row r="16" spans="1:12" ht="102.75" customHeight="1">
      <c r="B16" s="806"/>
      <c r="C16" s="804"/>
      <c r="D16" s="804"/>
      <c r="E16" s="479" t="s">
        <v>275</v>
      </c>
      <c r="F16" s="852"/>
      <c r="G16" s="853"/>
      <c r="H16" s="899"/>
      <c r="I16" s="900"/>
      <c r="J16" s="893" t="s">
        <v>379</v>
      </c>
      <c r="K16" s="893"/>
      <c r="L16" s="893"/>
    </row>
    <row r="17" spans="2:12" ht="176.25" customHeight="1">
      <c r="B17" s="806"/>
      <c r="C17" s="807"/>
      <c r="D17" s="804"/>
      <c r="E17" s="478" t="s">
        <v>720</v>
      </c>
      <c r="F17" s="854"/>
      <c r="G17" s="853"/>
      <c r="H17" s="899"/>
      <c r="I17" s="900"/>
      <c r="J17" s="897" t="s">
        <v>573</v>
      </c>
      <c r="K17" s="898"/>
      <c r="L17" s="898"/>
    </row>
    <row r="18" spans="2:12" ht="87.75" customHeight="1">
      <c r="B18" s="806"/>
      <c r="C18" s="808"/>
      <c r="D18" s="804" t="s">
        <v>376</v>
      </c>
      <c r="E18" s="478" t="s">
        <v>370</v>
      </c>
      <c r="F18" s="852"/>
      <c r="G18" s="902"/>
      <c r="H18" s="899"/>
      <c r="I18" s="900"/>
      <c r="J18" s="893" t="s">
        <v>380</v>
      </c>
      <c r="K18" s="893"/>
      <c r="L18" s="893"/>
    </row>
    <row r="19" spans="2:12" ht="102.75" customHeight="1">
      <c r="B19" s="806"/>
      <c r="C19" s="800"/>
      <c r="D19" s="805"/>
      <c r="E19" s="479" t="s">
        <v>275</v>
      </c>
      <c r="F19" s="895"/>
      <c r="G19" s="896"/>
      <c r="H19" s="899"/>
      <c r="I19" s="900"/>
      <c r="J19" s="893" t="s">
        <v>381</v>
      </c>
      <c r="K19" s="893"/>
      <c r="L19" s="893"/>
    </row>
    <row r="20" spans="2:12" ht="220.5" customHeight="1">
      <c r="B20" s="806"/>
      <c r="C20" s="800"/>
      <c r="D20" s="805"/>
      <c r="E20" s="478" t="s">
        <v>382</v>
      </c>
      <c r="F20" s="854"/>
      <c r="G20" s="901"/>
      <c r="H20" s="899"/>
      <c r="I20" s="900"/>
      <c r="J20" s="897" t="s">
        <v>572</v>
      </c>
      <c r="K20" s="898"/>
      <c r="L20" s="898"/>
    </row>
    <row r="21" spans="2:12" ht="87.75" customHeight="1">
      <c r="B21" s="806"/>
      <c r="C21" s="804" t="s">
        <v>377</v>
      </c>
      <c r="D21" s="804"/>
      <c r="E21" s="478" t="s">
        <v>370</v>
      </c>
      <c r="F21" s="895"/>
      <c r="G21" s="896"/>
      <c r="H21" s="899"/>
      <c r="I21" s="900"/>
      <c r="J21" s="893" t="s">
        <v>721</v>
      </c>
      <c r="K21" s="893"/>
      <c r="L21" s="893"/>
    </row>
    <row r="22" spans="2:12" ht="102.75" customHeight="1">
      <c r="B22" s="806"/>
      <c r="C22" s="804"/>
      <c r="D22" s="804"/>
      <c r="E22" s="479" t="s">
        <v>275</v>
      </c>
      <c r="F22" s="895"/>
      <c r="G22" s="896"/>
      <c r="H22" s="899"/>
      <c r="I22" s="900"/>
      <c r="J22" s="893" t="s">
        <v>722</v>
      </c>
      <c r="K22" s="893"/>
      <c r="L22" s="893"/>
    </row>
    <row r="23" spans="2:12" ht="177" customHeight="1">
      <c r="B23" s="806"/>
      <c r="C23" s="807"/>
      <c r="D23" s="804"/>
      <c r="E23" s="478" t="s">
        <v>382</v>
      </c>
      <c r="F23" s="854"/>
      <c r="G23" s="901"/>
      <c r="H23" s="899"/>
      <c r="I23" s="900"/>
      <c r="J23" s="897" t="s">
        <v>574</v>
      </c>
      <c r="K23" s="898"/>
      <c r="L23" s="898"/>
    </row>
    <row r="24" spans="2:12" ht="87.75" customHeight="1">
      <c r="B24" s="806"/>
      <c r="C24" s="809"/>
      <c r="D24" s="804" t="s">
        <v>376</v>
      </c>
      <c r="E24" s="478" t="s">
        <v>370</v>
      </c>
      <c r="F24" s="895"/>
      <c r="G24" s="896"/>
      <c r="H24" s="899"/>
      <c r="I24" s="900"/>
      <c r="J24" s="893" t="s">
        <v>723</v>
      </c>
      <c r="K24" s="893"/>
      <c r="L24" s="893"/>
    </row>
    <row r="25" spans="2:12" ht="102.75" customHeight="1">
      <c r="B25" s="806"/>
      <c r="C25" s="810"/>
      <c r="D25" s="804"/>
      <c r="E25" s="479" t="s">
        <v>275</v>
      </c>
      <c r="F25" s="895"/>
      <c r="G25" s="896"/>
      <c r="H25" s="899"/>
      <c r="I25" s="900"/>
      <c r="J25" s="893" t="s">
        <v>724</v>
      </c>
      <c r="K25" s="893"/>
      <c r="L25" s="893"/>
    </row>
    <row r="26" spans="2:12" ht="233.25" customHeight="1">
      <c r="B26" s="806"/>
      <c r="C26" s="810"/>
      <c r="D26" s="804"/>
      <c r="E26" s="478" t="s">
        <v>382</v>
      </c>
      <c r="F26" s="854"/>
      <c r="G26" s="901"/>
      <c r="H26" s="899"/>
      <c r="I26" s="900"/>
      <c r="J26" s="897" t="s">
        <v>575</v>
      </c>
      <c r="K26" s="898"/>
      <c r="L26" s="898"/>
    </row>
    <row r="27" spans="2:12" ht="122.25" customHeight="1">
      <c r="B27" s="806" t="s">
        <v>373</v>
      </c>
      <c r="C27" s="812" t="s">
        <v>374</v>
      </c>
      <c r="D27" s="804" t="s">
        <v>277</v>
      </c>
      <c r="E27" s="478" t="s">
        <v>368</v>
      </c>
      <c r="F27" s="895"/>
      <c r="G27" s="896"/>
      <c r="H27" s="892"/>
      <c r="I27" s="853"/>
      <c r="J27" s="893" t="s">
        <v>366</v>
      </c>
      <c r="K27" s="894"/>
      <c r="L27" s="894"/>
    </row>
    <row r="28" spans="2:12" ht="118.5" customHeight="1">
      <c r="B28" s="806"/>
      <c r="C28" s="812"/>
      <c r="D28" s="805"/>
      <c r="E28" s="479" t="s">
        <v>369</v>
      </c>
      <c r="F28" s="895"/>
      <c r="G28" s="896"/>
      <c r="H28" s="892"/>
      <c r="I28" s="853"/>
      <c r="J28" s="893" t="s">
        <v>367</v>
      </c>
      <c r="K28" s="894"/>
      <c r="L28" s="894"/>
    </row>
    <row r="29" spans="2:12" ht="122.25" customHeight="1">
      <c r="B29" s="806"/>
      <c r="C29" s="812"/>
      <c r="D29" s="804" t="s">
        <v>278</v>
      </c>
      <c r="E29" s="478" t="s">
        <v>368</v>
      </c>
      <c r="F29" s="895"/>
      <c r="G29" s="896"/>
      <c r="H29" s="892"/>
      <c r="I29" s="853"/>
      <c r="J29" s="893" t="s">
        <v>383</v>
      </c>
      <c r="K29" s="894"/>
      <c r="L29" s="894"/>
    </row>
    <row r="30" spans="2:12" ht="118.5" customHeight="1">
      <c r="B30" s="806"/>
      <c r="C30" s="812"/>
      <c r="D30" s="805"/>
      <c r="E30" s="479" t="s">
        <v>369</v>
      </c>
      <c r="F30" s="895"/>
      <c r="G30" s="896"/>
      <c r="H30" s="892"/>
      <c r="I30" s="853"/>
      <c r="J30" s="893" t="s">
        <v>384</v>
      </c>
      <c r="K30" s="894"/>
      <c r="L30" s="894"/>
    </row>
    <row r="31" spans="2:12" ht="81" customHeight="1">
      <c r="B31" s="806"/>
      <c r="C31" s="813" t="s">
        <v>291</v>
      </c>
      <c r="D31" s="813"/>
      <c r="E31" s="478" t="s">
        <v>368</v>
      </c>
      <c r="F31" s="895"/>
      <c r="G31" s="896"/>
      <c r="H31" s="892"/>
      <c r="I31" s="853"/>
      <c r="J31" s="897" t="s">
        <v>725</v>
      </c>
      <c r="K31" s="898"/>
      <c r="L31" s="898"/>
    </row>
    <row r="32" spans="2:12" ht="81" customHeight="1">
      <c r="B32" s="806"/>
      <c r="C32" s="798" t="s">
        <v>276</v>
      </c>
      <c r="D32" s="798"/>
      <c r="E32" s="478" t="s">
        <v>368</v>
      </c>
      <c r="F32" s="895"/>
      <c r="G32" s="896"/>
      <c r="H32" s="892"/>
      <c r="I32" s="853"/>
      <c r="J32" s="897" t="s">
        <v>726</v>
      </c>
      <c r="K32" s="898"/>
      <c r="L32" s="898"/>
    </row>
    <row r="33" spans="2:14" ht="17.100000000000001" customHeight="1">
      <c r="D33" s="221"/>
      <c r="J33" s="2"/>
    </row>
    <row r="34" spans="2:14" ht="17.100000000000001" customHeight="1">
      <c r="B34" s="195" t="s">
        <v>427</v>
      </c>
      <c r="F34" s="218"/>
      <c r="G34" s="218"/>
      <c r="H34" s="218"/>
      <c r="I34" s="218"/>
      <c r="J34" s="218"/>
      <c r="K34" s="218"/>
      <c r="L34" s="218"/>
      <c r="M34" s="218"/>
      <c r="N34" s="218"/>
    </row>
    <row r="35" spans="2:14" ht="17.100000000000001" customHeight="1">
      <c r="B35" s="890"/>
      <c r="C35" s="890"/>
      <c r="D35" s="890"/>
      <c r="E35" s="193" t="s">
        <v>591</v>
      </c>
      <c r="F35" s="218"/>
      <c r="G35" s="218"/>
      <c r="H35" s="218"/>
      <c r="I35" s="218"/>
      <c r="J35" s="218"/>
      <c r="K35" s="218"/>
      <c r="L35" s="218"/>
      <c r="M35" s="218"/>
      <c r="N35" s="218"/>
    </row>
    <row r="36" spans="2:14" ht="17.100000000000001" customHeight="1">
      <c r="B36" s="891"/>
      <c r="C36" s="891"/>
      <c r="D36" s="891"/>
      <c r="E36" s="193" t="s">
        <v>592</v>
      </c>
      <c r="F36" s="218"/>
      <c r="G36" s="218"/>
      <c r="H36" s="218"/>
      <c r="I36" s="218"/>
      <c r="J36" s="218"/>
      <c r="K36" s="218"/>
      <c r="L36" s="218"/>
      <c r="M36" s="218"/>
      <c r="N36" s="218"/>
    </row>
    <row r="37" spans="2:14" ht="17.100000000000001" customHeight="1">
      <c r="B37" s="397" t="s">
        <v>850</v>
      </c>
      <c r="F37" s="218"/>
      <c r="G37" s="218"/>
      <c r="H37" s="218"/>
      <c r="I37" s="218"/>
      <c r="J37" s="218"/>
      <c r="K37" s="218"/>
      <c r="L37" s="218"/>
      <c r="M37" s="218"/>
      <c r="N37" s="218"/>
    </row>
    <row r="38" spans="2:14" ht="17.100000000000001" customHeight="1">
      <c r="D38" s="228"/>
      <c r="F38" s="218"/>
      <c r="G38" s="218"/>
      <c r="H38" s="218"/>
      <c r="I38" s="218"/>
      <c r="J38" s="218"/>
      <c r="K38" s="218"/>
      <c r="L38" s="218"/>
      <c r="M38" s="218"/>
      <c r="N38" s="218"/>
    </row>
    <row r="39" spans="2:14" ht="17.100000000000001" customHeight="1">
      <c r="B39" s="195" t="s">
        <v>558</v>
      </c>
      <c r="E39" s="223"/>
      <c r="F39" s="223"/>
      <c r="G39" s="223"/>
      <c r="H39" s="223"/>
      <c r="I39" s="223"/>
      <c r="J39" s="448" t="s">
        <v>588</v>
      </c>
    </row>
    <row r="40" spans="2:14" ht="17.100000000000001" customHeight="1">
      <c r="B40" s="885" t="s">
        <v>72</v>
      </c>
      <c r="C40" s="886"/>
      <c r="D40" s="886"/>
      <c r="E40" s="887"/>
      <c r="F40" s="229" t="s">
        <v>62</v>
      </c>
      <c r="G40" s="481" t="s">
        <v>73</v>
      </c>
      <c r="H40" s="481" t="s">
        <v>74</v>
      </c>
      <c r="I40" s="230" t="s">
        <v>75</v>
      </c>
      <c r="J40" s="231" t="s">
        <v>63</v>
      </c>
    </row>
    <row r="41" spans="2:14" ht="17.100000000000001" customHeight="1" thickBot="1">
      <c r="B41" s="879" t="s">
        <v>76</v>
      </c>
      <c r="C41" s="888"/>
      <c r="D41" s="888"/>
      <c r="E41" s="889"/>
      <c r="F41" s="233" t="s">
        <v>77</v>
      </c>
      <c r="G41" s="234" t="s">
        <v>78</v>
      </c>
      <c r="H41" s="234" t="s">
        <v>79</v>
      </c>
      <c r="I41" s="233" t="s">
        <v>80</v>
      </c>
      <c r="J41" s="235" t="s">
        <v>81</v>
      </c>
    </row>
    <row r="42" spans="2:14" ht="17.100000000000001" customHeight="1">
      <c r="B42" s="876" t="s">
        <v>82</v>
      </c>
      <c r="C42" s="876"/>
      <c r="D42" s="876"/>
      <c r="E42" s="437" t="s">
        <v>83</v>
      </c>
      <c r="F42" s="237"/>
      <c r="G42" s="238"/>
      <c r="H42" s="238"/>
      <c r="I42" s="239"/>
      <c r="J42" s="240">
        <f t="shared" ref="J42:J48" si="0">SUM(F42:I42)</f>
        <v>0</v>
      </c>
    </row>
    <row r="43" spans="2:14" ht="17.100000000000001" customHeight="1">
      <c r="B43" s="876" t="s">
        <v>84</v>
      </c>
      <c r="C43" s="876"/>
      <c r="D43" s="876"/>
      <c r="E43" s="236" t="s">
        <v>85</v>
      </c>
      <c r="F43" s="241"/>
      <c r="G43" s="242"/>
      <c r="H43" s="242"/>
      <c r="I43" s="243"/>
      <c r="J43" s="240">
        <f t="shared" si="0"/>
        <v>0</v>
      </c>
    </row>
    <row r="44" spans="2:14" ht="17.100000000000001" customHeight="1">
      <c r="B44" s="876" t="s">
        <v>86</v>
      </c>
      <c r="C44" s="876"/>
      <c r="D44" s="876"/>
      <c r="E44" s="236" t="s">
        <v>79</v>
      </c>
      <c r="F44" s="241"/>
      <c r="G44" s="242"/>
      <c r="H44" s="242"/>
      <c r="I44" s="243"/>
      <c r="J44" s="240">
        <f t="shared" si="0"/>
        <v>0</v>
      </c>
    </row>
    <row r="45" spans="2:14" ht="17.100000000000001" customHeight="1">
      <c r="B45" s="882" t="s">
        <v>87</v>
      </c>
      <c r="C45" s="882"/>
      <c r="D45" s="882"/>
      <c r="E45" s="236" t="s">
        <v>88</v>
      </c>
      <c r="F45" s="241"/>
      <c r="G45" s="242"/>
      <c r="H45" s="242"/>
      <c r="I45" s="243"/>
      <c r="J45" s="240">
        <f t="shared" si="0"/>
        <v>0</v>
      </c>
    </row>
    <row r="46" spans="2:14" ht="17.100000000000001" customHeight="1">
      <c r="B46" s="876" t="s">
        <v>89</v>
      </c>
      <c r="C46" s="876"/>
      <c r="D46" s="876"/>
      <c r="E46" s="236" t="s">
        <v>90</v>
      </c>
      <c r="F46" s="241"/>
      <c r="G46" s="242"/>
      <c r="H46" s="242"/>
      <c r="I46" s="243"/>
      <c r="J46" s="240">
        <f t="shared" si="0"/>
        <v>0</v>
      </c>
      <c r="K46" s="244" t="s">
        <v>111</v>
      </c>
    </row>
    <row r="47" spans="2:14" ht="17.100000000000001" customHeight="1" thickBot="1">
      <c r="B47" s="883" t="s">
        <v>91</v>
      </c>
      <c r="C47" s="883"/>
      <c r="D47" s="883"/>
      <c r="E47" s="245" t="s">
        <v>92</v>
      </c>
      <c r="F47" s="246"/>
      <c r="G47" s="247"/>
      <c r="H47" s="247"/>
      <c r="I47" s="248"/>
      <c r="J47" s="249">
        <f t="shared" si="0"/>
        <v>0</v>
      </c>
      <c r="K47" s="485" t="s">
        <v>109</v>
      </c>
    </row>
    <row r="48" spans="2:14" ht="17.100000000000001" customHeight="1" thickTop="1">
      <c r="B48" s="884" t="s">
        <v>421</v>
      </c>
      <c r="C48" s="884"/>
      <c r="D48" s="884"/>
      <c r="E48" s="250" t="s">
        <v>93</v>
      </c>
      <c r="F48" s="251">
        <f>SUM(F42:F47)</f>
        <v>0</v>
      </c>
      <c r="G48" s="251">
        <f t="shared" ref="G48:I48" si="1">SUM(G42:G47)</f>
        <v>0</v>
      </c>
      <c r="H48" s="251">
        <f t="shared" si="1"/>
        <v>0</v>
      </c>
      <c r="I48" s="252">
        <f t="shared" si="1"/>
        <v>0</v>
      </c>
      <c r="J48" s="253">
        <f t="shared" si="0"/>
        <v>0</v>
      </c>
      <c r="K48" s="192"/>
      <c r="L48" s="254"/>
    </row>
    <row r="49" spans="2:19" ht="17.100000000000001" customHeight="1">
      <c r="B49" s="255" t="s">
        <v>94</v>
      </c>
      <c r="E49" s="515"/>
      <c r="F49" s="905" t="s">
        <v>95</v>
      </c>
      <c r="G49" s="906"/>
      <c r="H49" s="906"/>
      <c r="I49" s="906"/>
      <c r="J49" s="906"/>
      <c r="K49" s="907"/>
    </row>
    <row r="50" spans="2:19" ht="17.100000000000001" customHeight="1">
      <c r="D50" s="514"/>
      <c r="E50" s="515"/>
      <c r="F50" s="516"/>
      <c r="G50" s="516"/>
      <c r="H50" s="516"/>
      <c r="I50" s="516"/>
      <c r="J50" s="516"/>
      <c r="K50" s="516"/>
    </row>
    <row r="51" spans="2:19" ht="17.100000000000001" customHeight="1">
      <c r="B51" s="195" t="s">
        <v>559</v>
      </c>
      <c r="E51" s="257"/>
      <c r="F51" s="257"/>
      <c r="G51" s="257"/>
      <c r="H51" s="257"/>
      <c r="I51" s="257"/>
      <c r="J51" s="448" t="s">
        <v>588</v>
      </c>
    </row>
    <row r="52" spans="2:19" ht="17.100000000000001" customHeight="1">
      <c r="B52" s="885" t="s">
        <v>96</v>
      </c>
      <c r="C52" s="886"/>
      <c r="D52" s="886"/>
      <c r="E52" s="887"/>
      <c r="F52" s="229" t="s">
        <v>97</v>
      </c>
      <c r="G52" s="481" t="s">
        <v>98</v>
      </c>
      <c r="H52" s="481" t="s">
        <v>99</v>
      </c>
      <c r="I52" s="230" t="s">
        <v>100</v>
      </c>
      <c r="J52" s="231" t="s">
        <v>101</v>
      </c>
    </row>
    <row r="53" spans="2:19" ht="17.100000000000001" customHeight="1" thickBot="1">
      <c r="B53" s="879" t="s">
        <v>76</v>
      </c>
      <c r="C53" s="880"/>
      <c r="D53" s="880"/>
      <c r="E53" s="881"/>
      <c r="F53" s="233" t="s">
        <v>83</v>
      </c>
      <c r="G53" s="234" t="s">
        <v>85</v>
      </c>
      <c r="H53" s="234" t="s">
        <v>102</v>
      </c>
      <c r="I53" s="233" t="s">
        <v>88</v>
      </c>
      <c r="J53" s="235" t="s">
        <v>90</v>
      </c>
    </row>
    <row r="54" spans="2:19" ht="17.100000000000001" customHeight="1">
      <c r="B54" s="876" t="s">
        <v>82</v>
      </c>
      <c r="C54" s="876"/>
      <c r="D54" s="876"/>
      <c r="E54" s="437" t="s">
        <v>83</v>
      </c>
      <c r="F54" s="237"/>
      <c r="G54" s="238"/>
      <c r="H54" s="238"/>
      <c r="I54" s="239"/>
      <c r="J54" s="240">
        <f t="shared" ref="J54:J60" si="2">SUM(F54:I54)</f>
        <v>0</v>
      </c>
    </row>
    <row r="55" spans="2:19" ht="17.100000000000001" customHeight="1">
      <c r="B55" s="876" t="s">
        <v>103</v>
      </c>
      <c r="C55" s="876"/>
      <c r="D55" s="876"/>
      <c r="E55" s="236" t="s">
        <v>85</v>
      </c>
      <c r="F55" s="241"/>
      <c r="G55" s="242"/>
      <c r="H55" s="242"/>
      <c r="I55" s="243"/>
      <c r="J55" s="240">
        <f t="shared" si="2"/>
        <v>0</v>
      </c>
    </row>
    <row r="56" spans="2:19" ht="17.100000000000001" customHeight="1">
      <c r="B56" s="876" t="s">
        <v>86</v>
      </c>
      <c r="C56" s="876"/>
      <c r="D56" s="876"/>
      <c r="E56" s="236" t="s">
        <v>104</v>
      </c>
      <c r="F56" s="241"/>
      <c r="G56" s="242"/>
      <c r="H56" s="242"/>
      <c r="I56" s="243"/>
      <c r="J56" s="240">
        <f t="shared" si="2"/>
        <v>0</v>
      </c>
    </row>
    <row r="57" spans="2:19" ht="17.100000000000001" customHeight="1">
      <c r="B57" s="882" t="s">
        <v>87</v>
      </c>
      <c r="C57" s="882"/>
      <c r="D57" s="882"/>
      <c r="E57" s="236" t="s">
        <v>64</v>
      </c>
      <c r="F57" s="241"/>
      <c r="G57" s="242"/>
      <c r="H57" s="242"/>
      <c r="I57" s="243"/>
      <c r="J57" s="240">
        <f t="shared" si="2"/>
        <v>0</v>
      </c>
    </row>
    <row r="58" spans="2:19" ht="17.100000000000001" customHeight="1">
      <c r="B58" s="876" t="s">
        <v>105</v>
      </c>
      <c r="C58" s="876"/>
      <c r="D58" s="876"/>
      <c r="E58" s="236" t="s">
        <v>90</v>
      </c>
      <c r="F58" s="241"/>
      <c r="G58" s="242"/>
      <c r="H58" s="242"/>
      <c r="I58" s="243"/>
      <c r="J58" s="240">
        <f t="shared" si="2"/>
        <v>0</v>
      </c>
    </row>
    <row r="59" spans="2:19" ht="17.100000000000001" customHeight="1" thickBot="1">
      <c r="B59" s="877" t="s">
        <v>65</v>
      </c>
      <c r="C59" s="877"/>
      <c r="D59" s="877"/>
      <c r="E59" s="245" t="s">
        <v>106</v>
      </c>
      <c r="F59" s="246"/>
      <c r="G59" s="247"/>
      <c r="H59" s="247"/>
      <c r="I59" s="248"/>
      <c r="J59" s="249">
        <f t="shared" si="2"/>
        <v>0</v>
      </c>
    </row>
    <row r="60" spans="2:19" ht="17.100000000000001" customHeight="1" thickTop="1">
      <c r="B60" s="878" t="s">
        <v>421</v>
      </c>
      <c r="C60" s="878"/>
      <c r="D60" s="878"/>
      <c r="E60" s="250" t="s">
        <v>107</v>
      </c>
      <c r="F60" s="251">
        <f>SUM(F54:F59)</f>
        <v>0</v>
      </c>
      <c r="G60" s="251">
        <f t="shared" ref="G60" si="3">SUM(G54:G59)</f>
        <v>0</v>
      </c>
      <c r="H60" s="251">
        <f t="shared" ref="H60" si="4">SUM(H54:H59)</f>
        <v>0</v>
      </c>
      <c r="I60" s="252">
        <f t="shared" ref="I60" si="5">SUM(I54:I59)</f>
        <v>0</v>
      </c>
      <c r="J60" s="253">
        <f t="shared" si="2"/>
        <v>0</v>
      </c>
    </row>
    <row r="61" spans="2:19" ht="17.100000000000001" customHeight="1">
      <c r="B61" s="255" t="s">
        <v>108</v>
      </c>
      <c r="E61" s="258" t="s">
        <v>66</v>
      </c>
      <c r="F61" s="905" t="s">
        <v>95</v>
      </c>
      <c r="G61" s="906"/>
      <c r="H61" s="906"/>
      <c r="I61" s="906"/>
      <c r="J61" s="906"/>
      <c r="K61" s="447"/>
    </row>
    <row r="62" spans="2:19" ht="17.100000000000001" customHeight="1">
      <c r="D62" s="255"/>
      <c r="E62" s="256"/>
      <c r="F62" s="256"/>
      <c r="G62" s="256"/>
      <c r="H62" s="256"/>
      <c r="I62" s="256"/>
      <c r="J62" s="256"/>
      <c r="K62" s="256"/>
    </row>
    <row r="63" spans="2:19" ht="17.100000000000001" customHeight="1">
      <c r="B63" s="195" t="s">
        <v>560</v>
      </c>
      <c r="E63" s="223"/>
      <c r="F63" s="223"/>
      <c r="G63" s="223"/>
      <c r="H63" s="448" t="s">
        <v>588</v>
      </c>
      <c r="I63" s="223"/>
      <c r="J63" s="223"/>
      <c r="K63" s="223"/>
      <c r="L63" s="223"/>
      <c r="M63" s="223"/>
      <c r="N63" s="223"/>
      <c r="O63" s="223"/>
      <c r="P63" s="223"/>
      <c r="Q63" s="223"/>
      <c r="R63" s="223"/>
    </row>
    <row r="64" spans="2:19" ht="17.100000000000001" customHeight="1">
      <c r="B64" s="761"/>
      <c r="C64" s="761"/>
      <c r="D64" s="761"/>
      <c r="E64" s="761"/>
      <c r="F64" s="838" t="s">
        <v>113</v>
      </c>
      <c r="G64" s="847"/>
      <c r="H64" s="903" t="s">
        <v>60</v>
      </c>
      <c r="I64" s="223"/>
      <c r="J64" s="223"/>
      <c r="K64" s="223"/>
      <c r="L64" s="223"/>
      <c r="M64" s="223"/>
      <c r="N64" s="223"/>
      <c r="O64" s="223"/>
      <c r="P64" s="223"/>
      <c r="Q64" s="223"/>
      <c r="R64" s="223"/>
      <c r="S64" s="223"/>
    </row>
    <row r="65" spans="2:20" ht="17.100000000000001" customHeight="1">
      <c r="B65" s="761"/>
      <c r="C65" s="761"/>
      <c r="D65" s="761"/>
      <c r="E65" s="761"/>
      <c r="F65" s="487" t="s">
        <v>3</v>
      </c>
      <c r="G65" s="482" t="s">
        <v>112</v>
      </c>
      <c r="H65" s="904"/>
      <c r="I65" s="223"/>
      <c r="J65" s="223"/>
      <c r="K65" s="223"/>
      <c r="L65" s="223"/>
      <c r="M65" s="223"/>
      <c r="N65" s="223"/>
      <c r="O65" s="223"/>
      <c r="P65" s="223"/>
      <c r="Q65" s="223"/>
      <c r="R65" s="223"/>
      <c r="S65" s="223"/>
    </row>
    <row r="66" spans="2:20" ht="17.100000000000001" customHeight="1">
      <c r="B66" s="869" t="s">
        <v>212</v>
      </c>
      <c r="C66" s="869"/>
      <c r="D66" s="869"/>
      <c r="E66" s="869"/>
      <c r="F66" s="194"/>
      <c r="G66" s="259"/>
      <c r="H66" s="260">
        <f>SUM(F66:G66)</f>
        <v>0</v>
      </c>
      <c r="I66" s="223"/>
      <c r="J66" s="223"/>
      <c r="K66" s="223"/>
      <c r="L66" s="223"/>
      <c r="M66" s="223"/>
      <c r="N66" s="223"/>
      <c r="O66" s="223"/>
      <c r="P66" s="223"/>
      <c r="Q66" s="223"/>
      <c r="R66" s="223"/>
      <c r="S66" s="223"/>
    </row>
    <row r="67" spans="2:20" ht="17.100000000000001" customHeight="1">
      <c r="B67" s="869" t="s">
        <v>213</v>
      </c>
      <c r="C67" s="869"/>
      <c r="D67" s="869"/>
      <c r="E67" s="869"/>
      <c r="F67" s="194"/>
      <c r="G67" s="259"/>
      <c r="H67" s="260">
        <f>SUM(F67:G67)</f>
        <v>0</v>
      </c>
      <c r="I67" s="223"/>
      <c r="J67" s="223"/>
      <c r="K67" s="223"/>
      <c r="L67" s="223"/>
      <c r="M67" s="223"/>
      <c r="N67" s="223"/>
      <c r="O67" s="223"/>
      <c r="P67" s="223"/>
      <c r="Q67" s="223"/>
      <c r="R67" s="223"/>
      <c r="S67" s="223"/>
    </row>
    <row r="68" spans="2:20" ht="17.100000000000001" customHeight="1">
      <c r="B68" s="869" t="s">
        <v>727</v>
      </c>
      <c r="C68" s="869"/>
      <c r="D68" s="869"/>
      <c r="E68" s="869"/>
      <c r="F68" s="194"/>
      <c r="G68" s="259"/>
      <c r="H68" s="260">
        <f>SUM(F68:G68)</f>
        <v>0</v>
      </c>
      <c r="I68" s="223"/>
      <c r="J68" s="223"/>
      <c r="K68" s="223"/>
      <c r="L68" s="223"/>
      <c r="M68" s="223"/>
      <c r="N68" s="223"/>
      <c r="O68" s="223"/>
      <c r="P68" s="223"/>
      <c r="Q68" s="223"/>
      <c r="R68" s="223"/>
      <c r="S68" s="223"/>
    </row>
    <row r="69" spans="2:20" ht="17.100000000000001" customHeight="1">
      <c r="D69" s="392"/>
      <c r="E69" s="392"/>
      <c r="F69" s="222"/>
      <c r="G69" s="222"/>
      <c r="H69" s="222"/>
      <c r="I69" s="222"/>
      <c r="J69" s="223"/>
      <c r="K69" s="223"/>
      <c r="L69" s="223"/>
      <c r="M69" s="223"/>
      <c r="N69" s="223"/>
      <c r="O69" s="223"/>
      <c r="P69" s="223"/>
      <c r="Q69" s="223"/>
      <c r="R69" s="223"/>
      <c r="S69" s="223"/>
      <c r="T69" s="223"/>
    </row>
    <row r="70" spans="2:20" ht="17.100000000000001" customHeight="1">
      <c r="B70" s="195" t="s">
        <v>561</v>
      </c>
      <c r="E70" s="223"/>
      <c r="F70" s="448" t="s">
        <v>588</v>
      </c>
      <c r="G70" s="448"/>
      <c r="H70" s="223"/>
      <c r="I70" s="223"/>
      <c r="J70" s="223"/>
      <c r="K70" s="223"/>
      <c r="L70" s="223"/>
      <c r="M70" s="223"/>
      <c r="N70" s="223"/>
      <c r="O70" s="223"/>
      <c r="P70" s="223"/>
      <c r="Q70" s="223"/>
      <c r="R70" s="223"/>
    </row>
    <row r="71" spans="2:20" ht="17.100000000000001" customHeight="1">
      <c r="B71" s="759"/>
      <c r="C71" s="870"/>
      <c r="D71" s="870"/>
      <c r="E71" s="871"/>
      <c r="F71" s="903" t="s">
        <v>60</v>
      </c>
      <c r="G71" s="392"/>
      <c r="H71" s="223"/>
      <c r="I71" s="223"/>
      <c r="J71" s="223"/>
      <c r="K71" s="223"/>
      <c r="L71" s="223"/>
      <c r="M71" s="223"/>
      <c r="N71" s="223"/>
      <c r="O71" s="223"/>
      <c r="P71" s="223"/>
      <c r="Q71" s="223"/>
      <c r="R71" s="223"/>
    </row>
    <row r="72" spans="2:20" ht="17.100000000000001" customHeight="1">
      <c r="B72" s="759"/>
      <c r="C72" s="870"/>
      <c r="D72" s="870"/>
      <c r="E72" s="871"/>
      <c r="F72" s="904"/>
      <c r="G72" s="392"/>
      <c r="H72" s="223"/>
      <c r="I72" s="223"/>
      <c r="J72" s="223"/>
      <c r="K72" s="223"/>
      <c r="L72" s="223"/>
      <c r="M72" s="223"/>
      <c r="N72" s="223"/>
      <c r="O72" s="223"/>
      <c r="P72" s="223"/>
      <c r="Q72" s="223"/>
      <c r="R72" s="223"/>
    </row>
    <row r="73" spans="2:20" ht="17.100000000000001" customHeight="1">
      <c r="B73" s="872" t="s">
        <v>326</v>
      </c>
      <c r="C73" s="873"/>
      <c r="D73" s="873"/>
      <c r="E73" s="874"/>
      <c r="F73" s="393"/>
      <c r="G73" s="222"/>
      <c r="H73" s="223"/>
      <c r="I73" s="223"/>
      <c r="J73" s="223"/>
      <c r="K73" s="223"/>
      <c r="L73" s="223"/>
      <c r="M73" s="223"/>
      <c r="N73" s="223"/>
      <c r="O73" s="223"/>
      <c r="P73" s="223"/>
      <c r="Q73" s="223"/>
      <c r="R73" s="223"/>
    </row>
    <row r="74" spans="2:20" ht="51.75" customHeight="1">
      <c r="B74" s="875" t="s">
        <v>390</v>
      </c>
      <c r="C74" s="873"/>
      <c r="D74" s="873"/>
      <c r="E74" s="874"/>
      <c r="F74" s="429"/>
      <c r="G74" s="449"/>
      <c r="H74" s="223"/>
      <c r="I74" s="223"/>
      <c r="J74" s="223"/>
      <c r="K74" s="223"/>
      <c r="L74" s="223"/>
      <c r="M74" s="223"/>
      <c r="N74" s="223"/>
      <c r="O74" s="223"/>
      <c r="P74" s="223"/>
      <c r="Q74" s="223"/>
      <c r="R74" s="223"/>
    </row>
    <row r="75" spans="2:20" ht="17.100000000000001" customHeight="1">
      <c r="D75" s="223"/>
      <c r="E75" s="223"/>
      <c r="F75" s="223"/>
      <c r="G75" s="223"/>
      <c r="H75" s="223"/>
      <c r="I75" s="223"/>
      <c r="J75" s="223"/>
      <c r="K75" s="223"/>
      <c r="L75" s="223"/>
      <c r="M75" s="223"/>
      <c r="N75" s="223"/>
      <c r="O75" s="223"/>
      <c r="P75" s="223"/>
      <c r="Q75" s="223"/>
      <c r="R75" s="223"/>
      <c r="S75" s="223"/>
    </row>
    <row r="76" spans="2:20" ht="17.100000000000001" customHeight="1">
      <c r="B76" s="195" t="s">
        <v>785</v>
      </c>
      <c r="D76" s="223"/>
      <c r="E76" s="223"/>
      <c r="F76" s="223"/>
      <c r="G76" s="223"/>
      <c r="H76" s="223"/>
      <c r="I76" s="223"/>
      <c r="J76" s="223"/>
      <c r="K76" s="223"/>
      <c r="L76" s="223"/>
      <c r="M76" s="223"/>
      <c r="N76" s="223"/>
      <c r="O76" s="223"/>
      <c r="P76" s="223"/>
      <c r="Q76" s="223"/>
      <c r="R76" s="223"/>
      <c r="S76" s="223"/>
    </row>
    <row r="77" spans="2:20" ht="17.100000000000001" customHeight="1">
      <c r="B77" s="869" t="s">
        <v>786</v>
      </c>
      <c r="C77" s="869"/>
      <c r="D77" s="869"/>
      <c r="E77" s="869"/>
      <c r="F77" s="194"/>
      <c r="G77" s="223"/>
      <c r="H77" s="223"/>
      <c r="I77" s="223"/>
      <c r="J77" s="223"/>
      <c r="K77" s="223"/>
      <c r="L77" s="223"/>
      <c r="M77" s="223"/>
      <c r="N77" s="223"/>
      <c r="O77" s="223"/>
      <c r="P77" s="223"/>
      <c r="Q77" s="223"/>
      <c r="R77" s="223"/>
      <c r="S77" s="223"/>
    </row>
    <row r="78" spans="2:20" ht="17.100000000000001" customHeight="1">
      <c r="B78" s="662" t="s">
        <v>787</v>
      </c>
      <c r="C78" s="392"/>
      <c r="D78" s="392"/>
      <c r="E78" s="392"/>
      <c r="F78" s="222"/>
      <c r="G78" s="223"/>
      <c r="H78" s="223"/>
      <c r="I78" s="223"/>
      <c r="J78" s="223"/>
      <c r="K78" s="223"/>
      <c r="L78" s="223"/>
      <c r="M78" s="223"/>
      <c r="N78" s="223"/>
      <c r="O78" s="223"/>
      <c r="P78" s="223"/>
      <c r="Q78" s="223"/>
      <c r="R78" s="223"/>
      <c r="S78" s="223"/>
    </row>
    <row r="79" spans="2:20" ht="17.100000000000001" customHeight="1">
      <c r="D79" s="223"/>
      <c r="E79" s="223"/>
      <c r="F79" s="223"/>
      <c r="G79" s="223"/>
      <c r="H79" s="223"/>
      <c r="I79" s="223"/>
      <c r="J79" s="223"/>
      <c r="K79" s="223"/>
      <c r="L79" s="223"/>
      <c r="M79" s="223"/>
      <c r="N79" s="223"/>
      <c r="O79" s="223"/>
      <c r="P79" s="223"/>
      <c r="Q79" s="223"/>
      <c r="R79" s="223"/>
      <c r="S79" s="223"/>
    </row>
    <row r="80" spans="2:20" ht="17.100000000000001" customHeight="1">
      <c r="B80" s="209" t="s">
        <v>428</v>
      </c>
      <c r="F80" s="505" t="s">
        <v>452</v>
      </c>
      <c r="G80" s="505"/>
      <c r="H80" s="193"/>
    </row>
    <row r="81" spans="2:11" ht="17.100000000000001" customHeight="1">
      <c r="B81" s="761" t="s">
        <v>281</v>
      </c>
      <c r="C81" s="761"/>
      <c r="D81" s="761"/>
      <c r="E81" s="761"/>
      <c r="F81" s="206">
        <f>'資産・負債一覧表 '!I30</f>
        <v>0</v>
      </c>
      <c r="G81" s="548"/>
      <c r="H81" s="193"/>
    </row>
    <row r="82" spans="2:11" ht="17.100000000000001" customHeight="1">
      <c r="B82" s="761" t="s">
        <v>282</v>
      </c>
      <c r="C82" s="761"/>
      <c r="D82" s="761"/>
      <c r="E82" s="761"/>
      <c r="F82" s="206">
        <f>'資産・負債一覧表 '!I43</f>
        <v>0</v>
      </c>
      <c r="G82" s="548"/>
      <c r="H82" s="193"/>
    </row>
    <row r="83" spans="2:11" ht="17.100000000000001" customHeight="1">
      <c r="F83" s="193"/>
      <c r="G83" s="193"/>
      <c r="H83" s="193"/>
    </row>
    <row r="84" spans="2:11" ht="17.100000000000001" customHeight="1">
      <c r="B84" s="209" t="s">
        <v>429</v>
      </c>
      <c r="F84" s="193"/>
      <c r="G84" s="193"/>
      <c r="H84" s="549" t="s">
        <v>451</v>
      </c>
    </row>
    <row r="85" spans="2:11" ht="17.100000000000001" customHeight="1">
      <c r="B85" s="865" t="s">
        <v>141</v>
      </c>
      <c r="C85" s="865"/>
      <c r="D85" s="865"/>
      <c r="E85" s="865"/>
      <c r="F85" s="401" t="s">
        <v>3</v>
      </c>
      <c r="G85" s="401" t="s">
        <v>4</v>
      </c>
      <c r="H85" s="483" t="s">
        <v>211</v>
      </c>
    </row>
    <row r="86" spans="2:11" ht="17.100000000000001" customHeight="1">
      <c r="B86" s="868" t="s">
        <v>143</v>
      </c>
      <c r="C86" s="868"/>
      <c r="D86" s="868"/>
      <c r="E86" s="868"/>
      <c r="F86" s="477">
        <f>SUM(F87:F89)</f>
        <v>0</v>
      </c>
      <c r="G86" s="477">
        <f t="shared" ref="G86" si="6">SUM(G87:G89)</f>
        <v>0</v>
      </c>
      <c r="H86" s="477">
        <f t="shared" ref="H86" si="7">SUM(H87:H89)</f>
        <v>0</v>
      </c>
      <c r="I86" s="218"/>
      <c r="J86" s="218"/>
      <c r="K86" s="218"/>
    </row>
    <row r="87" spans="2:11" ht="17.100000000000001" customHeight="1">
      <c r="B87" s="866" t="s">
        <v>301</v>
      </c>
      <c r="C87" s="866"/>
      <c r="D87" s="866"/>
      <c r="E87" s="866"/>
      <c r="F87" s="477">
        <f>原価計算書!F28</f>
        <v>0</v>
      </c>
      <c r="G87" s="477">
        <f>原価計算書!G28</f>
        <v>0</v>
      </c>
      <c r="H87" s="477">
        <f>F87+G87</f>
        <v>0</v>
      </c>
      <c r="I87" s="218"/>
      <c r="J87" s="218"/>
      <c r="K87" s="218"/>
    </row>
    <row r="88" spans="2:11" ht="17.100000000000001" customHeight="1">
      <c r="B88" s="866" t="s">
        <v>302</v>
      </c>
      <c r="C88" s="866"/>
      <c r="D88" s="866"/>
      <c r="E88" s="866"/>
      <c r="F88" s="477">
        <f>原価計算書!I28</f>
        <v>0</v>
      </c>
      <c r="G88" s="477">
        <f>原価計算書!J28</f>
        <v>0</v>
      </c>
      <c r="H88" s="477">
        <f>F88+G88</f>
        <v>0</v>
      </c>
      <c r="I88" s="218"/>
      <c r="J88" s="218"/>
      <c r="K88" s="218"/>
    </row>
    <row r="89" spans="2:11" ht="17.100000000000001" customHeight="1">
      <c r="B89" s="866" t="s">
        <v>303</v>
      </c>
      <c r="C89" s="866"/>
      <c r="D89" s="866"/>
      <c r="E89" s="866"/>
      <c r="F89" s="477">
        <f>原価計算書!L28</f>
        <v>0</v>
      </c>
      <c r="G89" s="477">
        <f>原価計算書!M28</f>
        <v>0</v>
      </c>
      <c r="H89" s="477">
        <f>F89+G89</f>
        <v>0</v>
      </c>
      <c r="I89" s="218"/>
      <c r="J89" s="218"/>
      <c r="K89" s="218"/>
    </row>
    <row r="90" spans="2:11" ht="17.100000000000001" customHeight="1" thickBot="1">
      <c r="B90" s="867" t="s">
        <v>327</v>
      </c>
      <c r="C90" s="867"/>
      <c r="D90" s="867"/>
      <c r="E90" s="867"/>
      <c r="F90" s="438"/>
      <c r="G90" s="438"/>
      <c r="H90" s="439">
        <f>行政コスト計算書!F20</f>
        <v>0</v>
      </c>
      <c r="I90" s="218"/>
      <c r="J90" s="218"/>
      <c r="K90" s="218"/>
    </row>
    <row r="91" spans="2:11" ht="17.100000000000001" customHeight="1" thickTop="1">
      <c r="B91" s="864" t="s">
        <v>328</v>
      </c>
      <c r="C91" s="864"/>
      <c r="D91" s="864"/>
      <c r="E91" s="864"/>
      <c r="F91" s="440"/>
      <c r="G91" s="440"/>
      <c r="H91" s="441">
        <f>H86+H90</f>
        <v>0</v>
      </c>
      <c r="I91" s="218"/>
      <c r="J91" s="218"/>
      <c r="K91" s="218"/>
    </row>
    <row r="92" spans="2:11" ht="17.100000000000001" customHeight="1">
      <c r="B92" s="865" t="s">
        <v>154</v>
      </c>
      <c r="C92" s="865"/>
      <c r="D92" s="865"/>
      <c r="E92" s="865"/>
      <c r="F92" s="401" t="s">
        <v>3</v>
      </c>
      <c r="G92" s="401" t="s">
        <v>4</v>
      </c>
      <c r="H92" s="483" t="s">
        <v>211</v>
      </c>
      <c r="I92" s="218"/>
      <c r="J92" s="218"/>
      <c r="K92" s="218"/>
    </row>
    <row r="93" spans="2:11" ht="17.100000000000001" customHeight="1">
      <c r="B93" s="844" t="s">
        <v>329</v>
      </c>
      <c r="C93" s="844"/>
      <c r="D93" s="844"/>
      <c r="E93" s="844"/>
      <c r="F93" s="402"/>
      <c r="G93" s="402"/>
      <c r="H93" s="477">
        <f>SUM(H94:H96)</f>
        <v>0</v>
      </c>
      <c r="I93" s="218"/>
      <c r="J93" s="218"/>
      <c r="K93" s="218"/>
    </row>
    <row r="94" spans="2:11" ht="17.100000000000001" customHeight="1">
      <c r="B94" s="866" t="s">
        <v>14</v>
      </c>
      <c r="C94" s="866"/>
      <c r="D94" s="866"/>
      <c r="E94" s="866"/>
      <c r="F94" s="477">
        <f>行政コスト計算書!E26</f>
        <v>0</v>
      </c>
      <c r="G94" s="402"/>
      <c r="H94" s="477">
        <f>F94+G94</f>
        <v>0</v>
      </c>
      <c r="I94" s="218"/>
      <c r="J94" s="218"/>
      <c r="K94" s="218"/>
    </row>
    <row r="95" spans="2:11" ht="39.950000000000003" customHeight="1">
      <c r="B95" s="859" t="s">
        <v>330</v>
      </c>
      <c r="C95" s="859"/>
      <c r="D95" s="859"/>
      <c r="E95" s="859"/>
      <c r="F95" s="442"/>
      <c r="G95" s="442"/>
      <c r="H95" s="477">
        <f>F95+G95</f>
        <v>0</v>
      </c>
      <c r="I95" s="218"/>
      <c r="J95" s="218"/>
      <c r="K95" s="218"/>
    </row>
    <row r="96" spans="2:11" ht="17.100000000000001" customHeight="1">
      <c r="B96" s="859" t="s">
        <v>331</v>
      </c>
      <c r="C96" s="859"/>
      <c r="D96" s="859"/>
      <c r="E96" s="859"/>
      <c r="F96" s="402"/>
      <c r="G96" s="402"/>
      <c r="H96" s="477">
        <f>行政コスト計算書!E28</f>
        <v>0</v>
      </c>
      <c r="I96" s="218"/>
      <c r="J96" s="218"/>
      <c r="K96" s="218"/>
    </row>
    <row r="97" spans="2:11" ht="17.100000000000001" customHeight="1">
      <c r="B97" s="860" t="s">
        <v>332</v>
      </c>
      <c r="C97" s="860"/>
      <c r="D97" s="860"/>
      <c r="E97" s="860"/>
      <c r="F97" s="402"/>
      <c r="G97" s="402"/>
      <c r="H97" s="477">
        <f>行政コスト計算書!F34</f>
        <v>0</v>
      </c>
      <c r="I97" s="218"/>
      <c r="J97" s="218"/>
      <c r="K97" s="218"/>
    </row>
    <row r="98" spans="2:11" ht="17.100000000000001" customHeight="1" thickBot="1">
      <c r="B98" s="861" t="s">
        <v>331</v>
      </c>
      <c r="C98" s="861"/>
      <c r="D98" s="861"/>
      <c r="E98" s="861"/>
      <c r="F98" s="438"/>
      <c r="G98" s="438"/>
      <c r="H98" s="439">
        <f>行政コスト計算書!F39</f>
        <v>0</v>
      </c>
      <c r="I98" s="218"/>
      <c r="J98" s="218"/>
      <c r="K98" s="218"/>
    </row>
    <row r="99" spans="2:11" ht="17.100000000000001" customHeight="1" thickTop="1" thickBot="1">
      <c r="B99" s="862" t="s">
        <v>333</v>
      </c>
      <c r="C99" s="862"/>
      <c r="D99" s="862"/>
      <c r="E99" s="862"/>
      <c r="F99" s="443"/>
      <c r="G99" s="443"/>
      <c r="H99" s="444">
        <f>H93+H97+H98</f>
        <v>0</v>
      </c>
      <c r="I99" s="218"/>
      <c r="J99" s="218"/>
      <c r="K99" s="218"/>
    </row>
    <row r="100" spans="2:11" ht="39.950000000000003" customHeight="1" thickTop="1">
      <c r="B100" s="863" t="s">
        <v>385</v>
      </c>
      <c r="C100" s="863"/>
      <c r="D100" s="863"/>
      <c r="E100" s="863"/>
      <c r="F100" s="445"/>
      <c r="G100" s="445"/>
      <c r="H100" s="446">
        <f>H91-H99</f>
        <v>0</v>
      </c>
      <c r="I100" s="218"/>
      <c r="J100" s="218"/>
      <c r="K100" s="218"/>
    </row>
    <row r="101" spans="2:11" ht="17.100000000000001" customHeight="1">
      <c r="B101" s="47" t="s">
        <v>306</v>
      </c>
      <c r="E101" s="403"/>
      <c r="F101" s="403"/>
      <c r="G101" s="403"/>
      <c r="H101" s="403"/>
      <c r="I101" s="218"/>
      <c r="J101" s="218"/>
      <c r="K101" s="218"/>
    </row>
  </sheetData>
  <mergeCells count="147">
    <mergeCell ref="B5:D5"/>
    <mergeCell ref="J8:L8"/>
    <mergeCell ref="J9:L9"/>
    <mergeCell ref="J12:L12"/>
    <mergeCell ref="J13:L13"/>
    <mergeCell ref="J14:L14"/>
    <mergeCell ref="J11:L11"/>
    <mergeCell ref="H8:I8"/>
    <mergeCell ref="H9:I9"/>
    <mergeCell ref="H12:I12"/>
    <mergeCell ref="H13:I13"/>
    <mergeCell ref="H14:I14"/>
    <mergeCell ref="H11:I11"/>
    <mergeCell ref="J10:L10"/>
    <mergeCell ref="H10:I10"/>
    <mergeCell ref="B9:D9"/>
    <mergeCell ref="B8:E8"/>
    <mergeCell ref="H15:I15"/>
    <mergeCell ref="H16:I16"/>
    <mergeCell ref="H17:I17"/>
    <mergeCell ref="F71:F72"/>
    <mergeCell ref="H31:I31"/>
    <mergeCell ref="H32:I32"/>
    <mergeCell ref="H21:I21"/>
    <mergeCell ref="H27:I27"/>
    <mergeCell ref="H28:I28"/>
    <mergeCell ref="H64:H65"/>
    <mergeCell ref="H22:I22"/>
    <mergeCell ref="F21:G21"/>
    <mergeCell ref="F22:G22"/>
    <mergeCell ref="F23:G23"/>
    <mergeCell ref="F61:J61"/>
    <mergeCell ref="F49:K49"/>
    <mergeCell ref="J15:L15"/>
    <mergeCell ref="J16:L16"/>
    <mergeCell ref="J17:L17"/>
    <mergeCell ref="H23:I23"/>
    <mergeCell ref="J23:L23"/>
    <mergeCell ref="J21:L21"/>
    <mergeCell ref="J22:L22"/>
    <mergeCell ref="H24:I24"/>
    <mergeCell ref="H18:I18"/>
    <mergeCell ref="J18:L18"/>
    <mergeCell ref="H19:I19"/>
    <mergeCell ref="J19:L19"/>
    <mergeCell ref="H20:I20"/>
    <mergeCell ref="J20:L20"/>
    <mergeCell ref="F18:G18"/>
    <mergeCell ref="F19:G19"/>
    <mergeCell ref="F20:G20"/>
    <mergeCell ref="J24:L24"/>
    <mergeCell ref="H25:I25"/>
    <mergeCell ref="J25:L25"/>
    <mergeCell ref="H26:I26"/>
    <mergeCell ref="J26:L26"/>
    <mergeCell ref="F24:G24"/>
    <mergeCell ref="F25:G25"/>
    <mergeCell ref="F26:G26"/>
    <mergeCell ref="H29:I29"/>
    <mergeCell ref="J29:L29"/>
    <mergeCell ref="H30:I30"/>
    <mergeCell ref="J30:L30"/>
    <mergeCell ref="C27:C30"/>
    <mergeCell ref="C31:D31"/>
    <mergeCell ref="C32:D32"/>
    <mergeCell ref="F27:G27"/>
    <mergeCell ref="F28:G28"/>
    <mergeCell ref="F29:G29"/>
    <mergeCell ref="F30:G30"/>
    <mergeCell ref="F31:G31"/>
    <mergeCell ref="F32:G32"/>
    <mergeCell ref="J27:L27"/>
    <mergeCell ref="J28:L28"/>
    <mergeCell ref="J31:L31"/>
    <mergeCell ref="J32:L32"/>
    <mergeCell ref="D27:D28"/>
    <mergeCell ref="B35:D35"/>
    <mergeCell ref="B36:D36"/>
    <mergeCell ref="B14:D14"/>
    <mergeCell ref="B13:D13"/>
    <mergeCell ref="B12:D12"/>
    <mergeCell ref="B11:D11"/>
    <mergeCell ref="B10:D10"/>
    <mergeCell ref="B27:B32"/>
    <mergeCell ref="D29:D30"/>
    <mergeCell ref="C15:D17"/>
    <mergeCell ref="C18:C20"/>
    <mergeCell ref="C21:D23"/>
    <mergeCell ref="C24:C26"/>
    <mergeCell ref="B15:B26"/>
    <mergeCell ref="D24:D26"/>
    <mergeCell ref="D18:D20"/>
    <mergeCell ref="B45:D45"/>
    <mergeCell ref="B46:D46"/>
    <mergeCell ref="B47:D47"/>
    <mergeCell ref="B48:D48"/>
    <mergeCell ref="B52:E52"/>
    <mergeCell ref="B40:E40"/>
    <mergeCell ref="B41:E41"/>
    <mergeCell ref="B42:D42"/>
    <mergeCell ref="B43:D43"/>
    <mergeCell ref="B44:D44"/>
    <mergeCell ref="B58:D58"/>
    <mergeCell ref="B59:D59"/>
    <mergeCell ref="B60:D60"/>
    <mergeCell ref="B64:E65"/>
    <mergeCell ref="B66:E66"/>
    <mergeCell ref="B53:E53"/>
    <mergeCell ref="B54:D54"/>
    <mergeCell ref="B55:D55"/>
    <mergeCell ref="B56:D56"/>
    <mergeCell ref="B57:D57"/>
    <mergeCell ref="B87:E87"/>
    <mergeCell ref="B88:E88"/>
    <mergeCell ref="B89:E89"/>
    <mergeCell ref="B90:E90"/>
    <mergeCell ref="B81:E81"/>
    <mergeCell ref="B82:E82"/>
    <mergeCell ref="B85:E85"/>
    <mergeCell ref="B86:E86"/>
    <mergeCell ref="B67:E67"/>
    <mergeCell ref="B71:E72"/>
    <mergeCell ref="B73:E73"/>
    <mergeCell ref="B74:E74"/>
    <mergeCell ref="B68:E68"/>
    <mergeCell ref="B77:E77"/>
    <mergeCell ref="B96:E96"/>
    <mergeCell ref="B97:E97"/>
    <mergeCell ref="B98:E98"/>
    <mergeCell ref="B99:E99"/>
    <mergeCell ref="B100:E100"/>
    <mergeCell ref="B91:E91"/>
    <mergeCell ref="B92:E92"/>
    <mergeCell ref="B93:E93"/>
    <mergeCell ref="B94:E94"/>
    <mergeCell ref="B95:E95"/>
    <mergeCell ref="F64:G64"/>
    <mergeCell ref="F13:G13"/>
    <mergeCell ref="F14:G14"/>
    <mergeCell ref="F15:G15"/>
    <mergeCell ref="F16:G16"/>
    <mergeCell ref="F17:G17"/>
    <mergeCell ref="F8:G8"/>
    <mergeCell ref="F9:G9"/>
    <mergeCell ref="F10:G10"/>
    <mergeCell ref="F11:G11"/>
    <mergeCell ref="F12:G12"/>
  </mergeCells>
  <phoneticPr fontId="14"/>
  <conditionalFormatting sqref="J42:J48 J54:J60">
    <cfRule type="expression" dxfId="5" priority="4" stopIfTrue="1">
      <formula>#REF!=1</formula>
    </cfRule>
  </conditionalFormatting>
  <dataValidations disablePrompts="1" count="1">
    <dataValidation type="whole" imeMode="off" operator="greaterThanOrEqual" allowBlank="1" showInputMessage="1" showErrorMessage="1" sqref="B35 H2" xr:uid="{00000000-0002-0000-0E00-000000000000}">
      <formula1>0</formula1>
    </dataValidation>
  </dataValidations>
  <printOptions horizontalCentered="1" gridLinesSet="0"/>
  <pageMargins left="1.1811023622047245" right="1.1811023622047245" top="1.3779527559055118" bottom="0.78740157480314965" header="0.59055118110236227" footer="0.39370078740157483"/>
  <pageSetup paperSize="8" scale="55" fitToHeight="2" orientation="portrait" r:id="rId1"/>
  <headerFooter alignWithMargins="0"/>
  <rowBreaks count="1" manualBreakCount="1">
    <brk id="26"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sheetPr>
  <dimension ref="A1:T89"/>
  <sheetViews>
    <sheetView topLeftCell="A28" workbookViewId="0">
      <selection activeCell="I61" sqref="I61"/>
    </sheetView>
  </sheetViews>
  <sheetFormatPr defaultColWidth="9" defaultRowHeight="17.100000000000001" customHeight="1"/>
  <cols>
    <col min="1" max="3" width="2.625" style="188" customWidth="1"/>
    <col min="4" max="4" width="10.5" style="188" customWidth="1"/>
    <col min="5" max="12" width="17.625" style="188" customWidth="1"/>
    <col min="13" max="13" width="9.5" style="188" bestFit="1" customWidth="1"/>
    <col min="14" max="16384" width="9" style="188"/>
  </cols>
  <sheetData>
    <row r="1" spans="1:10" ht="17.100000000000001" customHeight="1">
      <c r="A1" s="214" t="s">
        <v>719</v>
      </c>
      <c r="B1" s="214"/>
      <c r="C1" s="214"/>
    </row>
    <row r="2" spans="1:10" ht="17.100000000000001" customHeight="1">
      <c r="A2" s="214"/>
      <c r="B2" s="215" t="s">
        <v>122</v>
      </c>
      <c r="C2" s="214"/>
      <c r="H2" s="192"/>
      <c r="I2" s="188" t="s">
        <v>295</v>
      </c>
    </row>
    <row r="3" spans="1:10" ht="17.100000000000001" customHeight="1">
      <c r="B3" s="214"/>
      <c r="C3" s="188" t="s">
        <v>338</v>
      </c>
      <c r="H3" s="194"/>
      <c r="I3" s="193" t="s">
        <v>296</v>
      </c>
    </row>
    <row r="4" spans="1:10" ht="17.100000000000001" customHeight="1">
      <c r="B4" s="407"/>
      <c r="J4" s="2"/>
    </row>
    <row r="5" spans="1:10" ht="27">
      <c r="B5" s="908" t="s">
        <v>924</v>
      </c>
      <c r="C5" s="909"/>
      <c r="D5" s="910"/>
      <c r="H5" s="605" t="s">
        <v>611</v>
      </c>
      <c r="I5" s="312"/>
      <c r="J5" s="190"/>
    </row>
    <row r="6" spans="1:10" ht="17.100000000000001" customHeight="1">
      <c r="D6" s="187"/>
      <c r="H6" s="191"/>
      <c r="I6" s="190"/>
      <c r="J6" s="190"/>
    </row>
    <row r="7" spans="1:10" ht="17.100000000000001" customHeight="1">
      <c r="B7" s="195" t="s">
        <v>618</v>
      </c>
    </row>
    <row r="8" spans="1:10" ht="17.100000000000001" customHeight="1">
      <c r="B8" s="814" t="s">
        <v>298</v>
      </c>
      <c r="C8" s="814"/>
      <c r="D8" s="814"/>
      <c r="E8" s="814"/>
      <c r="F8" s="815" t="s">
        <v>334</v>
      </c>
      <c r="G8" s="816"/>
      <c r="H8" s="911" t="s">
        <v>118</v>
      </c>
      <c r="I8" s="911"/>
      <c r="J8" s="911"/>
    </row>
    <row r="9" spans="1:10" ht="17.100000000000001" customHeight="1">
      <c r="B9" s="817" t="s">
        <v>612</v>
      </c>
      <c r="C9" s="818"/>
      <c r="D9" s="818"/>
      <c r="E9" s="819"/>
      <c r="F9" s="855"/>
      <c r="G9" s="856"/>
      <c r="H9" s="893" t="s">
        <v>613</v>
      </c>
      <c r="I9" s="893"/>
      <c r="J9" s="893"/>
    </row>
    <row r="10" spans="1:10" ht="17.100000000000001" customHeight="1">
      <c r="B10" s="817" t="s">
        <v>614</v>
      </c>
      <c r="C10" s="818"/>
      <c r="D10" s="818"/>
      <c r="E10" s="819"/>
      <c r="F10" s="918"/>
      <c r="G10" s="919"/>
      <c r="H10" s="893" t="s">
        <v>615</v>
      </c>
      <c r="I10" s="893"/>
      <c r="J10" s="893"/>
    </row>
    <row r="11" spans="1:10" ht="17.100000000000001" customHeight="1">
      <c r="B11" s="824" t="s">
        <v>616</v>
      </c>
      <c r="C11" s="825"/>
      <c r="D11" s="825"/>
      <c r="E11" s="826"/>
      <c r="F11" s="920"/>
      <c r="G11" s="921"/>
      <c r="H11" s="922" t="s">
        <v>617</v>
      </c>
      <c r="I11" s="923"/>
      <c r="J11" s="924"/>
    </row>
    <row r="12" spans="1:10" ht="17.100000000000001" customHeight="1">
      <c r="B12" s="827"/>
      <c r="C12" s="828"/>
      <c r="D12" s="828"/>
      <c r="E12" s="829"/>
      <c r="F12" s="920"/>
      <c r="G12" s="921"/>
      <c r="H12" s="925"/>
      <c r="I12" s="926"/>
      <c r="J12" s="927"/>
    </row>
    <row r="13" spans="1:10" ht="17.100000000000001" customHeight="1">
      <c r="B13" s="827"/>
      <c r="C13" s="828"/>
      <c r="D13" s="828"/>
      <c r="E13" s="829"/>
      <c r="F13" s="920"/>
      <c r="G13" s="921"/>
      <c r="H13" s="925"/>
      <c r="I13" s="926"/>
      <c r="J13" s="927"/>
    </row>
    <row r="14" spans="1:10" ht="17.100000000000001" customHeight="1">
      <c r="B14" s="827"/>
      <c r="C14" s="828"/>
      <c r="D14" s="828"/>
      <c r="E14" s="829"/>
      <c r="F14" s="920"/>
      <c r="G14" s="921"/>
      <c r="H14" s="925"/>
      <c r="I14" s="926"/>
      <c r="J14" s="927"/>
    </row>
    <row r="15" spans="1:10" ht="17.100000000000001" customHeight="1">
      <c r="B15" s="827"/>
      <c r="C15" s="828"/>
      <c r="D15" s="828"/>
      <c r="E15" s="829"/>
      <c r="F15" s="920"/>
      <c r="G15" s="921"/>
      <c r="H15" s="925"/>
      <c r="I15" s="926"/>
      <c r="J15" s="927"/>
    </row>
    <row r="16" spans="1:10" ht="17.100000000000001" customHeight="1">
      <c r="B16" s="827"/>
      <c r="C16" s="828"/>
      <c r="D16" s="828"/>
      <c r="E16" s="829"/>
      <c r="F16" s="920"/>
      <c r="G16" s="921"/>
      <c r="H16" s="925"/>
      <c r="I16" s="926"/>
      <c r="J16" s="927"/>
    </row>
    <row r="17" spans="2:14" ht="17.100000000000001" customHeight="1">
      <c r="B17" s="827"/>
      <c r="C17" s="828"/>
      <c r="D17" s="828"/>
      <c r="E17" s="829"/>
      <c r="F17" s="920"/>
      <c r="G17" s="921"/>
      <c r="H17" s="925"/>
      <c r="I17" s="926"/>
      <c r="J17" s="927"/>
    </row>
    <row r="18" spans="2:14" ht="17.100000000000001" customHeight="1">
      <c r="B18" s="827"/>
      <c r="C18" s="828"/>
      <c r="D18" s="828"/>
      <c r="E18" s="829"/>
      <c r="F18" s="920"/>
      <c r="G18" s="921"/>
      <c r="H18" s="925"/>
      <c r="I18" s="926"/>
      <c r="J18" s="927"/>
    </row>
    <row r="19" spans="2:14" ht="17.100000000000001" customHeight="1">
      <c r="B19" s="827"/>
      <c r="C19" s="828"/>
      <c r="D19" s="828"/>
      <c r="E19" s="829"/>
      <c r="F19" s="920"/>
      <c r="G19" s="921"/>
      <c r="H19" s="925"/>
      <c r="I19" s="926"/>
      <c r="J19" s="927"/>
    </row>
    <row r="20" spans="2:14" ht="17.100000000000001" customHeight="1">
      <c r="B20" s="827"/>
      <c r="C20" s="828"/>
      <c r="D20" s="828"/>
      <c r="E20" s="829"/>
      <c r="F20" s="920"/>
      <c r="G20" s="921"/>
      <c r="H20" s="925"/>
      <c r="I20" s="926"/>
      <c r="J20" s="927"/>
    </row>
    <row r="21" spans="2:14" ht="17.100000000000001" customHeight="1">
      <c r="B21" s="827"/>
      <c r="C21" s="828"/>
      <c r="D21" s="828"/>
      <c r="E21" s="829"/>
      <c r="F21" s="920"/>
      <c r="G21" s="921"/>
      <c r="H21" s="925"/>
      <c r="I21" s="926"/>
      <c r="J21" s="927"/>
    </row>
    <row r="22" spans="2:14" ht="17.100000000000001" customHeight="1">
      <c r="B22" s="827"/>
      <c r="C22" s="828"/>
      <c r="D22" s="828"/>
      <c r="E22" s="829"/>
      <c r="F22" s="920"/>
      <c r="G22" s="921"/>
      <c r="H22" s="925"/>
      <c r="I22" s="926"/>
      <c r="J22" s="927"/>
    </row>
    <row r="23" spans="2:14" ht="17.100000000000001" customHeight="1">
      <c r="B23" s="827"/>
      <c r="C23" s="828"/>
      <c r="D23" s="828"/>
      <c r="E23" s="829"/>
      <c r="F23" s="920"/>
      <c r="G23" s="921"/>
      <c r="H23" s="925"/>
      <c r="I23" s="926"/>
      <c r="J23" s="927"/>
    </row>
    <row r="24" spans="2:14" ht="16.5" customHeight="1">
      <c r="B24" s="827"/>
      <c r="C24" s="828"/>
      <c r="D24" s="828"/>
      <c r="E24" s="829"/>
      <c r="F24" s="920"/>
      <c r="G24" s="921"/>
      <c r="H24" s="925"/>
      <c r="I24" s="926"/>
      <c r="J24" s="927"/>
    </row>
    <row r="25" spans="2:14" ht="17.100000000000001" customHeight="1">
      <c r="B25" s="830"/>
      <c r="C25" s="831"/>
      <c r="D25" s="831"/>
      <c r="E25" s="832"/>
      <c r="F25" s="920"/>
      <c r="G25" s="921"/>
      <c r="H25" s="928"/>
      <c r="I25" s="929"/>
      <c r="J25" s="930"/>
    </row>
    <row r="26" spans="2:14" ht="72.75" customHeight="1">
      <c r="B26" s="833" t="s">
        <v>619</v>
      </c>
      <c r="C26" s="834"/>
      <c r="D26" s="834"/>
      <c r="E26" s="835"/>
      <c r="F26" s="931"/>
      <c r="G26" s="932"/>
      <c r="H26" s="916" t="s">
        <v>737</v>
      </c>
      <c r="I26" s="917"/>
      <c r="J26" s="917"/>
    </row>
    <row r="27" spans="2:14" ht="17.100000000000001" customHeight="1">
      <c r="B27" s="195"/>
      <c r="F27" s="218"/>
      <c r="G27" s="218"/>
      <c r="H27" s="218"/>
      <c r="I27" s="218"/>
      <c r="J27" s="218"/>
      <c r="K27" s="218"/>
      <c r="L27" s="218"/>
      <c r="M27" s="218"/>
      <c r="N27" s="218"/>
    </row>
    <row r="28" spans="2:14" ht="17.100000000000001" customHeight="1">
      <c r="B28" s="195" t="s">
        <v>427</v>
      </c>
      <c r="F28" s="218"/>
      <c r="G28" s="218"/>
      <c r="H28" s="218"/>
      <c r="I28" s="218"/>
      <c r="J28" s="218"/>
      <c r="K28" s="218"/>
      <c r="L28" s="218"/>
      <c r="M28" s="218"/>
      <c r="N28" s="218"/>
    </row>
    <row r="29" spans="2:14" ht="16.5" customHeight="1">
      <c r="B29" s="397" t="s">
        <v>850</v>
      </c>
      <c r="F29" s="218"/>
      <c r="G29" s="218"/>
      <c r="H29" s="218"/>
      <c r="I29" s="218"/>
      <c r="J29" s="218"/>
      <c r="K29" s="218"/>
      <c r="L29" s="218"/>
      <c r="M29" s="218"/>
      <c r="N29" s="218"/>
    </row>
    <row r="30" spans="2:14" ht="17.100000000000001" customHeight="1">
      <c r="D30" s="228"/>
      <c r="F30" s="218"/>
      <c r="G30" s="218"/>
      <c r="H30" s="218"/>
      <c r="I30" s="218"/>
      <c r="J30" s="218"/>
      <c r="K30" s="218"/>
      <c r="L30" s="218"/>
      <c r="M30" s="218"/>
      <c r="N30" s="218"/>
    </row>
    <row r="31" spans="2:14" ht="17.100000000000001" customHeight="1">
      <c r="B31" s="195" t="s">
        <v>728</v>
      </c>
      <c r="E31" s="223"/>
      <c r="F31" s="223"/>
      <c r="G31" s="223"/>
      <c r="H31" s="223"/>
      <c r="I31" s="223"/>
      <c r="J31" s="448" t="s">
        <v>588</v>
      </c>
    </row>
    <row r="32" spans="2:14" ht="17.100000000000001" customHeight="1">
      <c r="B32" s="885" t="s">
        <v>72</v>
      </c>
      <c r="C32" s="886"/>
      <c r="D32" s="886"/>
      <c r="E32" s="887"/>
      <c r="F32" s="933" t="s">
        <v>62</v>
      </c>
      <c r="G32" s="933" t="s">
        <v>73</v>
      </c>
      <c r="H32" s="933" t="s">
        <v>74</v>
      </c>
      <c r="I32" s="935" t="s">
        <v>75</v>
      </c>
      <c r="J32" s="937" t="s">
        <v>63</v>
      </c>
    </row>
    <row r="33" spans="2:12" ht="17.100000000000001" customHeight="1" thickBot="1">
      <c r="B33" s="879" t="s">
        <v>76</v>
      </c>
      <c r="C33" s="888"/>
      <c r="D33" s="888"/>
      <c r="E33" s="889"/>
      <c r="F33" s="934"/>
      <c r="G33" s="934"/>
      <c r="H33" s="934"/>
      <c r="I33" s="936"/>
      <c r="J33" s="938"/>
    </row>
    <row r="34" spans="2:12" ht="17.100000000000001" customHeight="1">
      <c r="B34" s="817" t="s">
        <v>82</v>
      </c>
      <c r="C34" s="818"/>
      <c r="D34" s="818"/>
      <c r="E34" s="939"/>
      <c r="F34" s="644"/>
      <c r="G34" s="645"/>
      <c r="H34" s="645"/>
      <c r="I34" s="646"/>
      <c r="J34" s="240">
        <f t="shared" ref="J34:J40" si="0">SUM(F34:I34)</f>
        <v>0</v>
      </c>
    </row>
    <row r="35" spans="2:12" ht="17.100000000000001" customHeight="1">
      <c r="B35" s="817" t="s">
        <v>84</v>
      </c>
      <c r="C35" s="818"/>
      <c r="D35" s="818"/>
      <c r="E35" s="939"/>
      <c r="F35" s="647"/>
      <c r="G35" s="648"/>
      <c r="H35" s="648"/>
      <c r="I35" s="649"/>
      <c r="J35" s="240">
        <f t="shared" si="0"/>
        <v>0</v>
      </c>
    </row>
    <row r="36" spans="2:12" ht="17.100000000000001" customHeight="1">
      <c r="B36" s="817" t="s">
        <v>86</v>
      </c>
      <c r="C36" s="818"/>
      <c r="D36" s="818"/>
      <c r="E36" s="939"/>
      <c r="F36" s="647"/>
      <c r="G36" s="648"/>
      <c r="H36" s="648"/>
      <c r="I36" s="649"/>
      <c r="J36" s="240">
        <f t="shared" si="0"/>
        <v>0</v>
      </c>
    </row>
    <row r="37" spans="2:12" ht="17.100000000000001" customHeight="1">
      <c r="B37" s="940" t="s">
        <v>87</v>
      </c>
      <c r="C37" s="941"/>
      <c r="D37" s="941"/>
      <c r="E37" s="942"/>
      <c r="F37" s="647"/>
      <c r="G37" s="648"/>
      <c r="H37" s="648"/>
      <c r="I37" s="649"/>
      <c r="J37" s="240">
        <f t="shared" si="0"/>
        <v>0</v>
      </c>
    </row>
    <row r="38" spans="2:12" ht="17.100000000000001" customHeight="1">
      <c r="B38" s="817" t="s">
        <v>89</v>
      </c>
      <c r="C38" s="818"/>
      <c r="D38" s="818"/>
      <c r="E38" s="939"/>
      <c r="F38" s="647"/>
      <c r="G38" s="648"/>
      <c r="H38" s="648"/>
      <c r="I38" s="649"/>
      <c r="J38" s="240">
        <f t="shared" si="0"/>
        <v>0</v>
      </c>
      <c r="K38" s="244"/>
    </row>
    <row r="39" spans="2:12" ht="17.100000000000001" customHeight="1" thickBot="1">
      <c r="B39" s="943" t="s">
        <v>65</v>
      </c>
      <c r="C39" s="944"/>
      <c r="D39" s="944"/>
      <c r="E39" s="945"/>
      <c r="F39" s="650"/>
      <c r="G39" s="651"/>
      <c r="H39" s="651"/>
      <c r="I39" s="652"/>
      <c r="J39" s="249">
        <f t="shared" si="0"/>
        <v>0</v>
      </c>
      <c r="K39" s="624" t="s">
        <v>109</v>
      </c>
    </row>
    <row r="40" spans="2:12" ht="17.100000000000001" customHeight="1" thickTop="1">
      <c r="B40" s="946" t="s">
        <v>421</v>
      </c>
      <c r="C40" s="947"/>
      <c r="D40" s="947"/>
      <c r="E40" s="948"/>
      <c r="F40" s="251">
        <f>SUM(F34:F39)</f>
        <v>0</v>
      </c>
      <c r="G40" s="251">
        <f t="shared" ref="G40:I40" si="1">SUM(G34:G39)</f>
        <v>0</v>
      </c>
      <c r="H40" s="251">
        <f t="shared" si="1"/>
        <v>0</v>
      </c>
      <c r="I40" s="252">
        <f t="shared" si="1"/>
        <v>0</v>
      </c>
      <c r="J40" s="253">
        <f t="shared" si="0"/>
        <v>0</v>
      </c>
      <c r="K40" s="194"/>
      <c r="L40" s="254"/>
    </row>
    <row r="41" spans="2:12" ht="17.100000000000001" customHeight="1">
      <c r="B41" s="713" t="s">
        <v>94</v>
      </c>
      <c r="E41" s="515"/>
      <c r="F41" s="905" t="s">
        <v>95</v>
      </c>
      <c r="G41" s="906"/>
      <c r="H41" s="906"/>
      <c r="I41" s="906"/>
      <c r="J41" s="906"/>
      <c r="K41" s="907"/>
    </row>
    <row r="42" spans="2:12" ht="17.100000000000001" customHeight="1">
      <c r="D42" s="514"/>
      <c r="E42" s="515"/>
      <c r="F42" s="516"/>
      <c r="G42" s="516"/>
      <c r="H42" s="516"/>
      <c r="I42" s="516"/>
      <c r="J42" s="516"/>
      <c r="K42" s="516"/>
    </row>
    <row r="43" spans="2:12" ht="17.100000000000001" customHeight="1">
      <c r="B43" s="195" t="s">
        <v>729</v>
      </c>
      <c r="E43" s="257"/>
      <c r="F43" s="257"/>
      <c r="G43" s="257"/>
      <c r="H43" s="257"/>
      <c r="I43" s="257"/>
      <c r="J43" s="448" t="s">
        <v>588</v>
      </c>
    </row>
    <row r="44" spans="2:12" ht="17.100000000000001" customHeight="1">
      <c r="B44" s="885" t="s">
        <v>72</v>
      </c>
      <c r="C44" s="886"/>
      <c r="D44" s="886"/>
      <c r="E44" s="887"/>
      <c r="F44" s="933" t="s">
        <v>62</v>
      </c>
      <c r="G44" s="933" t="s">
        <v>73</v>
      </c>
      <c r="H44" s="933" t="s">
        <v>74</v>
      </c>
      <c r="I44" s="935" t="s">
        <v>75</v>
      </c>
      <c r="J44" s="937" t="s">
        <v>63</v>
      </c>
    </row>
    <row r="45" spans="2:12" ht="17.100000000000001" customHeight="1" thickBot="1">
      <c r="B45" s="879" t="s">
        <v>76</v>
      </c>
      <c r="C45" s="880"/>
      <c r="D45" s="880"/>
      <c r="E45" s="881"/>
      <c r="F45" s="934"/>
      <c r="G45" s="934"/>
      <c r="H45" s="934"/>
      <c r="I45" s="936"/>
      <c r="J45" s="938"/>
    </row>
    <row r="46" spans="2:12" ht="17.100000000000001" customHeight="1">
      <c r="B46" s="817" t="s">
        <v>82</v>
      </c>
      <c r="C46" s="818"/>
      <c r="D46" s="818"/>
      <c r="E46" s="939"/>
      <c r="F46" s="644"/>
      <c r="G46" s="645"/>
      <c r="H46" s="645"/>
      <c r="I46" s="646"/>
      <c r="J46" s="240">
        <f t="shared" ref="J46:J52" si="2">SUM(F46:I46)</f>
        <v>0</v>
      </c>
    </row>
    <row r="47" spans="2:12" ht="17.100000000000001" customHeight="1">
      <c r="B47" s="817" t="s">
        <v>84</v>
      </c>
      <c r="C47" s="818"/>
      <c r="D47" s="818"/>
      <c r="E47" s="939"/>
      <c r="F47" s="647"/>
      <c r="G47" s="648"/>
      <c r="H47" s="648"/>
      <c r="I47" s="649"/>
      <c r="J47" s="240">
        <f t="shared" si="2"/>
        <v>0</v>
      </c>
    </row>
    <row r="48" spans="2:12" ht="17.100000000000001" customHeight="1">
      <c r="B48" s="817" t="s">
        <v>86</v>
      </c>
      <c r="C48" s="818"/>
      <c r="D48" s="818"/>
      <c r="E48" s="939"/>
      <c r="F48" s="647"/>
      <c r="G48" s="648"/>
      <c r="H48" s="648"/>
      <c r="I48" s="649"/>
      <c r="J48" s="240">
        <f t="shared" si="2"/>
        <v>0</v>
      </c>
    </row>
    <row r="49" spans="2:20" ht="17.100000000000001" customHeight="1">
      <c r="B49" s="940" t="s">
        <v>87</v>
      </c>
      <c r="C49" s="941"/>
      <c r="D49" s="941"/>
      <c r="E49" s="942"/>
      <c r="F49" s="647"/>
      <c r="G49" s="648"/>
      <c r="H49" s="648"/>
      <c r="I49" s="649"/>
      <c r="J49" s="240">
        <f t="shared" si="2"/>
        <v>0</v>
      </c>
    </row>
    <row r="50" spans="2:20" ht="17.100000000000001" customHeight="1">
      <c r="B50" s="817" t="s">
        <v>89</v>
      </c>
      <c r="C50" s="818"/>
      <c r="D50" s="818"/>
      <c r="E50" s="939"/>
      <c r="F50" s="647"/>
      <c r="G50" s="648"/>
      <c r="H50" s="648"/>
      <c r="I50" s="649"/>
      <c r="J50" s="240">
        <f t="shared" si="2"/>
        <v>0</v>
      </c>
    </row>
    <row r="51" spans="2:20" ht="17.100000000000001" customHeight="1" thickBot="1">
      <c r="B51" s="943" t="s">
        <v>65</v>
      </c>
      <c r="C51" s="944"/>
      <c r="D51" s="944"/>
      <c r="E51" s="945"/>
      <c r="F51" s="650"/>
      <c r="G51" s="651"/>
      <c r="H51" s="651"/>
      <c r="I51" s="652"/>
      <c r="J51" s="249">
        <f t="shared" si="2"/>
        <v>0</v>
      </c>
    </row>
    <row r="52" spans="2:20" ht="17.100000000000001" customHeight="1" thickTop="1">
      <c r="B52" s="946" t="s">
        <v>421</v>
      </c>
      <c r="C52" s="947"/>
      <c r="D52" s="947"/>
      <c r="E52" s="948"/>
      <c r="F52" s="251">
        <f>SUM(F46:F51)</f>
        <v>0</v>
      </c>
      <c r="G52" s="251">
        <f t="shared" ref="G52:I52" si="3">SUM(G46:G51)</f>
        <v>0</v>
      </c>
      <c r="H52" s="251">
        <f t="shared" si="3"/>
        <v>0</v>
      </c>
      <c r="I52" s="252">
        <f t="shared" si="3"/>
        <v>0</v>
      </c>
      <c r="J52" s="253">
        <f t="shared" si="2"/>
        <v>0</v>
      </c>
    </row>
    <row r="53" spans="2:20" ht="17.100000000000001" customHeight="1">
      <c r="B53" s="713" t="s">
        <v>94</v>
      </c>
      <c r="E53" s="258" t="s">
        <v>66</v>
      </c>
      <c r="F53" s="905" t="s">
        <v>95</v>
      </c>
      <c r="G53" s="906"/>
      <c r="H53" s="906"/>
      <c r="I53" s="906"/>
      <c r="J53" s="906"/>
      <c r="K53" s="447"/>
    </row>
    <row r="54" spans="2:20" ht="17.100000000000001" customHeight="1">
      <c r="D54" s="255"/>
      <c r="E54" s="256"/>
      <c r="F54" s="256"/>
      <c r="G54" s="256"/>
      <c r="H54" s="256"/>
      <c r="I54" s="256"/>
      <c r="J54" s="256"/>
      <c r="K54" s="256"/>
    </row>
    <row r="55" spans="2:20" ht="17.100000000000001" customHeight="1">
      <c r="B55" s="195" t="s">
        <v>730</v>
      </c>
      <c r="E55" s="223"/>
      <c r="F55" s="223"/>
      <c r="G55" s="223"/>
      <c r="H55" s="448" t="s">
        <v>588</v>
      </c>
      <c r="I55" s="223"/>
      <c r="J55" s="223"/>
      <c r="K55" s="223"/>
      <c r="L55" s="223"/>
      <c r="M55" s="223"/>
      <c r="N55" s="223"/>
      <c r="O55" s="223"/>
      <c r="P55" s="223"/>
      <c r="Q55" s="223"/>
      <c r="R55" s="223"/>
    </row>
    <row r="56" spans="2:20" ht="17.100000000000001" customHeight="1">
      <c r="B56" s="761"/>
      <c r="C56" s="761"/>
      <c r="D56" s="761"/>
      <c r="E56" s="761"/>
      <c r="F56" s="838" t="s">
        <v>113</v>
      </c>
      <c r="G56" s="847"/>
      <c r="H56" s="903" t="s">
        <v>60</v>
      </c>
      <c r="I56" s="223"/>
      <c r="J56" s="223"/>
      <c r="K56" s="223"/>
      <c r="L56" s="223"/>
      <c r="M56" s="223"/>
      <c r="N56" s="223"/>
      <c r="O56" s="223"/>
      <c r="P56" s="223"/>
      <c r="Q56" s="223"/>
      <c r="R56" s="223"/>
      <c r="S56" s="223"/>
    </row>
    <row r="57" spans="2:20" ht="17.100000000000001" customHeight="1">
      <c r="B57" s="761"/>
      <c r="C57" s="761"/>
      <c r="D57" s="761"/>
      <c r="E57" s="761"/>
      <c r="F57" s="623" t="s">
        <v>3</v>
      </c>
      <c r="G57" s="622" t="s">
        <v>61</v>
      </c>
      <c r="H57" s="904"/>
      <c r="I57" s="223"/>
      <c r="J57" s="223"/>
      <c r="K57" s="223"/>
      <c r="L57" s="223"/>
      <c r="M57" s="223"/>
      <c r="N57" s="223"/>
      <c r="O57" s="223"/>
      <c r="P57" s="223"/>
      <c r="Q57" s="223"/>
      <c r="R57" s="223"/>
      <c r="S57" s="223"/>
    </row>
    <row r="58" spans="2:20" ht="17.100000000000001" customHeight="1">
      <c r="B58" s="869" t="s">
        <v>732</v>
      </c>
      <c r="C58" s="869"/>
      <c r="D58" s="869"/>
      <c r="E58" s="869"/>
      <c r="F58" s="194"/>
      <c r="G58" s="259"/>
      <c r="H58" s="260">
        <f>SUM(F58:G58)</f>
        <v>0</v>
      </c>
      <c r="I58" s="223"/>
      <c r="J58" s="223"/>
      <c r="K58" s="223"/>
      <c r="L58" s="223"/>
      <c r="M58" s="223"/>
      <c r="N58" s="223"/>
      <c r="O58" s="223"/>
      <c r="P58" s="223"/>
      <c r="Q58" s="223"/>
      <c r="R58" s="223"/>
      <c r="S58" s="223"/>
    </row>
    <row r="59" spans="2:20" ht="17.100000000000001" customHeight="1">
      <c r="B59" s="869" t="s">
        <v>733</v>
      </c>
      <c r="C59" s="869"/>
      <c r="D59" s="869"/>
      <c r="E59" s="869"/>
      <c r="F59" s="194"/>
      <c r="G59" s="259"/>
      <c r="H59" s="260">
        <f>SUM(F59:G59)</f>
        <v>0</v>
      </c>
      <c r="I59" s="223"/>
      <c r="J59" s="223"/>
      <c r="K59" s="223"/>
      <c r="L59" s="223"/>
      <c r="M59" s="223"/>
      <c r="N59" s="223"/>
      <c r="O59" s="223"/>
      <c r="P59" s="223"/>
      <c r="Q59" s="223"/>
      <c r="R59" s="223"/>
      <c r="S59" s="223"/>
    </row>
    <row r="60" spans="2:20" ht="17.100000000000001" customHeight="1">
      <c r="B60" s="869" t="s">
        <v>734</v>
      </c>
      <c r="C60" s="869"/>
      <c r="D60" s="869"/>
      <c r="E60" s="869"/>
      <c r="F60" s="194"/>
      <c r="G60" s="259"/>
      <c r="H60" s="260">
        <f>SUM(F60:G60)</f>
        <v>0</v>
      </c>
      <c r="I60" s="223"/>
      <c r="J60" s="223"/>
      <c r="K60" s="223"/>
      <c r="L60" s="223"/>
      <c r="M60" s="223"/>
      <c r="N60" s="223"/>
      <c r="O60" s="223"/>
      <c r="P60" s="223"/>
      <c r="Q60" s="223"/>
      <c r="R60" s="223"/>
      <c r="S60" s="223"/>
    </row>
    <row r="61" spans="2:20" ht="17.100000000000001" customHeight="1">
      <c r="D61" s="392"/>
      <c r="E61" s="392"/>
      <c r="F61" s="222"/>
      <c r="G61" s="222"/>
      <c r="H61" s="222"/>
      <c r="I61" s="222"/>
      <c r="J61" s="223"/>
      <c r="K61" s="223"/>
      <c r="L61" s="223"/>
      <c r="M61" s="223"/>
      <c r="N61" s="223"/>
      <c r="O61" s="223"/>
      <c r="P61" s="223"/>
      <c r="Q61" s="223"/>
      <c r="R61" s="223"/>
      <c r="S61" s="223"/>
      <c r="T61" s="223"/>
    </row>
    <row r="62" spans="2:20" ht="17.100000000000001" customHeight="1">
      <c r="B62" s="195" t="s">
        <v>731</v>
      </c>
      <c r="E62" s="223"/>
      <c r="F62" s="448" t="s">
        <v>588</v>
      </c>
      <c r="G62" s="448"/>
      <c r="H62" s="223"/>
      <c r="I62" s="223"/>
      <c r="J62" s="223"/>
      <c r="K62" s="223"/>
      <c r="L62" s="223"/>
      <c r="M62" s="223"/>
      <c r="N62" s="223"/>
      <c r="O62" s="223"/>
      <c r="P62" s="223"/>
      <c r="Q62" s="223"/>
      <c r="R62" s="223"/>
    </row>
    <row r="63" spans="2:20" ht="17.100000000000001" customHeight="1">
      <c r="B63" s="759"/>
      <c r="C63" s="870"/>
      <c r="D63" s="870"/>
      <c r="E63" s="871"/>
      <c r="F63" s="903" t="s">
        <v>60</v>
      </c>
      <c r="G63" s="392"/>
      <c r="H63" s="223"/>
      <c r="I63" s="223"/>
      <c r="J63" s="223"/>
      <c r="K63" s="223"/>
      <c r="L63" s="223"/>
      <c r="M63" s="223"/>
      <c r="N63" s="223"/>
      <c r="O63" s="223"/>
      <c r="P63" s="223"/>
      <c r="Q63" s="223"/>
      <c r="R63" s="223"/>
    </row>
    <row r="64" spans="2:20" ht="17.100000000000001" customHeight="1">
      <c r="B64" s="759"/>
      <c r="C64" s="870"/>
      <c r="D64" s="870"/>
      <c r="E64" s="871"/>
      <c r="F64" s="904"/>
      <c r="G64" s="392"/>
      <c r="H64" s="223"/>
      <c r="I64" s="223"/>
      <c r="J64" s="223"/>
      <c r="K64" s="223"/>
      <c r="L64" s="223"/>
      <c r="M64" s="223"/>
      <c r="N64" s="223"/>
      <c r="O64" s="223"/>
      <c r="P64" s="223"/>
      <c r="Q64" s="223"/>
      <c r="R64" s="223"/>
    </row>
    <row r="65" spans="2:19" ht="17.100000000000001" customHeight="1">
      <c r="B65" s="872" t="s">
        <v>735</v>
      </c>
      <c r="C65" s="873"/>
      <c r="D65" s="873"/>
      <c r="E65" s="874"/>
      <c r="F65" s="380"/>
      <c r="G65" s="222"/>
      <c r="H65" s="223"/>
      <c r="I65" s="223"/>
      <c r="J65" s="223"/>
      <c r="K65" s="223"/>
      <c r="L65" s="223"/>
      <c r="M65" s="223"/>
      <c r="N65" s="223"/>
      <c r="O65" s="223"/>
      <c r="P65" s="223"/>
      <c r="Q65" s="223"/>
      <c r="R65" s="223"/>
    </row>
    <row r="66" spans="2:19" ht="17.100000000000001" customHeight="1">
      <c r="B66" s="875" t="s">
        <v>736</v>
      </c>
      <c r="C66" s="873"/>
      <c r="D66" s="873"/>
      <c r="E66" s="874"/>
      <c r="F66" s="653"/>
      <c r="G66" s="449"/>
      <c r="H66" s="223"/>
      <c r="I66" s="223"/>
      <c r="J66" s="223"/>
      <c r="K66" s="223"/>
      <c r="L66" s="223"/>
      <c r="M66" s="223"/>
      <c r="N66" s="223"/>
      <c r="O66" s="223"/>
      <c r="P66" s="223"/>
      <c r="Q66" s="223"/>
      <c r="R66" s="223"/>
    </row>
    <row r="67" spans="2:19" ht="17.100000000000001" customHeight="1">
      <c r="D67" s="223"/>
      <c r="E67" s="223"/>
      <c r="F67" s="223"/>
      <c r="G67" s="223"/>
      <c r="H67" s="223"/>
      <c r="I67" s="223"/>
      <c r="J67" s="223"/>
      <c r="K67" s="223"/>
      <c r="L67" s="223"/>
      <c r="M67" s="223"/>
      <c r="N67" s="223"/>
      <c r="O67" s="223"/>
      <c r="P67" s="223"/>
      <c r="Q67" s="223"/>
      <c r="R67" s="223"/>
      <c r="S67" s="223"/>
    </row>
    <row r="68" spans="2:19" ht="17.100000000000001" customHeight="1">
      <c r="B68" s="209" t="s">
        <v>620</v>
      </c>
      <c r="F68" s="505" t="s">
        <v>452</v>
      </c>
      <c r="G68" s="505"/>
      <c r="H68" s="193"/>
    </row>
    <row r="69" spans="2:19" ht="17.100000000000001" customHeight="1">
      <c r="B69" s="761" t="s">
        <v>281</v>
      </c>
      <c r="C69" s="761"/>
      <c r="D69" s="761"/>
      <c r="E69" s="761"/>
      <c r="F69" s="206">
        <f>'資産・負債一覧表 '!I30</f>
        <v>0</v>
      </c>
      <c r="G69" s="548"/>
      <c r="H69" s="193"/>
    </row>
    <row r="70" spans="2:19" ht="17.100000000000001" customHeight="1">
      <c r="B70" s="761" t="s">
        <v>282</v>
      </c>
      <c r="C70" s="761"/>
      <c r="D70" s="761"/>
      <c r="E70" s="761"/>
      <c r="F70" s="206">
        <f>'資産・負債一覧表 '!I43</f>
        <v>0</v>
      </c>
      <c r="G70" s="548"/>
      <c r="H70" s="193"/>
    </row>
    <row r="71" spans="2:19" ht="17.100000000000001" customHeight="1">
      <c r="F71" s="193"/>
      <c r="G71" s="193"/>
      <c r="H71" s="193"/>
    </row>
    <row r="72" spans="2:19" ht="17.100000000000001" customHeight="1">
      <c r="B72" s="209" t="s">
        <v>621</v>
      </c>
      <c r="F72" s="193"/>
      <c r="G72" s="193"/>
      <c r="H72" s="549" t="s">
        <v>451</v>
      </c>
    </row>
    <row r="73" spans="2:19" ht="17.100000000000001" customHeight="1">
      <c r="B73" s="865" t="s">
        <v>141</v>
      </c>
      <c r="C73" s="865"/>
      <c r="D73" s="865"/>
      <c r="E73" s="865"/>
      <c r="F73" s="401" t="s">
        <v>3</v>
      </c>
      <c r="G73" s="401" t="s">
        <v>4</v>
      </c>
      <c r="H73" s="609" t="s">
        <v>211</v>
      </c>
    </row>
    <row r="74" spans="2:19" ht="17.100000000000001" customHeight="1">
      <c r="B74" s="868" t="s">
        <v>143</v>
      </c>
      <c r="C74" s="868"/>
      <c r="D74" s="868"/>
      <c r="E74" s="868"/>
      <c r="F74" s="573">
        <f>SUM(F75:F77)</f>
        <v>0</v>
      </c>
      <c r="G74" s="573">
        <f t="shared" ref="G74:H74" si="4">SUM(G75:G77)</f>
        <v>0</v>
      </c>
      <c r="H74" s="573">
        <f t="shared" si="4"/>
        <v>0</v>
      </c>
      <c r="I74" s="218"/>
      <c r="J74" s="218"/>
      <c r="K74" s="218"/>
    </row>
    <row r="75" spans="2:19" ht="17.100000000000001" customHeight="1">
      <c r="B75" s="866" t="s">
        <v>301</v>
      </c>
      <c r="C75" s="866"/>
      <c r="D75" s="866"/>
      <c r="E75" s="866"/>
      <c r="F75" s="573">
        <f>原価計算書!F28</f>
        <v>0</v>
      </c>
      <c r="G75" s="573">
        <f>原価計算書!G28</f>
        <v>0</v>
      </c>
      <c r="H75" s="573">
        <f>F75+G75</f>
        <v>0</v>
      </c>
      <c r="I75" s="218"/>
      <c r="J75" s="218"/>
      <c r="K75" s="218"/>
    </row>
    <row r="76" spans="2:19" ht="17.100000000000001" customHeight="1">
      <c r="B76" s="866" t="s">
        <v>302</v>
      </c>
      <c r="C76" s="866"/>
      <c r="D76" s="866"/>
      <c r="E76" s="866"/>
      <c r="F76" s="573">
        <f>原価計算書!I28</f>
        <v>0</v>
      </c>
      <c r="G76" s="573">
        <f>原価計算書!J28</f>
        <v>0</v>
      </c>
      <c r="H76" s="573">
        <f>F76+G76</f>
        <v>0</v>
      </c>
      <c r="I76" s="218"/>
      <c r="J76" s="218"/>
      <c r="K76" s="218"/>
    </row>
    <row r="77" spans="2:19" ht="17.100000000000001" customHeight="1">
      <c r="B77" s="866" t="s">
        <v>303</v>
      </c>
      <c r="C77" s="866"/>
      <c r="D77" s="866"/>
      <c r="E77" s="866"/>
      <c r="F77" s="573">
        <f>原価計算書!L28</f>
        <v>0</v>
      </c>
      <c r="G77" s="573">
        <f>原価計算書!M28</f>
        <v>0</v>
      </c>
      <c r="H77" s="573">
        <f>F77+G77</f>
        <v>0</v>
      </c>
      <c r="I77" s="218"/>
      <c r="J77" s="218"/>
      <c r="K77" s="218"/>
    </row>
    <row r="78" spans="2:19" ht="17.100000000000001" customHeight="1" thickBot="1">
      <c r="B78" s="867" t="s">
        <v>144</v>
      </c>
      <c r="C78" s="867"/>
      <c r="D78" s="867"/>
      <c r="E78" s="867"/>
      <c r="F78" s="438"/>
      <c r="G78" s="438"/>
      <c r="H78" s="439">
        <f>行政コスト計算書!F20</f>
        <v>0</v>
      </c>
      <c r="I78" s="218"/>
      <c r="J78" s="218"/>
      <c r="K78" s="218"/>
    </row>
    <row r="79" spans="2:19" ht="17.100000000000001" customHeight="1" thickTop="1">
      <c r="B79" s="864" t="s">
        <v>300</v>
      </c>
      <c r="C79" s="864"/>
      <c r="D79" s="864"/>
      <c r="E79" s="864"/>
      <c r="F79" s="440"/>
      <c r="G79" s="440"/>
      <c r="H79" s="441">
        <f>H74+H78</f>
        <v>0</v>
      </c>
      <c r="I79" s="218"/>
      <c r="J79" s="218"/>
      <c r="K79" s="218"/>
    </row>
    <row r="80" spans="2:19" ht="17.100000000000001" customHeight="1">
      <c r="B80" s="865" t="s">
        <v>154</v>
      </c>
      <c r="C80" s="865"/>
      <c r="D80" s="865"/>
      <c r="E80" s="865"/>
      <c r="F80" s="401" t="s">
        <v>3</v>
      </c>
      <c r="G80" s="401" t="s">
        <v>4</v>
      </c>
      <c r="H80" s="609" t="s">
        <v>211</v>
      </c>
      <c r="I80" s="218"/>
      <c r="J80" s="218"/>
      <c r="K80" s="218"/>
    </row>
    <row r="81" spans="2:11" ht="17.100000000000001" customHeight="1">
      <c r="B81" s="844" t="s">
        <v>209</v>
      </c>
      <c r="C81" s="844"/>
      <c r="D81" s="844"/>
      <c r="E81" s="844"/>
      <c r="F81" s="402"/>
      <c r="G81" s="402"/>
      <c r="H81" s="573">
        <f>SUM(H82:H84)</f>
        <v>0</v>
      </c>
      <c r="I81" s="218"/>
      <c r="J81" s="218"/>
      <c r="K81" s="218"/>
    </row>
    <row r="82" spans="2:11" ht="17.100000000000001" customHeight="1">
      <c r="B82" s="866" t="s">
        <v>14</v>
      </c>
      <c r="C82" s="866"/>
      <c r="D82" s="866"/>
      <c r="E82" s="866"/>
      <c r="F82" s="573">
        <f>行政コスト計算書!E26</f>
        <v>0</v>
      </c>
      <c r="G82" s="402"/>
      <c r="H82" s="573">
        <f>F82+G82</f>
        <v>0</v>
      </c>
      <c r="I82" s="218"/>
      <c r="J82" s="218"/>
      <c r="K82" s="218"/>
    </row>
    <row r="83" spans="2:11" ht="39.950000000000003" customHeight="1">
      <c r="B83" s="859" t="s">
        <v>330</v>
      </c>
      <c r="C83" s="859"/>
      <c r="D83" s="859"/>
      <c r="E83" s="859"/>
      <c r="F83" s="442"/>
      <c r="G83" s="442"/>
      <c r="H83" s="573">
        <f>F83+G83</f>
        <v>0</v>
      </c>
      <c r="I83" s="218"/>
      <c r="J83" s="218"/>
      <c r="K83" s="218"/>
    </row>
    <row r="84" spans="2:11" ht="17.100000000000001" customHeight="1">
      <c r="B84" s="859" t="s">
        <v>10</v>
      </c>
      <c r="C84" s="859"/>
      <c r="D84" s="859"/>
      <c r="E84" s="859"/>
      <c r="F84" s="402"/>
      <c r="G84" s="402"/>
      <c r="H84" s="573">
        <f>行政コスト計算書!E28</f>
        <v>0</v>
      </c>
      <c r="I84" s="218"/>
      <c r="J84" s="218"/>
      <c r="K84" s="218"/>
    </row>
    <row r="85" spans="2:11" ht="17.100000000000001" customHeight="1">
      <c r="B85" s="860" t="s">
        <v>332</v>
      </c>
      <c r="C85" s="860"/>
      <c r="D85" s="860"/>
      <c r="E85" s="860"/>
      <c r="F85" s="402"/>
      <c r="G85" s="402"/>
      <c r="H85" s="573">
        <f>行政コスト計算書!F34</f>
        <v>0</v>
      </c>
      <c r="I85" s="218"/>
      <c r="J85" s="218"/>
      <c r="K85" s="218"/>
    </row>
    <row r="86" spans="2:11" ht="17.100000000000001" customHeight="1" thickBot="1">
      <c r="B86" s="861" t="s">
        <v>10</v>
      </c>
      <c r="C86" s="861"/>
      <c r="D86" s="861"/>
      <c r="E86" s="861"/>
      <c r="F86" s="438"/>
      <c r="G86" s="438"/>
      <c r="H86" s="439">
        <f>行政コスト計算書!F39</f>
        <v>0</v>
      </c>
      <c r="I86" s="218"/>
      <c r="J86" s="218"/>
      <c r="K86" s="218"/>
    </row>
    <row r="87" spans="2:11" ht="17.100000000000001" customHeight="1" thickTop="1" thickBot="1">
      <c r="B87" s="862" t="s">
        <v>154</v>
      </c>
      <c r="C87" s="862"/>
      <c r="D87" s="862"/>
      <c r="E87" s="862"/>
      <c r="F87" s="443"/>
      <c r="G87" s="443"/>
      <c r="H87" s="444">
        <f>H81+H85+H86</f>
        <v>0</v>
      </c>
      <c r="I87" s="218"/>
      <c r="J87" s="218"/>
      <c r="K87" s="218"/>
    </row>
    <row r="88" spans="2:11" ht="39.950000000000003" customHeight="1" thickTop="1">
      <c r="B88" s="863" t="s">
        <v>385</v>
      </c>
      <c r="C88" s="863"/>
      <c r="D88" s="863"/>
      <c r="E88" s="863"/>
      <c r="F88" s="445"/>
      <c r="G88" s="445"/>
      <c r="H88" s="446">
        <f>H79-H87</f>
        <v>0</v>
      </c>
      <c r="I88" s="218"/>
      <c r="J88" s="218"/>
      <c r="K88" s="218"/>
    </row>
    <row r="89" spans="2:11" ht="17.100000000000001" customHeight="1">
      <c r="B89" s="712" t="s">
        <v>306</v>
      </c>
      <c r="E89" s="403"/>
      <c r="F89" s="403"/>
      <c r="G89" s="403"/>
      <c r="H89" s="403"/>
      <c r="I89" s="218"/>
      <c r="J89" s="218"/>
      <c r="K89" s="218"/>
    </row>
  </sheetData>
  <mergeCells count="88">
    <mergeCell ref="F32:F33"/>
    <mergeCell ref="G32:G33"/>
    <mergeCell ref="H32:H33"/>
    <mergeCell ref="I32:I33"/>
    <mergeCell ref="J32:J33"/>
    <mergeCell ref="B66:E66"/>
    <mergeCell ref="B34:E34"/>
    <mergeCell ref="B35:E35"/>
    <mergeCell ref="B36:E36"/>
    <mergeCell ref="B37:E37"/>
    <mergeCell ref="B38:E38"/>
    <mergeCell ref="B39:E39"/>
    <mergeCell ref="B46:E46"/>
    <mergeCell ref="B47:E47"/>
    <mergeCell ref="B48:E48"/>
    <mergeCell ref="B49:E49"/>
    <mergeCell ref="B50:E50"/>
    <mergeCell ref="B51:E51"/>
    <mergeCell ref="B52:E52"/>
    <mergeCell ref="B40:E40"/>
    <mergeCell ref="B59:E59"/>
    <mergeCell ref="B63:E64"/>
    <mergeCell ref="F63:F64"/>
    <mergeCell ref="B65:E65"/>
    <mergeCell ref="F53:J53"/>
    <mergeCell ref="B56:E57"/>
    <mergeCell ref="F56:G56"/>
    <mergeCell ref="H56:H57"/>
    <mergeCell ref="B58:E58"/>
    <mergeCell ref="B9:E9"/>
    <mergeCell ref="B10:E10"/>
    <mergeCell ref="B11:E25"/>
    <mergeCell ref="B26:E26"/>
    <mergeCell ref="F24:G24"/>
    <mergeCell ref="F25:G25"/>
    <mergeCell ref="F19:G19"/>
    <mergeCell ref="F16:G16"/>
    <mergeCell ref="F17:G17"/>
    <mergeCell ref="F14:G14"/>
    <mergeCell ref="F15:G15"/>
    <mergeCell ref="B88:E88"/>
    <mergeCell ref="F12:G12"/>
    <mergeCell ref="F13:G13"/>
    <mergeCell ref="B82:E82"/>
    <mergeCell ref="B83:E83"/>
    <mergeCell ref="B84:E84"/>
    <mergeCell ref="B85:E85"/>
    <mergeCell ref="B86:E86"/>
    <mergeCell ref="B87:E87"/>
    <mergeCell ref="B76:E76"/>
    <mergeCell ref="B77:E77"/>
    <mergeCell ref="B78:E78"/>
    <mergeCell ref="B79:E79"/>
    <mergeCell ref="B80:E80"/>
    <mergeCell ref="B81:E81"/>
    <mergeCell ref="B69:E69"/>
    <mergeCell ref="B70:E70"/>
    <mergeCell ref="B73:E73"/>
    <mergeCell ref="B74:E74"/>
    <mergeCell ref="B75:E75"/>
    <mergeCell ref="F26:G26"/>
    <mergeCell ref="B32:E32"/>
    <mergeCell ref="B33:E33"/>
    <mergeCell ref="F41:K41"/>
    <mergeCell ref="B44:E44"/>
    <mergeCell ref="B45:E45"/>
    <mergeCell ref="F44:F45"/>
    <mergeCell ref="G44:G45"/>
    <mergeCell ref="H44:H45"/>
    <mergeCell ref="I44:I45"/>
    <mergeCell ref="J44:J45"/>
    <mergeCell ref="B60:E60"/>
    <mergeCell ref="H26:J26"/>
    <mergeCell ref="F10:G10"/>
    <mergeCell ref="H10:J10"/>
    <mergeCell ref="F11:G11"/>
    <mergeCell ref="B5:D5"/>
    <mergeCell ref="B8:E8"/>
    <mergeCell ref="F8:G8"/>
    <mergeCell ref="H8:J8"/>
    <mergeCell ref="F9:G9"/>
    <mergeCell ref="H9:J9"/>
    <mergeCell ref="H11:J25"/>
    <mergeCell ref="F22:G22"/>
    <mergeCell ref="F23:G23"/>
    <mergeCell ref="F20:G20"/>
    <mergeCell ref="F21:G21"/>
    <mergeCell ref="F18:G18"/>
  </mergeCells>
  <phoneticPr fontId="8"/>
  <dataValidations count="1">
    <dataValidation type="whole" imeMode="off" operator="greaterThanOrEqual" allowBlank="1" showInputMessage="1" showErrorMessage="1" sqref="H2" xr:uid="{00000000-0002-0000-0F00-000000000000}">
      <formula1>0</formula1>
    </dataValidation>
  </dataValidations>
  <printOptions horizontalCentered="1" gridLinesSet="0"/>
  <pageMargins left="1.1811023622047245" right="1.1811023622047245" top="0.89" bottom="0.2" header="0.59055118110236227" footer="0.39370078740157483"/>
  <pageSetup paperSize="8" scale="63" fitToHeight="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17A43E03-F5A5-4019-9770-826466002583}">
            <xm:f>'1.基礎情報（市区町村用）'!#REF!=1</xm:f>
            <x14:dxf>
              <fill>
                <patternFill>
                  <bgColor rgb="FFFF0000"/>
                </patternFill>
              </fill>
            </x14:dxf>
          </x14:cfRule>
          <xm:sqref>J46:J52 J34:J40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CC"/>
  </sheetPr>
  <dimension ref="A1:M115"/>
  <sheetViews>
    <sheetView workbookViewId="0"/>
  </sheetViews>
  <sheetFormatPr defaultColWidth="9" defaultRowHeight="13.5" customHeight="1"/>
  <cols>
    <col min="1" max="1" width="2.625" style="188" customWidth="1"/>
    <col min="2" max="2" width="6" style="188" customWidth="1"/>
    <col min="3" max="3" width="22.5" style="188" customWidth="1"/>
    <col min="4" max="4" width="42.625" style="188" bestFit="1" customWidth="1"/>
    <col min="5" max="5" width="20.625" style="188" bestFit="1" customWidth="1"/>
    <col min="6" max="7" width="16.625" style="188" customWidth="1"/>
    <col min="8" max="8" width="24.125" style="188" customWidth="1"/>
    <col min="9" max="9" width="16.625" style="188" customWidth="1"/>
    <col min="10" max="10" width="18" style="193" customWidth="1"/>
    <col min="11" max="11" width="2.625" style="193" customWidth="1"/>
    <col min="12" max="12" width="9" style="188"/>
    <col min="13" max="13" width="13.375" style="188" bestFit="1" customWidth="1"/>
    <col min="14" max="14" width="16.625" style="188" bestFit="1" customWidth="1"/>
    <col min="15" max="16384" width="9" style="188"/>
  </cols>
  <sheetData>
    <row r="1" spans="1:13" ht="17.100000000000001" customHeight="1">
      <c r="A1" s="214" t="s">
        <v>675</v>
      </c>
    </row>
    <row r="2" spans="1:13" ht="17.100000000000001" customHeight="1">
      <c r="A2" s="214"/>
    </row>
    <row r="3" spans="1:13" ht="17.100000000000001" customHeight="1">
      <c r="B3" s="215" t="s">
        <v>122</v>
      </c>
    </row>
    <row r="4" spans="1:13" ht="17.100000000000001" customHeight="1">
      <c r="B4" s="504" t="s">
        <v>605</v>
      </c>
      <c r="H4" s="193"/>
      <c r="I4" s="193"/>
      <c r="L4" s="193"/>
      <c r="M4" s="193"/>
    </row>
    <row r="5" spans="1:13" ht="17.100000000000001" customHeight="1"/>
    <row r="6" spans="1:13" s="193" customFormat="1" ht="17.100000000000001" customHeight="1">
      <c r="B6" s="217" t="s">
        <v>121</v>
      </c>
      <c r="C6" s="262"/>
      <c r="D6" s="47"/>
      <c r="E6" s="207"/>
      <c r="F6" s="207"/>
      <c r="G6" s="207"/>
      <c r="H6" s="207"/>
    </row>
    <row r="7" spans="1:13" s="193" customFormat="1" ht="17.100000000000001" customHeight="1">
      <c r="B7" s="193">
        <v>1</v>
      </c>
      <c r="C7" s="263" t="s">
        <v>324</v>
      </c>
      <c r="D7" s="47"/>
      <c r="E7" s="207"/>
      <c r="F7" s="207"/>
      <c r="G7" s="207"/>
      <c r="H7" s="207"/>
    </row>
    <row r="8" spans="1:13" s="193" customFormat="1" ht="17.100000000000001" customHeight="1">
      <c r="C8" s="263" t="s">
        <v>246</v>
      </c>
      <c r="D8" s="47"/>
      <c r="E8" s="207"/>
      <c r="F8" s="207"/>
      <c r="G8" s="207"/>
      <c r="H8" s="207"/>
    </row>
    <row r="9" spans="1:13" s="193" customFormat="1" ht="17.100000000000001" customHeight="1">
      <c r="B9" s="193">
        <v>2</v>
      </c>
      <c r="C9" s="263" t="s">
        <v>676</v>
      </c>
      <c r="D9" s="47"/>
      <c r="E9" s="207"/>
      <c r="F9" s="207"/>
      <c r="G9" s="207"/>
      <c r="H9" s="207"/>
    </row>
    <row r="10" spans="1:13" s="193" customFormat="1" ht="17.100000000000001" customHeight="1">
      <c r="C10" s="263" t="s">
        <v>312</v>
      </c>
      <c r="D10" s="47"/>
      <c r="E10" s="207"/>
      <c r="F10" s="207"/>
      <c r="G10" s="207"/>
      <c r="H10" s="207"/>
    </row>
    <row r="11" spans="1:13" s="193" customFormat="1" ht="17.100000000000001" customHeight="1">
      <c r="C11" s="263" t="s">
        <v>313</v>
      </c>
      <c r="D11" s="47"/>
      <c r="E11" s="207"/>
      <c r="F11" s="207"/>
      <c r="G11" s="207"/>
      <c r="H11" s="207"/>
    </row>
    <row r="12" spans="1:13" s="193" customFormat="1" ht="17.100000000000001" customHeight="1">
      <c r="C12" s="263" t="s">
        <v>454</v>
      </c>
      <c r="D12" s="47"/>
      <c r="E12" s="207"/>
      <c r="F12" s="207"/>
      <c r="G12" s="207"/>
      <c r="H12" s="207"/>
    </row>
    <row r="13" spans="1:13" s="193" customFormat="1" ht="17.100000000000001" customHeight="1">
      <c r="C13" s="265"/>
      <c r="D13" s="266"/>
    </row>
    <row r="14" spans="1:13" ht="17.100000000000001" customHeight="1">
      <c r="B14" s="217" t="s">
        <v>241</v>
      </c>
      <c r="C14" s="190"/>
      <c r="E14" s="267"/>
      <c r="F14" s="190" t="s">
        <v>137</v>
      </c>
      <c r="H14" s="190"/>
      <c r="I14" s="190"/>
      <c r="J14" s="207"/>
      <c r="K14" s="207"/>
    </row>
    <row r="15" spans="1:13" s="664" customFormat="1" ht="17.100000000000001" customHeight="1">
      <c r="B15" s="215"/>
      <c r="E15" s="949"/>
      <c r="F15" s="664" t="s">
        <v>852</v>
      </c>
    </row>
    <row r="16" spans="1:13" s="664" customFormat="1" ht="17.100000000000001" customHeight="1">
      <c r="B16" s="215"/>
      <c r="E16" s="950"/>
      <c r="F16" s="664" t="s">
        <v>853</v>
      </c>
    </row>
    <row r="17" spans="2:12" ht="17.100000000000001" customHeight="1">
      <c r="B17" s="268"/>
      <c r="C17" s="190"/>
      <c r="D17" s="190"/>
      <c r="E17" s="269" t="s">
        <v>451</v>
      </c>
      <c r="F17" s="190"/>
      <c r="G17" s="190"/>
      <c r="I17" s="190"/>
      <c r="J17" s="190"/>
      <c r="K17" s="207"/>
      <c r="L17" s="207"/>
    </row>
    <row r="18" spans="2:12" ht="17.100000000000001" customHeight="1">
      <c r="B18" s="190"/>
      <c r="C18" s="270"/>
      <c r="D18" s="271" t="s">
        <v>238</v>
      </c>
      <c r="E18" s="489" t="s">
        <v>131</v>
      </c>
      <c r="F18" s="190"/>
      <c r="G18" s="190"/>
      <c r="H18" s="190"/>
      <c r="I18" s="207"/>
      <c r="J18" s="207"/>
      <c r="K18" s="188"/>
    </row>
    <row r="19" spans="2:12" ht="17.100000000000001" customHeight="1">
      <c r="B19" s="190"/>
      <c r="C19" s="272" t="s">
        <v>431</v>
      </c>
      <c r="D19" s="272"/>
      <c r="E19" s="273">
        <f>E20+E21+E24+E27</f>
        <v>0</v>
      </c>
      <c r="F19" s="190"/>
      <c r="G19" s="190"/>
      <c r="H19" s="190"/>
      <c r="I19" s="207"/>
      <c r="J19" s="207"/>
      <c r="K19" s="188"/>
    </row>
    <row r="20" spans="2:12" ht="17.100000000000001" customHeight="1">
      <c r="B20" s="190"/>
      <c r="C20" s="274" t="s">
        <v>432</v>
      </c>
      <c r="D20" s="274" t="s">
        <v>230</v>
      </c>
      <c r="E20" s="517"/>
      <c r="F20" s="190" t="s">
        <v>132</v>
      </c>
      <c r="G20" s="207"/>
      <c r="H20" s="207"/>
      <c r="J20" s="188"/>
      <c r="K20" s="188"/>
    </row>
    <row r="21" spans="2:12" ht="17.100000000000001" customHeight="1">
      <c r="B21" s="190"/>
      <c r="C21" s="274" t="s">
        <v>433</v>
      </c>
      <c r="D21" s="274" t="s">
        <v>231</v>
      </c>
      <c r="E21" s="275">
        <f>E22+E23</f>
        <v>0</v>
      </c>
      <c r="F21" s="190"/>
      <c r="G21" s="207"/>
      <c r="H21" s="207"/>
      <c r="J21" s="188"/>
      <c r="K21" s="188"/>
    </row>
    <row r="22" spans="2:12" ht="17.100000000000001" customHeight="1">
      <c r="B22" s="190"/>
      <c r="C22" s="276" t="s">
        <v>129</v>
      </c>
      <c r="D22" s="274" t="s">
        <v>239</v>
      </c>
      <c r="E22" s="517"/>
      <c r="F22" s="190" t="s">
        <v>132</v>
      </c>
      <c r="G22" s="207"/>
      <c r="J22" s="188"/>
      <c r="K22" s="188"/>
    </row>
    <row r="23" spans="2:12" ht="17.100000000000001" customHeight="1">
      <c r="B23" s="190"/>
      <c r="C23" s="276" t="s">
        <v>130</v>
      </c>
      <c r="D23" s="274" t="s">
        <v>240</v>
      </c>
      <c r="E23" s="517"/>
      <c r="F23" s="190" t="s">
        <v>132</v>
      </c>
      <c r="G23" s="207"/>
      <c r="J23" s="188"/>
      <c r="K23" s="188"/>
    </row>
    <row r="24" spans="2:12" ht="17.100000000000001" customHeight="1">
      <c r="B24" s="190"/>
      <c r="C24" s="277" t="s">
        <v>434</v>
      </c>
      <c r="D24" s="274" t="s">
        <v>232</v>
      </c>
      <c r="E24" s="275">
        <f>E25+E26</f>
        <v>0</v>
      </c>
      <c r="F24" s="190"/>
      <c r="G24" s="207"/>
      <c r="H24" s="207"/>
      <c r="J24" s="188"/>
      <c r="K24" s="188"/>
    </row>
    <row r="25" spans="2:12" ht="17.100000000000001" customHeight="1">
      <c r="B25" s="190"/>
      <c r="C25" s="276" t="s">
        <v>129</v>
      </c>
      <c r="D25" s="274" t="s">
        <v>239</v>
      </c>
      <c r="E25" s="517"/>
      <c r="F25" s="190" t="s">
        <v>132</v>
      </c>
      <c r="G25" s="207"/>
      <c r="H25" s="207"/>
      <c r="J25" s="188"/>
      <c r="K25" s="188"/>
    </row>
    <row r="26" spans="2:12" ht="17.100000000000001" customHeight="1">
      <c r="B26" s="190"/>
      <c r="C26" s="276" t="s">
        <v>130</v>
      </c>
      <c r="D26" s="274" t="s">
        <v>240</v>
      </c>
      <c r="E26" s="517"/>
      <c r="F26" s="190" t="s">
        <v>132</v>
      </c>
      <c r="G26" s="207"/>
      <c r="H26" s="207"/>
      <c r="J26" s="188"/>
      <c r="K26" s="188"/>
    </row>
    <row r="27" spans="2:12" ht="17.100000000000001" customHeight="1">
      <c r="B27" s="190"/>
      <c r="C27" s="277" t="s">
        <v>435</v>
      </c>
      <c r="D27" s="274" t="s">
        <v>233</v>
      </c>
      <c r="E27" s="517"/>
      <c r="F27" s="190" t="s">
        <v>132</v>
      </c>
      <c r="G27" s="207"/>
      <c r="H27" s="207"/>
      <c r="J27" s="188"/>
      <c r="K27" s="188"/>
    </row>
    <row r="28" spans="2:12" ht="17.100000000000001" customHeight="1">
      <c r="B28" s="190"/>
      <c r="C28" s="272" t="s">
        <v>436</v>
      </c>
      <c r="D28" s="274"/>
      <c r="E28" s="273">
        <f>E29+E30</f>
        <v>0</v>
      </c>
      <c r="F28" s="190"/>
      <c r="G28" s="190"/>
      <c r="H28" s="190"/>
      <c r="I28" s="207"/>
      <c r="J28" s="207"/>
      <c r="K28" s="188"/>
    </row>
    <row r="29" spans="2:12" ht="17.100000000000001" customHeight="1">
      <c r="B29" s="190"/>
      <c r="C29" s="274" t="s">
        <v>437</v>
      </c>
      <c r="D29" s="274" t="s">
        <v>234</v>
      </c>
      <c r="E29" s="517"/>
      <c r="F29" s="190" t="s">
        <v>132</v>
      </c>
      <c r="G29" s="190"/>
      <c r="H29" s="207"/>
      <c r="I29" s="207"/>
      <c r="J29" s="188"/>
      <c r="K29" s="188"/>
    </row>
    <row r="30" spans="2:12" ht="17.100000000000001" customHeight="1">
      <c r="B30" s="190"/>
      <c r="C30" s="274" t="s">
        <v>438</v>
      </c>
      <c r="D30" s="274" t="s">
        <v>235</v>
      </c>
      <c r="E30" s="517"/>
      <c r="F30" s="190" t="s">
        <v>132</v>
      </c>
      <c r="G30" s="190"/>
      <c r="H30" s="207"/>
      <c r="I30" s="207"/>
      <c r="J30" s="188"/>
      <c r="K30" s="188"/>
    </row>
    <row r="31" spans="2:12" ht="17.100000000000001" customHeight="1">
      <c r="B31" s="190"/>
      <c r="C31" s="272" t="s">
        <v>439</v>
      </c>
      <c r="D31" s="274"/>
      <c r="E31" s="273">
        <f>E32</f>
        <v>0</v>
      </c>
      <c r="F31" s="190" t="s">
        <v>132</v>
      </c>
      <c r="G31" s="190"/>
      <c r="H31" s="207"/>
      <c r="I31" s="207"/>
      <c r="J31" s="188"/>
      <c r="K31" s="188"/>
    </row>
    <row r="32" spans="2:12" ht="27" customHeight="1" thickBot="1">
      <c r="B32" s="190"/>
      <c r="C32" s="278" t="s">
        <v>440</v>
      </c>
      <c r="D32" s="279" t="s">
        <v>236</v>
      </c>
      <c r="E32" s="280"/>
      <c r="F32" s="190"/>
      <c r="G32" s="190"/>
      <c r="H32" s="207"/>
      <c r="I32" s="207"/>
      <c r="J32" s="188"/>
      <c r="K32" s="188"/>
    </row>
    <row r="33" spans="2:12" s="193" customFormat="1" ht="17.100000000000001" customHeight="1" thickTop="1">
      <c r="B33" s="207"/>
      <c r="C33" s="281" t="s">
        <v>138</v>
      </c>
      <c r="D33" s="281"/>
      <c r="E33" s="282">
        <f>E19+E28+E31</f>
        <v>0</v>
      </c>
      <c r="F33" s="190"/>
      <c r="G33" s="207"/>
      <c r="H33" s="218"/>
      <c r="I33" s="207"/>
    </row>
    <row r="34" spans="2:12" ht="17.100000000000001" customHeight="1">
      <c r="D34" s="218"/>
      <c r="E34" s="218"/>
      <c r="F34" s="218"/>
      <c r="G34" s="218"/>
      <c r="I34" s="218"/>
      <c r="J34" s="218"/>
      <c r="K34" s="218"/>
    </row>
    <row r="35" spans="2:12" s="193" customFormat="1" ht="17.100000000000001" customHeight="1">
      <c r="B35" s="283" t="s">
        <v>229</v>
      </c>
      <c r="D35" s="284"/>
      <c r="E35" s="207"/>
      <c r="F35" s="207"/>
      <c r="G35" s="207"/>
      <c r="H35" s="207"/>
    </row>
    <row r="36" spans="2:12" s="193" customFormat="1" ht="17.100000000000001" customHeight="1">
      <c r="C36" s="951" t="s">
        <v>779</v>
      </c>
      <c r="D36" s="952"/>
      <c r="E36" s="952"/>
      <c r="F36" s="952"/>
      <c r="G36" s="953"/>
      <c r="H36" s="207"/>
      <c r="I36" s="207"/>
    </row>
    <row r="37" spans="2:12" s="193" customFormat="1" ht="17.100000000000001" customHeight="1">
      <c r="C37" s="951" t="s">
        <v>539</v>
      </c>
      <c r="D37" s="952"/>
      <c r="E37" s="952"/>
      <c r="F37" s="952"/>
      <c r="G37" s="953"/>
      <c r="H37" s="207"/>
      <c r="I37" s="207"/>
    </row>
    <row r="38" spans="2:12" s="193" customFormat="1" ht="50.1" customHeight="1">
      <c r="C38" s="285" t="s">
        <v>540</v>
      </c>
      <c r="D38" s="846" t="s">
        <v>814</v>
      </c>
      <c r="E38" s="846"/>
      <c r="F38" s="846"/>
      <c r="G38" s="846"/>
      <c r="H38" s="286"/>
      <c r="I38" s="207"/>
    </row>
    <row r="39" spans="2:12" s="193" customFormat="1" ht="60" customHeight="1">
      <c r="C39" s="285" t="s">
        <v>541</v>
      </c>
      <c r="D39" s="916" t="s">
        <v>815</v>
      </c>
      <c r="E39" s="916"/>
      <c r="F39" s="916"/>
      <c r="G39" s="916"/>
      <c r="H39" s="207"/>
      <c r="I39" s="207"/>
    </row>
    <row r="40" spans="2:12" s="193" customFormat="1" ht="17.100000000000001" customHeight="1">
      <c r="C40" s="951" t="s">
        <v>545</v>
      </c>
      <c r="D40" s="954"/>
      <c r="E40" s="954"/>
      <c r="F40" s="954"/>
      <c r="G40" s="955"/>
      <c r="H40" s="207"/>
      <c r="I40" s="207"/>
    </row>
    <row r="41" spans="2:12" s="193" customFormat="1" ht="63.75" customHeight="1">
      <c r="C41" s="285" t="s">
        <v>40</v>
      </c>
      <c r="D41" s="846" t="s">
        <v>816</v>
      </c>
      <c r="E41" s="846"/>
      <c r="F41" s="846"/>
      <c r="G41" s="846"/>
      <c r="H41" s="207"/>
      <c r="I41" s="207"/>
    </row>
    <row r="42" spans="2:12" s="193" customFormat="1" ht="50.1" customHeight="1">
      <c r="C42" s="285" t="s">
        <v>542</v>
      </c>
      <c r="D42" s="846" t="s">
        <v>817</v>
      </c>
      <c r="E42" s="846"/>
      <c r="F42" s="846"/>
      <c r="G42" s="846"/>
      <c r="H42" s="207"/>
      <c r="I42" s="207"/>
    </row>
    <row r="43" spans="2:12" s="193" customFormat="1" ht="60" customHeight="1">
      <c r="C43" s="846" t="s">
        <v>543</v>
      </c>
      <c r="D43" s="959" t="s">
        <v>818</v>
      </c>
      <c r="E43" s="959"/>
      <c r="F43" s="959"/>
      <c r="G43" s="959"/>
      <c r="H43" s="207"/>
      <c r="I43" s="207"/>
    </row>
    <row r="44" spans="2:12" ht="17.100000000000001" customHeight="1">
      <c r="C44" s="846"/>
      <c r="D44" s="969" t="s">
        <v>217</v>
      </c>
      <c r="E44" s="970"/>
      <c r="F44" s="970"/>
      <c r="G44" s="971"/>
      <c r="H44" s="218"/>
      <c r="I44" s="218"/>
      <c r="J44" s="218"/>
      <c r="K44" s="218"/>
      <c r="L44" s="218"/>
    </row>
    <row r="45" spans="2:12" ht="90" customHeight="1">
      <c r="C45" s="846"/>
      <c r="D45" s="960" t="s">
        <v>819</v>
      </c>
      <c r="E45" s="961"/>
      <c r="F45" s="961"/>
      <c r="G45" s="962"/>
      <c r="H45" s="218"/>
      <c r="I45" s="218"/>
      <c r="J45" s="218"/>
      <c r="K45" s="218"/>
      <c r="L45" s="218"/>
    </row>
    <row r="46" spans="2:12" ht="50.1" customHeight="1">
      <c r="C46" s="285" t="s">
        <v>544</v>
      </c>
      <c r="D46" s="956" t="s">
        <v>820</v>
      </c>
      <c r="E46" s="957"/>
      <c r="F46" s="957"/>
      <c r="G46" s="958"/>
      <c r="H46" s="218"/>
      <c r="I46" s="218"/>
      <c r="J46" s="218"/>
      <c r="K46" s="218"/>
      <c r="L46" s="218"/>
    </row>
    <row r="47" spans="2:12" s="193" customFormat="1" ht="17.100000000000001" customHeight="1">
      <c r="C47" s="951" t="s">
        <v>546</v>
      </c>
      <c r="D47" s="954"/>
      <c r="E47" s="954"/>
      <c r="F47" s="954"/>
      <c r="G47" s="955"/>
      <c r="H47" s="207"/>
      <c r="I47" s="207"/>
    </row>
    <row r="48" spans="2:12" s="193" customFormat="1" ht="80.099999999999994" customHeight="1">
      <c r="C48" s="966" t="s">
        <v>547</v>
      </c>
      <c r="D48" s="963" t="s">
        <v>813</v>
      </c>
      <c r="E48" s="964"/>
      <c r="F48" s="964"/>
      <c r="G48" s="965"/>
      <c r="H48" s="207"/>
      <c r="I48" s="207"/>
    </row>
    <row r="49" spans="2:9" s="193" customFormat="1" ht="17.100000000000001" customHeight="1">
      <c r="C49" s="967"/>
      <c r="D49" s="969" t="s">
        <v>217</v>
      </c>
      <c r="E49" s="970"/>
      <c r="F49" s="970"/>
      <c r="G49" s="971"/>
      <c r="H49" s="207"/>
      <c r="I49" s="207"/>
    </row>
    <row r="50" spans="2:9" s="193" customFormat="1" ht="50.1" customHeight="1">
      <c r="C50" s="968"/>
      <c r="D50" s="960" t="s">
        <v>821</v>
      </c>
      <c r="E50" s="961"/>
      <c r="F50" s="961"/>
      <c r="G50" s="962"/>
      <c r="H50" s="207"/>
      <c r="I50" s="207"/>
    </row>
    <row r="51" spans="2:9" s="193" customFormat="1" ht="17.100000000000001" customHeight="1">
      <c r="C51" s="951" t="s">
        <v>548</v>
      </c>
      <c r="D51" s="954"/>
      <c r="E51" s="954"/>
      <c r="F51" s="954"/>
      <c r="G51" s="955"/>
      <c r="H51" s="207"/>
      <c r="I51" s="207"/>
    </row>
    <row r="52" spans="2:9" s="193" customFormat="1" ht="107.25" customHeight="1">
      <c r="C52" s="206" t="s">
        <v>547</v>
      </c>
      <c r="D52" s="956" t="s">
        <v>822</v>
      </c>
      <c r="E52" s="957"/>
      <c r="F52" s="957"/>
      <c r="G52" s="958"/>
      <c r="H52" s="207"/>
      <c r="I52" s="207"/>
    </row>
    <row r="53" spans="2:9" s="193" customFormat="1" ht="17.100000000000001" customHeight="1">
      <c r="C53" s="951" t="s">
        <v>555</v>
      </c>
      <c r="D53" s="954"/>
      <c r="E53" s="954"/>
      <c r="F53" s="954"/>
      <c r="G53" s="955"/>
      <c r="H53" s="207"/>
      <c r="I53" s="207"/>
    </row>
    <row r="54" spans="2:9" s="193" customFormat="1" ht="17.100000000000001" customHeight="1">
      <c r="C54" s="206" t="s">
        <v>547</v>
      </c>
      <c r="D54" s="956" t="s">
        <v>823</v>
      </c>
      <c r="E54" s="957"/>
      <c r="F54" s="957"/>
      <c r="G54" s="958"/>
      <c r="H54" s="207"/>
      <c r="I54" s="207"/>
    </row>
    <row r="55" spans="2:9" s="193" customFormat="1" ht="17.100000000000001" customHeight="1">
      <c r="B55" s="207"/>
      <c r="D55" s="47"/>
      <c r="E55" s="207"/>
      <c r="F55" s="207"/>
      <c r="G55" s="207"/>
      <c r="H55" s="207"/>
    </row>
    <row r="56" spans="2:9" s="193" customFormat="1" ht="17.100000000000001" customHeight="1">
      <c r="B56" s="215" t="s">
        <v>237</v>
      </c>
      <c r="D56" s="47"/>
      <c r="E56" s="207"/>
      <c r="F56" s="207"/>
      <c r="G56" s="207"/>
      <c r="H56" s="207"/>
    </row>
    <row r="57" spans="2:9" s="193" customFormat="1" ht="13.5" customHeight="1">
      <c r="B57" s="524"/>
      <c r="C57" s="522"/>
      <c r="D57" s="525"/>
      <c r="E57" s="523"/>
      <c r="F57" s="207"/>
      <c r="G57" s="207"/>
      <c r="H57" s="207"/>
    </row>
    <row r="58" spans="2:9" s="193" customFormat="1" ht="13.5" customHeight="1">
      <c r="B58" s="523"/>
      <c r="C58" s="522"/>
      <c r="D58" s="525"/>
      <c r="E58" s="523"/>
      <c r="F58" s="207"/>
      <c r="G58" s="207"/>
      <c r="H58" s="207"/>
    </row>
    <row r="59" spans="2:9" s="193" customFormat="1" ht="13.5" customHeight="1">
      <c r="B59" s="523"/>
      <c r="C59" s="522"/>
      <c r="D59" s="525"/>
      <c r="E59" s="523"/>
      <c r="F59" s="207"/>
      <c r="G59" s="207"/>
      <c r="H59" s="207"/>
    </row>
    <row r="60" spans="2:9" s="193" customFormat="1" ht="13.5" customHeight="1">
      <c r="B60" s="523"/>
      <c r="C60" s="526"/>
      <c r="D60" s="525"/>
      <c r="E60" s="523"/>
      <c r="F60" s="207"/>
      <c r="G60" s="207"/>
      <c r="H60" s="207"/>
    </row>
    <row r="61" spans="2:9" s="193" customFormat="1" ht="13.5" customHeight="1">
      <c r="B61" s="523"/>
      <c r="C61" s="526"/>
      <c r="D61" s="525"/>
      <c r="E61" s="523"/>
      <c r="F61" s="207"/>
      <c r="G61" s="207"/>
      <c r="H61" s="207"/>
    </row>
    <row r="62" spans="2:9" s="193" customFormat="1" ht="13.5" customHeight="1">
      <c r="B62" s="523"/>
      <c r="C62" s="526"/>
      <c r="D62" s="525"/>
      <c r="E62" s="523"/>
      <c r="F62" s="207"/>
      <c r="G62" s="207"/>
      <c r="H62" s="207"/>
    </row>
    <row r="63" spans="2:9" s="193" customFormat="1" ht="13.5" customHeight="1">
      <c r="B63" s="523"/>
      <c r="C63" s="526"/>
      <c r="D63" s="525"/>
      <c r="E63" s="523"/>
      <c r="F63" s="207"/>
      <c r="G63" s="207"/>
      <c r="H63" s="207"/>
    </row>
    <row r="64" spans="2:9" s="193" customFormat="1" ht="13.5" customHeight="1">
      <c r="B64" s="522"/>
      <c r="C64" s="526"/>
      <c r="D64" s="525"/>
      <c r="E64" s="523"/>
      <c r="F64" s="207"/>
      <c r="G64" s="207"/>
      <c r="H64" s="207"/>
    </row>
    <row r="65" spans="2:8" s="193" customFormat="1" ht="13.5" customHeight="1">
      <c r="B65" s="522"/>
      <c r="C65" s="526"/>
      <c r="D65" s="525"/>
      <c r="E65" s="523"/>
      <c r="F65" s="207"/>
      <c r="G65" s="207"/>
      <c r="H65" s="207"/>
    </row>
    <row r="66" spans="2:8" s="193" customFormat="1" ht="13.5" customHeight="1">
      <c r="B66" s="522"/>
      <c r="C66" s="526"/>
      <c r="D66" s="525"/>
      <c r="E66" s="523"/>
      <c r="F66" s="207"/>
      <c r="G66" s="207"/>
      <c r="H66" s="207"/>
    </row>
    <row r="67" spans="2:8" s="193" customFormat="1" ht="13.5" customHeight="1">
      <c r="B67" s="523"/>
      <c r="C67" s="526"/>
      <c r="D67" s="525"/>
      <c r="E67" s="523"/>
      <c r="F67" s="207"/>
      <c r="G67" s="207"/>
      <c r="H67" s="207"/>
    </row>
    <row r="68" spans="2:8" s="193" customFormat="1" ht="13.5" customHeight="1">
      <c r="B68" s="523"/>
      <c r="C68" s="526"/>
      <c r="D68" s="525"/>
      <c r="E68" s="523"/>
      <c r="F68" s="207"/>
      <c r="G68" s="207"/>
      <c r="H68" s="207"/>
    </row>
    <row r="69" spans="2:8" s="193" customFormat="1" ht="13.5" customHeight="1">
      <c r="B69" s="523"/>
      <c r="C69" s="526"/>
      <c r="D69" s="525"/>
      <c r="E69" s="523"/>
      <c r="F69" s="207"/>
      <c r="G69" s="207"/>
      <c r="H69" s="207"/>
    </row>
    <row r="70" spans="2:8" s="193" customFormat="1" ht="13.5" customHeight="1">
      <c r="B70" s="523"/>
      <c r="C70" s="526"/>
      <c r="D70" s="525"/>
      <c r="E70" s="523"/>
      <c r="F70" s="207"/>
      <c r="G70" s="207"/>
      <c r="H70" s="207"/>
    </row>
    <row r="71" spans="2:8" s="193" customFormat="1" ht="13.5" customHeight="1">
      <c r="B71" s="523"/>
      <c r="C71" s="526"/>
      <c r="D71" s="525"/>
      <c r="E71" s="523"/>
      <c r="F71" s="207"/>
      <c r="G71" s="207"/>
      <c r="H71" s="207"/>
    </row>
    <row r="72" spans="2:8" s="193" customFormat="1" ht="13.5" customHeight="1">
      <c r="B72" s="522"/>
      <c r="C72" s="522"/>
      <c r="D72" s="525"/>
      <c r="E72" s="523"/>
      <c r="F72" s="207"/>
      <c r="G72" s="207"/>
      <c r="H72" s="207"/>
    </row>
    <row r="73" spans="2:8" s="193" customFormat="1" ht="13.5" customHeight="1">
      <c r="B73" s="527"/>
      <c r="C73" s="522"/>
      <c r="D73" s="525"/>
      <c r="E73" s="523"/>
      <c r="F73" s="207"/>
      <c r="G73" s="207"/>
      <c r="H73" s="207"/>
    </row>
    <row r="74" spans="2:8" s="193" customFormat="1" ht="13.5" customHeight="1">
      <c r="B74" s="527"/>
      <c r="C74" s="522"/>
      <c r="D74" s="525"/>
      <c r="E74" s="523"/>
      <c r="F74" s="207"/>
      <c r="G74" s="207"/>
      <c r="H74" s="207"/>
    </row>
    <row r="75" spans="2:8" s="193" customFormat="1" ht="13.5" customHeight="1">
      <c r="B75" s="527"/>
      <c r="C75" s="522"/>
      <c r="D75" s="525"/>
      <c r="E75" s="523"/>
      <c r="F75" s="207"/>
      <c r="G75" s="207"/>
      <c r="H75" s="207"/>
    </row>
    <row r="76" spans="2:8" s="193" customFormat="1" ht="13.5" customHeight="1">
      <c r="B76" s="527"/>
      <c r="C76" s="522"/>
      <c r="D76" s="525"/>
      <c r="E76" s="523"/>
      <c r="F76" s="207"/>
      <c r="G76" s="207"/>
      <c r="H76" s="207"/>
    </row>
    <row r="77" spans="2:8" s="193" customFormat="1" ht="13.5" customHeight="1">
      <c r="B77" s="527"/>
      <c r="C77" s="522"/>
      <c r="D77" s="525"/>
      <c r="E77" s="523"/>
      <c r="F77" s="207"/>
      <c r="G77" s="207"/>
      <c r="H77" s="207"/>
    </row>
    <row r="78" spans="2:8" s="193" customFormat="1" ht="13.5" customHeight="1">
      <c r="B78" s="527"/>
      <c r="C78" s="522"/>
      <c r="D78" s="525"/>
      <c r="E78" s="523"/>
      <c r="F78" s="207"/>
      <c r="G78" s="207"/>
      <c r="H78" s="207"/>
    </row>
    <row r="79" spans="2:8" s="193" customFormat="1" ht="13.5" customHeight="1">
      <c r="B79" s="527"/>
      <c r="C79" s="522"/>
      <c r="D79" s="525"/>
      <c r="E79" s="523"/>
      <c r="F79" s="207"/>
      <c r="G79" s="207"/>
      <c r="H79" s="207"/>
    </row>
    <row r="80" spans="2:8" s="193" customFormat="1" ht="13.5" customHeight="1">
      <c r="B80" s="527"/>
      <c r="C80" s="522"/>
      <c r="D80" s="525"/>
      <c r="E80" s="523"/>
      <c r="F80" s="207"/>
      <c r="G80" s="207"/>
      <c r="H80" s="207"/>
    </row>
    <row r="81" spans="2:8" s="193" customFormat="1" ht="13.5" customHeight="1">
      <c r="B81" s="527"/>
      <c r="C81" s="522"/>
      <c r="D81" s="525"/>
      <c r="E81" s="523"/>
      <c r="F81" s="207"/>
      <c r="G81" s="207"/>
      <c r="H81" s="207"/>
    </row>
    <row r="82" spans="2:8" s="193" customFormat="1" ht="13.5" customHeight="1">
      <c r="B82" s="527"/>
      <c r="C82" s="522"/>
      <c r="D82" s="525"/>
      <c r="E82" s="523"/>
      <c r="F82" s="207"/>
      <c r="G82" s="207"/>
      <c r="H82" s="207"/>
    </row>
    <row r="83" spans="2:8" s="193" customFormat="1" ht="13.5" customHeight="1">
      <c r="B83" s="527"/>
      <c r="C83" s="522"/>
      <c r="D83" s="525"/>
      <c r="E83" s="523"/>
      <c r="F83" s="207"/>
      <c r="G83" s="207"/>
      <c r="H83" s="207"/>
    </row>
    <row r="84" spans="2:8" s="193" customFormat="1" ht="13.5" customHeight="1">
      <c r="B84" s="527"/>
      <c r="C84" s="522"/>
      <c r="D84" s="525"/>
      <c r="E84" s="523"/>
      <c r="F84" s="207"/>
      <c r="G84" s="207"/>
      <c r="H84" s="207"/>
    </row>
    <row r="85" spans="2:8" s="193" customFormat="1" ht="13.5" customHeight="1">
      <c r="B85" s="527"/>
      <c r="C85" s="522"/>
      <c r="D85" s="525"/>
      <c r="E85" s="523"/>
      <c r="F85" s="207"/>
      <c r="G85" s="207"/>
      <c r="H85" s="207"/>
    </row>
    <row r="86" spans="2:8" s="193" customFormat="1" ht="13.5" customHeight="1">
      <c r="B86" s="527"/>
      <c r="C86" s="522"/>
      <c r="D86" s="525"/>
      <c r="E86" s="523"/>
      <c r="F86" s="207"/>
      <c r="G86" s="207"/>
      <c r="H86" s="207"/>
    </row>
    <row r="87" spans="2:8" s="193" customFormat="1" ht="13.5" customHeight="1">
      <c r="B87" s="527"/>
      <c r="C87" s="522"/>
      <c r="D87" s="525"/>
      <c r="E87" s="523"/>
      <c r="F87" s="207"/>
      <c r="G87" s="207"/>
      <c r="H87" s="207"/>
    </row>
    <row r="88" spans="2:8" s="193" customFormat="1" ht="13.5" customHeight="1">
      <c r="B88" s="527"/>
      <c r="C88" s="522"/>
      <c r="D88" s="525"/>
      <c r="E88" s="523"/>
      <c r="F88" s="207"/>
      <c r="G88" s="207"/>
      <c r="H88" s="207"/>
    </row>
    <row r="89" spans="2:8" s="193" customFormat="1" ht="13.5" customHeight="1">
      <c r="B89" s="527"/>
      <c r="C89" s="522"/>
      <c r="D89" s="525"/>
      <c r="E89" s="523"/>
      <c r="F89" s="207"/>
      <c r="G89" s="207"/>
      <c r="H89" s="207"/>
    </row>
    <row r="90" spans="2:8" s="193" customFormat="1" ht="13.5" customHeight="1">
      <c r="B90" s="527"/>
      <c r="C90" s="522"/>
      <c r="D90" s="525"/>
      <c r="E90" s="523"/>
      <c r="F90" s="207"/>
      <c r="G90" s="207"/>
      <c r="H90" s="207"/>
    </row>
    <row r="91" spans="2:8" s="193" customFormat="1" ht="13.5" customHeight="1">
      <c r="B91" s="527"/>
      <c r="C91" s="522"/>
      <c r="D91" s="525"/>
      <c r="E91" s="523"/>
      <c r="F91" s="207"/>
      <c r="G91" s="207"/>
      <c r="H91" s="207"/>
    </row>
    <row r="92" spans="2:8" s="193" customFormat="1" ht="13.5" customHeight="1">
      <c r="B92" s="527"/>
      <c r="C92" s="522"/>
      <c r="D92" s="525"/>
      <c r="E92" s="523"/>
      <c r="F92" s="207"/>
      <c r="G92" s="207"/>
      <c r="H92" s="207"/>
    </row>
    <row r="93" spans="2:8" s="193" customFormat="1" ht="13.5" customHeight="1">
      <c r="B93" s="527"/>
      <c r="C93" s="522"/>
      <c r="D93" s="525"/>
      <c r="E93" s="523"/>
      <c r="F93" s="207"/>
      <c r="G93" s="207"/>
      <c r="H93" s="207"/>
    </row>
    <row r="94" spans="2:8" s="193" customFormat="1" ht="13.5" customHeight="1">
      <c r="B94" s="527"/>
      <c r="C94" s="522"/>
      <c r="D94" s="525"/>
      <c r="E94" s="523"/>
      <c r="F94" s="207"/>
      <c r="G94" s="207"/>
      <c r="H94" s="207"/>
    </row>
    <row r="95" spans="2:8" s="193" customFormat="1" ht="13.5" customHeight="1">
      <c r="B95" s="527"/>
      <c r="C95" s="522"/>
      <c r="D95" s="525"/>
      <c r="E95" s="523"/>
      <c r="F95" s="207"/>
      <c r="G95" s="207"/>
      <c r="H95" s="207"/>
    </row>
    <row r="96" spans="2:8" s="193" customFormat="1" ht="13.5" customHeight="1">
      <c r="B96" s="527"/>
      <c r="C96" s="522"/>
      <c r="D96" s="525"/>
      <c r="E96" s="523"/>
      <c r="F96" s="207"/>
      <c r="G96" s="207"/>
      <c r="H96" s="207"/>
    </row>
    <row r="97" spans="2:8" s="193" customFormat="1" ht="13.5" customHeight="1">
      <c r="B97" s="527"/>
      <c r="C97" s="522"/>
      <c r="D97" s="525"/>
      <c r="E97" s="523"/>
      <c r="F97" s="207"/>
      <c r="G97" s="207"/>
      <c r="H97" s="207"/>
    </row>
    <row r="98" spans="2:8" s="193" customFormat="1" ht="13.5" customHeight="1">
      <c r="B98" s="527"/>
      <c r="C98" s="522"/>
      <c r="D98" s="525"/>
      <c r="E98" s="523"/>
      <c r="F98" s="207"/>
      <c r="G98" s="207"/>
      <c r="H98" s="207"/>
    </row>
    <row r="99" spans="2:8" s="193" customFormat="1" ht="13.5" customHeight="1">
      <c r="B99" s="527"/>
      <c r="C99" s="522"/>
      <c r="D99" s="525"/>
      <c r="E99" s="523"/>
      <c r="F99" s="207"/>
      <c r="G99" s="207"/>
      <c r="H99" s="207"/>
    </row>
    <row r="100" spans="2:8" s="193" customFormat="1" ht="13.5" customHeight="1">
      <c r="B100" s="527"/>
      <c r="C100" s="522"/>
      <c r="D100" s="525"/>
      <c r="E100" s="523"/>
      <c r="F100" s="207"/>
      <c r="G100" s="207"/>
      <c r="H100" s="207"/>
    </row>
    <row r="101" spans="2:8" s="193" customFormat="1" ht="13.5" customHeight="1">
      <c r="B101" s="527"/>
      <c r="C101" s="522"/>
      <c r="D101" s="525"/>
      <c r="E101" s="523"/>
      <c r="F101" s="207"/>
      <c r="G101" s="207"/>
      <c r="H101" s="207"/>
    </row>
    <row r="102" spans="2:8" s="193" customFormat="1" ht="13.5" customHeight="1">
      <c r="B102" s="527"/>
      <c r="C102" s="522"/>
      <c r="D102" s="525"/>
      <c r="E102" s="523"/>
      <c r="F102" s="207"/>
      <c r="G102" s="207"/>
      <c r="H102" s="207"/>
    </row>
    <row r="103" spans="2:8" s="193" customFormat="1" ht="13.5" customHeight="1">
      <c r="B103" s="527"/>
      <c r="C103" s="522"/>
      <c r="D103" s="525"/>
      <c r="E103" s="523"/>
      <c r="F103" s="207"/>
      <c r="G103" s="207"/>
      <c r="H103" s="207"/>
    </row>
    <row r="104" spans="2:8" s="193" customFormat="1" ht="13.5" customHeight="1">
      <c r="B104" s="527"/>
      <c r="C104" s="522"/>
      <c r="D104" s="525"/>
      <c r="E104" s="523"/>
      <c r="F104" s="207"/>
      <c r="G104" s="207"/>
      <c r="H104" s="207"/>
    </row>
    <row r="105" spans="2:8" s="193" customFormat="1" ht="13.5" customHeight="1">
      <c r="B105" s="527"/>
      <c r="C105" s="522"/>
      <c r="D105" s="525"/>
      <c r="E105" s="523"/>
      <c r="F105" s="207"/>
      <c r="G105" s="207"/>
      <c r="H105" s="207"/>
    </row>
    <row r="106" spans="2:8" s="193" customFormat="1" ht="13.5" customHeight="1">
      <c r="B106" s="527"/>
      <c r="C106" s="522"/>
      <c r="D106" s="525"/>
      <c r="E106" s="523"/>
      <c r="F106" s="207"/>
      <c r="G106" s="207"/>
      <c r="H106" s="207"/>
    </row>
    <row r="107" spans="2:8" s="193" customFormat="1" ht="13.5" customHeight="1">
      <c r="B107" s="527"/>
      <c r="C107" s="522"/>
      <c r="D107" s="525"/>
      <c r="E107" s="523"/>
      <c r="F107" s="207"/>
      <c r="G107" s="207"/>
      <c r="H107" s="207"/>
    </row>
    <row r="108" spans="2:8" s="193" customFormat="1" ht="13.5" customHeight="1">
      <c r="B108" s="527"/>
      <c r="C108" s="522"/>
      <c r="D108" s="525"/>
      <c r="E108" s="523"/>
      <c r="F108" s="207"/>
      <c r="G108" s="207"/>
      <c r="H108" s="207"/>
    </row>
    <row r="109" spans="2:8" s="193" customFormat="1" ht="13.5" customHeight="1">
      <c r="B109" s="527"/>
      <c r="C109" s="522"/>
      <c r="D109" s="525"/>
      <c r="E109" s="523"/>
      <c r="F109" s="207"/>
      <c r="G109" s="207"/>
      <c r="H109" s="207"/>
    </row>
    <row r="110" spans="2:8" s="193" customFormat="1" ht="13.5" customHeight="1">
      <c r="B110" s="527"/>
      <c r="C110" s="522"/>
      <c r="D110" s="525"/>
      <c r="E110" s="523"/>
      <c r="F110" s="207"/>
      <c r="G110" s="207"/>
      <c r="H110" s="207"/>
    </row>
    <row r="111" spans="2:8" s="193" customFormat="1" ht="13.5" customHeight="1">
      <c r="B111" s="527"/>
      <c r="C111" s="522"/>
      <c r="D111" s="525"/>
      <c r="E111" s="523"/>
      <c r="F111" s="207"/>
      <c r="G111" s="207"/>
      <c r="H111" s="207"/>
    </row>
    <row r="112" spans="2:8" s="193" customFormat="1" ht="13.5" customHeight="1">
      <c r="B112" s="527"/>
      <c r="C112" s="522"/>
      <c r="D112" s="525"/>
      <c r="E112" s="523"/>
      <c r="F112" s="207"/>
      <c r="G112" s="207"/>
      <c r="H112" s="207"/>
    </row>
    <row r="113" spans="2:8" s="193" customFormat="1" ht="13.5" customHeight="1">
      <c r="B113" s="527"/>
      <c r="C113" s="522"/>
      <c r="D113" s="525"/>
      <c r="E113" s="523"/>
      <c r="F113" s="207"/>
      <c r="G113" s="207"/>
      <c r="H113" s="207"/>
    </row>
    <row r="114" spans="2:8" s="193" customFormat="1" ht="13.5" customHeight="1">
      <c r="B114" s="527"/>
      <c r="C114" s="522"/>
      <c r="D114" s="525"/>
      <c r="E114" s="523"/>
      <c r="F114" s="207"/>
      <c r="G114" s="207"/>
      <c r="H114" s="207"/>
    </row>
    <row r="115" spans="2:8" s="193" customFormat="1" ht="13.5" customHeight="1">
      <c r="B115" s="527"/>
      <c r="C115" s="522"/>
      <c r="D115" s="525"/>
      <c r="E115" s="523"/>
      <c r="F115" s="207"/>
      <c r="G115" s="207"/>
      <c r="H115" s="207"/>
    </row>
  </sheetData>
  <mergeCells count="22">
    <mergeCell ref="D54:G54"/>
    <mergeCell ref="D43:G43"/>
    <mergeCell ref="D45:G45"/>
    <mergeCell ref="D46:G46"/>
    <mergeCell ref="C51:G51"/>
    <mergeCell ref="C43:C45"/>
    <mergeCell ref="D48:G48"/>
    <mergeCell ref="C48:C50"/>
    <mergeCell ref="D50:G50"/>
    <mergeCell ref="D49:G49"/>
    <mergeCell ref="D44:G44"/>
    <mergeCell ref="C53:G53"/>
    <mergeCell ref="D52:G52"/>
    <mergeCell ref="E15:E16"/>
    <mergeCell ref="C36:G36"/>
    <mergeCell ref="C37:G37"/>
    <mergeCell ref="C40:G40"/>
    <mergeCell ref="C47:G47"/>
    <mergeCell ref="D38:G38"/>
    <mergeCell ref="D39:G39"/>
    <mergeCell ref="D41:G41"/>
    <mergeCell ref="D42:G42"/>
  </mergeCells>
  <phoneticPr fontId="8"/>
  <printOptions horizontalCentered="1" gridLinesSet="0"/>
  <pageMargins left="1.1811023622047245" right="1.1811023622047245" top="1.3779527559055118" bottom="0.78740157480314965" header="0.59055118110236227" footer="0.39370078740157483"/>
  <pageSetup paperSize="8" scale="68" fitToHeight="2" orientation="portrait" r:id="rId1"/>
  <headerFooter alignWithMargins="0"/>
  <rowBreaks count="1" manualBreakCount="1">
    <brk id="55"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CC"/>
    <pageSetUpPr fitToPage="1"/>
  </sheetPr>
  <dimension ref="A1:O76"/>
  <sheetViews>
    <sheetView workbookViewId="0"/>
  </sheetViews>
  <sheetFormatPr defaultColWidth="9" defaultRowHeight="13.5" customHeight="1"/>
  <cols>
    <col min="1" max="1" width="2.625" style="188" customWidth="1"/>
    <col min="2" max="2" width="6" style="188" customWidth="1"/>
    <col min="3" max="3" width="23.125" style="188" customWidth="1"/>
    <col min="4" max="4" width="27.125" style="188" bestFit="1" customWidth="1"/>
    <col min="5" max="5" width="20.625" style="188" customWidth="1"/>
    <col min="6" max="6" width="28.875" style="188" customWidth="1"/>
    <col min="7" max="7" width="19.875" style="188" customWidth="1"/>
    <col min="8" max="9" width="16.625" style="188" customWidth="1"/>
    <col min="10" max="10" width="18" style="193" customWidth="1"/>
    <col min="11" max="11" width="2.625" style="193" customWidth="1"/>
    <col min="12" max="12" width="9" style="188"/>
    <col min="13" max="13" width="13.375" style="188" bestFit="1" customWidth="1"/>
    <col min="14" max="14" width="16.625" style="188" bestFit="1" customWidth="1"/>
    <col min="15" max="16384" width="9" style="188"/>
  </cols>
  <sheetData>
    <row r="1" spans="1:15" ht="17.100000000000001" customHeight="1">
      <c r="A1" s="214" t="s">
        <v>674</v>
      </c>
    </row>
    <row r="2" spans="1:15" ht="17.100000000000001" customHeight="1">
      <c r="A2" s="214"/>
    </row>
    <row r="3" spans="1:15" ht="17.100000000000001" customHeight="1">
      <c r="B3" s="215" t="s">
        <v>122</v>
      </c>
    </row>
    <row r="4" spans="1:15" ht="17.100000000000001" customHeight="1">
      <c r="B4" s="504" t="s">
        <v>219</v>
      </c>
    </row>
    <row r="5" spans="1:15" ht="17.100000000000001" customHeight="1">
      <c r="B5" s="215"/>
      <c r="I5" s="284"/>
      <c r="J5" s="207"/>
      <c r="K5" s="207"/>
      <c r="L5" s="207"/>
      <c r="M5" s="193"/>
      <c r="N5" s="193"/>
      <c r="O5" s="193"/>
    </row>
    <row r="6" spans="1:15" ht="17.100000000000001" customHeight="1">
      <c r="B6" s="217" t="s">
        <v>121</v>
      </c>
      <c r="D6" s="218"/>
      <c r="E6" s="207"/>
      <c r="F6" s="207"/>
      <c r="G6" s="207"/>
      <c r="J6" s="188"/>
      <c r="K6" s="188"/>
    </row>
    <row r="7" spans="1:15" ht="17.100000000000001" customHeight="1">
      <c r="B7" s="188">
        <v>1</v>
      </c>
      <c r="C7" s="263" t="s">
        <v>228</v>
      </c>
      <c r="D7" s="47"/>
      <c r="E7" s="207"/>
      <c r="F7" s="207"/>
      <c r="G7" s="207"/>
      <c r="J7" s="188"/>
      <c r="K7" s="188"/>
    </row>
    <row r="8" spans="1:15" ht="17.100000000000001" customHeight="1">
      <c r="B8" s="188">
        <v>2</v>
      </c>
      <c r="C8" s="263" t="s">
        <v>677</v>
      </c>
      <c r="D8" s="47"/>
      <c r="E8" s="207"/>
      <c r="F8" s="207"/>
      <c r="G8" s="207"/>
      <c r="J8" s="188"/>
      <c r="K8" s="188"/>
    </row>
    <row r="9" spans="1:15" ht="17.100000000000001" customHeight="1">
      <c r="C9" s="263" t="s">
        <v>314</v>
      </c>
      <c r="D9" s="47"/>
      <c r="E9" s="207"/>
      <c r="F9" s="207"/>
      <c r="G9" s="190"/>
      <c r="H9" s="207"/>
      <c r="I9" s="207"/>
      <c r="J9" s="188"/>
      <c r="K9" s="188"/>
    </row>
    <row r="10" spans="1:15" ht="17.100000000000001" customHeight="1">
      <c r="B10" s="263"/>
      <c r="D10" s="47"/>
      <c r="E10" s="207"/>
      <c r="F10" s="207"/>
      <c r="G10" s="190"/>
      <c r="H10" s="207"/>
      <c r="I10" s="207"/>
      <c r="J10" s="188"/>
      <c r="K10" s="188"/>
    </row>
    <row r="11" spans="1:15" ht="17.100000000000001" customHeight="1">
      <c r="B11" s="217" t="s">
        <v>220</v>
      </c>
      <c r="C11" s="190"/>
      <c r="E11" s="267"/>
      <c r="F11" s="190" t="s">
        <v>137</v>
      </c>
      <c r="H11" s="190"/>
      <c r="I11" s="190"/>
      <c r="J11" s="207"/>
      <c r="K11" s="207"/>
    </row>
    <row r="12" spans="1:15" ht="17.100000000000001" customHeight="1">
      <c r="B12" s="268"/>
      <c r="C12" s="190"/>
      <c r="D12" s="190"/>
      <c r="E12" s="269" t="s">
        <v>451</v>
      </c>
      <c r="F12" s="190"/>
      <c r="G12" s="190"/>
      <c r="I12" s="190"/>
      <c r="J12" s="190"/>
      <c r="K12" s="207"/>
      <c r="L12" s="207"/>
    </row>
    <row r="13" spans="1:15" ht="27" customHeight="1">
      <c r="B13" s="190"/>
      <c r="C13" s="270"/>
      <c r="D13" s="271" t="s">
        <v>238</v>
      </c>
      <c r="E13" s="475" t="s">
        <v>131</v>
      </c>
      <c r="F13" s="288"/>
      <c r="G13" s="190"/>
      <c r="H13" s="190"/>
      <c r="I13" s="207"/>
      <c r="J13" s="207"/>
      <c r="K13" s="188"/>
    </row>
    <row r="14" spans="1:15" ht="27">
      <c r="B14" s="190"/>
      <c r="C14" s="272" t="s">
        <v>441</v>
      </c>
      <c r="D14" s="289" t="s">
        <v>242</v>
      </c>
      <c r="E14" s="290"/>
      <c r="F14" s="208" t="s">
        <v>177</v>
      </c>
      <c r="G14" s="190"/>
      <c r="H14" s="190"/>
      <c r="I14" s="207"/>
      <c r="J14" s="207"/>
      <c r="K14" s="188"/>
    </row>
    <row r="15" spans="1:15" ht="17.100000000000001" customHeight="1">
      <c r="B15" s="190"/>
      <c r="C15" s="274" t="s">
        <v>670</v>
      </c>
      <c r="D15" s="291" t="s">
        <v>243</v>
      </c>
      <c r="E15" s="290"/>
      <c r="F15" s="208" t="s">
        <v>177</v>
      </c>
      <c r="G15" s="207"/>
      <c r="H15" s="207"/>
      <c r="J15" s="188"/>
      <c r="K15" s="188"/>
    </row>
    <row r="16" spans="1:15" ht="17.100000000000001" customHeight="1">
      <c r="B16" s="190"/>
      <c r="C16" s="274" t="s">
        <v>442</v>
      </c>
      <c r="D16" s="291" t="s">
        <v>244</v>
      </c>
      <c r="E16" s="290"/>
      <c r="F16" s="208" t="s">
        <v>177</v>
      </c>
      <c r="G16" s="207"/>
      <c r="H16" s="207"/>
      <c r="J16" s="188"/>
      <c r="K16" s="188"/>
    </row>
    <row r="17" spans="1:11" ht="17.100000000000001" customHeight="1" thickBot="1">
      <c r="B17" s="190"/>
      <c r="C17" s="278" t="s">
        <v>443</v>
      </c>
      <c r="D17" s="292" t="s">
        <v>245</v>
      </c>
      <c r="E17" s="293"/>
      <c r="F17" s="208" t="s">
        <v>177</v>
      </c>
      <c r="G17" s="207"/>
      <c r="J17" s="188"/>
      <c r="K17" s="188"/>
    </row>
    <row r="18" spans="1:11" ht="17.100000000000001" customHeight="1" thickTop="1">
      <c r="B18" s="190"/>
      <c r="C18" s="281" t="s">
        <v>139</v>
      </c>
      <c r="D18" s="294"/>
      <c r="E18" s="295">
        <f>SUM(E14:E17)</f>
        <v>0</v>
      </c>
      <c r="F18" s="208"/>
      <c r="G18" s="207"/>
      <c r="J18" s="188"/>
      <c r="K18" s="188"/>
    </row>
    <row r="19" spans="1:11" s="193" customFormat="1" ht="17.100000000000001" customHeight="1">
      <c r="B19" s="207"/>
      <c r="C19" s="127"/>
      <c r="D19" s="127"/>
      <c r="E19" s="391"/>
      <c r="F19" s="207"/>
      <c r="G19" s="207"/>
    </row>
    <row r="20" spans="1:11" ht="17.100000000000001" customHeight="1">
      <c r="C20" s="217" t="s">
        <v>118</v>
      </c>
      <c r="D20" s="218"/>
      <c r="E20" s="218"/>
      <c r="F20" s="218"/>
      <c r="G20" s="218"/>
      <c r="H20" s="218"/>
      <c r="I20" s="218"/>
      <c r="J20" s="218"/>
      <c r="K20" s="188"/>
    </row>
    <row r="21" spans="1:11" ht="17.100000000000001" customHeight="1">
      <c r="B21" s="190"/>
      <c r="C21" s="264" t="s">
        <v>671</v>
      </c>
      <c r="D21" s="127"/>
      <c r="E21" s="391"/>
      <c r="F21" s="190"/>
      <c r="G21" s="207"/>
      <c r="J21" s="188"/>
      <c r="K21" s="188"/>
    </row>
    <row r="22" spans="1:11" ht="17.100000000000001" customHeight="1">
      <c r="B22" s="190"/>
      <c r="C22" s="264" t="s">
        <v>325</v>
      </c>
      <c r="D22" s="127"/>
      <c r="E22" s="391"/>
      <c r="F22" s="190"/>
      <c r="G22" s="207"/>
      <c r="J22" s="188"/>
      <c r="K22" s="188"/>
    </row>
    <row r="23" spans="1:11" ht="17.100000000000001" customHeight="1">
      <c r="B23" s="207"/>
      <c r="C23" s="193"/>
      <c r="F23" s="207"/>
      <c r="G23" s="207"/>
      <c r="J23" s="188"/>
      <c r="K23" s="188"/>
    </row>
    <row r="24" spans="1:11" ht="17.100000000000001" customHeight="1">
      <c r="A24" s="193"/>
      <c r="B24" s="553" t="s">
        <v>476</v>
      </c>
      <c r="C24" s="193"/>
      <c r="D24" s="193"/>
      <c r="F24" s="207"/>
      <c r="G24" s="207"/>
      <c r="J24" s="188"/>
      <c r="K24" s="188"/>
    </row>
    <row r="25" spans="1:11" ht="17.100000000000001" customHeight="1">
      <c r="A25" s="193"/>
      <c r="B25" s="207"/>
      <c r="C25" s="193" t="s">
        <v>854</v>
      </c>
      <c r="D25" s="193"/>
      <c r="F25" s="207"/>
      <c r="G25" s="207"/>
      <c r="J25" s="188"/>
      <c r="K25" s="188"/>
    </row>
    <row r="26" spans="1:11" ht="17.100000000000001" customHeight="1">
      <c r="A26" s="193"/>
      <c r="B26" s="207"/>
      <c r="C26" s="193" t="s">
        <v>855</v>
      </c>
      <c r="D26" s="193"/>
      <c r="F26" s="207"/>
      <c r="G26" s="207"/>
      <c r="J26" s="188"/>
      <c r="K26" s="188"/>
    </row>
    <row r="27" spans="1:11" ht="17.100000000000001" customHeight="1">
      <c r="A27" s="193"/>
      <c r="B27" s="207"/>
      <c r="C27" s="193" t="s">
        <v>856</v>
      </c>
      <c r="D27" s="193"/>
      <c r="F27" s="207"/>
      <c r="G27" s="207"/>
      <c r="J27" s="188"/>
      <c r="K27" s="188"/>
    </row>
    <row r="28" spans="1:11" ht="17.100000000000001" customHeight="1">
      <c r="A28" s="193"/>
      <c r="B28" s="207"/>
      <c r="C28" s="193" t="s">
        <v>796</v>
      </c>
      <c r="D28" s="193"/>
      <c r="F28" s="207"/>
      <c r="G28" s="207"/>
      <c r="J28" s="188"/>
      <c r="K28" s="188"/>
    </row>
    <row r="29" spans="1:11" ht="50.1" customHeight="1">
      <c r="B29" s="190"/>
      <c r="C29" s="270" t="s">
        <v>468</v>
      </c>
      <c r="D29" s="271" t="s">
        <v>483</v>
      </c>
      <c r="E29" s="271" t="s">
        <v>469</v>
      </c>
      <c r="F29" s="271" t="s">
        <v>484</v>
      </c>
      <c r="G29" s="271" t="s">
        <v>470</v>
      </c>
      <c r="J29" s="188"/>
      <c r="K29" s="188"/>
    </row>
    <row r="30" spans="1:11" ht="17.100000000000001" customHeight="1">
      <c r="B30" s="190"/>
      <c r="C30" s="272" t="s">
        <v>172</v>
      </c>
      <c r="D30" s="312"/>
      <c r="E30" s="972"/>
      <c r="F30" s="972"/>
      <c r="G30" s="206">
        <f>IFERROR(D30*F30/E30,0)</f>
        <v>0</v>
      </c>
      <c r="J30" s="188"/>
      <c r="K30" s="188"/>
    </row>
    <row r="31" spans="1:11" ht="17.100000000000001" customHeight="1">
      <c r="B31" s="190"/>
      <c r="C31" s="274" t="s">
        <v>622</v>
      </c>
      <c r="D31" s="312"/>
      <c r="E31" s="973"/>
      <c r="F31" s="973"/>
      <c r="G31" s="206">
        <f>IFERROR(D31*F30/E30,0)</f>
        <v>0</v>
      </c>
      <c r="J31" s="188"/>
      <c r="K31" s="188"/>
    </row>
    <row r="32" spans="1:11" ht="17.100000000000001" customHeight="1">
      <c r="B32" s="228"/>
      <c r="C32" s="286" t="s">
        <v>672</v>
      </c>
      <c r="D32" s="218"/>
      <c r="E32" s="218"/>
      <c r="F32" s="218"/>
      <c r="G32" s="218"/>
      <c r="H32" s="218"/>
      <c r="I32" s="218"/>
      <c r="J32" s="218"/>
      <c r="K32" s="188"/>
    </row>
    <row r="33" spans="2:11" ht="17.100000000000001" customHeight="1">
      <c r="B33" s="228"/>
      <c r="C33" s="286" t="s">
        <v>480</v>
      </c>
      <c r="D33" s="218"/>
      <c r="E33" s="218"/>
      <c r="F33" s="218"/>
      <c r="G33" s="218"/>
      <c r="H33" s="218"/>
      <c r="I33" s="218"/>
      <c r="J33" s="218"/>
      <c r="K33" s="188"/>
    </row>
    <row r="34" spans="2:11" ht="17.100000000000001" customHeight="1">
      <c r="B34" s="190"/>
      <c r="F34" s="207"/>
      <c r="G34" s="207"/>
      <c r="J34" s="188"/>
      <c r="K34" s="188"/>
    </row>
    <row r="35" spans="2:11" s="193" customFormat="1" ht="17.100000000000001" customHeight="1">
      <c r="B35" s="283" t="s">
        <v>229</v>
      </c>
      <c r="D35" s="284"/>
      <c r="E35" s="207"/>
      <c r="F35" s="207"/>
      <c r="G35" s="207"/>
      <c r="H35" s="207"/>
    </row>
    <row r="36" spans="2:11" s="193" customFormat="1" ht="17.100000000000001" customHeight="1">
      <c r="C36" s="951" t="s">
        <v>554</v>
      </c>
      <c r="D36" s="952"/>
      <c r="E36" s="952"/>
      <c r="F36" s="952"/>
      <c r="G36" s="953"/>
      <c r="H36" s="207"/>
      <c r="I36" s="207"/>
    </row>
    <row r="37" spans="2:11" s="193" customFormat="1" ht="17.100000000000001" customHeight="1">
      <c r="C37" s="951" t="s">
        <v>539</v>
      </c>
      <c r="D37" s="954"/>
      <c r="E37" s="954"/>
      <c r="F37" s="954"/>
      <c r="G37" s="955"/>
      <c r="H37" s="207"/>
      <c r="I37" s="207"/>
    </row>
    <row r="38" spans="2:11" s="193" customFormat="1" ht="50.1" customHeight="1">
      <c r="C38" s="390" t="s">
        <v>549</v>
      </c>
      <c r="D38" s="974" t="s">
        <v>824</v>
      </c>
      <c r="E38" s="975"/>
      <c r="F38" s="975"/>
      <c r="G38" s="976"/>
      <c r="H38" s="286"/>
      <c r="I38" s="207"/>
    </row>
    <row r="39" spans="2:11" s="193" customFormat="1" ht="60" customHeight="1">
      <c r="C39" s="390" t="s">
        <v>550</v>
      </c>
      <c r="D39" s="974" t="s">
        <v>825</v>
      </c>
      <c r="E39" s="975"/>
      <c r="F39" s="975"/>
      <c r="G39" s="976"/>
      <c r="H39" s="286"/>
      <c r="I39" s="207"/>
    </row>
    <row r="40" spans="2:11" s="193" customFormat="1" ht="17.100000000000001" customHeight="1">
      <c r="C40" s="951" t="s">
        <v>551</v>
      </c>
      <c r="D40" s="952"/>
      <c r="E40" s="952"/>
      <c r="F40" s="952"/>
      <c r="G40" s="953"/>
      <c r="H40" s="207"/>
      <c r="I40" s="207"/>
    </row>
    <row r="41" spans="2:11" s="193" customFormat="1" ht="17.100000000000001" customHeight="1">
      <c r="C41" s="974" t="s">
        <v>826</v>
      </c>
      <c r="D41" s="975"/>
      <c r="E41" s="975"/>
      <c r="F41" s="975"/>
      <c r="G41" s="976"/>
      <c r="H41" s="286"/>
      <c r="I41" s="207"/>
    </row>
    <row r="42" spans="2:11" s="193" customFormat="1" ht="17.100000000000001" customHeight="1">
      <c r="C42" s="951" t="s">
        <v>552</v>
      </c>
      <c r="D42" s="954"/>
      <c r="E42" s="954"/>
      <c r="F42" s="954"/>
      <c r="G42" s="955"/>
      <c r="H42" s="207"/>
      <c r="I42" s="207"/>
    </row>
    <row r="43" spans="2:11" s="193" customFormat="1" ht="17.100000000000001" customHeight="1">
      <c r="C43" s="977" t="s">
        <v>827</v>
      </c>
      <c r="D43" s="978"/>
      <c r="E43" s="978"/>
      <c r="F43" s="978"/>
      <c r="G43" s="853"/>
      <c r="H43" s="286"/>
      <c r="I43" s="207"/>
    </row>
    <row r="44" spans="2:11" s="193" customFormat="1" ht="17.100000000000001" customHeight="1">
      <c r="C44" s="951" t="s">
        <v>553</v>
      </c>
      <c r="D44" s="954"/>
      <c r="E44" s="954"/>
      <c r="F44" s="954"/>
      <c r="G44" s="955"/>
      <c r="H44" s="207"/>
      <c r="I44" s="207"/>
    </row>
    <row r="45" spans="2:11" s="193" customFormat="1" ht="60" customHeight="1">
      <c r="C45" s="977" t="s">
        <v>828</v>
      </c>
      <c r="D45" s="978"/>
      <c r="E45" s="978"/>
      <c r="F45" s="978"/>
      <c r="G45" s="853"/>
      <c r="H45" s="286"/>
      <c r="I45" s="207"/>
    </row>
    <row r="46" spans="2:11" s="193" customFormat="1" ht="17.100000000000001" customHeight="1">
      <c r="C46" s="951" t="s">
        <v>321</v>
      </c>
      <c r="D46" s="954"/>
      <c r="E46" s="954"/>
      <c r="F46" s="954"/>
      <c r="G46" s="955"/>
      <c r="H46" s="207"/>
      <c r="I46" s="207"/>
    </row>
    <row r="47" spans="2:11" s="193" customFormat="1" ht="17.100000000000001" customHeight="1">
      <c r="C47" s="977" t="s">
        <v>829</v>
      </c>
      <c r="D47" s="978"/>
      <c r="E47" s="978"/>
      <c r="F47" s="978"/>
      <c r="G47" s="853"/>
      <c r="H47" s="207"/>
    </row>
    <row r="48" spans="2:11" s="193" customFormat="1" ht="13.5" customHeight="1">
      <c r="B48" s="207"/>
      <c r="C48" s="264"/>
      <c r="D48" s="47"/>
      <c r="E48" s="207"/>
      <c r="F48" s="207"/>
      <c r="G48" s="207"/>
      <c r="H48" s="207"/>
    </row>
    <row r="49" spans="2:8" s="193" customFormat="1" ht="17.100000000000001" customHeight="1">
      <c r="B49" s="215" t="s">
        <v>237</v>
      </c>
      <c r="C49" s="264"/>
      <c r="D49" s="47"/>
      <c r="E49" s="207"/>
      <c r="F49" s="207"/>
      <c r="G49" s="207"/>
      <c r="H49" s="207"/>
    </row>
    <row r="50" spans="2:8" s="193" customFormat="1" ht="13.5" customHeight="1">
      <c r="B50" s="207"/>
      <c r="C50" s="264"/>
      <c r="D50" s="47"/>
      <c r="E50" s="207"/>
      <c r="F50" s="207"/>
      <c r="G50" s="207"/>
      <c r="H50" s="207"/>
    </row>
    <row r="51" spans="2:8" s="193" customFormat="1" ht="13.5" customHeight="1">
      <c r="B51" s="207"/>
      <c r="C51" s="264"/>
      <c r="D51" s="47"/>
      <c r="E51" s="207"/>
      <c r="F51" s="207"/>
      <c r="G51" s="207"/>
      <c r="H51" s="207"/>
    </row>
    <row r="52" spans="2:8" s="193" customFormat="1" ht="13.5" customHeight="1">
      <c r="B52" s="207"/>
      <c r="C52" s="264"/>
      <c r="D52" s="47"/>
      <c r="E52" s="207"/>
      <c r="F52" s="207"/>
      <c r="G52" s="207"/>
      <c r="H52" s="207"/>
    </row>
    <row r="53" spans="2:8" s="193" customFormat="1" ht="13.5" customHeight="1">
      <c r="B53" s="207"/>
      <c r="C53" s="264"/>
      <c r="D53" s="47"/>
      <c r="E53" s="207"/>
      <c r="F53" s="207"/>
      <c r="G53" s="207"/>
      <c r="H53" s="207"/>
    </row>
    <row r="54" spans="2:8" s="193" customFormat="1" ht="13.5" customHeight="1">
      <c r="B54" s="207"/>
      <c r="C54" s="264"/>
      <c r="D54" s="47"/>
      <c r="E54" s="207"/>
      <c r="F54" s="207"/>
      <c r="G54" s="207"/>
      <c r="H54" s="207"/>
    </row>
    <row r="55" spans="2:8" s="193" customFormat="1" ht="13.5" customHeight="1">
      <c r="B55" s="207"/>
      <c r="C55" s="264"/>
      <c r="D55" s="47"/>
      <c r="E55" s="207"/>
      <c r="F55" s="207"/>
      <c r="G55" s="207"/>
      <c r="H55" s="207"/>
    </row>
    <row r="56" spans="2:8" s="193" customFormat="1" ht="13.5" customHeight="1">
      <c r="B56" s="207"/>
      <c r="C56" s="264"/>
      <c r="D56" s="47"/>
      <c r="E56" s="207"/>
      <c r="F56" s="207"/>
      <c r="G56" s="207"/>
      <c r="H56" s="207"/>
    </row>
    <row r="57" spans="2:8" s="193" customFormat="1" ht="13.5" customHeight="1">
      <c r="B57" s="207"/>
      <c r="C57" s="264"/>
      <c r="D57" s="47"/>
      <c r="E57" s="207"/>
      <c r="F57" s="207"/>
      <c r="G57" s="207"/>
      <c r="H57" s="207"/>
    </row>
    <row r="58" spans="2:8" s="193" customFormat="1" ht="13.5" customHeight="1">
      <c r="B58" s="207"/>
      <c r="C58" s="264"/>
      <c r="D58" s="47"/>
      <c r="E58" s="207"/>
      <c r="F58" s="207"/>
      <c r="G58" s="207"/>
      <c r="H58" s="207"/>
    </row>
    <row r="59" spans="2:8" s="193" customFormat="1" ht="13.5" customHeight="1">
      <c r="B59" s="207"/>
      <c r="C59" s="264"/>
      <c r="D59" s="47"/>
      <c r="E59" s="207"/>
      <c r="F59" s="207"/>
      <c r="G59" s="207"/>
      <c r="H59" s="207"/>
    </row>
    <row r="60" spans="2:8" s="193" customFormat="1" ht="13.5" customHeight="1">
      <c r="B60" s="207"/>
      <c r="C60" s="264"/>
      <c r="D60" s="47"/>
      <c r="E60" s="207"/>
      <c r="F60" s="207"/>
      <c r="G60" s="207"/>
      <c r="H60" s="207"/>
    </row>
    <row r="61" spans="2:8" s="193" customFormat="1" ht="13.5" customHeight="1">
      <c r="B61" s="207"/>
      <c r="C61" s="264"/>
      <c r="D61" s="47"/>
      <c r="E61" s="207"/>
      <c r="F61" s="207"/>
      <c r="G61" s="207"/>
      <c r="H61" s="207"/>
    </row>
    <row r="62" spans="2:8" s="193" customFormat="1" ht="13.5" customHeight="1">
      <c r="B62" s="207"/>
      <c r="C62" s="264"/>
      <c r="D62" s="47"/>
      <c r="E62" s="207"/>
      <c r="F62" s="207"/>
      <c r="G62" s="207"/>
      <c r="H62" s="207"/>
    </row>
    <row r="63" spans="2:8" s="193" customFormat="1" ht="13.5" customHeight="1">
      <c r="B63" s="207"/>
      <c r="C63" s="264"/>
      <c r="D63" s="47"/>
      <c r="E63" s="207"/>
      <c r="F63" s="207"/>
      <c r="G63" s="207"/>
      <c r="H63" s="207"/>
    </row>
    <row r="64" spans="2:8" s="193" customFormat="1" ht="13.5" customHeight="1">
      <c r="B64" s="207"/>
      <c r="C64" s="264"/>
      <c r="D64" s="47"/>
      <c r="E64" s="207"/>
      <c r="F64" s="207"/>
      <c r="G64" s="207"/>
      <c r="H64" s="207"/>
    </row>
    <row r="65" spans="2:11" s="193" customFormat="1" ht="13.5" customHeight="1">
      <c r="B65" s="207"/>
      <c r="C65" s="264"/>
      <c r="D65" s="47"/>
      <c r="E65" s="207"/>
      <c r="F65" s="207"/>
      <c r="G65" s="207"/>
      <c r="H65" s="207"/>
    </row>
    <row r="66" spans="2:11" s="193" customFormat="1" ht="13.5" customHeight="1">
      <c r="B66" s="207"/>
      <c r="C66" s="264"/>
      <c r="D66" s="47"/>
      <c r="E66" s="207"/>
      <c r="F66" s="207"/>
      <c r="G66" s="207"/>
      <c r="H66" s="207"/>
    </row>
    <row r="67" spans="2:11" s="193" customFormat="1" ht="13.5" customHeight="1">
      <c r="B67" s="207"/>
      <c r="C67" s="264"/>
      <c r="D67" s="47"/>
      <c r="E67" s="207"/>
      <c r="F67" s="207"/>
      <c r="G67" s="207"/>
      <c r="H67" s="207"/>
    </row>
    <row r="68" spans="2:11" s="193" customFormat="1" ht="13.5" customHeight="1">
      <c r="B68" s="207"/>
      <c r="C68" s="264"/>
      <c r="D68" s="47"/>
      <c r="E68" s="207"/>
      <c r="F68" s="207"/>
      <c r="G68" s="207"/>
      <c r="H68" s="207"/>
    </row>
    <row r="69" spans="2:11" s="193" customFormat="1" ht="13.5" customHeight="1">
      <c r="B69" s="207"/>
      <c r="C69" s="264"/>
      <c r="D69" s="47"/>
      <c r="E69" s="207"/>
      <c r="F69" s="207"/>
      <c r="G69" s="207"/>
      <c r="H69" s="207"/>
    </row>
    <row r="70" spans="2:11" s="193" customFormat="1" ht="13.5" customHeight="1">
      <c r="B70" s="207"/>
      <c r="C70" s="264"/>
      <c r="D70" s="47"/>
      <c r="E70" s="207"/>
      <c r="F70" s="207"/>
      <c r="G70" s="207"/>
      <c r="H70" s="207"/>
    </row>
    <row r="71" spans="2:11" s="193" customFormat="1" ht="13.5" customHeight="1">
      <c r="B71" s="207"/>
      <c r="C71" s="264"/>
      <c r="D71" s="47"/>
      <c r="E71" s="207"/>
      <c r="F71" s="207"/>
      <c r="G71" s="207"/>
      <c r="H71" s="207"/>
    </row>
    <row r="72" spans="2:11" s="193" customFormat="1" ht="13.5" customHeight="1">
      <c r="B72" s="207"/>
      <c r="C72" s="264"/>
      <c r="D72" s="47"/>
      <c r="E72" s="207"/>
      <c r="F72" s="207"/>
      <c r="G72" s="207"/>
      <c r="H72" s="207"/>
    </row>
    <row r="73" spans="2:11" s="193" customFormat="1" ht="13.5" customHeight="1">
      <c r="B73" s="207"/>
      <c r="C73" s="264"/>
      <c r="D73" s="47"/>
      <c r="E73" s="207"/>
      <c r="F73" s="207"/>
      <c r="G73" s="207"/>
      <c r="H73" s="207"/>
    </row>
    <row r="74" spans="2:11" ht="13.5" customHeight="1">
      <c r="B74" s="190"/>
      <c r="C74" s="296"/>
      <c r="D74" s="190"/>
      <c r="E74" s="190"/>
      <c r="F74" s="190"/>
      <c r="G74" s="190"/>
      <c r="H74" s="190"/>
      <c r="I74" s="190"/>
      <c r="J74" s="207"/>
      <c r="K74" s="207"/>
    </row>
    <row r="75" spans="2:11" ht="13.5" customHeight="1">
      <c r="B75" s="190"/>
      <c r="C75" s="286"/>
      <c r="D75" s="218"/>
      <c r="E75" s="218"/>
      <c r="F75" s="218"/>
      <c r="G75" s="218"/>
      <c r="H75" s="218"/>
      <c r="I75" s="218"/>
      <c r="J75" s="218"/>
      <c r="K75" s="218"/>
    </row>
    <row r="76" spans="2:11" s="193" customFormat="1" ht="13.5" customHeight="1">
      <c r="B76" s="207"/>
      <c r="C76" s="191"/>
      <c r="D76" s="218"/>
      <c r="E76" s="218"/>
      <c r="F76" s="218"/>
      <c r="G76" s="218"/>
      <c r="H76" s="218"/>
      <c r="I76" s="218"/>
      <c r="J76" s="218"/>
      <c r="K76" s="218"/>
    </row>
  </sheetData>
  <mergeCells count="14">
    <mergeCell ref="C47:G47"/>
    <mergeCell ref="C40:G40"/>
    <mergeCell ref="C36:G36"/>
    <mergeCell ref="C37:G37"/>
    <mergeCell ref="C42:G42"/>
    <mergeCell ref="C44:G44"/>
    <mergeCell ref="C46:G46"/>
    <mergeCell ref="C43:G43"/>
    <mergeCell ref="C45:G45"/>
    <mergeCell ref="E30:E31"/>
    <mergeCell ref="F30:F31"/>
    <mergeCell ref="D38:G38"/>
    <mergeCell ref="D39:G39"/>
    <mergeCell ref="C41:G41"/>
  </mergeCells>
  <phoneticPr fontId="8"/>
  <printOptions horizontalCentered="1" gridLinesSet="0"/>
  <pageMargins left="1.1811023622047245" right="1.1811023622047245" top="1.3779527559055118" bottom="0.78740157480314965" header="0.59055118110236227" footer="0.39370078740157483"/>
  <pageSetup paperSize="8" scale="7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CC"/>
  </sheetPr>
  <dimension ref="A1:M141"/>
  <sheetViews>
    <sheetView topLeftCell="A29" workbookViewId="0">
      <selection activeCell="C45" sqref="C45"/>
    </sheetView>
  </sheetViews>
  <sheetFormatPr defaultColWidth="9" defaultRowHeight="13.5" customHeight="1"/>
  <cols>
    <col min="1" max="1" width="2.625" style="1" customWidth="1"/>
    <col min="2" max="2" width="6" style="1" customWidth="1"/>
    <col min="3" max="3" width="23.125" style="1" customWidth="1"/>
    <col min="4" max="4" width="27.125" style="1" customWidth="1"/>
    <col min="5" max="8" width="16.625" style="1" customWidth="1"/>
    <col min="9" max="9" width="20.5" style="1" customWidth="1"/>
    <col min="10" max="10" width="18" style="297" customWidth="1"/>
    <col min="11" max="11" width="16.625" style="1" bestFit="1" customWidth="1"/>
    <col min="12" max="16384" width="9" style="1"/>
  </cols>
  <sheetData>
    <row r="1" spans="1:13" ht="17.100000000000001" customHeight="1">
      <c r="A1" s="214" t="s">
        <v>771</v>
      </c>
    </row>
    <row r="2" spans="1:13" ht="17.100000000000001" customHeight="1">
      <c r="A2" s="214"/>
    </row>
    <row r="3" spans="1:13" s="188" customFormat="1" ht="17.100000000000001" customHeight="1">
      <c r="B3" s="215" t="s">
        <v>122</v>
      </c>
      <c r="G3" s="284"/>
      <c r="J3" s="193"/>
      <c r="K3" s="284"/>
      <c r="L3" s="193"/>
      <c r="M3" s="193"/>
    </row>
    <row r="4" spans="1:13" s="188" customFormat="1" ht="17.100000000000001" customHeight="1">
      <c r="B4" s="504" t="s">
        <v>662</v>
      </c>
      <c r="G4" s="284"/>
      <c r="J4" s="193"/>
      <c r="K4" s="284"/>
      <c r="L4" s="193"/>
      <c r="M4" s="193"/>
    </row>
    <row r="5" spans="1:13" s="188" customFormat="1" ht="17.100000000000001" customHeight="1">
      <c r="J5" s="193"/>
    </row>
    <row r="6" spans="1:13" s="188" customFormat="1" ht="17.100000000000001" customHeight="1">
      <c r="B6" s="215" t="s">
        <v>121</v>
      </c>
      <c r="J6" s="193"/>
    </row>
    <row r="7" spans="1:13" s="188" customFormat="1" ht="17.100000000000001" customHeight="1">
      <c r="B7" s="188">
        <v>1</v>
      </c>
      <c r="C7" s="188" t="s">
        <v>663</v>
      </c>
      <c r="J7" s="193"/>
      <c r="K7" s="193"/>
      <c r="L7" s="193"/>
      <c r="M7" s="193"/>
    </row>
    <row r="8" spans="1:13" s="188" customFormat="1" ht="17.100000000000001" customHeight="1">
      <c r="B8" s="188">
        <v>2</v>
      </c>
      <c r="C8" s="188" t="s">
        <v>857</v>
      </c>
      <c r="J8" s="193"/>
      <c r="K8" s="193"/>
      <c r="L8" s="193"/>
      <c r="M8" s="193"/>
    </row>
    <row r="9" spans="1:13" s="188" customFormat="1" ht="17.100000000000001" customHeight="1">
      <c r="B9" s="188">
        <v>3</v>
      </c>
      <c r="C9" s="188" t="s">
        <v>858</v>
      </c>
      <c r="J9" s="193"/>
      <c r="K9" s="193"/>
      <c r="L9" s="193"/>
      <c r="M9" s="193"/>
    </row>
    <row r="10" spans="1:13" s="188" customFormat="1" ht="17.100000000000001" customHeight="1">
      <c r="C10" s="188" t="s">
        <v>479</v>
      </c>
      <c r="J10" s="193"/>
      <c r="K10" s="193"/>
      <c r="L10" s="193"/>
      <c r="M10" s="193"/>
    </row>
    <row r="11" spans="1:13" s="188" customFormat="1" ht="17.100000000000001" customHeight="1">
      <c r="B11" s="188">
        <v>4</v>
      </c>
      <c r="C11" s="188" t="s">
        <v>859</v>
      </c>
      <c r="J11" s="193"/>
      <c r="K11" s="193"/>
      <c r="L11" s="193"/>
      <c r="M11" s="193"/>
    </row>
    <row r="12" spans="1:13" s="188" customFormat="1" ht="17.100000000000001" customHeight="1">
      <c r="C12" s="188" t="s">
        <v>664</v>
      </c>
      <c r="J12" s="193"/>
      <c r="K12" s="193"/>
      <c r="L12" s="193"/>
      <c r="M12" s="193"/>
    </row>
    <row r="13" spans="1:13" s="188" customFormat="1" ht="17.100000000000001" customHeight="1">
      <c r="B13" s="188">
        <v>5</v>
      </c>
      <c r="C13" s="188" t="s">
        <v>860</v>
      </c>
      <c r="J13" s="193"/>
    </row>
    <row r="14" spans="1:13" s="188" customFormat="1" ht="17.100000000000001" customHeight="1">
      <c r="C14" s="188" t="s">
        <v>562</v>
      </c>
      <c r="J14" s="193"/>
    </row>
    <row r="15" spans="1:13" s="188" customFormat="1" ht="17.100000000000001" customHeight="1">
      <c r="B15" s="298" t="s">
        <v>248</v>
      </c>
      <c r="C15" s="287" t="s">
        <v>563</v>
      </c>
      <c r="J15" s="193"/>
      <c r="K15" s="193"/>
      <c r="L15" s="193"/>
      <c r="M15" s="193"/>
    </row>
    <row r="16" spans="1:13" s="188" customFormat="1" ht="17.100000000000001" customHeight="1">
      <c r="G16" s="193"/>
      <c r="J16" s="193"/>
      <c r="K16" s="193"/>
      <c r="L16" s="193"/>
      <c r="M16" s="193"/>
    </row>
    <row r="17" spans="2:13" s="188" customFormat="1" ht="17.100000000000001" customHeight="1">
      <c r="B17" s="215" t="s">
        <v>221</v>
      </c>
      <c r="G17" s="193"/>
      <c r="J17" s="193"/>
      <c r="K17" s="193"/>
      <c r="L17" s="193"/>
      <c r="M17" s="193"/>
    </row>
    <row r="18" spans="2:13" s="188" customFormat="1" ht="17.100000000000001" customHeight="1">
      <c r="B18" s="188" t="s">
        <v>466</v>
      </c>
      <c r="G18" s="193"/>
      <c r="J18" s="193"/>
      <c r="K18" s="193"/>
      <c r="L18" s="193"/>
      <c r="M18" s="193"/>
    </row>
    <row r="19" spans="2:13" s="188" customFormat="1" ht="17.100000000000001" customHeight="1">
      <c r="D19" s="210" t="s">
        <v>451</v>
      </c>
      <c r="G19" s="193"/>
      <c r="J19" s="193"/>
      <c r="K19" s="193"/>
      <c r="L19" s="193"/>
      <c r="M19" s="193"/>
    </row>
    <row r="20" spans="2:13" s="188" customFormat="1" ht="17.100000000000001" customHeight="1">
      <c r="C20" s="469" t="s">
        <v>126</v>
      </c>
      <c r="D20" s="299">
        <f>E54</f>
        <v>0</v>
      </c>
      <c r="E20" s="188" t="s">
        <v>447</v>
      </c>
      <c r="G20" s="193"/>
      <c r="J20" s="193"/>
      <c r="K20" s="193"/>
      <c r="L20" s="193"/>
      <c r="M20" s="193"/>
    </row>
    <row r="21" spans="2:13" s="188" customFormat="1" ht="17.100000000000001" customHeight="1">
      <c r="C21" s="469" t="s">
        <v>127</v>
      </c>
      <c r="D21" s="299">
        <f>E61</f>
        <v>0</v>
      </c>
      <c r="E21" s="188" t="s">
        <v>447</v>
      </c>
      <c r="G21" s="193"/>
      <c r="J21" s="193"/>
      <c r="K21" s="193"/>
      <c r="L21" s="193"/>
      <c r="M21" s="193"/>
    </row>
    <row r="22" spans="2:13" s="188" customFormat="1" ht="17.100000000000001" customHeight="1">
      <c r="G22" s="193"/>
      <c r="J22" s="193"/>
      <c r="K22" s="193"/>
      <c r="L22" s="193"/>
      <c r="M22" s="193"/>
    </row>
    <row r="23" spans="2:13" s="188" customFormat="1" ht="17.100000000000001" customHeight="1">
      <c r="B23" s="188" t="s">
        <v>247</v>
      </c>
      <c r="G23" s="193"/>
      <c r="J23" s="193"/>
      <c r="K23" s="193"/>
      <c r="L23" s="193"/>
      <c r="M23" s="193"/>
    </row>
    <row r="24" spans="2:13" s="188" customFormat="1" ht="17.100000000000001" customHeight="1">
      <c r="D24" s="210" t="s">
        <v>451</v>
      </c>
      <c r="G24" s="193"/>
      <c r="J24" s="193"/>
      <c r="K24" s="193"/>
      <c r="L24" s="193"/>
      <c r="M24" s="193"/>
    </row>
    <row r="25" spans="2:13" s="188" customFormat="1" ht="27" customHeight="1">
      <c r="C25" s="480" t="s">
        <v>128</v>
      </c>
      <c r="D25" s="299">
        <f>F79</f>
        <v>0</v>
      </c>
      <c r="E25" s="188" t="s">
        <v>447</v>
      </c>
      <c r="G25" s="193"/>
      <c r="J25" s="193"/>
    </row>
    <row r="26" spans="2:13" s="193" customFormat="1" ht="17.100000000000001" customHeight="1">
      <c r="C26" s="265"/>
      <c r="D26" s="266"/>
    </row>
    <row r="27" spans="2:13" s="188" customFormat="1" ht="17.100000000000001" customHeight="1">
      <c r="B27" s="188" t="s">
        <v>658</v>
      </c>
      <c r="G27" s="193"/>
      <c r="J27" s="193"/>
    </row>
    <row r="28" spans="2:13" s="188" customFormat="1" ht="17.100000000000001" customHeight="1">
      <c r="D28" s="210" t="s">
        <v>451</v>
      </c>
      <c r="G28" s="193"/>
      <c r="J28" s="193"/>
    </row>
    <row r="29" spans="2:13" s="188" customFormat="1" ht="27" customHeight="1">
      <c r="C29" s="480" t="s">
        <v>128</v>
      </c>
      <c r="D29" s="357">
        <f>F105</f>
        <v>0</v>
      </c>
      <c r="E29" s="188" t="s">
        <v>447</v>
      </c>
      <c r="G29" s="193"/>
      <c r="J29" s="193"/>
    </row>
    <row r="30" spans="2:13" s="193" customFormat="1" ht="17.100000000000001" customHeight="1">
      <c r="C30" s="265"/>
      <c r="D30" s="266"/>
    </row>
    <row r="31" spans="2:13" s="188" customFormat="1" ht="17.100000000000001" customHeight="1">
      <c r="B31" s="188" t="s">
        <v>527</v>
      </c>
      <c r="G31" s="193"/>
      <c r="J31" s="193"/>
    </row>
    <row r="32" spans="2:13" s="188" customFormat="1" ht="17.100000000000001" customHeight="1">
      <c r="D32" s="210" t="s">
        <v>451</v>
      </c>
      <c r="G32" s="193"/>
      <c r="J32" s="193"/>
    </row>
    <row r="33" spans="2:10" s="188" customFormat="1" ht="27" customHeight="1">
      <c r="C33" s="556" t="s">
        <v>116</v>
      </c>
      <c r="D33" s="357">
        <f>F106</f>
        <v>0</v>
      </c>
      <c r="E33" s="188" t="s">
        <v>447</v>
      </c>
      <c r="G33" s="193"/>
      <c r="J33" s="193"/>
    </row>
    <row r="34" spans="2:10" s="193" customFormat="1" ht="17.100000000000001" customHeight="1">
      <c r="C34" s="265"/>
      <c r="D34" s="266"/>
    </row>
    <row r="35" spans="2:10" s="188" customFormat="1" ht="17.100000000000001" customHeight="1">
      <c r="B35" s="408" t="s">
        <v>478</v>
      </c>
      <c r="C35" s="207"/>
      <c r="D35" s="207"/>
      <c r="E35" s="207"/>
      <c r="F35" s="207"/>
      <c r="G35" s="207"/>
      <c r="H35" s="207"/>
      <c r="I35" s="207"/>
      <c r="J35" s="193"/>
    </row>
    <row r="36" spans="2:10" s="188" customFormat="1" ht="17.100000000000001" customHeight="1">
      <c r="B36" s="207"/>
      <c r="C36" s="421"/>
      <c r="D36" s="266" t="s">
        <v>422</v>
      </c>
      <c r="E36" s="207"/>
      <c r="F36" s="193"/>
    </row>
    <row r="37" spans="2:10" s="188" customFormat="1" ht="17.100000000000001" customHeight="1">
      <c r="B37" s="207"/>
      <c r="C37" s="490"/>
      <c r="D37" s="300" t="s">
        <v>475</v>
      </c>
      <c r="E37" s="191"/>
    </row>
    <row r="38" spans="2:10" s="188" customFormat="1" ht="17.100000000000001" customHeight="1">
      <c r="B38" s="207"/>
      <c r="C38" s="484" t="s">
        <v>68</v>
      </c>
      <c r="D38" s="380"/>
      <c r="E38" s="218"/>
    </row>
    <row r="39" spans="2:10" s="188" customFormat="1" ht="17.100000000000001" customHeight="1" thickBot="1">
      <c r="B39" s="207"/>
      <c r="C39" s="301" t="s">
        <v>69</v>
      </c>
      <c r="D39" s="536"/>
      <c r="E39" s="218"/>
    </row>
    <row r="40" spans="2:10" s="188" customFormat="1" ht="17.100000000000001" customHeight="1" thickTop="1">
      <c r="B40" s="207"/>
      <c r="C40" s="486" t="s">
        <v>70</v>
      </c>
      <c r="D40" s="510">
        <f>SUM(D38:D39)</f>
        <v>0</v>
      </c>
      <c r="E40" s="218"/>
    </row>
    <row r="41" spans="2:10" s="188" customFormat="1" ht="17.100000000000001" customHeight="1">
      <c r="B41" s="207"/>
      <c r="C41" s="560" t="s">
        <v>566</v>
      </c>
      <c r="D41" s="380"/>
      <c r="E41" s="218"/>
    </row>
    <row r="42" spans="2:10" s="188" customFormat="1" ht="17.100000000000001" customHeight="1">
      <c r="B42" s="207"/>
      <c r="C42" s="191"/>
      <c r="D42" s="218"/>
      <c r="E42" s="218"/>
      <c r="F42" s="218"/>
      <c r="G42" s="218"/>
      <c r="H42" s="218"/>
      <c r="I42" s="218"/>
    </row>
    <row r="43" spans="2:10" s="188" customFormat="1" ht="17.100000000000001" customHeight="1">
      <c r="C43" s="217" t="s">
        <v>118</v>
      </c>
      <c r="D43" s="218"/>
      <c r="E43" s="218"/>
      <c r="F43" s="218"/>
      <c r="G43" s="218"/>
      <c r="H43" s="218"/>
      <c r="I43" s="218"/>
    </row>
    <row r="44" spans="2:10" s="188" customFormat="1" ht="17.100000000000001" customHeight="1">
      <c r="C44" s="207" t="s">
        <v>741</v>
      </c>
      <c r="D44" s="218"/>
      <c r="E44" s="218"/>
      <c r="F44" s="218"/>
      <c r="G44" s="218"/>
      <c r="H44" s="218"/>
      <c r="I44" s="218"/>
    </row>
    <row r="45" spans="2:10" s="188" customFormat="1" ht="17.100000000000001" customHeight="1">
      <c r="C45" s="207" t="s">
        <v>931</v>
      </c>
      <c r="D45" s="218"/>
      <c r="E45" s="218"/>
      <c r="F45" s="218"/>
      <c r="G45" s="218"/>
      <c r="H45" s="218"/>
      <c r="I45" s="218"/>
      <c r="J45" s="218"/>
    </row>
    <row r="46" spans="2:10" s="193" customFormat="1" ht="17.100000000000001" customHeight="1">
      <c r="B46" s="207"/>
      <c r="C46" s="191"/>
      <c r="D46" s="218"/>
      <c r="E46" s="218"/>
      <c r="F46" s="218"/>
      <c r="G46" s="218"/>
      <c r="H46" s="218"/>
      <c r="I46" s="218"/>
      <c r="J46" s="218"/>
    </row>
    <row r="47" spans="2:10" s="193" customFormat="1" ht="17.100000000000001" customHeight="1">
      <c r="B47" s="408" t="s">
        <v>467</v>
      </c>
      <c r="C47" s="191"/>
      <c r="D47" s="218"/>
      <c r="E47" s="218"/>
      <c r="F47" s="218"/>
      <c r="G47" s="218"/>
      <c r="H47" s="218"/>
      <c r="I47" s="218"/>
      <c r="J47" s="218"/>
    </row>
    <row r="48" spans="2:10" s="188" customFormat="1" ht="17.100000000000001" customHeight="1">
      <c r="B48" s="207"/>
      <c r="C48" s="207"/>
      <c r="D48" s="207"/>
      <c r="E48" s="266" t="s">
        <v>451</v>
      </c>
      <c r="F48" s="207"/>
      <c r="G48" s="190"/>
      <c r="H48" s="190"/>
      <c r="I48" s="190"/>
      <c r="J48" s="207"/>
    </row>
    <row r="49" spans="2:10" s="188" customFormat="1" ht="17.100000000000001" customHeight="1">
      <c r="B49" s="207"/>
      <c r="C49" s="302"/>
      <c r="D49" s="469" t="s">
        <v>114</v>
      </c>
      <c r="E49" s="469" t="s">
        <v>115</v>
      </c>
      <c r="F49" s="212"/>
      <c r="G49" s="212"/>
      <c r="H49" s="212"/>
      <c r="I49" s="190"/>
      <c r="J49" s="207"/>
    </row>
    <row r="50" spans="2:10" s="188" customFormat="1" ht="17.100000000000001" customHeight="1">
      <c r="B50" s="207"/>
      <c r="C50" s="302" t="s">
        <v>185</v>
      </c>
      <c r="D50" s="469"/>
      <c r="E50" s="469"/>
      <c r="F50" s="212"/>
      <c r="G50" s="212"/>
      <c r="H50" s="212"/>
      <c r="I50" s="190"/>
      <c r="J50" s="207"/>
    </row>
    <row r="51" spans="2:10" s="188" customFormat="1" ht="17.100000000000001" customHeight="1">
      <c r="B51" s="207"/>
      <c r="C51" s="303" t="s">
        <v>861</v>
      </c>
      <c r="D51" s="194"/>
      <c r="E51" s="304"/>
      <c r="F51" s="190"/>
      <c r="G51" s="190"/>
      <c r="H51" s="190"/>
      <c r="I51" s="190"/>
      <c r="J51" s="207"/>
    </row>
    <row r="52" spans="2:10" s="188" customFormat="1" ht="17.100000000000001" customHeight="1">
      <c r="B52" s="207"/>
      <c r="C52" s="303" t="s">
        <v>862</v>
      </c>
      <c r="D52" s="194"/>
      <c r="E52" s="304"/>
      <c r="F52" s="190"/>
      <c r="G52" s="190"/>
      <c r="H52" s="190"/>
      <c r="I52" s="190"/>
      <c r="J52" s="207"/>
    </row>
    <row r="53" spans="2:10" s="188" customFormat="1" ht="17.100000000000001" customHeight="1" thickBot="1">
      <c r="B53" s="207"/>
      <c r="C53" s="305" t="s">
        <v>863</v>
      </c>
      <c r="D53" s="306"/>
      <c r="E53" s="307"/>
      <c r="F53" s="190"/>
      <c r="G53" s="190"/>
      <c r="H53" s="190"/>
      <c r="I53" s="190"/>
      <c r="J53" s="207"/>
    </row>
    <row r="54" spans="2:10" s="188" customFormat="1" ht="17.100000000000001" customHeight="1" thickTop="1">
      <c r="B54" s="207"/>
      <c r="C54" s="486" t="s">
        <v>873</v>
      </c>
      <c r="D54" s="308">
        <f>D51-D52-D53</f>
        <v>0</v>
      </c>
      <c r="E54" s="309">
        <f>IFERROR(D54/D38,0)</f>
        <v>0</v>
      </c>
      <c r="F54" s="190"/>
      <c r="G54" s="190"/>
      <c r="H54" s="190"/>
      <c r="I54" s="190"/>
      <c r="J54" s="207"/>
    </row>
    <row r="55" spans="2:10" s="188" customFormat="1" ht="17.100000000000001" customHeight="1">
      <c r="B55" s="207"/>
      <c r="C55" s="302" t="s">
        <v>186</v>
      </c>
      <c r="D55" s="469"/>
      <c r="E55" s="469"/>
      <c r="F55" s="190"/>
      <c r="G55" s="190"/>
      <c r="H55" s="190"/>
      <c r="I55" s="190"/>
      <c r="J55" s="207"/>
    </row>
    <row r="56" spans="2:10" s="188" customFormat="1" ht="17.100000000000001" customHeight="1">
      <c r="B56" s="207"/>
      <c r="C56" s="303" t="s">
        <v>864</v>
      </c>
      <c r="D56" s="194"/>
      <c r="E56" s="304"/>
      <c r="F56" s="190"/>
      <c r="G56" s="190"/>
      <c r="H56" s="190"/>
      <c r="I56" s="190"/>
      <c r="J56" s="207"/>
    </row>
    <row r="57" spans="2:10" s="188" customFormat="1" ht="17.100000000000001" customHeight="1">
      <c r="B57" s="207"/>
      <c r="C57" s="303" t="s">
        <v>865</v>
      </c>
      <c r="D57" s="194"/>
      <c r="E57" s="304"/>
      <c r="F57" s="190"/>
      <c r="G57" s="190"/>
      <c r="H57" s="190"/>
      <c r="I57" s="190"/>
      <c r="J57" s="207"/>
    </row>
    <row r="58" spans="2:10" s="188" customFormat="1" ht="17.100000000000001" customHeight="1">
      <c r="B58" s="207"/>
      <c r="C58" s="303" t="s">
        <v>866</v>
      </c>
      <c r="D58" s="194"/>
      <c r="E58" s="304"/>
      <c r="F58" s="190"/>
      <c r="G58" s="190"/>
      <c r="H58" s="190"/>
      <c r="I58" s="190"/>
      <c r="J58" s="207"/>
    </row>
    <row r="59" spans="2:10" s="188" customFormat="1" ht="17.100000000000001" customHeight="1">
      <c r="B59" s="207"/>
      <c r="C59" s="303" t="s">
        <v>867</v>
      </c>
      <c r="D59" s="194"/>
      <c r="E59" s="304"/>
      <c r="F59" s="190"/>
      <c r="G59" s="190"/>
      <c r="H59" s="190"/>
      <c r="I59" s="190"/>
      <c r="J59" s="207"/>
    </row>
    <row r="60" spans="2:10" s="188" customFormat="1" ht="17.100000000000001" customHeight="1" thickBot="1">
      <c r="B60" s="207"/>
      <c r="C60" s="305" t="s">
        <v>868</v>
      </c>
      <c r="D60" s="306"/>
      <c r="E60" s="307"/>
      <c r="F60" s="190"/>
      <c r="G60" s="190"/>
      <c r="H60" s="190"/>
      <c r="I60" s="190"/>
      <c r="J60" s="207"/>
    </row>
    <row r="61" spans="2:10" s="188" customFormat="1" ht="27.75" thickTop="1">
      <c r="B61" s="207"/>
      <c r="C61" s="714" t="s">
        <v>874</v>
      </c>
      <c r="D61" s="308">
        <f>SUM(D56:D58)-D59-D60</f>
        <v>0</v>
      </c>
      <c r="E61" s="309">
        <f>IFERROR(D61/D39,0)</f>
        <v>0</v>
      </c>
      <c r="F61" s="190"/>
      <c r="G61" s="190"/>
      <c r="H61" s="190"/>
      <c r="I61" s="190"/>
      <c r="J61" s="207"/>
    </row>
    <row r="62" spans="2:10" s="188" customFormat="1" ht="17.100000000000001" customHeight="1">
      <c r="B62" s="207"/>
      <c r="C62" s="190"/>
      <c r="D62" s="190"/>
      <c r="E62" s="190"/>
      <c r="F62" s="190"/>
      <c r="G62" s="190"/>
      <c r="H62" s="190"/>
      <c r="I62" s="190"/>
      <c r="J62" s="207"/>
    </row>
    <row r="63" spans="2:10" s="188" customFormat="1" ht="17.100000000000001" customHeight="1">
      <c r="B63" s="193"/>
      <c r="C63" s="217" t="s">
        <v>118</v>
      </c>
      <c r="D63" s="218"/>
      <c r="E63" s="218"/>
      <c r="F63" s="218"/>
      <c r="G63" s="218"/>
      <c r="H63" s="218"/>
      <c r="I63" s="218"/>
      <c r="J63" s="218"/>
    </row>
    <row r="64" spans="2:10" s="188" customFormat="1" ht="17.100000000000001" customHeight="1">
      <c r="B64" s="228"/>
      <c r="C64" s="286" t="s">
        <v>742</v>
      </c>
      <c r="D64" s="218"/>
      <c r="E64" s="218"/>
      <c r="F64" s="218"/>
      <c r="G64" s="218"/>
      <c r="H64" s="218"/>
      <c r="I64" s="218"/>
      <c r="J64" s="218"/>
    </row>
    <row r="65" spans="2:10" s="188" customFormat="1" ht="17.100000000000001" customHeight="1">
      <c r="B65" s="228"/>
      <c r="C65" s="286" t="s">
        <v>743</v>
      </c>
      <c r="D65" s="218"/>
      <c r="E65" s="218"/>
      <c r="F65" s="218"/>
      <c r="G65" s="218"/>
      <c r="H65" s="218"/>
      <c r="I65" s="218"/>
      <c r="J65" s="218"/>
    </row>
    <row r="66" spans="2:10" s="188" customFormat="1" ht="17.100000000000001" customHeight="1">
      <c r="B66" s="228"/>
      <c r="C66" s="286" t="s">
        <v>744</v>
      </c>
      <c r="D66" s="218"/>
      <c r="E66" s="218"/>
      <c r="F66" s="218"/>
      <c r="G66" s="218"/>
      <c r="H66" s="218"/>
      <c r="I66" s="218"/>
      <c r="J66" s="218"/>
    </row>
    <row r="67" spans="2:10" s="188" customFormat="1" ht="17.100000000000001" customHeight="1">
      <c r="B67" s="228"/>
      <c r="C67" s="286" t="s">
        <v>745</v>
      </c>
      <c r="D67" s="218"/>
      <c r="E67" s="218"/>
      <c r="F67" s="218"/>
      <c r="G67" s="218"/>
      <c r="H67" s="218"/>
      <c r="I67" s="218"/>
      <c r="J67" s="218"/>
    </row>
    <row r="68" spans="2:10" s="188" customFormat="1" ht="17.100000000000001" customHeight="1">
      <c r="B68" s="228"/>
      <c r="C68" s="355" t="s">
        <v>567</v>
      </c>
      <c r="D68" s="218"/>
      <c r="E68" s="218"/>
      <c r="F68" s="218"/>
      <c r="G68" s="218"/>
      <c r="H68" s="218"/>
      <c r="I68" s="218"/>
      <c r="J68" s="218"/>
    </row>
    <row r="69" spans="2:10" s="188" customFormat="1" ht="17.100000000000001" customHeight="1">
      <c r="B69" s="228"/>
      <c r="C69" s="286" t="s">
        <v>665</v>
      </c>
      <c r="D69" s="218"/>
      <c r="E69" s="218"/>
      <c r="F69" s="218"/>
      <c r="G69" s="218"/>
      <c r="H69" s="218"/>
      <c r="I69" s="218"/>
      <c r="J69" s="218"/>
    </row>
    <row r="70" spans="2:10" s="188" customFormat="1" ht="17.100000000000001" customHeight="1">
      <c r="B70" s="228"/>
      <c r="C70" s="286" t="s">
        <v>666</v>
      </c>
      <c r="D70" s="218"/>
      <c r="E70" s="218"/>
      <c r="F70" s="218"/>
      <c r="G70" s="218"/>
      <c r="H70" s="218"/>
      <c r="I70" s="218"/>
      <c r="J70" s="218"/>
    </row>
    <row r="71" spans="2:10" s="188" customFormat="1" ht="17.100000000000001" customHeight="1">
      <c r="B71" s="228"/>
      <c r="C71" s="191"/>
      <c r="D71" s="218"/>
      <c r="E71" s="218"/>
      <c r="F71" s="218"/>
      <c r="G71" s="218"/>
      <c r="H71" s="218"/>
      <c r="I71" s="218"/>
      <c r="J71" s="218"/>
    </row>
    <row r="72" spans="2:10" s="188" customFormat="1" ht="17.100000000000001" customHeight="1">
      <c r="B72" s="190"/>
      <c r="C72" s="190"/>
      <c r="D72" s="190"/>
      <c r="E72" s="190"/>
      <c r="F72" s="190"/>
      <c r="G72" s="190"/>
      <c r="H72" s="190"/>
      <c r="I72" s="190"/>
      <c r="J72" s="207"/>
    </row>
    <row r="73" spans="2:10" s="188" customFormat="1" ht="17.100000000000001" customHeight="1">
      <c r="B73" s="408" t="s">
        <v>123</v>
      </c>
      <c r="C73" s="207"/>
      <c r="D73" s="207"/>
      <c r="E73" s="207"/>
      <c r="F73" s="207"/>
      <c r="G73" s="190"/>
      <c r="H73" s="190"/>
      <c r="I73" s="190"/>
      <c r="J73" s="207"/>
    </row>
    <row r="74" spans="2:10" s="188" customFormat="1" ht="17.100000000000001" customHeight="1">
      <c r="B74" s="207"/>
      <c r="C74" s="207"/>
      <c r="D74" s="207"/>
      <c r="E74" s="207"/>
      <c r="F74" s="266" t="s">
        <v>451</v>
      </c>
      <c r="G74" s="190"/>
      <c r="H74" s="190"/>
      <c r="I74" s="190"/>
      <c r="J74" s="207"/>
    </row>
    <row r="75" spans="2:10" s="188" customFormat="1" ht="17.100000000000001" customHeight="1">
      <c r="B75" s="207"/>
      <c r="C75" s="302" t="s">
        <v>482</v>
      </c>
      <c r="D75" s="302" t="s">
        <v>481</v>
      </c>
      <c r="E75" s="469" t="s">
        <v>119</v>
      </c>
      <c r="F75" s="469" t="s">
        <v>115</v>
      </c>
      <c r="G75" s="310" t="s">
        <v>124</v>
      </c>
      <c r="H75" s="212"/>
      <c r="I75" s="190"/>
      <c r="J75" s="190"/>
    </row>
    <row r="76" spans="2:10" s="188" customFormat="1" ht="17.100000000000001" customHeight="1">
      <c r="B76" s="207"/>
      <c r="C76" s="979" t="s">
        <v>116</v>
      </c>
      <c r="D76" s="607" t="s">
        <v>869</v>
      </c>
      <c r="E76" s="315">
        <f>'3.負債'!E16</f>
        <v>0</v>
      </c>
      <c r="F76" s="304"/>
      <c r="G76" s="310"/>
      <c r="H76" s="212"/>
      <c r="I76" s="190"/>
      <c r="J76" s="190"/>
    </row>
    <row r="77" spans="2:10" s="188" customFormat="1" ht="17.100000000000001" customHeight="1">
      <c r="B77" s="207"/>
      <c r="C77" s="980"/>
      <c r="D77" s="311" t="s">
        <v>870</v>
      </c>
      <c r="E77" s="312"/>
      <c r="F77" s="304"/>
      <c r="G77" s="313"/>
      <c r="H77" s="313"/>
      <c r="I77" s="190"/>
      <c r="J77" s="190"/>
    </row>
    <row r="78" spans="2:10" s="188" customFormat="1" ht="17.100000000000001" customHeight="1">
      <c r="B78" s="207"/>
      <c r="C78" s="980"/>
      <c r="D78" s="311" t="s">
        <v>871</v>
      </c>
      <c r="E78" s="312"/>
      <c r="F78" s="304"/>
      <c r="G78" s="314" t="str">
        <f>IF(E78-D52-D59=0,"OK",E78-D52-D59)</f>
        <v>OK</v>
      </c>
      <c r="H78" s="207"/>
      <c r="I78" s="190"/>
      <c r="J78" s="190"/>
    </row>
    <row r="79" spans="2:10" s="188" customFormat="1" ht="27" customHeight="1">
      <c r="B79" s="207"/>
      <c r="C79" s="981"/>
      <c r="D79" s="501" t="s">
        <v>872</v>
      </c>
      <c r="E79" s="315">
        <f>E76-(E77-E78)</f>
        <v>0</v>
      </c>
      <c r="F79" s="316">
        <f>IFERROR(E79/D40,0)</f>
        <v>0</v>
      </c>
      <c r="G79" s="314" t="str">
        <f>IF(E79='6.原価'!D71,"OK","NG")</f>
        <v>OK</v>
      </c>
      <c r="H79" s="207"/>
      <c r="I79" s="190"/>
      <c r="J79" s="190"/>
    </row>
    <row r="80" spans="2:10" s="188" customFormat="1" ht="17.100000000000001" customHeight="1">
      <c r="B80" s="190"/>
      <c r="C80" s="212"/>
      <c r="D80" s="212"/>
      <c r="E80" s="207"/>
      <c r="F80" s="207"/>
      <c r="G80" s="207"/>
      <c r="H80" s="207"/>
      <c r="I80" s="190"/>
      <c r="J80" s="190"/>
    </row>
    <row r="81" spans="2:10" s="188" customFormat="1" ht="17.100000000000001" customHeight="1">
      <c r="C81" s="217" t="s">
        <v>118</v>
      </c>
      <c r="D81" s="218"/>
      <c r="E81" s="218"/>
      <c r="F81" s="218"/>
      <c r="G81" s="218"/>
      <c r="H81" s="218"/>
      <c r="I81" s="218"/>
      <c r="J81" s="218"/>
    </row>
    <row r="82" spans="2:10" s="188" customFormat="1" ht="17.100000000000001" customHeight="1">
      <c r="B82" s="228"/>
      <c r="C82" s="286" t="s">
        <v>607</v>
      </c>
      <c r="D82" s="218"/>
      <c r="E82" s="218"/>
      <c r="F82" s="218"/>
      <c r="G82" s="218"/>
      <c r="H82" s="218"/>
      <c r="I82" s="218"/>
      <c r="J82" s="218"/>
    </row>
    <row r="83" spans="2:10" s="188" customFormat="1" ht="17.100000000000001" customHeight="1">
      <c r="B83" s="228"/>
      <c r="C83" s="207" t="s">
        <v>471</v>
      </c>
      <c r="D83" s="218"/>
      <c r="E83" s="218"/>
      <c r="F83" s="218"/>
      <c r="G83" s="218"/>
      <c r="H83" s="218"/>
      <c r="I83" s="218"/>
      <c r="J83" s="218"/>
    </row>
    <row r="84" spans="2:10" s="188" customFormat="1" ht="17.100000000000001" customHeight="1">
      <c r="B84" s="228"/>
      <c r="C84" s="207" t="s">
        <v>772</v>
      </c>
      <c r="D84" s="218"/>
      <c r="E84" s="218"/>
      <c r="F84" s="218"/>
      <c r="G84" s="218"/>
      <c r="H84" s="218"/>
      <c r="I84" s="218"/>
      <c r="J84" s="218"/>
    </row>
    <row r="85" spans="2:10" s="188" customFormat="1" ht="13.5" customHeight="1">
      <c r="B85" s="228"/>
      <c r="C85" s="286"/>
      <c r="D85" s="218"/>
      <c r="E85" s="218"/>
      <c r="F85" s="218"/>
      <c r="G85" s="218"/>
      <c r="H85" s="218"/>
      <c r="I85" s="218"/>
      <c r="J85" s="218"/>
    </row>
    <row r="86" spans="2:10" s="188" customFormat="1" ht="13.5" customHeight="1">
      <c r="B86" s="228"/>
      <c r="C86" s="286"/>
      <c r="D86" s="218"/>
      <c r="E86" s="218"/>
      <c r="F86" s="218"/>
      <c r="G86" s="218"/>
      <c r="H86" s="218"/>
      <c r="I86" s="218"/>
      <c r="J86" s="218"/>
    </row>
    <row r="87" spans="2:10" s="188" customFormat="1" ht="13.5" customHeight="1">
      <c r="B87" s="228"/>
      <c r="C87" s="286"/>
      <c r="D87" s="218"/>
      <c r="E87" s="218"/>
      <c r="F87" s="218"/>
      <c r="G87" s="218"/>
      <c r="H87" s="218"/>
      <c r="I87" s="218"/>
      <c r="J87" s="218"/>
    </row>
    <row r="88" spans="2:10" s="188" customFormat="1" ht="13.5" customHeight="1">
      <c r="B88" s="228"/>
      <c r="C88" s="286"/>
      <c r="D88" s="218"/>
      <c r="E88" s="218"/>
      <c r="F88" s="218"/>
      <c r="G88" s="218"/>
      <c r="H88" s="218"/>
      <c r="I88" s="218"/>
      <c r="J88" s="218"/>
    </row>
    <row r="89" spans="2:10" s="188" customFormat="1" ht="13.5" customHeight="1">
      <c r="B89" s="228"/>
      <c r="C89" s="286"/>
      <c r="D89" s="218"/>
      <c r="E89" s="218"/>
      <c r="F89" s="218"/>
      <c r="G89" s="218"/>
      <c r="H89" s="218"/>
      <c r="I89" s="218"/>
      <c r="J89" s="218"/>
    </row>
    <row r="90" spans="2:10" s="188" customFormat="1" ht="13.5" customHeight="1">
      <c r="B90" s="228"/>
      <c r="C90" s="286"/>
      <c r="D90" s="218"/>
      <c r="E90" s="218"/>
      <c r="F90" s="218"/>
      <c r="G90" s="218"/>
      <c r="H90" s="218"/>
      <c r="I90" s="218"/>
      <c r="J90" s="218"/>
    </row>
    <row r="91" spans="2:10" s="188" customFormat="1" ht="13.5" customHeight="1">
      <c r="B91" s="228"/>
      <c r="C91" s="286"/>
      <c r="D91" s="218"/>
      <c r="E91" s="218"/>
      <c r="F91" s="218"/>
      <c r="G91" s="218"/>
      <c r="H91" s="218"/>
      <c r="I91" s="218"/>
      <c r="J91" s="218"/>
    </row>
    <row r="92" spans="2:10" s="188" customFormat="1" ht="13.5" customHeight="1">
      <c r="B92" s="228"/>
      <c r="C92" s="286"/>
      <c r="D92" s="218"/>
      <c r="E92" s="218"/>
      <c r="F92" s="218"/>
      <c r="G92" s="218"/>
      <c r="H92" s="218"/>
      <c r="I92" s="218"/>
      <c r="J92" s="218"/>
    </row>
    <row r="93" spans="2:10" s="188" customFormat="1" ht="13.5" customHeight="1">
      <c r="B93" s="228"/>
      <c r="C93" s="286"/>
      <c r="D93" s="218"/>
      <c r="E93" s="218"/>
      <c r="F93" s="218"/>
      <c r="G93" s="218"/>
      <c r="H93" s="218"/>
      <c r="I93" s="218"/>
      <c r="J93" s="218"/>
    </row>
    <row r="94" spans="2:10" s="188" customFormat="1" ht="13.5" customHeight="1">
      <c r="B94" s="228"/>
      <c r="C94" s="286"/>
      <c r="D94" s="218"/>
      <c r="E94" s="218"/>
      <c r="F94" s="218"/>
      <c r="G94" s="218"/>
      <c r="H94" s="218"/>
      <c r="I94" s="218"/>
      <c r="J94" s="218"/>
    </row>
    <row r="95" spans="2:10" s="188" customFormat="1" ht="13.5" customHeight="1">
      <c r="B95" s="228"/>
      <c r="C95" s="286"/>
      <c r="D95" s="218"/>
      <c r="E95" s="218"/>
      <c r="F95" s="218"/>
      <c r="G95" s="218"/>
      <c r="H95" s="218"/>
      <c r="I95" s="218"/>
      <c r="J95" s="218"/>
    </row>
    <row r="96" spans="2:10" s="188" customFormat="1" ht="13.5" customHeight="1">
      <c r="B96" s="228"/>
      <c r="C96" s="286"/>
      <c r="D96" s="218"/>
      <c r="E96" s="218"/>
      <c r="F96" s="218"/>
      <c r="G96" s="218"/>
      <c r="H96" s="218"/>
      <c r="I96" s="218"/>
      <c r="J96" s="218"/>
    </row>
    <row r="97" spans="2:10" s="188" customFormat="1" ht="13.5" customHeight="1">
      <c r="B97" s="228"/>
      <c r="C97" s="286"/>
      <c r="D97" s="218"/>
      <c r="E97" s="218"/>
      <c r="F97" s="218"/>
      <c r="G97" s="218"/>
      <c r="H97" s="218"/>
      <c r="I97" s="218"/>
      <c r="J97" s="218"/>
    </row>
    <row r="98" spans="2:10" s="188" customFormat="1" ht="13.5" customHeight="1">
      <c r="B98" s="228"/>
      <c r="C98" s="286"/>
      <c r="D98" s="218"/>
      <c r="E98" s="218"/>
      <c r="F98" s="218"/>
      <c r="G98" s="218"/>
      <c r="H98" s="218"/>
      <c r="I98" s="218"/>
      <c r="J98" s="218"/>
    </row>
    <row r="99" spans="2:10" s="188" customFormat="1" ht="13.5" customHeight="1">
      <c r="B99" s="228"/>
      <c r="C99" s="286"/>
      <c r="D99" s="218"/>
      <c r="E99" s="218"/>
      <c r="F99" s="218"/>
      <c r="G99" s="218"/>
      <c r="H99" s="218"/>
      <c r="I99" s="218"/>
      <c r="J99" s="218"/>
    </row>
    <row r="100" spans="2:10" s="188" customFormat="1" ht="17.100000000000001" customHeight="1">
      <c r="B100" s="228"/>
      <c r="C100" s="286" t="s">
        <v>125</v>
      </c>
      <c r="D100" s="218"/>
      <c r="E100" s="218"/>
      <c r="F100" s="218"/>
      <c r="G100" s="218"/>
      <c r="H100" s="218"/>
      <c r="I100" s="218"/>
      <c r="J100" s="218"/>
    </row>
    <row r="101" spans="2:10" s="188" customFormat="1" ht="17.100000000000001" customHeight="1">
      <c r="B101" s="190"/>
      <c r="C101" s="190"/>
      <c r="D101" s="190"/>
      <c r="E101" s="190"/>
      <c r="F101" s="190"/>
      <c r="G101" s="190"/>
      <c r="H101" s="190"/>
      <c r="I101" s="190"/>
      <c r="J101" s="207"/>
    </row>
    <row r="102" spans="2:10" s="188" customFormat="1" ht="17.100000000000001" customHeight="1">
      <c r="B102" s="408" t="s">
        <v>564</v>
      </c>
      <c r="C102" s="207"/>
      <c r="D102" s="207"/>
      <c r="E102" s="207"/>
      <c r="F102" s="207"/>
      <c r="G102" s="190"/>
      <c r="H102" s="190"/>
      <c r="I102" s="190"/>
      <c r="J102" s="207"/>
    </row>
    <row r="103" spans="2:10" s="188" customFormat="1" ht="17.100000000000001" customHeight="1">
      <c r="B103" s="207"/>
      <c r="C103" s="421"/>
      <c r="D103" s="207"/>
      <c r="E103" s="207"/>
      <c r="F103" s="266" t="s">
        <v>451</v>
      </c>
      <c r="G103" s="190"/>
      <c r="H103" s="190"/>
      <c r="I103" s="190"/>
      <c r="J103" s="207"/>
    </row>
    <row r="104" spans="2:10" s="188" customFormat="1" ht="17.100000000000001" customHeight="1">
      <c r="B104" s="207"/>
      <c r="C104" s="611" t="s">
        <v>482</v>
      </c>
      <c r="D104" s="611" t="s">
        <v>481</v>
      </c>
      <c r="E104" s="469" t="s">
        <v>131</v>
      </c>
      <c r="F104" s="469" t="s">
        <v>115</v>
      </c>
      <c r="G104" s="512"/>
      <c r="H104" s="212"/>
      <c r="I104" s="190"/>
      <c r="J104" s="190"/>
    </row>
    <row r="105" spans="2:10" s="188" customFormat="1" ht="27" customHeight="1">
      <c r="B105" s="207"/>
      <c r="C105" s="559" t="s">
        <v>116</v>
      </c>
      <c r="D105" s="557" t="s">
        <v>120</v>
      </c>
      <c r="E105" s="312"/>
      <c r="F105" s="317">
        <f>IFERROR(E105/D40,)</f>
        <v>0</v>
      </c>
      <c r="G105" s="207"/>
      <c r="H105" s="207"/>
      <c r="I105" s="190"/>
      <c r="J105" s="190"/>
    </row>
    <row r="106" spans="2:10" s="188" customFormat="1" ht="17.100000000000001" customHeight="1">
      <c r="B106" s="207"/>
      <c r="C106" s="559" t="s">
        <v>623</v>
      </c>
      <c r="D106" s="557" t="s">
        <v>875</v>
      </c>
      <c r="E106" s="312"/>
      <c r="F106" s="317">
        <f>IFERROR(E106/D41,)</f>
        <v>0</v>
      </c>
      <c r="G106" s="207"/>
      <c r="H106" s="207"/>
      <c r="I106" s="190"/>
      <c r="J106" s="190"/>
    </row>
    <row r="107" spans="2:10" s="193" customFormat="1" ht="17.100000000000001" customHeight="1">
      <c r="B107" s="207"/>
      <c r="C107" s="265"/>
      <c r="D107" s="191"/>
      <c r="E107" s="207"/>
      <c r="F107" s="207"/>
      <c r="G107" s="207"/>
      <c r="H107" s="207"/>
      <c r="I107" s="207"/>
      <c r="J107" s="207"/>
    </row>
    <row r="108" spans="2:10" s="188" customFormat="1" ht="17.100000000000001" customHeight="1">
      <c r="C108" s="217" t="s">
        <v>118</v>
      </c>
      <c r="D108" s="218"/>
      <c r="E108" s="218"/>
      <c r="F108" s="218"/>
      <c r="G108" s="218"/>
      <c r="H108" s="218"/>
      <c r="I108" s="218"/>
      <c r="J108" s="218"/>
    </row>
    <row r="109" spans="2:10" s="188" customFormat="1" ht="17.100000000000001" customHeight="1">
      <c r="B109" s="228"/>
      <c r="C109" s="286" t="s">
        <v>565</v>
      </c>
      <c r="D109" s="218"/>
      <c r="E109" s="218"/>
      <c r="F109" s="218"/>
      <c r="G109" s="218"/>
      <c r="H109" s="218"/>
      <c r="I109" s="218"/>
      <c r="J109" s="218"/>
    </row>
    <row r="110" spans="2:10" s="188" customFormat="1" ht="17.100000000000001" customHeight="1">
      <c r="B110" s="228"/>
      <c r="C110" s="188" t="s">
        <v>350</v>
      </c>
      <c r="D110" s="218"/>
      <c r="E110" s="218"/>
      <c r="F110" s="218"/>
      <c r="G110" s="218"/>
      <c r="H110" s="218"/>
      <c r="I110" s="218"/>
      <c r="J110" s="218"/>
    </row>
    <row r="111" spans="2:10" s="188" customFormat="1" ht="17.100000000000001" customHeight="1">
      <c r="B111" s="228"/>
      <c r="C111" s="286" t="s">
        <v>672</v>
      </c>
      <c r="D111" s="218"/>
      <c r="E111" s="218"/>
      <c r="F111" s="218"/>
      <c r="G111" s="218"/>
      <c r="H111" s="218"/>
      <c r="I111" s="218"/>
      <c r="J111" s="218"/>
    </row>
    <row r="112" spans="2:10" s="188" customFormat="1" ht="17.100000000000001" customHeight="1">
      <c r="B112" s="228"/>
      <c r="C112" s="286" t="s">
        <v>876</v>
      </c>
      <c r="D112" s="218"/>
      <c r="E112" s="218"/>
      <c r="F112" s="218"/>
      <c r="G112" s="218"/>
      <c r="H112" s="218"/>
      <c r="I112" s="218"/>
      <c r="J112" s="218"/>
    </row>
    <row r="113" spans="2:10" s="188" customFormat="1" ht="13.5" customHeight="1">
      <c r="B113" s="228"/>
      <c r="C113" s="191"/>
      <c r="D113" s="218"/>
      <c r="E113" s="218"/>
      <c r="F113" s="218"/>
      <c r="G113" s="218"/>
      <c r="H113" s="218"/>
      <c r="I113" s="218"/>
      <c r="J113" s="218"/>
    </row>
    <row r="114" spans="2:10" s="188" customFormat="1" ht="13.5" customHeight="1">
      <c r="B114" s="228"/>
      <c r="C114" s="191"/>
      <c r="D114" s="218"/>
      <c r="E114" s="218"/>
      <c r="F114" s="218"/>
      <c r="G114" s="218"/>
      <c r="H114" s="218"/>
      <c r="I114" s="218"/>
      <c r="J114" s="218"/>
    </row>
    <row r="115" spans="2:10" s="188" customFormat="1" ht="13.5" customHeight="1">
      <c r="B115" s="228"/>
      <c r="C115" s="191"/>
      <c r="D115" s="218"/>
      <c r="E115" s="218"/>
      <c r="F115" s="218"/>
      <c r="G115" s="218"/>
      <c r="H115" s="218"/>
      <c r="I115" s="218"/>
      <c r="J115" s="218"/>
    </row>
    <row r="116" spans="2:10" s="188" customFormat="1" ht="13.5" customHeight="1">
      <c r="B116" s="228"/>
      <c r="C116" s="191"/>
      <c r="D116" s="218"/>
      <c r="E116" s="218"/>
      <c r="F116" s="218"/>
      <c r="G116" s="218"/>
      <c r="H116" s="218"/>
      <c r="I116" s="218"/>
      <c r="J116" s="218"/>
    </row>
    <row r="117" spans="2:10" s="188" customFormat="1" ht="13.5" customHeight="1">
      <c r="B117" s="228"/>
      <c r="C117" s="191"/>
      <c r="D117" s="218"/>
      <c r="E117" s="218"/>
      <c r="F117" s="218"/>
      <c r="G117" s="218"/>
      <c r="H117" s="218"/>
      <c r="I117" s="218"/>
      <c r="J117" s="218"/>
    </row>
    <row r="118" spans="2:10" s="188" customFormat="1" ht="13.5" customHeight="1">
      <c r="B118" s="228"/>
      <c r="C118" s="191"/>
      <c r="D118" s="218"/>
      <c r="E118" s="218"/>
      <c r="F118" s="218"/>
      <c r="G118" s="218"/>
      <c r="H118" s="218"/>
      <c r="I118" s="218"/>
      <c r="J118" s="218"/>
    </row>
    <row r="119" spans="2:10" s="188" customFormat="1" ht="13.5" customHeight="1">
      <c r="B119" s="228"/>
      <c r="C119" s="191"/>
      <c r="D119" s="218"/>
      <c r="E119" s="218"/>
      <c r="F119" s="218"/>
      <c r="G119" s="218"/>
      <c r="H119" s="218"/>
      <c r="I119" s="218"/>
      <c r="J119" s="218"/>
    </row>
    <row r="120" spans="2:10" s="188" customFormat="1" ht="13.5" customHeight="1">
      <c r="B120" s="228"/>
      <c r="C120" s="191"/>
      <c r="D120" s="218"/>
      <c r="E120" s="218"/>
      <c r="F120" s="218"/>
      <c r="G120" s="218"/>
      <c r="H120" s="218"/>
      <c r="I120" s="218"/>
      <c r="J120" s="218"/>
    </row>
    <row r="121" spans="2:10" s="188" customFormat="1" ht="13.5" customHeight="1">
      <c r="B121" s="228"/>
      <c r="C121" s="191"/>
      <c r="D121" s="218"/>
      <c r="E121" s="218"/>
      <c r="F121" s="218"/>
      <c r="G121" s="218"/>
      <c r="H121" s="218"/>
      <c r="I121" s="218"/>
      <c r="J121" s="218"/>
    </row>
    <row r="122" spans="2:10" s="188" customFormat="1" ht="13.5" customHeight="1">
      <c r="B122" s="228"/>
      <c r="C122" s="191"/>
      <c r="D122" s="218"/>
      <c r="E122" s="218"/>
      <c r="F122" s="218"/>
      <c r="G122" s="218"/>
      <c r="H122" s="218"/>
      <c r="I122" s="218"/>
      <c r="J122" s="218"/>
    </row>
    <row r="123" spans="2:10" s="188" customFormat="1" ht="13.5" customHeight="1">
      <c r="B123" s="228"/>
      <c r="C123" s="191"/>
      <c r="D123" s="218"/>
      <c r="E123" s="218"/>
      <c r="F123" s="218"/>
      <c r="G123" s="218"/>
      <c r="H123" s="218"/>
      <c r="I123" s="218"/>
      <c r="J123" s="218"/>
    </row>
    <row r="124" spans="2:10" s="188" customFormat="1" ht="13.5" customHeight="1">
      <c r="B124" s="228"/>
      <c r="C124" s="191"/>
      <c r="D124" s="218"/>
      <c r="E124" s="218"/>
      <c r="F124" s="218"/>
      <c r="G124" s="218"/>
      <c r="H124" s="218"/>
      <c r="I124" s="218"/>
      <c r="J124" s="218"/>
    </row>
    <row r="125" spans="2:10" s="188" customFormat="1" ht="13.5" customHeight="1">
      <c r="B125" s="228"/>
      <c r="C125" s="191"/>
      <c r="D125" s="218"/>
      <c r="E125" s="218"/>
      <c r="F125" s="218"/>
      <c r="G125" s="218"/>
      <c r="H125" s="218"/>
      <c r="I125" s="218"/>
      <c r="J125" s="218"/>
    </row>
    <row r="126" spans="2:10" s="188" customFormat="1" ht="13.5" customHeight="1">
      <c r="B126" s="228"/>
      <c r="C126" s="191"/>
      <c r="D126" s="218"/>
      <c r="E126" s="218"/>
      <c r="F126" s="218"/>
      <c r="G126" s="218"/>
      <c r="H126" s="218"/>
      <c r="I126" s="218"/>
      <c r="J126" s="218"/>
    </row>
    <row r="127" spans="2:10" s="188" customFormat="1" ht="13.5" customHeight="1">
      <c r="B127" s="228"/>
      <c r="C127" s="191"/>
      <c r="D127" s="218"/>
      <c r="E127" s="218"/>
      <c r="F127" s="218"/>
      <c r="G127" s="218"/>
      <c r="H127" s="218"/>
      <c r="I127" s="218"/>
      <c r="J127" s="218"/>
    </row>
    <row r="128" spans="2:10" s="188" customFormat="1" ht="13.5" customHeight="1">
      <c r="B128" s="228"/>
      <c r="C128" s="191"/>
      <c r="D128" s="218"/>
      <c r="E128" s="218"/>
      <c r="F128" s="218"/>
      <c r="G128" s="218"/>
      <c r="H128" s="218"/>
      <c r="I128" s="218"/>
      <c r="J128" s="218"/>
    </row>
    <row r="129" spans="2:10" s="188" customFormat="1" ht="13.5" customHeight="1">
      <c r="B129" s="228"/>
      <c r="C129" s="191"/>
      <c r="D129" s="218"/>
      <c r="E129" s="218"/>
      <c r="F129" s="218"/>
      <c r="G129" s="218"/>
      <c r="H129" s="218"/>
      <c r="I129" s="218"/>
      <c r="J129" s="218"/>
    </row>
    <row r="130" spans="2:10" s="188" customFormat="1" ht="13.5" customHeight="1">
      <c r="B130" s="228"/>
      <c r="C130" s="191"/>
      <c r="D130" s="218"/>
      <c r="E130" s="218"/>
      <c r="F130" s="218"/>
      <c r="G130" s="218"/>
      <c r="H130" s="218"/>
      <c r="I130" s="218"/>
      <c r="J130" s="218"/>
    </row>
    <row r="131" spans="2:10" s="188" customFormat="1" ht="13.5" customHeight="1">
      <c r="B131" s="228"/>
      <c r="C131" s="191"/>
      <c r="D131" s="218"/>
      <c r="E131" s="218"/>
      <c r="F131" s="218"/>
      <c r="G131" s="218"/>
      <c r="H131" s="218"/>
      <c r="I131" s="218"/>
      <c r="J131" s="218"/>
    </row>
    <row r="132" spans="2:10" s="188" customFormat="1" ht="13.5" customHeight="1">
      <c r="B132" s="228"/>
      <c r="C132" s="191"/>
      <c r="D132" s="218"/>
      <c r="E132" s="218"/>
      <c r="F132" s="218"/>
      <c r="G132" s="218"/>
      <c r="H132" s="218"/>
      <c r="I132" s="218"/>
      <c r="J132" s="218"/>
    </row>
    <row r="133" spans="2:10" s="188" customFormat="1" ht="13.5" customHeight="1">
      <c r="B133" s="228"/>
      <c r="C133" s="191"/>
      <c r="D133" s="218"/>
      <c r="E133" s="218"/>
      <c r="F133" s="218"/>
      <c r="G133" s="218"/>
      <c r="H133" s="218"/>
      <c r="I133" s="218"/>
      <c r="J133" s="218"/>
    </row>
    <row r="134" spans="2:10" s="188" customFormat="1" ht="13.5" customHeight="1">
      <c r="B134" s="228"/>
      <c r="C134" s="286" t="s">
        <v>608</v>
      </c>
      <c r="D134" s="218"/>
      <c r="E134" s="218"/>
      <c r="F134" s="218"/>
      <c r="G134" s="218"/>
      <c r="H134" s="218"/>
      <c r="I134" s="218"/>
      <c r="J134" s="218"/>
    </row>
    <row r="135" spans="2:10" s="188" customFormat="1" ht="13.5" customHeight="1">
      <c r="B135" s="228"/>
      <c r="C135" s="191"/>
      <c r="D135" s="218"/>
      <c r="E135" s="218"/>
      <c r="F135" s="218"/>
      <c r="G135" s="218"/>
      <c r="H135" s="218"/>
      <c r="I135" s="218"/>
      <c r="J135" s="218"/>
    </row>
    <row r="136" spans="2:10" s="188" customFormat="1" ht="13.5" customHeight="1">
      <c r="B136" s="228"/>
      <c r="C136" s="191"/>
      <c r="D136" s="218"/>
      <c r="E136" s="218"/>
      <c r="F136" s="218"/>
      <c r="G136" s="218"/>
      <c r="H136" s="218"/>
      <c r="I136" s="218"/>
      <c r="J136" s="218"/>
    </row>
    <row r="137" spans="2:10" ht="13.5" customHeight="1">
      <c r="B137" s="318"/>
      <c r="C137" s="319"/>
      <c r="D137" s="320"/>
      <c r="E137" s="320"/>
      <c r="F137" s="320"/>
      <c r="G137" s="320"/>
      <c r="H137" s="320"/>
      <c r="I137" s="320"/>
      <c r="J137" s="320"/>
    </row>
    <row r="138" spans="2:10" ht="13.5" customHeight="1">
      <c r="B138" s="318"/>
      <c r="C138" s="319"/>
      <c r="D138" s="320"/>
      <c r="E138" s="320"/>
      <c r="F138" s="320"/>
      <c r="G138" s="320"/>
      <c r="H138" s="320"/>
      <c r="I138" s="320"/>
      <c r="J138" s="320"/>
    </row>
    <row r="139" spans="2:10" ht="13.5" customHeight="1">
      <c r="B139" s="318"/>
      <c r="C139" s="319"/>
      <c r="D139" s="320"/>
      <c r="E139" s="320"/>
      <c r="F139" s="320"/>
      <c r="G139" s="320"/>
      <c r="H139" s="320"/>
      <c r="I139" s="320"/>
      <c r="J139" s="320"/>
    </row>
    <row r="140" spans="2:10" ht="13.5" customHeight="1">
      <c r="B140" s="321"/>
      <c r="C140" s="321"/>
      <c r="D140" s="321"/>
      <c r="E140" s="321"/>
      <c r="F140" s="321"/>
      <c r="G140" s="321"/>
      <c r="H140" s="321"/>
      <c r="I140" s="321"/>
      <c r="J140" s="322"/>
    </row>
    <row r="141" spans="2:10" ht="13.5" customHeight="1">
      <c r="B141" s="321"/>
      <c r="C141" s="321"/>
      <c r="D141" s="321"/>
      <c r="E141" s="321"/>
      <c r="F141" s="321"/>
      <c r="G141" s="321"/>
      <c r="H141" s="321"/>
      <c r="I141" s="321"/>
      <c r="J141" s="322"/>
    </row>
  </sheetData>
  <mergeCells count="1">
    <mergeCell ref="C76:C79"/>
  </mergeCells>
  <phoneticPr fontId="8"/>
  <printOptions horizontalCentered="1" gridLinesSet="0"/>
  <pageMargins left="1.1811023622047245" right="1.1811023622047245" top="1.3779527559055118" bottom="0.78740157480314965" header="0.59055118110236227" footer="0.39370078740157483"/>
  <pageSetup paperSize="8" scale="69" fitToHeight="2" orientation="portrait" r:id="rId1"/>
  <headerFooter alignWithMargins="0"/>
  <rowBreaks count="1" manualBreakCount="1">
    <brk id="71"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CC"/>
    <pageSetUpPr fitToPage="1"/>
  </sheetPr>
  <dimension ref="A1:F118"/>
  <sheetViews>
    <sheetView topLeftCell="A43" workbookViewId="0"/>
  </sheetViews>
  <sheetFormatPr defaultColWidth="9" defaultRowHeight="13.5" customHeight="1"/>
  <cols>
    <col min="1" max="1" width="2.625" style="188" customWidth="1"/>
    <col min="2" max="2" width="5.625" style="188" customWidth="1"/>
    <col min="3" max="3" width="47.375" style="188" customWidth="1"/>
    <col min="4" max="4" width="17.125" style="188" bestFit="1" customWidth="1"/>
    <col min="5" max="5" width="29.875" style="188" bestFit="1" customWidth="1"/>
    <col min="6" max="6" width="11.875" style="188" bestFit="1" customWidth="1"/>
    <col min="7" max="9" width="9" style="188"/>
    <col min="10" max="10" width="12.5" style="188" customWidth="1"/>
    <col min="11" max="16384" width="9" style="188"/>
  </cols>
  <sheetData>
    <row r="1" spans="1:5" ht="17.100000000000001" customHeight="1">
      <c r="A1" s="323" t="s">
        <v>657</v>
      </c>
      <c r="B1" s="193"/>
      <c r="C1" s="193"/>
    </row>
    <row r="2" spans="1:5" ht="17.100000000000001" customHeight="1">
      <c r="A2" s="323"/>
      <c r="B2" s="193"/>
      <c r="C2" s="193"/>
    </row>
    <row r="3" spans="1:5" ht="17.100000000000001" customHeight="1">
      <c r="B3" s="215" t="s">
        <v>122</v>
      </c>
    </row>
    <row r="4" spans="1:5" ht="17.100000000000001" customHeight="1">
      <c r="B4" s="504" t="s">
        <v>576</v>
      </c>
    </row>
    <row r="5" spans="1:5" ht="17.100000000000001" customHeight="1"/>
    <row r="6" spans="1:5" ht="17.100000000000001" customHeight="1">
      <c r="B6" s="215" t="s">
        <v>121</v>
      </c>
    </row>
    <row r="7" spans="1:5" ht="17.100000000000001" customHeight="1">
      <c r="B7" s="505">
        <v>1</v>
      </c>
      <c r="C7" s="193" t="s">
        <v>746</v>
      </c>
    </row>
    <row r="8" spans="1:5" ht="17.100000000000001" customHeight="1">
      <c r="B8" s="505"/>
      <c r="C8" s="193" t="s">
        <v>659</v>
      </c>
    </row>
    <row r="9" spans="1:5" ht="17.100000000000001" customHeight="1">
      <c r="B9" s="505">
        <v>2</v>
      </c>
      <c r="C9" s="193" t="s">
        <v>747</v>
      </c>
    </row>
    <row r="10" spans="1:5" ht="17.100000000000001" customHeight="1">
      <c r="B10" s="505"/>
      <c r="C10" s="193" t="s">
        <v>660</v>
      </c>
    </row>
    <row r="11" spans="1:5" ht="17.100000000000001" customHeight="1">
      <c r="B11" s="505">
        <v>3</v>
      </c>
      <c r="C11" s="193" t="s">
        <v>748</v>
      </c>
    </row>
    <row r="12" spans="1:5" ht="17.100000000000001" customHeight="1">
      <c r="B12" s="505"/>
      <c r="C12" s="193" t="s">
        <v>661</v>
      </c>
    </row>
    <row r="13" spans="1:5" ht="17.100000000000001" customHeight="1"/>
    <row r="14" spans="1:5" ht="17.100000000000001" customHeight="1">
      <c r="B14" s="409" t="s">
        <v>444</v>
      </c>
      <c r="C14" s="133"/>
      <c r="E14" s="47"/>
    </row>
    <row r="15" spans="1:5" ht="17.100000000000001" customHeight="1">
      <c r="B15" s="409"/>
      <c r="C15" s="133"/>
      <c r="D15" s="269" t="s">
        <v>451</v>
      </c>
      <c r="E15" s="47"/>
    </row>
    <row r="16" spans="1:5" ht="17.100000000000001" customHeight="1">
      <c r="B16" s="324">
        <v>1</v>
      </c>
      <c r="C16" s="85" t="s">
        <v>19</v>
      </c>
      <c r="D16" s="325" t="s">
        <v>179</v>
      </c>
    </row>
    <row r="17" spans="2:6" ht="17.100000000000001" customHeight="1">
      <c r="B17" s="59">
        <v>1</v>
      </c>
      <c r="C17" s="326" t="s">
        <v>20</v>
      </c>
      <c r="D17" s="327"/>
      <c r="E17" s="188" t="s">
        <v>176</v>
      </c>
    </row>
    <row r="18" spans="2:6" ht="17.100000000000001" customHeight="1">
      <c r="B18" s="56">
        <v>2</v>
      </c>
      <c r="C18" s="328" t="s">
        <v>21</v>
      </c>
      <c r="D18" s="329"/>
      <c r="E18" s="188" t="s">
        <v>176</v>
      </c>
    </row>
    <row r="19" spans="2:6" ht="17.100000000000001" customHeight="1" thickBot="1">
      <c r="B19" s="91">
        <v>3</v>
      </c>
      <c r="C19" s="330" t="s">
        <v>22</v>
      </c>
      <c r="D19" s="331"/>
      <c r="E19" s="188" t="s">
        <v>176</v>
      </c>
    </row>
    <row r="20" spans="2:6" ht="17.100000000000001" customHeight="1" thickTop="1">
      <c r="B20" s="160"/>
      <c r="C20" s="332" t="s">
        <v>11</v>
      </c>
      <c r="D20" s="76">
        <f>SUM(D17:D19)</f>
        <v>0</v>
      </c>
    </row>
    <row r="21" spans="2:6" ht="17.100000000000001" customHeight="1">
      <c r="B21" s="324">
        <v>2</v>
      </c>
      <c r="C21" s="85" t="s">
        <v>23</v>
      </c>
      <c r="D21" s="325" t="s">
        <v>179</v>
      </c>
    </row>
    <row r="22" spans="2:6" ht="17.100000000000001" customHeight="1">
      <c r="B22" s="59">
        <v>1</v>
      </c>
      <c r="C22" s="326" t="s">
        <v>24</v>
      </c>
      <c r="D22" s="327"/>
      <c r="E22" s="188" t="s">
        <v>176</v>
      </c>
    </row>
    <row r="23" spans="2:6" ht="27" customHeight="1">
      <c r="B23" s="56">
        <v>2</v>
      </c>
      <c r="C23" s="554" t="s">
        <v>538</v>
      </c>
      <c r="D23" s="329"/>
      <c r="E23" s="188" t="s">
        <v>176</v>
      </c>
    </row>
    <row r="24" spans="2:6" ht="17.100000000000001" customHeight="1" thickBot="1">
      <c r="B24" s="97">
        <v>3</v>
      </c>
      <c r="C24" s="333" t="s">
        <v>22</v>
      </c>
      <c r="D24" s="331"/>
      <c r="E24" s="188" t="s">
        <v>176</v>
      </c>
    </row>
    <row r="25" spans="2:6" ht="17.100000000000001" customHeight="1" thickTop="1">
      <c r="B25" s="334"/>
      <c r="C25" s="138" t="s">
        <v>11</v>
      </c>
      <c r="D25" s="94">
        <f>SUM(D22:D24)</f>
        <v>0</v>
      </c>
    </row>
    <row r="26" spans="2:6" ht="17.100000000000001" customHeight="1">
      <c r="B26" s="324">
        <v>3</v>
      </c>
      <c r="C26" s="85" t="s">
        <v>25</v>
      </c>
      <c r="D26" s="325" t="s">
        <v>179</v>
      </c>
    </row>
    <row r="27" spans="2:6" ht="17.100000000000001" customHeight="1">
      <c r="B27" s="112">
        <v>1</v>
      </c>
      <c r="C27" s="264" t="s">
        <v>26</v>
      </c>
      <c r="D27" s="327"/>
      <c r="E27" s="188" t="s">
        <v>176</v>
      </c>
    </row>
    <row r="28" spans="2:6" ht="17.100000000000001" customHeight="1">
      <c r="B28" s="89">
        <v>2</v>
      </c>
      <c r="C28" s="335" t="s">
        <v>27</v>
      </c>
      <c r="D28" s="329"/>
      <c r="E28" s="188" t="s">
        <v>176</v>
      </c>
    </row>
    <row r="29" spans="2:6" ht="17.100000000000001" customHeight="1" thickBot="1">
      <c r="B29" s="91">
        <v>3</v>
      </c>
      <c r="C29" s="330" t="s">
        <v>22</v>
      </c>
      <c r="D29" s="331"/>
      <c r="E29" s="188" t="s">
        <v>176</v>
      </c>
    </row>
    <row r="30" spans="2:6" ht="17.100000000000001" customHeight="1" thickTop="1">
      <c r="B30" s="160"/>
      <c r="C30" s="332" t="s">
        <v>11</v>
      </c>
      <c r="D30" s="65">
        <f>SUM(D27:D29)</f>
        <v>0</v>
      </c>
    </row>
    <row r="31" spans="2:6" s="193" customFormat="1" ht="17.100000000000001" customHeight="1">
      <c r="B31" s="47"/>
      <c r="C31" s="471"/>
      <c r="D31" s="48"/>
    </row>
    <row r="32" spans="2:6" ht="17.100000000000001" customHeight="1">
      <c r="B32" s="336"/>
      <c r="C32" s="217" t="s">
        <v>118</v>
      </c>
      <c r="D32" s="207"/>
      <c r="F32" s="337"/>
    </row>
    <row r="33" spans="2:5" ht="17.100000000000001" customHeight="1">
      <c r="B33" s="47"/>
      <c r="C33" s="47" t="s">
        <v>749</v>
      </c>
      <c r="D33" s="338"/>
    </row>
    <row r="34" spans="2:5" ht="14.25">
      <c r="B34" s="47"/>
      <c r="C34" s="47" t="s">
        <v>627</v>
      </c>
      <c r="D34" s="338"/>
    </row>
    <row r="35" spans="2:5" ht="17.100000000000001" customHeight="1">
      <c r="B35" s="47"/>
      <c r="C35" s="47" t="s">
        <v>181</v>
      </c>
      <c r="D35" s="338"/>
    </row>
    <row r="36" spans="2:5" ht="17.100000000000001" customHeight="1">
      <c r="B36" s="47"/>
      <c r="C36" s="47" t="s">
        <v>628</v>
      </c>
      <c r="D36" s="338"/>
    </row>
    <row r="37" spans="2:5" ht="17.100000000000001" customHeight="1">
      <c r="B37" s="47"/>
      <c r="C37" s="47" t="s">
        <v>531</v>
      </c>
      <c r="D37" s="338"/>
    </row>
    <row r="38" spans="2:5" ht="17.100000000000001" customHeight="1">
      <c r="B38" s="47"/>
      <c r="C38" s="128" t="s">
        <v>630</v>
      </c>
      <c r="D38" s="338"/>
    </row>
    <row r="39" spans="2:5" ht="17.100000000000001" customHeight="1">
      <c r="B39" s="47"/>
      <c r="C39" s="128" t="s">
        <v>631</v>
      </c>
      <c r="D39" s="338"/>
    </row>
    <row r="40" spans="2:5" ht="17.100000000000001" customHeight="1">
      <c r="B40" s="47"/>
      <c r="C40" s="47" t="s">
        <v>750</v>
      </c>
      <c r="D40" s="338"/>
    </row>
    <row r="41" spans="2:5" ht="17.100000000000001" customHeight="1">
      <c r="B41" s="47"/>
      <c r="C41" s="47" t="s">
        <v>629</v>
      </c>
      <c r="D41" s="338"/>
    </row>
    <row r="42" spans="2:5" ht="17.100000000000001" customHeight="1">
      <c r="B42" s="47"/>
      <c r="C42" s="47" t="s">
        <v>316</v>
      </c>
      <c r="D42" s="338"/>
    </row>
    <row r="43" spans="2:5" ht="17.100000000000001" customHeight="1">
      <c r="B43" s="47"/>
      <c r="C43" s="47" t="s">
        <v>415</v>
      </c>
      <c r="D43" s="338"/>
    </row>
    <row r="44" spans="2:5" ht="17.100000000000001" customHeight="1">
      <c r="B44" s="47"/>
      <c r="C44" s="47" t="s">
        <v>180</v>
      </c>
      <c r="D44" s="338"/>
    </row>
    <row r="45" spans="2:5" ht="17.100000000000001" customHeight="1">
      <c r="B45" s="47"/>
      <c r="C45" s="47" t="s">
        <v>409</v>
      </c>
      <c r="D45" s="338"/>
    </row>
    <row r="46" spans="2:5" ht="17.100000000000001" customHeight="1">
      <c r="B46" s="47"/>
      <c r="C46" s="47"/>
      <c r="D46" s="338"/>
    </row>
    <row r="47" spans="2:5" ht="17.100000000000001" customHeight="1">
      <c r="B47" s="409" t="s">
        <v>445</v>
      </c>
      <c r="C47" s="133"/>
      <c r="E47" s="47"/>
    </row>
    <row r="48" spans="2:5" ht="17.100000000000001" customHeight="1">
      <c r="B48" s="409"/>
      <c r="C48" s="133"/>
      <c r="D48" s="269" t="s">
        <v>451</v>
      </c>
      <c r="E48" s="47"/>
    </row>
    <row r="49" spans="2:6" ht="17.100000000000001" customHeight="1">
      <c r="B49" s="339">
        <v>1</v>
      </c>
      <c r="C49" s="170" t="s">
        <v>29</v>
      </c>
      <c r="D49" s="489" t="s">
        <v>178</v>
      </c>
    </row>
    <row r="50" spans="2:6" ht="17.100000000000001" customHeight="1">
      <c r="B50" s="59">
        <v>1</v>
      </c>
      <c r="C50" s="340" t="s">
        <v>534</v>
      </c>
      <c r="D50" s="327"/>
      <c r="E50" s="188" t="s">
        <v>176</v>
      </c>
    </row>
    <row r="51" spans="2:6" ht="17.100000000000001" customHeight="1" thickBot="1">
      <c r="B51" s="91">
        <v>2</v>
      </c>
      <c r="C51" s="341" t="s">
        <v>10</v>
      </c>
      <c r="D51" s="331"/>
      <c r="E51" s="188" t="s">
        <v>176</v>
      </c>
    </row>
    <row r="52" spans="2:6" ht="17.100000000000001" customHeight="1" thickTop="1">
      <c r="B52" s="71"/>
      <c r="C52" s="93" t="s">
        <v>227</v>
      </c>
      <c r="D52" s="94">
        <f>SUM(D50:D51)</f>
        <v>0</v>
      </c>
    </row>
    <row r="53" spans="2:6" ht="17.100000000000001" customHeight="1">
      <c r="B53" s="324">
        <v>2</v>
      </c>
      <c r="C53" s="87" t="s">
        <v>22</v>
      </c>
      <c r="D53" s="489" t="s">
        <v>179</v>
      </c>
    </row>
    <row r="54" spans="2:6" ht="17.100000000000001" customHeight="1">
      <c r="B54" s="342">
        <v>1</v>
      </c>
      <c r="C54" s="343" t="s">
        <v>30</v>
      </c>
      <c r="D54" s="327"/>
      <c r="E54" s="188" t="s">
        <v>176</v>
      </c>
    </row>
    <row r="55" spans="2:6" ht="17.100000000000001" customHeight="1">
      <c r="B55" s="61">
        <v>2</v>
      </c>
      <c r="C55" s="344" t="s">
        <v>31</v>
      </c>
      <c r="D55" s="329"/>
      <c r="E55" s="188" t="s">
        <v>176</v>
      </c>
    </row>
    <row r="56" spans="2:6" ht="17.100000000000001" customHeight="1" thickBot="1">
      <c r="B56" s="91">
        <v>3</v>
      </c>
      <c r="C56" s="345" t="s">
        <v>22</v>
      </c>
      <c r="D56" s="331"/>
      <c r="E56" s="188" t="s">
        <v>176</v>
      </c>
    </row>
    <row r="57" spans="2:6" ht="17.100000000000001" customHeight="1" thickTop="1">
      <c r="B57" s="346"/>
      <c r="C57" s="470" t="s">
        <v>227</v>
      </c>
      <c r="D57" s="65">
        <f>SUM(D54:D56)</f>
        <v>0</v>
      </c>
    </row>
    <row r="58" spans="2:6" s="193" customFormat="1" ht="17.100000000000001" customHeight="1">
      <c r="B58" s="347"/>
      <c r="C58" s="471"/>
      <c r="D58" s="348"/>
    </row>
    <row r="59" spans="2:6" ht="17.100000000000001" customHeight="1">
      <c r="B59" s="336"/>
      <c r="C59" s="217" t="s">
        <v>118</v>
      </c>
      <c r="D59" s="207"/>
      <c r="F59" s="337"/>
    </row>
    <row r="60" spans="2:6" ht="17.100000000000001" customHeight="1">
      <c r="B60" s="336"/>
      <c r="C60" s="190" t="s">
        <v>416</v>
      </c>
      <c r="D60" s="207"/>
      <c r="F60" s="337"/>
    </row>
    <row r="61" spans="2:6" ht="17.100000000000001" customHeight="1">
      <c r="B61" s="336"/>
      <c r="C61" s="190" t="s">
        <v>593</v>
      </c>
      <c r="D61" s="207"/>
      <c r="F61" s="337"/>
    </row>
    <row r="62" spans="2:6" ht="17.100000000000001" customHeight="1">
      <c r="B62" s="336"/>
      <c r="C62" s="207" t="s">
        <v>751</v>
      </c>
      <c r="D62" s="207"/>
      <c r="F62" s="337"/>
    </row>
    <row r="63" spans="2:6" ht="17.100000000000001" customHeight="1">
      <c r="B63" s="336"/>
      <c r="C63" s="190" t="s">
        <v>417</v>
      </c>
      <c r="D63" s="207"/>
      <c r="F63" s="337"/>
    </row>
    <row r="64" spans="2:6" ht="17.100000000000001" customHeight="1">
      <c r="B64" s="336"/>
      <c r="C64" s="128" t="s">
        <v>317</v>
      </c>
      <c r="D64" s="207"/>
      <c r="F64" s="337"/>
    </row>
    <row r="65" spans="2:6" ht="13.5" customHeight="1">
      <c r="B65" s="336"/>
      <c r="C65" s="128"/>
      <c r="D65" s="207"/>
      <c r="F65" s="337"/>
    </row>
    <row r="66" spans="2:6" ht="13.5" customHeight="1">
      <c r="B66" s="336"/>
      <c r="C66" s="128"/>
      <c r="D66" s="207"/>
      <c r="F66" s="337"/>
    </row>
    <row r="67" spans="2:6" ht="13.5" customHeight="1">
      <c r="B67" s="336"/>
      <c r="C67" s="128"/>
      <c r="D67" s="207"/>
      <c r="F67" s="337"/>
    </row>
    <row r="68" spans="2:6" ht="13.5" customHeight="1">
      <c r="B68" s="336"/>
      <c r="C68" s="128"/>
      <c r="D68" s="207"/>
      <c r="F68" s="337"/>
    </row>
    <row r="69" spans="2:6" ht="13.5" customHeight="1">
      <c r="B69" s="336"/>
      <c r="C69" s="128"/>
      <c r="D69" s="207"/>
      <c r="F69" s="337"/>
    </row>
    <row r="70" spans="2:6" ht="13.5" customHeight="1">
      <c r="B70" s="336"/>
      <c r="C70" s="128"/>
      <c r="D70" s="207"/>
      <c r="F70" s="337"/>
    </row>
    <row r="71" spans="2:6" ht="13.5" customHeight="1">
      <c r="B71" s="336"/>
      <c r="C71" s="128"/>
      <c r="D71" s="207"/>
      <c r="F71" s="337"/>
    </row>
    <row r="72" spans="2:6" ht="13.5" customHeight="1">
      <c r="B72" s="336"/>
      <c r="C72" s="128"/>
      <c r="D72" s="207"/>
      <c r="F72" s="337"/>
    </row>
    <row r="73" spans="2:6" ht="13.5" customHeight="1">
      <c r="B73" s="336"/>
      <c r="C73" s="128"/>
      <c r="D73" s="207"/>
      <c r="F73" s="337"/>
    </row>
    <row r="74" spans="2:6" ht="13.5" customHeight="1">
      <c r="B74" s="336"/>
      <c r="C74" s="128"/>
      <c r="D74" s="207"/>
      <c r="F74" s="337"/>
    </row>
    <row r="75" spans="2:6" ht="13.5" customHeight="1">
      <c r="B75" s="336"/>
      <c r="C75" s="128"/>
      <c r="D75" s="207"/>
      <c r="F75" s="337"/>
    </row>
    <row r="76" spans="2:6" ht="13.5" customHeight="1">
      <c r="B76" s="336"/>
      <c r="C76" s="128"/>
      <c r="D76" s="207"/>
      <c r="F76" s="337"/>
    </row>
    <row r="77" spans="2:6" s="193" customFormat="1" ht="13.5" customHeight="1">
      <c r="B77" s="471"/>
      <c r="D77" s="471"/>
    </row>
    <row r="78" spans="2:6" s="193" customFormat="1" ht="13.5" customHeight="1">
      <c r="B78" s="471"/>
      <c r="D78" s="471"/>
    </row>
    <row r="79" spans="2:6" s="193" customFormat="1" ht="13.5" customHeight="1">
      <c r="B79" s="471"/>
      <c r="D79" s="471"/>
    </row>
    <row r="80" spans="2:6" s="193" customFormat="1" ht="13.5" customHeight="1">
      <c r="B80" s="471"/>
      <c r="D80" s="471"/>
    </row>
    <row r="81" spans="2:5" s="193" customFormat="1" ht="13.5" customHeight="1">
      <c r="B81" s="471"/>
      <c r="D81" s="471"/>
    </row>
    <row r="82" spans="2:5" s="193" customFormat="1" ht="13.5" customHeight="1">
      <c r="B82" s="471"/>
      <c r="D82" s="471"/>
    </row>
    <row r="83" spans="2:5" s="193" customFormat="1" ht="13.5" customHeight="1">
      <c r="B83" s="471"/>
      <c r="D83" s="471"/>
    </row>
    <row r="84" spans="2:5" s="193" customFormat="1" ht="13.5" customHeight="1">
      <c r="B84" s="471"/>
      <c r="D84" s="471"/>
    </row>
    <row r="85" spans="2:5" ht="17.100000000000001" customHeight="1">
      <c r="B85" s="534" t="s">
        <v>446</v>
      </c>
      <c r="C85" s="535"/>
    </row>
    <row r="86" spans="2:5" ht="17.100000000000001" customHeight="1">
      <c r="B86" s="534"/>
      <c r="C86" s="535"/>
      <c r="D86" s="533" t="s">
        <v>451</v>
      </c>
    </row>
    <row r="87" spans="2:5" ht="17.100000000000001" customHeight="1">
      <c r="B87" s="324">
        <v>1</v>
      </c>
      <c r="C87" s="349" t="s">
        <v>32</v>
      </c>
      <c r="D87" s="325" t="s">
        <v>179</v>
      </c>
    </row>
    <row r="88" spans="2:5" ht="17.100000000000001" customHeight="1">
      <c r="B88" s="59">
        <v>1</v>
      </c>
      <c r="C88" s="340" t="s">
        <v>33</v>
      </c>
      <c r="D88" s="327"/>
      <c r="E88" s="188" t="s">
        <v>176</v>
      </c>
    </row>
    <row r="89" spans="2:5" ht="17.100000000000001" customHeight="1">
      <c r="B89" s="56">
        <v>2</v>
      </c>
      <c r="C89" s="350" t="s">
        <v>535</v>
      </c>
      <c r="D89" s="329"/>
      <c r="E89" s="188" t="s">
        <v>176</v>
      </c>
    </row>
    <row r="90" spans="2:5" ht="17.100000000000001" customHeight="1" thickBot="1">
      <c r="B90" s="91">
        <v>3</v>
      </c>
      <c r="C90" s="345" t="s">
        <v>22</v>
      </c>
      <c r="D90" s="331"/>
      <c r="E90" s="188" t="s">
        <v>176</v>
      </c>
    </row>
    <row r="91" spans="2:5" ht="17.100000000000001" customHeight="1" thickTop="1">
      <c r="B91" s="351"/>
      <c r="C91" s="352" t="s">
        <v>187</v>
      </c>
      <c r="D91" s="94">
        <f>SUM(D88:D90)</f>
        <v>0</v>
      </c>
    </row>
    <row r="92" spans="2:5" ht="17.100000000000001" customHeight="1">
      <c r="B92" s="324">
        <v>2</v>
      </c>
      <c r="C92" s="349" t="s">
        <v>34</v>
      </c>
      <c r="D92" s="325" t="s">
        <v>179</v>
      </c>
    </row>
    <row r="93" spans="2:5" ht="17.100000000000001" customHeight="1">
      <c r="B93" s="59">
        <v>1</v>
      </c>
      <c r="C93" s="340" t="s">
        <v>35</v>
      </c>
      <c r="D93" s="327"/>
      <c r="E93" s="188" t="s">
        <v>176</v>
      </c>
    </row>
    <row r="94" spans="2:5" ht="17.100000000000001" customHeight="1">
      <c r="B94" s="56">
        <v>2</v>
      </c>
      <c r="C94" s="350" t="s">
        <v>36</v>
      </c>
      <c r="D94" s="329"/>
      <c r="E94" s="188" t="s">
        <v>176</v>
      </c>
    </row>
    <row r="95" spans="2:5" ht="17.100000000000001" customHeight="1" thickBot="1">
      <c r="B95" s="91">
        <v>3</v>
      </c>
      <c r="C95" s="345" t="s">
        <v>22</v>
      </c>
      <c r="D95" s="331"/>
      <c r="E95" s="188" t="s">
        <v>176</v>
      </c>
    </row>
    <row r="96" spans="2:5" ht="17.100000000000001" customHeight="1" thickTop="1">
      <c r="B96" s="353"/>
      <c r="C96" s="354" t="s">
        <v>187</v>
      </c>
      <c r="D96" s="76">
        <f>SUM(D93:D95)</f>
        <v>0</v>
      </c>
    </row>
    <row r="97" spans="2:6" s="193" customFormat="1" ht="17.100000000000001" customHeight="1">
      <c r="B97" s="347"/>
      <c r="C97" s="641"/>
      <c r="D97" s="48"/>
    </row>
    <row r="98" spans="2:6" ht="17.100000000000001" customHeight="1">
      <c r="B98" s="336"/>
      <c r="C98" s="217" t="s">
        <v>118</v>
      </c>
      <c r="D98" s="207"/>
      <c r="F98" s="337"/>
    </row>
    <row r="99" spans="2:6" ht="17.100000000000001" customHeight="1">
      <c r="B99" s="336"/>
      <c r="C99" s="190" t="s">
        <v>418</v>
      </c>
      <c r="D99" s="207"/>
      <c r="F99" s="337"/>
    </row>
    <row r="100" spans="2:6" ht="17.100000000000001" customHeight="1">
      <c r="B100" s="336"/>
      <c r="C100" s="190" t="s">
        <v>318</v>
      </c>
      <c r="D100" s="207"/>
      <c r="F100" s="337"/>
    </row>
    <row r="101" spans="2:6" ht="17.100000000000001" customHeight="1">
      <c r="B101" s="336"/>
      <c r="C101" s="190" t="s">
        <v>752</v>
      </c>
      <c r="D101" s="207"/>
      <c r="F101" s="337"/>
    </row>
    <row r="102" spans="2:6" ht="17.100000000000001" customHeight="1">
      <c r="B102" s="336"/>
      <c r="C102" s="190" t="s">
        <v>319</v>
      </c>
      <c r="D102" s="207"/>
      <c r="F102" s="337"/>
    </row>
    <row r="103" spans="2:6" ht="17.100000000000001" customHeight="1">
      <c r="B103" s="336"/>
      <c r="C103" s="190" t="s">
        <v>419</v>
      </c>
      <c r="D103" s="207"/>
      <c r="F103" s="337"/>
    </row>
    <row r="104" spans="2:6" ht="17.100000000000001" customHeight="1">
      <c r="B104" s="336"/>
      <c r="C104" s="193" t="s">
        <v>753</v>
      </c>
      <c r="D104" s="207"/>
      <c r="F104" s="337"/>
    </row>
    <row r="105" spans="2:6" ht="17.100000000000001" customHeight="1">
      <c r="B105" s="336"/>
      <c r="C105" s="190" t="s">
        <v>420</v>
      </c>
      <c r="D105" s="207"/>
      <c r="F105" s="337"/>
    </row>
    <row r="106" spans="2:6" ht="17.100000000000001" customHeight="1">
      <c r="B106" s="336"/>
      <c r="C106" s="128" t="s">
        <v>320</v>
      </c>
      <c r="D106" s="207"/>
      <c r="F106" s="337"/>
    </row>
    <row r="107" spans="2:6" ht="13.5" customHeight="1">
      <c r="B107" s="336"/>
      <c r="C107" s="128"/>
      <c r="D107" s="207"/>
      <c r="F107" s="337"/>
    </row>
    <row r="108" spans="2:6" ht="13.5" customHeight="1">
      <c r="B108" s="336"/>
      <c r="C108" s="128"/>
      <c r="D108" s="207"/>
      <c r="F108" s="337"/>
    </row>
    <row r="109" spans="2:6" ht="13.5" customHeight="1">
      <c r="B109" s="336"/>
      <c r="C109" s="128"/>
      <c r="D109" s="207"/>
      <c r="F109" s="337"/>
    </row>
    <row r="110" spans="2:6" ht="13.5" customHeight="1">
      <c r="B110" s="336"/>
      <c r="C110" s="128"/>
      <c r="D110" s="207"/>
      <c r="F110" s="337"/>
    </row>
    <row r="111" spans="2:6" ht="13.5" customHeight="1">
      <c r="B111" s="336"/>
      <c r="C111" s="128"/>
      <c r="D111" s="207"/>
      <c r="F111" s="337"/>
    </row>
    <row r="112" spans="2:6" ht="13.5" customHeight="1">
      <c r="B112" s="336"/>
      <c r="C112" s="128"/>
      <c r="D112" s="207"/>
      <c r="F112" s="337"/>
    </row>
    <row r="113" spans="2:6" ht="13.5" customHeight="1">
      <c r="B113" s="336"/>
      <c r="C113" s="128"/>
      <c r="D113" s="207"/>
      <c r="F113" s="337"/>
    </row>
    <row r="114" spans="2:6" ht="13.5" customHeight="1">
      <c r="B114" s="336"/>
      <c r="C114" s="128"/>
      <c r="D114" s="207"/>
      <c r="F114" s="337"/>
    </row>
    <row r="115" spans="2:6" ht="13.5" customHeight="1">
      <c r="B115" s="336"/>
      <c r="C115" s="128"/>
      <c r="D115" s="207"/>
      <c r="F115" s="337"/>
    </row>
    <row r="116" spans="2:6" ht="13.5" customHeight="1">
      <c r="B116" s="336"/>
      <c r="C116" s="128"/>
      <c r="D116" s="207"/>
      <c r="F116" s="337"/>
    </row>
    <row r="117" spans="2:6" s="193" customFormat="1" ht="13.5" customHeight="1">
      <c r="B117" s="265"/>
      <c r="C117" s="265"/>
      <c r="D117" s="207"/>
    </row>
    <row r="118" spans="2:6" s="193" customFormat="1" ht="13.5" customHeight="1">
      <c r="B118" s="336"/>
      <c r="C118" s="190"/>
      <c r="D118" s="207"/>
    </row>
  </sheetData>
  <phoneticPr fontId="8"/>
  <printOptions horizontalCentered="1" gridLinesSet="0"/>
  <pageMargins left="1.1811023622047245" right="1.1811023622047245" top="1.3779527559055118" bottom="0.78740157480314965" header="0.59055118110236227" footer="0.39370078740157483"/>
  <pageSetup paperSize="8" scale="53" orientation="portrait" r:id="rId1"/>
  <headerFooter alignWithMargins="0"/>
  <rowBreaks count="1" manualBreakCount="1">
    <brk id="8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2:S35"/>
  <sheetViews>
    <sheetView workbookViewId="0"/>
  </sheetViews>
  <sheetFormatPr defaultColWidth="9" defaultRowHeight="13.5" customHeight="1"/>
  <cols>
    <col min="1" max="1" width="2.625" style="664" customWidth="1"/>
    <col min="2" max="2" width="3.625" style="664" bestFit="1" customWidth="1"/>
    <col min="3" max="16" width="9" style="664"/>
    <col min="17" max="17" width="4" style="664" customWidth="1"/>
    <col min="18" max="16384" width="9" style="664"/>
  </cols>
  <sheetData>
    <row r="2" spans="1:19" ht="20.100000000000001" customHeight="1">
      <c r="A2" s="214" t="s">
        <v>879</v>
      </c>
      <c r="R2" s="721"/>
      <c r="S2" s="721"/>
    </row>
    <row r="3" spans="1:19" ht="20.100000000000001" customHeight="1"/>
    <row r="4" spans="1:19" ht="20.100000000000001" customHeight="1">
      <c r="B4" s="722"/>
    </row>
    <row r="5" spans="1:19" ht="20.100000000000001" customHeight="1">
      <c r="B5" s="722"/>
    </row>
    <row r="6" spans="1:19" ht="20.100000000000001" customHeight="1"/>
    <row r="7" spans="1:19" ht="20.100000000000001" customHeight="1"/>
    <row r="8" spans="1:19" ht="20.100000000000001" customHeight="1"/>
    <row r="9" spans="1:19" ht="20.100000000000001" customHeight="1"/>
    <row r="10" spans="1:19" ht="20.100000000000001" customHeight="1"/>
    <row r="11" spans="1:19" ht="20.100000000000001" customHeight="1">
      <c r="D11" s="287"/>
    </row>
    <row r="12" spans="1:19" ht="20.100000000000001" customHeight="1">
      <c r="B12" s="722"/>
    </row>
    <row r="13" spans="1:19" ht="20.100000000000001" customHeight="1"/>
    <row r="14" spans="1:19" ht="20.100000000000001" customHeight="1"/>
    <row r="15" spans="1:19" ht="20.100000000000001" customHeight="1">
      <c r="B15" s="722"/>
    </row>
    <row r="16" spans="1:19" ht="20.100000000000001" customHeight="1">
      <c r="B16" s="722"/>
    </row>
    <row r="17" ht="20.100000000000001" customHeight="1"/>
    <row r="35" spans="1:1" ht="20.100000000000001" customHeight="1">
      <c r="A35" s="214" t="s">
        <v>880</v>
      </c>
    </row>
  </sheetData>
  <phoneticPr fontId="8"/>
  <printOptions horizontalCentered="1" gridLinesSet="0"/>
  <pageMargins left="1.1811023622047245" right="1.1811023622047245" top="1.3779527559055118" bottom="0.78740157480314965" header="0.59055118110236227" footer="0.39370078740157483"/>
  <pageSetup paperSize="9"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CC"/>
  </sheetPr>
  <dimension ref="A1:V158"/>
  <sheetViews>
    <sheetView tabSelected="1" topLeftCell="A63" workbookViewId="0">
      <selection activeCell="G85" sqref="G85"/>
    </sheetView>
  </sheetViews>
  <sheetFormatPr defaultColWidth="9" defaultRowHeight="23.1" customHeight="1"/>
  <cols>
    <col min="1" max="1" width="2.625" style="188" customWidth="1"/>
    <col min="2" max="2" width="6.125" style="188" customWidth="1"/>
    <col min="3" max="3" width="49.375" style="188" customWidth="1"/>
    <col min="4" max="17" width="16.125" style="188" customWidth="1"/>
    <col min="18" max="18" width="5.125" style="188" customWidth="1"/>
    <col min="19" max="19" width="16.125" style="188" customWidth="1"/>
    <col min="20" max="16384" width="9" style="188"/>
  </cols>
  <sheetData>
    <row r="1" spans="1:17" ht="17.100000000000001" customHeight="1">
      <c r="A1" s="323" t="s">
        <v>653</v>
      </c>
      <c r="B1" s="214"/>
      <c r="H1" s="193"/>
      <c r="I1" s="193"/>
      <c r="J1" s="193"/>
      <c r="K1" s="193"/>
      <c r="L1" s="193"/>
    </row>
    <row r="2" spans="1:17" ht="17.100000000000001" customHeight="1">
      <c r="A2" s="323"/>
      <c r="B2" s="214"/>
      <c r="H2" s="193"/>
      <c r="I2" s="193"/>
      <c r="J2" s="193"/>
      <c r="K2" s="193"/>
      <c r="L2" s="193"/>
    </row>
    <row r="3" spans="1:17" ht="17.100000000000001" customHeight="1">
      <c r="B3" s="215" t="s">
        <v>122</v>
      </c>
    </row>
    <row r="4" spans="1:17" ht="17.100000000000001" customHeight="1">
      <c r="B4" s="636" t="s">
        <v>754</v>
      </c>
    </row>
    <row r="5" spans="1:17" ht="17.100000000000001" customHeight="1">
      <c r="B5" s="286"/>
    </row>
    <row r="6" spans="1:17" ht="17.100000000000001" customHeight="1">
      <c r="B6" s="215" t="s">
        <v>121</v>
      </c>
    </row>
    <row r="7" spans="1:17" ht="17.100000000000001" customHeight="1">
      <c r="B7" s="193">
        <v>1</v>
      </c>
      <c r="C7" s="188" t="s">
        <v>755</v>
      </c>
    </row>
    <row r="8" spans="1:17" ht="17.100000000000001" customHeight="1">
      <c r="B8" s="188">
        <v>2</v>
      </c>
      <c r="C8" s="188" t="s">
        <v>633</v>
      </c>
    </row>
    <row r="9" spans="1:17" ht="17.100000000000001" customHeight="1">
      <c r="B9" s="188">
        <v>3</v>
      </c>
      <c r="C9" s="188" t="s">
        <v>634</v>
      </c>
    </row>
    <row r="10" spans="1:17" ht="17.100000000000001" customHeight="1">
      <c r="B10" s="188">
        <v>4</v>
      </c>
      <c r="C10" s="188" t="s">
        <v>667</v>
      </c>
    </row>
    <row r="11" spans="1:17" ht="17.100000000000001" customHeight="1">
      <c r="B11" s="591" t="s">
        <v>341</v>
      </c>
    </row>
    <row r="12" spans="1:17" ht="17.100000000000001" customHeight="1">
      <c r="B12" s="355"/>
    </row>
    <row r="13" spans="1:17" ht="17.100000000000001" customHeight="1">
      <c r="B13" s="323" t="s">
        <v>756</v>
      </c>
      <c r="C13" s="522"/>
      <c r="D13" s="522"/>
      <c r="E13" s="522"/>
      <c r="F13" s="522"/>
      <c r="G13" s="522"/>
      <c r="H13" s="522"/>
    </row>
    <row r="14" spans="1:17" ht="17.100000000000001" customHeight="1">
      <c r="B14" s="323"/>
      <c r="C14" s="522"/>
      <c r="D14" s="522"/>
      <c r="E14" s="522"/>
      <c r="F14" s="522"/>
      <c r="G14" s="522"/>
      <c r="H14" s="522"/>
      <c r="Q14" s="210" t="s">
        <v>451</v>
      </c>
    </row>
    <row r="15" spans="1:17" ht="23.1" customHeight="1">
      <c r="B15" s="761"/>
      <c r="C15" s="761"/>
      <c r="D15" s="990" t="s">
        <v>202</v>
      </c>
      <c r="E15" s="870" t="s">
        <v>110</v>
      </c>
      <c r="F15" s="870"/>
      <c r="G15" s="870"/>
      <c r="H15" s="760"/>
      <c r="I15" s="759" t="s">
        <v>655</v>
      </c>
      <c r="J15" s="870"/>
      <c r="K15" s="870"/>
      <c r="L15" s="760"/>
      <c r="M15" s="759" t="s">
        <v>59</v>
      </c>
      <c r="N15" s="870"/>
      <c r="O15" s="870"/>
      <c r="P15" s="870"/>
      <c r="Q15" s="530" t="s">
        <v>388</v>
      </c>
    </row>
    <row r="16" spans="1:17" ht="27" customHeight="1">
      <c r="B16" s="761"/>
      <c r="C16" s="761"/>
      <c r="D16" s="990"/>
      <c r="E16" s="528" t="s">
        <v>3</v>
      </c>
      <c r="F16" s="469" t="s">
        <v>4</v>
      </c>
      <c r="G16" s="411" t="s">
        <v>339</v>
      </c>
      <c r="H16" s="300" t="s">
        <v>5</v>
      </c>
      <c r="I16" s="469" t="s">
        <v>3</v>
      </c>
      <c r="J16" s="469" t="s">
        <v>4</v>
      </c>
      <c r="K16" s="411" t="s">
        <v>339</v>
      </c>
      <c r="L16" s="300" t="s">
        <v>5</v>
      </c>
      <c r="M16" s="469" t="s">
        <v>3</v>
      </c>
      <c r="N16" s="469" t="s">
        <v>4</v>
      </c>
      <c r="O16" s="411" t="s">
        <v>339</v>
      </c>
      <c r="P16" s="456" t="s">
        <v>5</v>
      </c>
      <c r="Q16" s="531"/>
    </row>
    <row r="17" spans="1:20" ht="23.1" customHeight="1">
      <c r="A17" s="193"/>
      <c r="B17" s="993" t="s">
        <v>71</v>
      </c>
      <c r="C17" s="303" t="s">
        <v>6</v>
      </c>
      <c r="D17" s="723">
        <f t="shared" ref="D17:D27" si="0">H17+L17+P17+Q17</f>
        <v>0</v>
      </c>
      <c r="E17" s="724">
        <f>SUM(E18:E19)</f>
        <v>0</v>
      </c>
      <c r="F17" s="724">
        <f t="shared" ref="F17" si="1">SUM(F18:F19)</f>
        <v>0</v>
      </c>
      <c r="G17" s="725">
        <f>SUM(G18:G19)</f>
        <v>0</v>
      </c>
      <c r="H17" s="726">
        <f>SUM(E17:G17)</f>
        <v>0</v>
      </c>
      <c r="I17" s="724">
        <f>SUM(I18:I19)</f>
        <v>0</v>
      </c>
      <c r="J17" s="724">
        <f t="shared" ref="J17" si="2">SUM(J18:J19)</f>
        <v>0</v>
      </c>
      <c r="K17" s="725">
        <f>SUM(K18:K19)</f>
        <v>0</v>
      </c>
      <c r="L17" s="726">
        <f t="shared" ref="L17:L22" si="3">SUM(I17:K17)</f>
        <v>0</v>
      </c>
      <c r="M17" s="724">
        <f t="shared" ref="M17:N17" si="4">SUM(M18:M19)</f>
        <v>0</v>
      </c>
      <c r="N17" s="724">
        <f t="shared" si="4"/>
        <v>0</v>
      </c>
      <c r="O17" s="725">
        <f>SUM(O18:O19)</f>
        <v>0</v>
      </c>
      <c r="P17" s="727">
        <f t="shared" ref="P17:P22" si="5">SUM(M17:O17)</f>
        <v>0</v>
      </c>
      <c r="Q17" s="724">
        <f>SUM(Q18:Q19)</f>
        <v>0</v>
      </c>
      <c r="R17" s="425"/>
      <c r="S17" s="426" t="s">
        <v>647</v>
      </c>
    </row>
    <row r="18" spans="1:20" ht="23.1" customHeight="1">
      <c r="A18" s="193"/>
      <c r="B18" s="994"/>
      <c r="C18" s="507" t="s">
        <v>577</v>
      </c>
      <c r="D18" s="723">
        <f t="shared" si="0"/>
        <v>0</v>
      </c>
      <c r="E18" s="728">
        <f>$S$18*E92</f>
        <v>0</v>
      </c>
      <c r="F18" s="728">
        <f>$S$18*F92</f>
        <v>0</v>
      </c>
      <c r="G18" s="729">
        <f>$S$18*G92</f>
        <v>0</v>
      </c>
      <c r="H18" s="726">
        <f t="shared" ref="H18:H22" si="6">SUM(E18:G18)</f>
        <v>0</v>
      </c>
      <c r="I18" s="728">
        <f>$S$18*I92</f>
        <v>0</v>
      </c>
      <c r="J18" s="728">
        <f>$S$18*J92</f>
        <v>0</v>
      </c>
      <c r="K18" s="729">
        <f>$S$18*K92</f>
        <v>0</v>
      </c>
      <c r="L18" s="726">
        <f t="shared" si="3"/>
        <v>0</v>
      </c>
      <c r="M18" s="728">
        <f>$S$18*M92</f>
        <v>0</v>
      </c>
      <c r="N18" s="728">
        <f>$S$18*N92</f>
        <v>0</v>
      </c>
      <c r="O18" s="729">
        <f>$S$18*O92</f>
        <v>0</v>
      </c>
      <c r="P18" s="727">
        <f t="shared" si="5"/>
        <v>0</v>
      </c>
      <c r="Q18" s="728">
        <f>$S$18*Q92</f>
        <v>0</v>
      </c>
      <c r="R18" s="359"/>
      <c r="S18" s="206">
        <f>'4.人件費単価'!D20</f>
        <v>0</v>
      </c>
      <c r="T18" s="188" t="s">
        <v>133</v>
      </c>
    </row>
    <row r="19" spans="1:20" ht="23.1" customHeight="1">
      <c r="A19" s="193"/>
      <c r="B19" s="994"/>
      <c r="C19" s="507" t="s">
        <v>578</v>
      </c>
      <c r="D19" s="723">
        <f t="shared" si="0"/>
        <v>0</v>
      </c>
      <c r="E19" s="728">
        <f>$S$19*E93</f>
        <v>0</v>
      </c>
      <c r="F19" s="728">
        <f>$S$19*F93</f>
        <v>0</v>
      </c>
      <c r="G19" s="729">
        <f>$S$19*G93</f>
        <v>0</v>
      </c>
      <c r="H19" s="726">
        <f t="shared" si="6"/>
        <v>0</v>
      </c>
      <c r="I19" s="728">
        <f>$S$19*I93</f>
        <v>0</v>
      </c>
      <c r="J19" s="728">
        <f>$S$19*J93</f>
        <v>0</v>
      </c>
      <c r="K19" s="729">
        <f>$S$19*K93</f>
        <v>0</v>
      </c>
      <c r="L19" s="726">
        <f t="shared" si="3"/>
        <v>0</v>
      </c>
      <c r="M19" s="728">
        <f>$S$19*M93</f>
        <v>0</v>
      </c>
      <c r="N19" s="728">
        <f>$S$19*N93</f>
        <v>0</v>
      </c>
      <c r="O19" s="729">
        <f>$S$19*O93</f>
        <v>0</v>
      </c>
      <c r="P19" s="727">
        <f t="shared" si="5"/>
        <v>0</v>
      </c>
      <c r="Q19" s="728">
        <f>$S$19*Q93</f>
        <v>0</v>
      </c>
      <c r="R19" s="266"/>
      <c r="S19" s="206">
        <f>'4.人件費単価'!D21</f>
        <v>0</v>
      </c>
      <c r="T19" s="188" t="s">
        <v>133</v>
      </c>
    </row>
    <row r="20" spans="1:20" ht="23.1" customHeight="1">
      <c r="A20" s="193"/>
      <c r="B20" s="994"/>
      <c r="C20" s="303" t="s">
        <v>579</v>
      </c>
      <c r="D20" s="723">
        <f t="shared" si="0"/>
        <v>0</v>
      </c>
      <c r="E20" s="728"/>
      <c r="F20" s="728"/>
      <c r="G20" s="729"/>
      <c r="H20" s="726">
        <f t="shared" si="6"/>
        <v>0</v>
      </c>
      <c r="I20" s="728"/>
      <c r="J20" s="728"/>
      <c r="K20" s="729"/>
      <c r="L20" s="726">
        <f t="shared" si="3"/>
        <v>0</v>
      </c>
      <c r="M20" s="728"/>
      <c r="N20" s="728"/>
      <c r="O20" s="729"/>
      <c r="P20" s="727">
        <f t="shared" si="5"/>
        <v>0</v>
      </c>
      <c r="Q20" s="728"/>
      <c r="R20" s="266"/>
    </row>
    <row r="21" spans="1:20" ht="23.1" customHeight="1">
      <c r="A21" s="193"/>
      <c r="B21" s="994"/>
      <c r="C21" s="303" t="s">
        <v>580</v>
      </c>
      <c r="D21" s="723">
        <f t="shared" si="0"/>
        <v>0</v>
      </c>
      <c r="E21" s="728"/>
      <c r="F21" s="728"/>
      <c r="G21" s="729"/>
      <c r="H21" s="726">
        <f t="shared" si="6"/>
        <v>0</v>
      </c>
      <c r="I21" s="728"/>
      <c r="J21" s="728"/>
      <c r="K21" s="729"/>
      <c r="L21" s="726">
        <f t="shared" si="3"/>
        <v>0</v>
      </c>
      <c r="M21" s="728"/>
      <c r="N21" s="728"/>
      <c r="O21" s="729"/>
      <c r="P21" s="727">
        <f t="shared" si="5"/>
        <v>0</v>
      </c>
      <c r="Q21" s="728"/>
      <c r="R21" s="266"/>
    </row>
    <row r="22" spans="1:20" ht="23.1" customHeight="1">
      <c r="A22" s="193"/>
      <c r="B22" s="994"/>
      <c r="C22" s="303" t="s">
        <v>587</v>
      </c>
      <c r="D22" s="723">
        <f t="shared" si="0"/>
        <v>0</v>
      </c>
      <c r="E22" s="728"/>
      <c r="F22" s="728"/>
      <c r="G22" s="729"/>
      <c r="H22" s="726">
        <f t="shared" si="6"/>
        <v>0</v>
      </c>
      <c r="I22" s="728"/>
      <c r="J22" s="728"/>
      <c r="K22" s="729"/>
      <c r="L22" s="726">
        <f t="shared" si="3"/>
        <v>0</v>
      </c>
      <c r="M22" s="728"/>
      <c r="N22" s="728"/>
      <c r="O22" s="729"/>
      <c r="P22" s="727">
        <f t="shared" si="5"/>
        <v>0</v>
      </c>
      <c r="Q22" s="728"/>
      <c r="R22" s="266"/>
    </row>
    <row r="23" spans="1:20" ht="23.1" customHeight="1">
      <c r="A23" s="193"/>
      <c r="B23" s="994"/>
      <c r="C23" s="303" t="s">
        <v>581</v>
      </c>
      <c r="D23" s="723">
        <f t="shared" si="0"/>
        <v>0</v>
      </c>
      <c r="E23" s="730"/>
      <c r="F23" s="730"/>
      <c r="G23" s="731"/>
      <c r="H23" s="732"/>
      <c r="I23" s="730"/>
      <c r="J23" s="730"/>
      <c r="K23" s="731"/>
      <c r="L23" s="732"/>
      <c r="M23" s="730"/>
      <c r="N23" s="730"/>
      <c r="O23" s="731"/>
      <c r="P23" s="733"/>
      <c r="Q23" s="728"/>
      <c r="R23" s="266"/>
    </row>
    <row r="24" spans="1:20" ht="23.1" customHeight="1">
      <c r="A24" s="193"/>
      <c r="B24" s="994"/>
      <c r="C24" s="303" t="s">
        <v>582</v>
      </c>
      <c r="D24" s="723">
        <f t="shared" si="0"/>
        <v>0</v>
      </c>
      <c r="E24" s="724">
        <f>SUM(E25:E27)</f>
        <v>0</v>
      </c>
      <c r="F24" s="724">
        <f t="shared" ref="F24" si="7">SUM(F25:F27)</f>
        <v>0</v>
      </c>
      <c r="G24" s="725">
        <f>SUM(G25:G27)</f>
        <v>0</v>
      </c>
      <c r="H24" s="726">
        <f t="shared" ref="H24:H25" si="8">SUM(E24:G24)</f>
        <v>0</v>
      </c>
      <c r="I24" s="724">
        <f>SUM(I25:I27)</f>
        <v>0</v>
      </c>
      <c r="J24" s="724">
        <f t="shared" ref="J24" si="9">SUM(J25:J27)</f>
        <v>0</v>
      </c>
      <c r="K24" s="725">
        <f>SUM(K25:K27)</f>
        <v>0</v>
      </c>
      <c r="L24" s="726">
        <f t="shared" ref="L24:L25" si="10">SUM(I24:K24)</f>
        <v>0</v>
      </c>
      <c r="M24" s="724">
        <f>SUM(M25:M27)</f>
        <v>0</v>
      </c>
      <c r="N24" s="724">
        <f>SUM(N25:N27)</f>
        <v>0</v>
      </c>
      <c r="O24" s="725">
        <f>SUM(O25:O27)</f>
        <v>0</v>
      </c>
      <c r="P24" s="727">
        <f t="shared" ref="P24:P25" si="11">SUM(M24:O24)</f>
        <v>0</v>
      </c>
      <c r="Q24" s="724">
        <f>SUM(Q25:Q27)</f>
        <v>0</v>
      </c>
      <c r="R24" s="266"/>
    </row>
    <row r="25" spans="1:20" ht="23.1" customHeight="1">
      <c r="A25" s="193"/>
      <c r="B25" s="994"/>
      <c r="C25" s="508" t="s">
        <v>649</v>
      </c>
      <c r="D25" s="723">
        <f t="shared" si="0"/>
        <v>0</v>
      </c>
      <c r="E25" s="728"/>
      <c r="F25" s="728"/>
      <c r="G25" s="729"/>
      <c r="H25" s="726">
        <f t="shared" si="8"/>
        <v>0</v>
      </c>
      <c r="I25" s="728"/>
      <c r="J25" s="728"/>
      <c r="K25" s="729"/>
      <c r="L25" s="726">
        <f t="shared" si="10"/>
        <v>0</v>
      </c>
      <c r="M25" s="728"/>
      <c r="N25" s="728"/>
      <c r="O25" s="729"/>
      <c r="P25" s="727">
        <f t="shared" si="11"/>
        <v>0</v>
      </c>
      <c r="Q25" s="728"/>
      <c r="R25" s="266"/>
    </row>
    <row r="26" spans="1:20" ht="23.1" customHeight="1">
      <c r="A26" s="193"/>
      <c r="B26" s="994"/>
      <c r="C26" s="507" t="s">
        <v>18</v>
      </c>
      <c r="D26" s="723">
        <f t="shared" si="0"/>
        <v>0</v>
      </c>
      <c r="E26" s="730"/>
      <c r="F26" s="730"/>
      <c r="G26" s="731"/>
      <c r="H26" s="732"/>
      <c r="I26" s="730"/>
      <c r="J26" s="730"/>
      <c r="K26" s="731"/>
      <c r="L26" s="732"/>
      <c r="M26" s="730"/>
      <c r="N26" s="730"/>
      <c r="O26" s="731"/>
      <c r="P26" s="733"/>
      <c r="Q26" s="728"/>
      <c r="R26" s="266"/>
    </row>
    <row r="27" spans="1:20" ht="23.1" customHeight="1" thickBot="1">
      <c r="A27" s="193"/>
      <c r="B27" s="994"/>
      <c r="C27" s="509" t="s">
        <v>650</v>
      </c>
      <c r="D27" s="734">
        <f t="shared" si="0"/>
        <v>0</v>
      </c>
      <c r="E27" s="735"/>
      <c r="F27" s="735"/>
      <c r="G27" s="736"/>
      <c r="H27" s="726">
        <f t="shared" ref="H27:H28" si="12">SUM(E27:G27)</f>
        <v>0</v>
      </c>
      <c r="I27" s="735"/>
      <c r="J27" s="735"/>
      <c r="K27" s="736"/>
      <c r="L27" s="737">
        <f t="shared" ref="L27:L28" si="13">SUM(I27:K27)</f>
        <v>0</v>
      </c>
      <c r="M27" s="735"/>
      <c r="N27" s="735"/>
      <c r="O27" s="736"/>
      <c r="P27" s="738">
        <f t="shared" ref="P27:P28" si="14">SUM(M27:O27)</f>
        <v>0</v>
      </c>
      <c r="Q27" s="735"/>
      <c r="R27" s="266"/>
    </row>
    <row r="28" spans="1:20" ht="23.1" customHeight="1" thickTop="1">
      <c r="A28" s="193"/>
      <c r="B28" s="995"/>
      <c r="C28" s="486" t="s">
        <v>70</v>
      </c>
      <c r="D28" s="739">
        <f>SUM(D17,D20:D24)</f>
        <v>0</v>
      </c>
      <c r="E28" s="740">
        <f>SUM(E17,E20:E24)</f>
        <v>0</v>
      </c>
      <c r="F28" s="740">
        <f>SUM(F17,F20:F24)</f>
        <v>0</v>
      </c>
      <c r="G28" s="741">
        <f>SUM(G17,G20:G24)</f>
        <v>0</v>
      </c>
      <c r="H28" s="742">
        <f t="shared" si="12"/>
        <v>0</v>
      </c>
      <c r="I28" s="740">
        <f>SUM(I17,I20:I24)</f>
        <v>0</v>
      </c>
      <c r="J28" s="740">
        <f>SUM(J17,J20:J24)</f>
        <v>0</v>
      </c>
      <c r="K28" s="741">
        <f>SUM(K17,K20:K24)</f>
        <v>0</v>
      </c>
      <c r="L28" s="742">
        <f t="shared" si="13"/>
        <v>0</v>
      </c>
      <c r="M28" s="740">
        <f>SUM(M17,M20:M24)</f>
        <v>0</v>
      </c>
      <c r="N28" s="740">
        <f>SUM(N17,N20:N24)</f>
        <v>0</v>
      </c>
      <c r="O28" s="741">
        <f>SUM(O17,O20:O24)</f>
        <v>0</v>
      </c>
      <c r="P28" s="743">
        <f t="shared" si="14"/>
        <v>0</v>
      </c>
      <c r="Q28" s="740">
        <f t="shared" ref="Q28" si="15">SUM(Q17,Q20:Q24)</f>
        <v>0</v>
      </c>
      <c r="R28" s="266"/>
    </row>
    <row r="29" spans="1:20" ht="17.100000000000001" customHeight="1">
      <c r="A29" s="193"/>
      <c r="B29" s="336"/>
      <c r="C29" s="191"/>
      <c r="D29" s="266"/>
      <c r="E29" s="266"/>
      <c r="F29" s="266"/>
      <c r="G29" s="266"/>
      <c r="H29" s="266"/>
      <c r="I29" s="266"/>
      <c r="J29" s="266"/>
      <c r="K29" s="266"/>
      <c r="L29" s="266"/>
      <c r="M29" s="266"/>
      <c r="N29" s="266"/>
      <c r="O29" s="266"/>
      <c r="P29" s="266"/>
      <c r="Q29" s="266"/>
      <c r="R29" s="266"/>
    </row>
    <row r="30" spans="1:20" ht="17.100000000000001" customHeight="1">
      <c r="B30" s="336"/>
      <c r="C30" s="217" t="s">
        <v>118</v>
      </c>
      <c r="D30" s="370"/>
      <c r="E30" s="207"/>
      <c r="F30" s="207"/>
      <c r="G30" s="207"/>
      <c r="H30" s="207"/>
      <c r="I30" s="207"/>
      <c r="J30" s="207"/>
      <c r="K30" s="207"/>
      <c r="L30" s="207"/>
      <c r="M30" s="207"/>
      <c r="N30" s="207"/>
      <c r="O30" s="207"/>
      <c r="P30" s="207"/>
      <c r="Q30" s="207"/>
    </row>
    <row r="31" spans="1:20" ht="17.100000000000001" customHeight="1">
      <c r="B31" s="336"/>
      <c r="C31" s="286" t="s">
        <v>757</v>
      </c>
      <c r="D31" s="286"/>
      <c r="E31" s="207"/>
      <c r="F31" s="207"/>
      <c r="G31" s="207"/>
      <c r="H31" s="207"/>
      <c r="I31" s="207"/>
      <c r="J31" s="207"/>
      <c r="K31" s="207"/>
      <c r="L31" s="207"/>
      <c r="M31" s="207"/>
      <c r="N31" s="207"/>
      <c r="O31" s="207"/>
      <c r="P31" s="207"/>
      <c r="Q31" s="207"/>
    </row>
    <row r="32" spans="1:20" ht="17.100000000000001" customHeight="1">
      <c r="B32" s="336"/>
      <c r="C32" s="286" t="s">
        <v>642</v>
      </c>
      <c r="D32" s="286"/>
      <c r="E32" s="207"/>
      <c r="F32" s="207"/>
      <c r="G32" s="207"/>
      <c r="H32" s="207"/>
      <c r="I32" s="207"/>
      <c r="J32" s="207"/>
      <c r="K32" s="207"/>
      <c r="L32" s="207"/>
      <c r="M32" s="207"/>
      <c r="N32" s="207"/>
      <c r="O32" s="207"/>
      <c r="P32" s="207"/>
      <c r="Q32" s="207"/>
    </row>
    <row r="33" spans="2:17" ht="17.100000000000001" customHeight="1">
      <c r="B33" s="336"/>
      <c r="C33" s="286" t="s">
        <v>643</v>
      </c>
      <c r="D33" s="286"/>
      <c r="E33" s="207"/>
      <c r="F33" s="207"/>
      <c r="G33" s="207"/>
      <c r="H33" s="207"/>
      <c r="I33" s="207"/>
      <c r="J33" s="207"/>
      <c r="K33" s="207"/>
      <c r="L33" s="207"/>
      <c r="M33" s="207"/>
      <c r="N33" s="207"/>
      <c r="O33" s="207"/>
      <c r="P33" s="207"/>
      <c r="Q33" s="207"/>
    </row>
    <row r="34" spans="2:17" ht="17.100000000000001" customHeight="1">
      <c r="B34" s="336"/>
      <c r="C34" s="286" t="s">
        <v>529</v>
      </c>
      <c r="D34" s="286"/>
      <c r="E34" s="207"/>
      <c r="F34" s="207"/>
      <c r="G34" s="207"/>
      <c r="H34" s="207"/>
      <c r="I34" s="207"/>
      <c r="J34" s="207"/>
      <c r="K34" s="207"/>
      <c r="L34" s="207"/>
      <c r="M34" s="207"/>
      <c r="N34" s="207"/>
      <c r="O34" s="207"/>
      <c r="P34" s="207"/>
      <c r="Q34" s="207"/>
    </row>
    <row r="35" spans="2:17" ht="17.100000000000001" customHeight="1">
      <c r="B35" s="336"/>
      <c r="C35" s="355" t="s">
        <v>635</v>
      </c>
      <c r="D35" s="286"/>
      <c r="E35" s="207"/>
      <c r="F35" s="207"/>
      <c r="G35" s="207"/>
      <c r="H35" s="207"/>
      <c r="I35" s="207"/>
      <c r="J35" s="207"/>
      <c r="K35" s="207"/>
      <c r="L35" s="207"/>
      <c r="M35" s="207"/>
      <c r="N35" s="207"/>
      <c r="O35" s="207"/>
      <c r="P35" s="207"/>
      <c r="Q35" s="207"/>
    </row>
    <row r="36" spans="2:17" ht="17.100000000000001" customHeight="1">
      <c r="B36" s="336"/>
      <c r="C36" s="355" t="s">
        <v>636</v>
      </c>
      <c r="D36" s="286"/>
      <c r="E36" s="207"/>
      <c r="F36" s="207"/>
      <c r="G36" s="207"/>
      <c r="H36" s="207"/>
      <c r="I36" s="207"/>
      <c r="J36" s="207"/>
      <c r="K36" s="207"/>
      <c r="L36" s="207"/>
      <c r="M36" s="207"/>
      <c r="N36" s="207"/>
      <c r="O36" s="207"/>
      <c r="P36" s="207"/>
      <c r="Q36" s="207"/>
    </row>
    <row r="37" spans="2:17" ht="17.100000000000001" customHeight="1">
      <c r="B37" s="336"/>
      <c r="C37" s="286" t="s">
        <v>758</v>
      </c>
      <c r="D37" s="286"/>
      <c r="E37" s="207"/>
      <c r="F37" s="207"/>
      <c r="G37" s="207"/>
      <c r="H37" s="207"/>
      <c r="I37" s="207"/>
      <c r="J37" s="207"/>
      <c r="K37" s="207"/>
      <c r="L37" s="207"/>
      <c r="M37" s="207"/>
      <c r="N37" s="207"/>
      <c r="O37" s="207"/>
      <c r="P37" s="207"/>
      <c r="Q37" s="207"/>
    </row>
    <row r="38" spans="2:17" ht="17.100000000000001" customHeight="1">
      <c r="B38" s="336"/>
      <c r="C38" s="286" t="s">
        <v>759</v>
      </c>
      <c r="D38" s="286"/>
      <c r="E38" s="207"/>
      <c r="F38" s="207"/>
      <c r="G38" s="207"/>
      <c r="H38" s="207"/>
      <c r="I38" s="207"/>
      <c r="J38" s="207"/>
      <c r="K38" s="207"/>
      <c r="L38" s="207"/>
      <c r="M38" s="207"/>
      <c r="N38" s="207"/>
      <c r="O38" s="207"/>
      <c r="P38" s="207"/>
      <c r="Q38" s="207"/>
    </row>
    <row r="39" spans="2:17" ht="17.100000000000001" customHeight="1">
      <c r="B39" s="336"/>
      <c r="C39" s="355" t="s">
        <v>412</v>
      </c>
      <c r="D39" s="286"/>
      <c r="E39" s="207"/>
      <c r="F39" s="207"/>
      <c r="G39" s="207"/>
      <c r="H39" s="207"/>
      <c r="I39" s="207"/>
      <c r="J39" s="207"/>
      <c r="K39" s="207"/>
      <c r="L39" s="207"/>
      <c r="M39" s="207"/>
      <c r="N39" s="207"/>
      <c r="O39" s="207"/>
      <c r="P39" s="207"/>
      <c r="Q39" s="207"/>
    </row>
    <row r="40" spans="2:17" ht="17.100000000000001" customHeight="1">
      <c r="B40" s="336"/>
      <c r="C40" s="355" t="s">
        <v>413</v>
      </c>
      <c r="D40" s="286"/>
      <c r="E40" s="207"/>
      <c r="F40" s="207"/>
      <c r="G40" s="207"/>
      <c r="H40" s="207"/>
      <c r="I40" s="207"/>
      <c r="J40" s="207"/>
      <c r="K40" s="207"/>
      <c r="L40" s="207"/>
      <c r="M40" s="207"/>
      <c r="N40" s="207"/>
      <c r="O40" s="207"/>
      <c r="P40" s="207"/>
      <c r="Q40" s="207"/>
    </row>
    <row r="41" spans="2:17" ht="17.100000000000001" customHeight="1">
      <c r="B41" s="336"/>
      <c r="C41" s="568" t="s">
        <v>638</v>
      </c>
      <c r="D41" s="286"/>
      <c r="E41" s="207"/>
      <c r="F41" s="207"/>
      <c r="G41" s="207"/>
      <c r="H41" s="207"/>
      <c r="I41" s="207"/>
      <c r="J41" s="207"/>
      <c r="K41" s="207"/>
      <c r="L41" s="207"/>
      <c r="M41" s="207"/>
      <c r="N41" s="207"/>
      <c r="O41" s="207"/>
      <c r="P41" s="207"/>
      <c r="Q41" s="207"/>
    </row>
    <row r="42" spans="2:17" ht="17.100000000000001" customHeight="1">
      <c r="B42" s="336"/>
      <c r="C42" s="568" t="s">
        <v>639</v>
      </c>
      <c r="D42" s="286"/>
      <c r="E42" s="207"/>
      <c r="F42" s="207"/>
      <c r="G42" s="207"/>
      <c r="H42" s="207"/>
      <c r="I42" s="207"/>
      <c r="J42" s="207"/>
      <c r="K42" s="207"/>
      <c r="L42" s="207"/>
      <c r="M42" s="207"/>
      <c r="N42" s="207"/>
      <c r="O42" s="207"/>
      <c r="P42" s="207"/>
      <c r="Q42" s="207"/>
    </row>
    <row r="43" spans="2:17" ht="17.100000000000001" customHeight="1">
      <c r="B43" s="336"/>
      <c r="C43" s="193" t="s">
        <v>760</v>
      </c>
      <c r="D43" s="286"/>
      <c r="E43" s="207"/>
      <c r="F43" s="207"/>
      <c r="G43" s="207"/>
      <c r="H43" s="207"/>
      <c r="I43" s="207"/>
      <c r="J43" s="207"/>
      <c r="K43" s="207"/>
      <c r="L43" s="207"/>
      <c r="M43" s="207"/>
      <c r="N43" s="207"/>
      <c r="O43" s="207"/>
      <c r="P43" s="207"/>
      <c r="Q43" s="207"/>
    </row>
    <row r="44" spans="2:17" ht="17.100000000000001" customHeight="1">
      <c r="B44" s="336"/>
      <c r="C44" s="284" t="s">
        <v>761</v>
      </c>
      <c r="D44" s="286"/>
      <c r="E44" s="207"/>
      <c r="F44" s="207"/>
      <c r="G44" s="207"/>
      <c r="H44" s="207"/>
      <c r="I44" s="207"/>
      <c r="J44" s="207"/>
      <c r="K44" s="207"/>
      <c r="L44" s="207"/>
      <c r="M44" s="207"/>
      <c r="N44" s="207"/>
      <c r="O44" s="207"/>
      <c r="P44" s="207"/>
      <c r="Q44" s="207"/>
    </row>
    <row r="45" spans="2:17" ht="17.100000000000001" customHeight="1">
      <c r="B45" s="336"/>
      <c r="C45" s="193" t="s">
        <v>637</v>
      </c>
      <c r="D45" s="286"/>
      <c r="E45" s="207"/>
      <c r="F45" s="207"/>
      <c r="G45" s="207"/>
      <c r="H45" s="207"/>
      <c r="I45" s="207"/>
      <c r="J45" s="207"/>
      <c r="K45" s="207"/>
      <c r="L45" s="207"/>
      <c r="M45" s="207"/>
      <c r="N45" s="207"/>
      <c r="O45" s="207"/>
      <c r="P45" s="207"/>
      <c r="Q45" s="207"/>
    </row>
    <row r="46" spans="2:17" ht="17.100000000000001" customHeight="1">
      <c r="B46" s="336"/>
      <c r="C46" s="286" t="s">
        <v>762</v>
      </c>
      <c r="D46" s="286"/>
      <c r="E46" s="207"/>
      <c r="F46" s="207"/>
      <c r="G46" s="207"/>
      <c r="H46" s="207"/>
      <c r="I46" s="207"/>
      <c r="J46" s="207"/>
      <c r="K46" s="207"/>
      <c r="L46" s="207"/>
      <c r="M46" s="207"/>
      <c r="N46" s="207"/>
      <c r="O46" s="207"/>
      <c r="P46" s="207"/>
      <c r="Q46" s="207"/>
    </row>
    <row r="47" spans="2:17" ht="17.100000000000001" customHeight="1">
      <c r="B47" s="336"/>
      <c r="C47" s="188" t="s">
        <v>389</v>
      </c>
      <c r="D47" s="286"/>
      <c r="E47" s="207"/>
      <c r="F47" s="207"/>
      <c r="G47" s="207"/>
      <c r="H47" s="207"/>
      <c r="I47" s="207"/>
      <c r="J47" s="207"/>
      <c r="K47" s="207"/>
      <c r="L47" s="207"/>
      <c r="M47" s="207"/>
      <c r="N47" s="207"/>
      <c r="O47" s="207"/>
      <c r="P47" s="207"/>
      <c r="Q47" s="207"/>
    </row>
    <row r="48" spans="2:17" s="193" customFormat="1" ht="17.100000000000001" customHeight="1">
      <c r="B48" s="336"/>
      <c r="C48" s="355" t="s">
        <v>763</v>
      </c>
      <c r="D48" s="191"/>
      <c r="E48" s="207"/>
      <c r="F48" s="207"/>
      <c r="G48" s="207"/>
      <c r="H48" s="207"/>
      <c r="I48" s="207"/>
      <c r="J48" s="207"/>
      <c r="K48" s="207"/>
      <c r="L48" s="207"/>
      <c r="M48" s="207"/>
      <c r="N48" s="207"/>
      <c r="O48" s="207"/>
      <c r="P48" s="207"/>
      <c r="Q48" s="207"/>
    </row>
    <row r="49" spans="1:18" s="193" customFormat="1" ht="17.100000000000001" customHeight="1">
      <c r="B49" s="336"/>
      <c r="C49" s="591"/>
      <c r="D49" s="191"/>
      <c r="E49" s="207"/>
      <c r="F49" s="207"/>
      <c r="G49" s="207"/>
      <c r="H49" s="207"/>
      <c r="I49" s="207"/>
      <c r="J49" s="207"/>
      <c r="K49" s="207"/>
      <c r="L49" s="207"/>
      <c r="M49" s="207"/>
      <c r="N49" s="207"/>
      <c r="O49" s="207"/>
      <c r="P49" s="207"/>
      <c r="Q49" s="207"/>
    </row>
    <row r="50" spans="1:18" s="193" customFormat="1" ht="17.100000000000001" customHeight="1">
      <c r="B50" s="566" t="s">
        <v>764</v>
      </c>
      <c r="C50" s="355"/>
      <c r="D50" s="191"/>
      <c r="E50" s="207"/>
      <c r="F50" s="207"/>
      <c r="G50" s="207"/>
      <c r="H50" s="207"/>
      <c r="I50" s="207"/>
      <c r="J50" s="207"/>
      <c r="K50" s="207"/>
      <c r="L50" s="207"/>
      <c r="M50" s="207"/>
      <c r="N50" s="207"/>
      <c r="O50" s="207"/>
      <c r="P50" s="207"/>
      <c r="Q50" s="207"/>
    </row>
    <row r="51" spans="1:18" s="193" customFormat="1" ht="17.100000000000001" customHeight="1">
      <c r="B51" s="336"/>
      <c r="C51" s="355"/>
      <c r="D51" s="191"/>
      <c r="E51" s="207"/>
      <c r="F51" s="207"/>
      <c r="G51" s="207"/>
      <c r="H51" s="207"/>
      <c r="I51" s="207"/>
      <c r="J51" s="207"/>
      <c r="K51" s="207"/>
      <c r="L51" s="207"/>
      <c r="M51" s="207"/>
      <c r="N51" s="207"/>
      <c r="O51" s="207"/>
      <c r="P51" s="207"/>
      <c r="Q51" s="210" t="s">
        <v>451</v>
      </c>
    </row>
    <row r="52" spans="1:18" ht="23.1" customHeight="1">
      <c r="B52" s="761"/>
      <c r="C52" s="761"/>
      <c r="D52" s="990" t="s">
        <v>202</v>
      </c>
      <c r="E52" s="870" t="s">
        <v>110</v>
      </c>
      <c r="F52" s="870"/>
      <c r="G52" s="870"/>
      <c r="H52" s="760"/>
      <c r="I52" s="759" t="s">
        <v>655</v>
      </c>
      <c r="J52" s="870"/>
      <c r="K52" s="870"/>
      <c r="L52" s="760"/>
      <c r="M52" s="759" t="s">
        <v>59</v>
      </c>
      <c r="N52" s="870"/>
      <c r="O52" s="870"/>
      <c r="P52" s="870"/>
      <c r="Q52" s="561" t="s">
        <v>178</v>
      </c>
    </row>
    <row r="53" spans="1:18" ht="27" customHeight="1">
      <c r="B53" s="761"/>
      <c r="C53" s="761"/>
      <c r="D53" s="990"/>
      <c r="E53" s="555" t="s">
        <v>3</v>
      </c>
      <c r="F53" s="555" t="s">
        <v>4</v>
      </c>
      <c r="G53" s="411" t="s">
        <v>339</v>
      </c>
      <c r="H53" s="300" t="s">
        <v>5</v>
      </c>
      <c r="I53" s="555" t="s">
        <v>3</v>
      </c>
      <c r="J53" s="555" t="s">
        <v>4</v>
      </c>
      <c r="K53" s="411" t="s">
        <v>339</v>
      </c>
      <c r="L53" s="300" t="s">
        <v>5</v>
      </c>
      <c r="M53" s="555" t="s">
        <v>3</v>
      </c>
      <c r="N53" s="555" t="s">
        <v>4</v>
      </c>
      <c r="O53" s="411" t="s">
        <v>339</v>
      </c>
      <c r="P53" s="456" t="s">
        <v>5</v>
      </c>
      <c r="Q53" s="562"/>
    </row>
    <row r="54" spans="1:18" ht="23.1" customHeight="1">
      <c r="A54" s="193"/>
      <c r="B54" s="982" t="s">
        <v>569</v>
      </c>
      <c r="C54" s="303" t="s">
        <v>583</v>
      </c>
      <c r="D54" s="356">
        <f t="shared" ref="D54:D58" si="16">H54+L54+P54+Q54</f>
        <v>0</v>
      </c>
      <c r="E54" s="360"/>
      <c r="F54" s="360"/>
      <c r="G54" s="361"/>
      <c r="H54" s="358">
        <f>SUM(E54:G54)</f>
        <v>0</v>
      </c>
      <c r="I54" s="360"/>
      <c r="J54" s="360"/>
      <c r="K54" s="361"/>
      <c r="L54" s="358">
        <f t="shared" ref="L54:L58" si="17">SUM(I54:K54)</f>
        <v>0</v>
      </c>
      <c r="M54" s="360"/>
      <c r="N54" s="360"/>
      <c r="O54" s="361"/>
      <c r="P54" s="453">
        <f t="shared" ref="P54:P58" si="18">SUM(M54:O54)</f>
        <v>0</v>
      </c>
      <c r="Q54" s="362"/>
      <c r="R54" s="266"/>
    </row>
    <row r="55" spans="1:18" ht="23.1" customHeight="1">
      <c r="A55" s="193"/>
      <c r="B55" s="982"/>
      <c r="C55" s="303" t="s">
        <v>632</v>
      </c>
      <c r="D55" s="356">
        <f>H55+L55+P55+Q55</f>
        <v>0</v>
      </c>
      <c r="E55" s="360"/>
      <c r="F55" s="360"/>
      <c r="G55" s="361"/>
      <c r="H55" s="358">
        <f t="shared" ref="H55:H58" si="19">SUM(E55:G55)</f>
        <v>0</v>
      </c>
      <c r="I55" s="360"/>
      <c r="J55" s="360"/>
      <c r="K55" s="361"/>
      <c r="L55" s="358">
        <f t="shared" si="17"/>
        <v>0</v>
      </c>
      <c r="M55" s="360"/>
      <c r="N55" s="360"/>
      <c r="O55" s="361"/>
      <c r="P55" s="453">
        <f t="shared" si="18"/>
        <v>0</v>
      </c>
      <c r="Q55" s="360"/>
      <c r="R55" s="266"/>
    </row>
    <row r="56" spans="1:18" ht="23.1" customHeight="1">
      <c r="A56" s="193"/>
      <c r="B56" s="982"/>
      <c r="C56" s="303" t="s">
        <v>585</v>
      </c>
      <c r="D56" s="356">
        <f t="shared" si="16"/>
        <v>0</v>
      </c>
      <c r="E56" s="360"/>
      <c r="F56" s="360"/>
      <c r="G56" s="361"/>
      <c r="H56" s="358">
        <f t="shared" si="19"/>
        <v>0</v>
      </c>
      <c r="I56" s="360"/>
      <c r="J56" s="360"/>
      <c r="K56" s="361"/>
      <c r="L56" s="358">
        <f t="shared" si="17"/>
        <v>0</v>
      </c>
      <c r="M56" s="360"/>
      <c r="N56" s="360"/>
      <c r="O56" s="361"/>
      <c r="P56" s="453">
        <f t="shared" si="18"/>
        <v>0</v>
      </c>
      <c r="Q56" s="360"/>
      <c r="R56" s="266"/>
    </row>
    <row r="57" spans="1:18" ht="23.1" customHeight="1">
      <c r="A57" s="193"/>
      <c r="B57" s="982"/>
      <c r="C57" s="303" t="s">
        <v>586</v>
      </c>
      <c r="D57" s="356">
        <f t="shared" si="16"/>
        <v>0</v>
      </c>
      <c r="E57" s="558"/>
      <c r="F57" s="558"/>
      <c r="G57" s="567"/>
      <c r="H57" s="358">
        <f t="shared" si="19"/>
        <v>0</v>
      </c>
      <c r="I57" s="558"/>
      <c r="J57" s="558"/>
      <c r="K57" s="567"/>
      <c r="L57" s="358">
        <f t="shared" si="17"/>
        <v>0</v>
      </c>
      <c r="M57" s="558"/>
      <c r="N57" s="558"/>
      <c r="O57" s="567"/>
      <c r="P57" s="453">
        <f t="shared" si="18"/>
        <v>0</v>
      </c>
      <c r="Q57" s="558"/>
      <c r="R57" s="266"/>
    </row>
    <row r="58" spans="1:18" ht="23.1" customHeight="1" thickBot="1">
      <c r="A58" s="193"/>
      <c r="B58" s="982"/>
      <c r="C58" s="305" t="s">
        <v>584</v>
      </c>
      <c r="D58" s="363">
        <f t="shared" si="16"/>
        <v>0</v>
      </c>
      <c r="E58" s="642"/>
      <c r="F58" s="642"/>
      <c r="G58" s="643"/>
      <c r="H58" s="365">
        <f t="shared" si="19"/>
        <v>0</v>
      </c>
      <c r="I58" s="642"/>
      <c r="J58" s="642"/>
      <c r="K58" s="643"/>
      <c r="L58" s="365">
        <f t="shared" si="17"/>
        <v>0</v>
      </c>
      <c r="M58" s="642"/>
      <c r="N58" s="642"/>
      <c r="O58" s="643"/>
      <c r="P58" s="454">
        <f t="shared" si="18"/>
        <v>0</v>
      </c>
      <c r="Q58" s="642"/>
      <c r="R58" s="266"/>
    </row>
    <row r="59" spans="1:18" ht="23.1" customHeight="1" thickTop="1">
      <c r="A59" s="193"/>
      <c r="B59" s="982"/>
      <c r="C59" s="562" t="s">
        <v>570</v>
      </c>
      <c r="D59" s="366">
        <f t="shared" ref="D59" si="20">SUM(D54:D57)-D58</f>
        <v>0</v>
      </c>
      <c r="E59" s="367">
        <f>SUM(E54:E57)-E58</f>
        <v>0</v>
      </c>
      <c r="F59" s="367">
        <f t="shared" ref="F59:Q59" si="21">SUM(F54:F57)-F58</f>
        <v>0</v>
      </c>
      <c r="G59" s="368">
        <f t="shared" si="21"/>
        <v>0</v>
      </c>
      <c r="H59" s="369">
        <f t="shared" si="21"/>
        <v>0</v>
      </c>
      <c r="I59" s="367">
        <f t="shared" si="21"/>
        <v>0</v>
      </c>
      <c r="J59" s="367">
        <f t="shared" si="21"/>
        <v>0</v>
      </c>
      <c r="K59" s="368">
        <f t="shared" si="21"/>
        <v>0</v>
      </c>
      <c r="L59" s="369">
        <f t="shared" si="21"/>
        <v>0</v>
      </c>
      <c r="M59" s="367">
        <f t="shared" si="21"/>
        <v>0</v>
      </c>
      <c r="N59" s="367">
        <f t="shared" si="21"/>
        <v>0</v>
      </c>
      <c r="O59" s="368">
        <f t="shared" si="21"/>
        <v>0</v>
      </c>
      <c r="P59" s="455">
        <f t="shared" si="21"/>
        <v>0</v>
      </c>
      <c r="Q59" s="367">
        <f t="shared" si="21"/>
        <v>0</v>
      </c>
      <c r="R59" s="266"/>
    </row>
    <row r="60" spans="1:18" ht="17.100000000000001" customHeight="1">
      <c r="A60" s="193"/>
      <c r="B60" s="336"/>
      <c r="C60" s="191"/>
      <c r="D60" s="266"/>
      <c r="E60" s="266"/>
      <c r="F60" s="266"/>
      <c r="G60" s="266"/>
      <c r="H60" s="266"/>
      <c r="I60" s="266"/>
      <c r="J60" s="266"/>
      <c r="K60" s="266"/>
      <c r="L60" s="266"/>
      <c r="M60" s="266"/>
      <c r="N60" s="266"/>
      <c r="O60" s="266"/>
      <c r="P60" s="266"/>
      <c r="Q60" s="266"/>
      <c r="R60" s="266"/>
    </row>
    <row r="61" spans="1:18" s="193" customFormat="1" ht="17.100000000000001" customHeight="1">
      <c r="B61" s="336"/>
      <c r="C61" s="553" t="s">
        <v>118</v>
      </c>
      <c r="D61" s="191"/>
      <c r="E61" s="207"/>
      <c r="F61" s="207"/>
      <c r="G61" s="207"/>
      <c r="H61" s="207"/>
      <c r="I61" s="207"/>
      <c r="J61" s="207"/>
      <c r="K61" s="207"/>
      <c r="L61" s="207"/>
      <c r="M61" s="207"/>
      <c r="N61" s="207"/>
      <c r="O61" s="207"/>
      <c r="P61" s="207"/>
      <c r="Q61" s="207"/>
    </row>
    <row r="62" spans="1:18" s="193" customFormat="1" ht="17.100000000000001" customHeight="1">
      <c r="B62" s="336"/>
      <c r="C62" s="286" t="s">
        <v>765</v>
      </c>
      <c r="D62" s="191"/>
      <c r="E62" s="207"/>
      <c r="F62" s="207"/>
      <c r="G62" s="207"/>
      <c r="H62" s="207"/>
      <c r="I62" s="207"/>
      <c r="J62" s="207"/>
      <c r="K62" s="207"/>
      <c r="L62" s="207"/>
      <c r="M62" s="207"/>
      <c r="N62" s="207"/>
      <c r="O62" s="207"/>
      <c r="P62" s="207"/>
      <c r="Q62" s="207"/>
    </row>
    <row r="63" spans="1:18" ht="17.100000000000001" customHeight="1">
      <c r="B63" s="336"/>
      <c r="C63" s="286" t="s">
        <v>642</v>
      </c>
      <c r="D63" s="286"/>
      <c r="E63" s="207"/>
      <c r="F63" s="207"/>
      <c r="G63" s="207"/>
      <c r="H63" s="207"/>
      <c r="I63" s="207"/>
      <c r="J63" s="207"/>
      <c r="K63" s="207"/>
      <c r="L63" s="207"/>
      <c r="M63" s="207"/>
      <c r="N63" s="207"/>
      <c r="O63" s="207"/>
      <c r="P63" s="207"/>
      <c r="Q63" s="207"/>
    </row>
    <row r="64" spans="1:18" ht="17.100000000000001" customHeight="1">
      <c r="B64" s="336"/>
      <c r="C64" s="286" t="s">
        <v>643</v>
      </c>
      <c r="D64" s="286"/>
      <c r="E64" s="207"/>
      <c r="F64" s="207"/>
      <c r="G64" s="207"/>
      <c r="H64" s="207"/>
      <c r="I64" s="207"/>
      <c r="J64" s="207"/>
      <c r="K64" s="207"/>
      <c r="L64" s="207"/>
      <c r="M64" s="207"/>
      <c r="N64" s="207"/>
      <c r="O64" s="207"/>
      <c r="P64" s="207"/>
      <c r="Q64" s="207"/>
    </row>
    <row r="65" spans="1:20" s="193" customFormat="1" ht="17.100000000000001" customHeight="1">
      <c r="B65" s="336"/>
      <c r="C65" s="286" t="s">
        <v>571</v>
      </c>
      <c r="D65" s="191"/>
      <c r="E65" s="207"/>
      <c r="F65" s="207"/>
      <c r="G65" s="207"/>
      <c r="H65" s="207"/>
      <c r="I65" s="207"/>
      <c r="J65" s="207"/>
      <c r="K65" s="207"/>
      <c r="L65" s="207"/>
      <c r="M65" s="207"/>
      <c r="N65" s="207"/>
      <c r="O65" s="207"/>
      <c r="P65" s="207"/>
      <c r="Q65" s="207"/>
    </row>
    <row r="66" spans="1:20" s="193" customFormat="1" ht="17.100000000000001" customHeight="1">
      <c r="B66" s="336"/>
      <c r="C66" s="355"/>
      <c r="D66" s="191"/>
      <c r="E66" s="207"/>
      <c r="F66" s="207"/>
      <c r="G66" s="207"/>
      <c r="H66" s="207"/>
      <c r="I66" s="207"/>
      <c r="J66" s="207"/>
      <c r="K66" s="207"/>
      <c r="L66" s="207"/>
      <c r="M66" s="207"/>
      <c r="N66" s="207"/>
      <c r="O66" s="207"/>
      <c r="P66" s="207"/>
      <c r="Q66" s="207"/>
    </row>
    <row r="67" spans="1:20" ht="17.100000000000001" customHeight="1">
      <c r="B67" s="214" t="s">
        <v>425</v>
      </c>
      <c r="C67" s="212"/>
      <c r="D67" s="191"/>
      <c r="E67" s="207"/>
      <c r="F67" s="207"/>
      <c r="G67" s="207"/>
      <c r="H67" s="207"/>
      <c r="I67" s="207"/>
      <c r="J67" s="207"/>
      <c r="K67" s="207"/>
      <c r="L67" s="207"/>
      <c r="M67" s="207"/>
      <c r="N67" s="207"/>
      <c r="O67" s="207"/>
      <c r="P67" s="207"/>
    </row>
    <row r="68" spans="1:20" ht="17.100000000000001" customHeight="1">
      <c r="B68" s="214"/>
      <c r="C68" s="212"/>
      <c r="D68" s="191"/>
      <c r="E68" s="207"/>
      <c r="F68" s="207"/>
      <c r="G68" s="207"/>
      <c r="H68" s="207"/>
      <c r="I68" s="207"/>
      <c r="J68" s="207"/>
      <c r="K68" s="207"/>
      <c r="L68" s="207"/>
      <c r="M68" s="207"/>
      <c r="N68" s="207"/>
      <c r="O68" s="207"/>
      <c r="P68" s="207"/>
      <c r="Q68" s="210" t="s">
        <v>451</v>
      </c>
    </row>
    <row r="69" spans="1:20" ht="23.1" customHeight="1">
      <c r="B69" s="761"/>
      <c r="C69" s="761"/>
      <c r="D69" s="990" t="s">
        <v>202</v>
      </c>
      <c r="E69" s="760" t="s">
        <v>110</v>
      </c>
      <c r="F69" s="761"/>
      <c r="G69" s="761"/>
      <c r="H69" s="761"/>
      <c r="I69" s="761" t="s">
        <v>655</v>
      </c>
      <c r="J69" s="761"/>
      <c r="K69" s="761"/>
      <c r="L69" s="761"/>
      <c r="M69" s="761" t="s">
        <v>59</v>
      </c>
      <c r="N69" s="761"/>
      <c r="O69" s="761"/>
      <c r="P69" s="761"/>
      <c r="Q69" s="530" t="s">
        <v>388</v>
      </c>
    </row>
    <row r="70" spans="1:20" ht="27" customHeight="1">
      <c r="B70" s="761"/>
      <c r="C70" s="761"/>
      <c r="D70" s="990"/>
      <c r="E70" s="528" t="s">
        <v>3</v>
      </c>
      <c r="F70" s="469" t="s">
        <v>4</v>
      </c>
      <c r="G70" s="411" t="s">
        <v>339</v>
      </c>
      <c r="H70" s="300" t="s">
        <v>5</v>
      </c>
      <c r="I70" s="469" t="s">
        <v>3</v>
      </c>
      <c r="J70" s="469" t="s">
        <v>4</v>
      </c>
      <c r="K70" s="411" t="s">
        <v>339</v>
      </c>
      <c r="L70" s="300" t="s">
        <v>5</v>
      </c>
      <c r="M70" s="469" t="s">
        <v>3</v>
      </c>
      <c r="N70" s="469" t="s">
        <v>4</v>
      </c>
      <c r="O70" s="411" t="s">
        <v>339</v>
      </c>
      <c r="P70" s="300" t="s">
        <v>5</v>
      </c>
      <c r="Q70" s="531"/>
      <c r="S70" s="426" t="s">
        <v>647</v>
      </c>
    </row>
    <row r="71" spans="1:20" ht="23.1" customHeight="1">
      <c r="A71" s="193"/>
      <c r="B71" s="993" t="s">
        <v>6</v>
      </c>
      <c r="C71" s="502" t="s">
        <v>408</v>
      </c>
      <c r="D71" s="356">
        <f>H71+L71+P71+Q71</f>
        <v>0</v>
      </c>
      <c r="E71" s="371">
        <f>IF(ISBLANK($S$71*E94),"",IF($S$71*E94&lt;0,0,$S$71*E94))</f>
        <v>0</v>
      </c>
      <c r="F71" s="371">
        <f>IF(ISBLANK($S$71*F94),"",IF($S$71*F94&lt;0,0,$S$71*F94))</f>
        <v>0</v>
      </c>
      <c r="G71" s="371">
        <f>IF(ISBLANK($S$71*G94),"",IF($S$71*G94&lt;0,0,$S$71*G94))</f>
        <v>0</v>
      </c>
      <c r="H71" s="358">
        <f>SUM(E71:G71)</f>
        <v>0</v>
      </c>
      <c r="I71" s="371">
        <f t="shared" ref="I71:Q71" si="22">IF(ISBLANK($S$71*I94),"",IF($S$71*I94&lt;0,0,$S$71*I94))</f>
        <v>0</v>
      </c>
      <c r="J71" s="371">
        <f t="shared" si="22"/>
        <v>0</v>
      </c>
      <c r="K71" s="371">
        <f t="shared" si="22"/>
        <v>0</v>
      </c>
      <c r="L71" s="358">
        <f t="shared" ref="L71:L74" si="23">SUM(I71:K71)</f>
        <v>0</v>
      </c>
      <c r="M71" s="371">
        <f t="shared" si="22"/>
        <v>0</v>
      </c>
      <c r="N71" s="371">
        <f t="shared" si="22"/>
        <v>0</v>
      </c>
      <c r="O71" s="371">
        <f t="shared" si="22"/>
        <v>0</v>
      </c>
      <c r="P71" s="453">
        <f t="shared" ref="P71:P74" si="24">SUM(M71:O71)</f>
        <v>0</v>
      </c>
      <c r="Q71" s="360">
        <f t="shared" si="22"/>
        <v>0</v>
      </c>
      <c r="S71" s="206">
        <f>'4.人件費単価'!D25</f>
        <v>0</v>
      </c>
      <c r="T71" s="188" t="s">
        <v>133</v>
      </c>
    </row>
    <row r="72" spans="1:20" ht="23.1" customHeight="1">
      <c r="A72" s="193"/>
      <c r="B72" s="994"/>
      <c r="C72" s="502" t="s">
        <v>651</v>
      </c>
      <c r="D72" s="356">
        <f t="shared" ref="D72" si="25">H72+L72+P72+Q72</f>
        <v>0</v>
      </c>
      <c r="E72" s="371">
        <f>$S$72*E94</f>
        <v>0</v>
      </c>
      <c r="F72" s="371">
        <f t="shared" ref="F72:G72" si="26">$S$72*F94</f>
        <v>0</v>
      </c>
      <c r="G72" s="371">
        <f t="shared" si="26"/>
        <v>0</v>
      </c>
      <c r="H72" s="358">
        <f t="shared" ref="H72:H74" si="27">SUM(E72:G72)</f>
        <v>0</v>
      </c>
      <c r="I72" s="371">
        <f t="shared" ref="I72:K72" si="28">$S$72*I94</f>
        <v>0</v>
      </c>
      <c r="J72" s="371">
        <f t="shared" si="28"/>
        <v>0</v>
      </c>
      <c r="K72" s="371">
        <f t="shared" si="28"/>
        <v>0</v>
      </c>
      <c r="L72" s="358">
        <f t="shared" si="23"/>
        <v>0</v>
      </c>
      <c r="M72" s="371">
        <f t="shared" ref="M72:O72" si="29">$S$72*M94</f>
        <v>0</v>
      </c>
      <c r="N72" s="371">
        <f t="shared" si="29"/>
        <v>0</v>
      </c>
      <c r="O72" s="371">
        <f t="shared" si="29"/>
        <v>0</v>
      </c>
      <c r="P72" s="453">
        <f t="shared" si="24"/>
        <v>0</v>
      </c>
      <c r="Q72" s="360">
        <f>$S$72*Q94</f>
        <v>0</v>
      </c>
      <c r="S72" s="206">
        <f>'4.人件費単価'!D29</f>
        <v>0</v>
      </c>
      <c r="T72" s="188" t="s">
        <v>133</v>
      </c>
    </row>
    <row r="73" spans="1:20" ht="23.1" customHeight="1">
      <c r="A73" s="193"/>
      <c r="B73" s="995"/>
      <c r="C73" s="559" t="s">
        <v>652</v>
      </c>
      <c r="D73" s="356">
        <f>H73+L73+P73+Q73</f>
        <v>0</v>
      </c>
      <c r="E73" s="563">
        <f>$S$73*E95</f>
        <v>0</v>
      </c>
      <c r="F73" s="312">
        <f>$S$73*F95</f>
        <v>0</v>
      </c>
      <c r="G73" s="371">
        <f>$S$73*G95</f>
        <v>0</v>
      </c>
      <c r="H73" s="358">
        <f t="shared" si="27"/>
        <v>0</v>
      </c>
      <c r="I73" s="312">
        <f>$S$73*I95</f>
        <v>0</v>
      </c>
      <c r="J73" s="312">
        <f>$S$73*J95</f>
        <v>0</v>
      </c>
      <c r="K73" s="371">
        <f>$S$73*K95</f>
        <v>0</v>
      </c>
      <c r="L73" s="358">
        <f t="shared" si="23"/>
        <v>0</v>
      </c>
      <c r="M73" s="312">
        <f>$S$73*M95</f>
        <v>0</v>
      </c>
      <c r="N73" s="312">
        <f>$S$73*N95</f>
        <v>0</v>
      </c>
      <c r="O73" s="371">
        <f>$S$73*O95</f>
        <v>0</v>
      </c>
      <c r="P73" s="453">
        <f t="shared" si="24"/>
        <v>0</v>
      </c>
      <c r="Q73" s="360">
        <f>$S$73*Q95</f>
        <v>0</v>
      </c>
      <c r="S73" s="357">
        <f>'4.人件費単価'!D33</f>
        <v>0</v>
      </c>
      <c r="T73" s="188" t="s">
        <v>133</v>
      </c>
    </row>
    <row r="74" spans="1:20" s="193" customFormat="1" ht="23.1" customHeight="1">
      <c r="B74" s="987" t="s">
        <v>16</v>
      </c>
      <c r="C74" s="987"/>
      <c r="D74" s="356">
        <f>H74+L74+P74+Q74</f>
        <v>0</v>
      </c>
      <c r="E74" s="518"/>
      <c r="F74" s="518"/>
      <c r="G74" s="519"/>
      <c r="H74" s="358">
        <f t="shared" si="27"/>
        <v>0</v>
      </c>
      <c r="I74" s="518"/>
      <c r="J74" s="518"/>
      <c r="K74" s="519"/>
      <c r="L74" s="358">
        <f t="shared" si="23"/>
        <v>0</v>
      </c>
      <c r="M74" s="518"/>
      <c r="N74" s="518"/>
      <c r="O74" s="519"/>
      <c r="P74" s="453">
        <f t="shared" si="24"/>
        <v>0</v>
      </c>
      <c r="Q74" s="520"/>
      <c r="S74" s="372"/>
    </row>
    <row r="75" spans="1:20" s="193" customFormat="1" ht="17.100000000000001" customHeight="1">
      <c r="B75" s="265"/>
      <c r="C75" s="265"/>
      <c r="D75" s="266"/>
      <c r="E75" s="207"/>
      <c r="F75" s="207"/>
      <c r="G75" s="207"/>
      <c r="H75" s="266"/>
      <c r="I75" s="207"/>
      <c r="J75" s="207"/>
      <c r="K75" s="207"/>
      <c r="L75" s="266"/>
      <c r="M75" s="207"/>
      <c r="N75" s="207"/>
      <c r="O75" s="207"/>
      <c r="P75" s="266"/>
      <c r="Q75" s="266"/>
      <c r="S75" s="372"/>
    </row>
    <row r="76" spans="1:20" ht="17.100000000000001" customHeight="1">
      <c r="B76" s="336"/>
      <c r="C76" s="217" t="s">
        <v>118</v>
      </c>
      <c r="D76" s="286"/>
      <c r="E76" s="207"/>
      <c r="F76" s="207"/>
      <c r="G76" s="207"/>
      <c r="H76" s="207"/>
      <c r="I76" s="207"/>
      <c r="J76" s="207"/>
      <c r="K76" s="207"/>
      <c r="L76" s="207"/>
      <c r="M76" s="207"/>
      <c r="N76" s="207"/>
    </row>
    <row r="77" spans="1:20" ht="17.100000000000001" customHeight="1">
      <c r="B77" s="336"/>
      <c r="C77" s="286" t="s">
        <v>967</v>
      </c>
      <c r="D77" s="370"/>
      <c r="E77" s="207"/>
      <c r="F77" s="207"/>
      <c r="G77" s="207"/>
      <c r="H77" s="207"/>
      <c r="I77" s="207"/>
      <c r="J77" s="207"/>
      <c r="K77" s="207"/>
      <c r="L77" s="207"/>
      <c r="M77" s="207"/>
      <c r="N77" s="207"/>
    </row>
    <row r="78" spans="1:20" ht="17.100000000000001" customHeight="1">
      <c r="B78" s="336"/>
      <c r="C78" s="286" t="s">
        <v>642</v>
      </c>
      <c r="D78" s="286"/>
      <c r="E78" s="207"/>
      <c r="F78" s="207"/>
      <c r="G78" s="207"/>
      <c r="H78" s="207"/>
      <c r="I78" s="207"/>
      <c r="J78" s="207"/>
      <c r="K78" s="207"/>
      <c r="L78" s="207"/>
      <c r="M78" s="207"/>
      <c r="N78" s="207"/>
      <c r="O78" s="207"/>
      <c r="P78" s="207"/>
      <c r="Q78" s="207"/>
    </row>
    <row r="79" spans="1:20" ht="17.100000000000001" customHeight="1">
      <c r="B79" s="336"/>
      <c r="C79" s="286" t="s">
        <v>643</v>
      </c>
      <c r="D79" s="286"/>
      <c r="E79" s="207"/>
      <c r="F79" s="207"/>
      <c r="G79" s="207"/>
      <c r="H79" s="207"/>
      <c r="I79" s="207"/>
      <c r="J79" s="207"/>
      <c r="K79" s="207"/>
      <c r="L79" s="207"/>
      <c r="M79" s="207"/>
      <c r="N79" s="207"/>
      <c r="O79" s="207"/>
      <c r="P79" s="207"/>
      <c r="Q79" s="207"/>
    </row>
    <row r="80" spans="1:20" ht="17.100000000000001" customHeight="1">
      <c r="B80" s="336"/>
      <c r="C80" s="207" t="s">
        <v>668</v>
      </c>
      <c r="D80" s="207"/>
      <c r="E80" s="207"/>
      <c r="F80" s="207"/>
      <c r="G80" s="207"/>
      <c r="H80" s="207"/>
      <c r="I80" s="207"/>
      <c r="J80" s="207"/>
      <c r="K80" s="207"/>
      <c r="L80" s="207"/>
      <c r="M80" s="207"/>
      <c r="N80" s="207"/>
    </row>
    <row r="81" spans="1:17" ht="17.100000000000001" customHeight="1">
      <c r="B81" s="336"/>
      <c r="C81" s="415" t="s">
        <v>640</v>
      </c>
      <c r="D81" s="207"/>
      <c r="E81" s="207"/>
      <c r="F81" s="207"/>
      <c r="G81" s="207"/>
      <c r="H81" s="207"/>
      <c r="I81" s="207"/>
      <c r="J81" s="207"/>
      <c r="K81" s="207"/>
      <c r="L81" s="207"/>
      <c r="M81" s="207"/>
      <c r="N81" s="207"/>
    </row>
    <row r="82" spans="1:17" ht="17.100000000000001" customHeight="1">
      <c r="B82" s="336"/>
      <c r="C82" s="207" t="s">
        <v>673</v>
      </c>
      <c r="D82" s="207"/>
      <c r="E82" s="207"/>
      <c r="F82" s="207"/>
      <c r="G82" s="207"/>
      <c r="H82" s="207"/>
      <c r="I82" s="207"/>
      <c r="J82" s="207"/>
      <c r="K82" s="207"/>
      <c r="L82" s="207"/>
      <c r="M82" s="207"/>
      <c r="N82" s="207"/>
    </row>
    <row r="83" spans="1:17" ht="17.100000000000001" customHeight="1">
      <c r="B83" s="336"/>
      <c r="C83" s="207" t="s">
        <v>641</v>
      </c>
      <c r="D83" s="207"/>
      <c r="E83" s="207"/>
      <c r="F83" s="207"/>
      <c r="G83" s="207"/>
      <c r="H83" s="207"/>
      <c r="I83" s="207"/>
      <c r="J83" s="207"/>
      <c r="K83" s="207"/>
      <c r="L83" s="207"/>
      <c r="M83" s="207"/>
      <c r="N83" s="207"/>
    </row>
    <row r="84" spans="1:17" ht="17.100000000000001" customHeight="1">
      <c r="B84" s="336"/>
      <c r="C84" s="190" t="s">
        <v>812</v>
      </c>
      <c r="D84" s="207"/>
      <c r="E84" s="207"/>
      <c r="F84" s="207"/>
      <c r="G84" s="207"/>
      <c r="H84" s="207"/>
      <c r="I84" s="207"/>
      <c r="J84" s="207"/>
      <c r="K84" s="207"/>
      <c r="L84" s="207"/>
      <c r="M84" s="207"/>
      <c r="N84" s="207"/>
    </row>
    <row r="85" spans="1:17" ht="17.100000000000001" customHeight="1">
      <c r="B85" s="336"/>
      <c r="C85" s="190" t="s">
        <v>453</v>
      </c>
      <c r="D85" s="207"/>
      <c r="E85" s="207"/>
      <c r="F85" s="207"/>
      <c r="G85" s="207"/>
      <c r="H85" s="207"/>
      <c r="I85" s="207"/>
      <c r="J85" s="207"/>
      <c r="K85" s="207"/>
      <c r="L85" s="207"/>
      <c r="M85" s="207"/>
      <c r="N85" s="207"/>
    </row>
    <row r="86" spans="1:17" s="193" customFormat="1" ht="17.100000000000001" customHeight="1">
      <c r="B86" s="265"/>
      <c r="C86" s="265"/>
      <c r="D86" s="265"/>
      <c r="E86" s="207"/>
      <c r="F86" s="207"/>
      <c r="G86" s="207"/>
      <c r="H86" s="207"/>
      <c r="I86" s="207"/>
      <c r="J86" s="207"/>
      <c r="K86" s="207"/>
      <c r="L86" s="207"/>
      <c r="M86" s="207"/>
      <c r="N86" s="207"/>
    </row>
    <row r="87" spans="1:17" s="193" customFormat="1" ht="17.100000000000001" customHeight="1">
      <c r="B87" s="323" t="s">
        <v>472</v>
      </c>
      <c r="C87" s="191"/>
      <c r="D87" s="191"/>
      <c r="E87" s="207"/>
      <c r="F87" s="207"/>
      <c r="G87" s="207"/>
      <c r="H87" s="207"/>
      <c r="I87" s="207"/>
      <c r="J87" s="207"/>
      <c r="K87" s="207"/>
    </row>
    <row r="88" spans="1:17" s="193" customFormat="1" ht="17.100000000000001" customHeight="1">
      <c r="B88" s="410" t="s">
        <v>610</v>
      </c>
      <c r="C88" s="191"/>
      <c r="D88" s="191"/>
      <c r="E88" s="207"/>
      <c r="F88" s="207"/>
      <c r="G88" s="207"/>
      <c r="H88" s="207"/>
      <c r="I88" s="207"/>
      <c r="J88" s="207"/>
      <c r="K88" s="207"/>
    </row>
    <row r="89" spans="1:17" s="193" customFormat="1" ht="17.100000000000001" customHeight="1">
      <c r="B89" s="410"/>
      <c r="C89" s="191"/>
      <c r="D89" s="191"/>
      <c r="E89" s="207"/>
      <c r="F89" s="207"/>
      <c r="G89" s="207"/>
      <c r="H89" s="207"/>
      <c r="I89" s="207"/>
      <c r="J89" s="207"/>
      <c r="K89" s="207"/>
      <c r="Q89" s="204" t="s">
        <v>216</v>
      </c>
    </row>
    <row r="90" spans="1:17" ht="23.1" customHeight="1">
      <c r="A90" s="193"/>
      <c r="B90" s="761"/>
      <c r="C90" s="761"/>
      <c r="D90" s="759" t="s">
        <v>474</v>
      </c>
      <c r="E90" s="983" t="s">
        <v>110</v>
      </c>
      <c r="F90" s="761"/>
      <c r="G90" s="761"/>
      <c r="H90" s="761"/>
      <c r="I90" s="761" t="s">
        <v>655</v>
      </c>
      <c r="J90" s="761"/>
      <c r="K90" s="761"/>
      <c r="L90" s="761"/>
      <c r="M90" s="761" t="s">
        <v>59</v>
      </c>
      <c r="N90" s="761"/>
      <c r="O90" s="761"/>
      <c r="P90" s="761"/>
      <c r="Q90" s="569" t="s">
        <v>388</v>
      </c>
    </row>
    <row r="91" spans="1:17" ht="27" customHeight="1">
      <c r="A91" s="193"/>
      <c r="B91" s="761"/>
      <c r="C91" s="761"/>
      <c r="D91" s="759"/>
      <c r="E91" s="300" t="s">
        <v>3</v>
      </c>
      <c r="F91" s="572" t="s">
        <v>4</v>
      </c>
      <c r="G91" s="411" t="s">
        <v>339</v>
      </c>
      <c r="H91" s="300" t="s">
        <v>5</v>
      </c>
      <c r="I91" s="469" t="s">
        <v>3</v>
      </c>
      <c r="J91" s="469" t="s">
        <v>4</v>
      </c>
      <c r="K91" s="411" t="s">
        <v>339</v>
      </c>
      <c r="L91" s="300" t="s">
        <v>5</v>
      </c>
      <c r="M91" s="469" t="s">
        <v>3</v>
      </c>
      <c r="N91" s="469" t="s">
        <v>4</v>
      </c>
      <c r="O91" s="411" t="s">
        <v>339</v>
      </c>
      <c r="P91" s="300" t="s">
        <v>5</v>
      </c>
      <c r="Q91" s="570"/>
    </row>
    <row r="92" spans="1:17" ht="23.1" customHeight="1">
      <c r="A92" s="193"/>
      <c r="B92" s="993" t="s">
        <v>609</v>
      </c>
      <c r="C92" s="503" t="s">
        <v>68</v>
      </c>
      <c r="D92" s="374">
        <f>H92+L92+P92+Q92</f>
        <v>0</v>
      </c>
      <c r="E92" s="578"/>
      <c r="F92" s="312"/>
      <c r="G92" s="584"/>
      <c r="H92" s="580">
        <f>SUM(E92:G92)</f>
        <v>0</v>
      </c>
      <c r="I92" s="312"/>
      <c r="J92" s="312"/>
      <c r="K92" s="584"/>
      <c r="L92" s="580">
        <f>SUM(I92:K92)</f>
        <v>0</v>
      </c>
      <c r="M92" s="312"/>
      <c r="N92" s="312"/>
      <c r="O92" s="584"/>
      <c r="P92" s="582">
        <f>SUM(M92:O92)</f>
        <v>0</v>
      </c>
      <c r="Q92" s="360"/>
    </row>
    <row r="93" spans="1:17" ht="23.1" customHeight="1" thickBot="1">
      <c r="A93" s="193"/>
      <c r="B93" s="994"/>
      <c r="C93" s="301" t="s">
        <v>69</v>
      </c>
      <c r="D93" s="577">
        <f>H93+L93+P93+Q93</f>
        <v>0</v>
      </c>
      <c r="E93" s="579"/>
      <c r="F93" s="452"/>
      <c r="G93" s="585"/>
      <c r="H93" s="581">
        <f>SUM(E93:G93)</f>
        <v>0</v>
      </c>
      <c r="I93" s="452"/>
      <c r="J93" s="452"/>
      <c r="K93" s="585"/>
      <c r="L93" s="581">
        <f>SUM(I93:K93)</f>
        <v>0</v>
      </c>
      <c r="M93" s="452"/>
      <c r="N93" s="452"/>
      <c r="O93" s="585"/>
      <c r="P93" s="583">
        <f>SUM(M93:O93)</f>
        <v>0</v>
      </c>
      <c r="Q93" s="364"/>
    </row>
    <row r="94" spans="1:17" ht="23.1" customHeight="1" thickTop="1">
      <c r="A94" s="193"/>
      <c r="B94" s="994"/>
      <c r="C94" s="451" t="s">
        <v>70</v>
      </c>
      <c r="D94" s="368">
        <f t="shared" ref="D94:Q94" si="30">SUM(D92:D93)</f>
        <v>0</v>
      </c>
      <c r="E94" s="369">
        <f t="shared" si="30"/>
        <v>0</v>
      </c>
      <c r="F94" s="367">
        <f t="shared" si="30"/>
        <v>0</v>
      </c>
      <c r="G94" s="586">
        <f t="shared" si="30"/>
        <v>0</v>
      </c>
      <c r="H94" s="571">
        <f t="shared" si="30"/>
        <v>0</v>
      </c>
      <c r="I94" s="367">
        <f t="shared" si="30"/>
        <v>0</v>
      </c>
      <c r="J94" s="367">
        <f t="shared" si="30"/>
        <v>0</v>
      </c>
      <c r="K94" s="586">
        <f t="shared" si="30"/>
        <v>0</v>
      </c>
      <c r="L94" s="571">
        <f t="shared" si="30"/>
        <v>0</v>
      </c>
      <c r="M94" s="367">
        <f t="shared" si="30"/>
        <v>0</v>
      </c>
      <c r="N94" s="367">
        <f t="shared" si="30"/>
        <v>0</v>
      </c>
      <c r="O94" s="586">
        <f t="shared" si="30"/>
        <v>0</v>
      </c>
      <c r="P94" s="576">
        <f t="shared" si="30"/>
        <v>0</v>
      </c>
      <c r="Q94" s="367">
        <f t="shared" si="30"/>
        <v>0</v>
      </c>
    </row>
    <row r="95" spans="1:17" ht="23.1" customHeight="1">
      <c r="A95" s="193"/>
      <c r="B95" s="995"/>
      <c r="C95" s="560" t="s">
        <v>568</v>
      </c>
      <c r="D95" s="374">
        <f>H95+L95+P95+Q95</f>
        <v>0</v>
      </c>
      <c r="E95" s="578"/>
      <c r="F95" s="312"/>
      <c r="G95" s="587"/>
      <c r="H95" s="580">
        <f>SUM(E95:G95)</f>
        <v>0</v>
      </c>
      <c r="I95" s="312"/>
      <c r="J95" s="312"/>
      <c r="K95" s="587"/>
      <c r="L95" s="580">
        <f>SUM(I95:K95)</f>
        <v>0</v>
      </c>
      <c r="M95" s="312"/>
      <c r="N95" s="312"/>
      <c r="O95" s="587"/>
      <c r="P95" s="580">
        <f>SUM(M95:O95)</f>
        <v>0</v>
      </c>
      <c r="Q95" s="360"/>
    </row>
    <row r="96" spans="1:17" s="193" customFormat="1" ht="17.100000000000001" customHeight="1">
      <c r="B96" s="336"/>
      <c r="C96" s="191"/>
      <c r="D96" s="266"/>
      <c r="E96" s="207"/>
      <c r="F96" s="207"/>
      <c r="G96" s="207"/>
      <c r="H96" s="266"/>
      <c r="I96" s="207"/>
      <c r="J96" s="207"/>
      <c r="K96" s="207"/>
      <c r="L96" s="266"/>
      <c r="M96" s="207"/>
      <c r="N96" s="207"/>
      <c r="O96" s="207"/>
      <c r="P96" s="266"/>
      <c r="Q96" s="266"/>
    </row>
    <row r="97" spans="2:17" s="193" customFormat="1" ht="17.100000000000001" customHeight="1">
      <c r="B97" s="336"/>
      <c r="C97" s="217" t="s">
        <v>118</v>
      </c>
      <c r="D97" s="207"/>
      <c r="E97" s="207"/>
      <c r="F97" s="207"/>
      <c r="G97" s="207"/>
      <c r="H97" s="207"/>
    </row>
    <row r="98" spans="2:17" ht="17.100000000000001" customHeight="1">
      <c r="B98" s="336"/>
      <c r="C98" s="286" t="s">
        <v>830</v>
      </c>
      <c r="D98" s="286"/>
      <c r="E98" s="207"/>
      <c r="F98" s="207"/>
      <c r="G98" s="207"/>
      <c r="H98" s="207"/>
      <c r="I98" s="207"/>
      <c r="J98" s="207"/>
      <c r="K98" s="207"/>
      <c r="L98" s="207"/>
      <c r="M98" s="207"/>
      <c r="N98" s="207"/>
      <c r="O98" s="207"/>
      <c r="P98" s="207"/>
      <c r="Q98" s="207"/>
    </row>
    <row r="99" spans="2:17" s="193" customFormat="1" ht="17.100000000000001" customHeight="1">
      <c r="B99" s="336"/>
      <c r="C99" s="286" t="s">
        <v>644</v>
      </c>
      <c r="D99" s="207"/>
      <c r="E99" s="207"/>
      <c r="F99" s="207"/>
      <c r="G99" s="207"/>
      <c r="H99" s="207"/>
      <c r="I99" s="207"/>
      <c r="J99" s="207"/>
    </row>
    <row r="100" spans="2:17" ht="17.100000000000001" customHeight="1">
      <c r="B100" s="336"/>
      <c r="C100" s="286" t="s">
        <v>645</v>
      </c>
      <c r="D100" s="286"/>
      <c r="E100" s="207"/>
      <c r="F100" s="207"/>
      <c r="G100" s="207"/>
      <c r="H100" s="207"/>
      <c r="I100" s="207"/>
      <c r="J100" s="207"/>
      <c r="K100" s="207"/>
      <c r="L100" s="207"/>
      <c r="M100" s="207"/>
      <c r="N100" s="207"/>
      <c r="O100" s="207"/>
      <c r="P100" s="207"/>
      <c r="Q100" s="207"/>
    </row>
    <row r="101" spans="2:17" ht="17.100000000000001" customHeight="1">
      <c r="B101" s="336"/>
      <c r="C101" s="286" t="s">
        <v>646</v>
      </c>
      <c r="D101" s="286"/>
      <c r="E101" s="207"/>
      <c r="F101" s="207"/>
      <c r="G101" s="207"/>
      <c r="H101" s="207"/>
      <c r="I101" s="207"/>
      <c r="J101" s="207"/>
      <c r="K101" s="207"/>
      <c r="L101" s="207"/>
      <c r="M101" s="207"/>
      <c r="N101" s="207"/>
      <c r="O101" s="207"/>
      <c r="P101" s="207"/>
      <c r="Q101" s="207"/>
    </row>
    <row r="102" spans="2:17" s="193" customFormat="1" ht="17.100000000000001" customHeight="1">
      <c r="B102" s="336"/>
      <c r="C102" s="190" t="s">
        <v>932</v>
      </c>
      <c r="D102" s="207"/>
      <c r="E102" s="207"/>
      <c r="F102" s="207"/>
      <c r="G102" s="207"/>
      <c r="H102" s="207"/>
      <c r="I102" s="207"/>
      <c r="J102" s="207"/>
    </row>
    <row r="103" spans="2:17" s="193" customFormat="1" ht="17.100000000000001" customHeight="1">
      <c r="B103" s="336"/>
      <c r="C103" s="397" t="s">
        <v>407</v>
      </c>
      <c r="D103" s="207"/>
      <c r="E103" s="207"/>
      <c r="F103" s="207"/>
      <c r="G103" s="207"/>
      <c r="H103" s="207"/>
      <c r="I103" s="207"/>
      <c r="J103" s="207"/>
    </row>
    <row r="104" spans="2:17" s="193" customFormat="1" ht="17.100000000000001" customHeight="1">
      <c r="B104" s="336"/>
      <c r="C104" s="355"/>
      <c r="D104" s="207"/>
      <c r="E104" s="207"/>
      <c r="F104" s="207"/>
      <c r="G104" s="207"/>
      <c r="H104" s="207"/>
      <c r="I104" s="207"/>
      <c r="J104" s="207"/>
    </row>
    <row r="105" spans="2:17" ht="17.100000000000001" customHeight="1">
      <c r="B105" s="410" t="s">
        <v>477</v>
      </c>
      <c r="C105" s="193"/>
    </row>
    <row r="106" spans="2:17" ht="17.100000000000001" customHeight="1">
      <c r="B106" s="410"/>
      <c r="C106" s="193"/>
      <c r="G106" s="448" t="s">
        <v>588</v>
      </c>
    </row>
    <row r="107" spans="2:17" ht="23.1" customHeight="1">
      <c r="B107" s="998"/>
      <c r="C107" s="999"/>
      <c r="D107" s="1000"/>
      <c r="E107" s="838" t="s">
        <v>309</v>
      </c>
      <c r="F107" s="839"/>
      <c r="G107" s="840"/>
    </row>
    <row r="108" spans="2:17" ht="23.1" customHeight="1">
      <c r="B108" s="1001"/>
      <c r="C108" s="1002"/>
      <c r="D108" s="1003"/>
      <c r="E108" s="532" t="s">
        <v>3</v>
      </c>
      <c r="F108" s="529" t="s">
        <v>61</v>
      </c>
      <c r="G108" s="224" t="s">
        <v>60</v>
      </c>
    </row>
    <row r="109" spans="2:17" ht="30" customHeight="1">
      <c r="B109" s="640" t="s">
        <v>110</v>
      </c>
      <c r="C109" s="996" t="s">
        <v>648</v>
      </c>
      <c r="D109" s="997"/>
      <c r="E109" s="395">
        <f>D125+E125</f>
        <v>0</v>
      </c>
      <c r="F109" s="396">
        <f>I125+J125</f>
        <v>0</v>
      </c>
      <c r="G109" s="226">
        <f>E109+F109</f>
        <v>0</v>
      </c>
    </row>
    <row r="110" spans="2:17" ht="30" customHeight="1">
      <c r="B110" s="640" t="s">
        <v>58</v>
      </c>
      <c r="C110" s="996" t="s">
        <v>773</v>
      </c>
      <c r="D110" s="997"/>
      <c r="E110" s="395">
        <f>H125-H128-H129</f>
        <v>0</v>
      </c>
      <c r="F110" s="396">
        <f>M125-M128-M129</f>
        <v>0</v>
      </c>
      <c r="G110" s="226">
        <f>E110+F110</f>
        <v>0</v>
      </c>
    </row>
    <row r="111" spans="2:17" ht="30" customHeight="1">
      <c r="B111" s="640" t="s">
        <v>59</v>
      </c>
      <c r="C111" s="996" t="s">
        <v>460</v>
      </c>
      <c r="D111" s="997"/>
      <c r="E111" s="395">
        <f>H129+H130</f>
        <v>0</v>
      </c>
      <c r="F111" s="396">
        <f>M129+M130</f>
        <v>0</v>
      </c>
      <c r="G111" s="226">
        <f>E111+F111</f>
        <v>0</v>
      </c>
    </row>
    <row r="112" spans="2:17" s="193" customFormat="1" ht="17.100000000000001" customHeight="1">
      <c r="B112" s="637"/>
      <c r="C112" s="265"/>
      <c r="D112" s="265"/>
      <c r="E112" s="394"/>
      <c r="F112" s="394"/>
      <c r="G112" s="394"/>
    </row>
    <row r="113" spans="1:22" ht="17.100000000000001" customHeight="1">
      <c r="C113" s="217" t="s">
        <v>335</v>
      </c>
      <c r="D113" s="394"/>
      <c r="E113" s="394"/>
      <c r="F113" s="394"/>
    </row>
    <row r="114" spans="1:22" ht="17.100000000000001" customHeight="1">
      <c r="C114" s="286" t="s">
        <v>336</v>
      </c>
      <c r="D114" s="394"/>
      <c r="E114" s="394"/>
      <c r="F114" s="394"/>
    </row>
    <row r="115" spans="1:22" s="664" customFormat="1" ht="17.100000000000001" customHeight="1">
      <c r="C115" s="665" t="s">
        <v>790</v>
      </c>
      <c r="D115" s="666"/>
      <c r="E115" s="666"/>
      <c r="F115" s="666"/>
    </row>
    <row r="116" spans="1:22" s="664" customFormat="1" ht="17.100000000000001" customHeight="1">
      <c r="C116" s="665" t="s">
        <v>791</v>
      </c>
      <c r="D116" s="666"/>
      <c r="E116" s="666"/>
      <c r="F116" s="666"/>
    </row>
    <row r="117" spans="1:22" s="664" customFormat="1" ht="17.100000000000001" customHeight="1">
      <c r="C117" s="665" t="s">
        <v>792</v>
      </c>
      <c r="D117" s="666"/>
      <c r="E117" s="666"/>
      <c r="F117" s="666"/>
    </row>
    <row r="118" spans="1:22" ht="17.100000000000001" customHeight="1">
      <c r="C118" s="355" t="s">
        <v>877</v>
      </c>
      <c r="D118" s="394"/>
      <c r="E118" s="394"/>
      <c r="F118" s="394"/>
    </row>
    <row r="119" spans="1:22" ht="17.100000000000001" customHeight="1">
      <c r="C119" s="415" t="s">
        <v>878</v>
      </c>
      <c r="D119" s="394"/>
      <c r="E119" s="394"/>
      <c r="F119" s="394"/>
    </row>
    <row r="120" spans="1:22" ht="17.100000000000001" customHeight="1">
      <c r="C120" s="207"/>
      <c r="D120" s="394"/>
      <c r="E120" s="394"/>
      <c r="F120" s="394"/>
    </row>
    <row r="121" spans="1:22" s="193" customFormat="1" ht="17.100000000000001" customHeight="1">
      <c r="B121" s="410" t="s">
        <v>473</v>
      </c>
      <c r="C121" s="190"/>
      <c r="D121" s="207"/>
      <c r="E121" s="207"/>
      <c r="F121" s="207"/>
      <c r="G121" s="207"/>
      <c r="H121" s="207"/>
      <c r="I121" s="207"/>
      <c r="J121" s="207"/>
    </row>
    <row r="122" spans="1:22" s="193" customFormat="1" ht="17.100000000000001" customHeight="1">
      <c r="B122" s="410"/>
      <c r="C122" s="207"/>
      <c r="D122" s="207"/>
      <c r="E122" s="207"/>
      <c r="F122" s="207"/>
      <c r="G122" s="207"/>
      <c r="H122" s="207"/>
      <c r="I122" s="207"/>
      <c r="J122" s="207"/>
      <c r="M122" s="448" t="s">
        <v>588</v>
      </c>
    </row>
    <row r="123" spans="1:22" ht="23.1" customHeight="1">
      <c r="B123" s="375"/>
      <c r="C123" s="376" t="s">
        <v>191</v>
      </c>
      <c r="D123" s="989" t="s">
        <v>189</v>
      </c>
      <c r="E123" s="989"/>
      <c r="F123" s="989"/>
      <c r="G123" s="989"/>
      <c r="H123" s="989"/>
      <c r="I123" s="989" t="s">
        <v>190</v>
      </c>
      <c r="J123" s="989"/>
      <c r="K123" s="989"/>
      <c r="L123" s="989"/>
      <c r="M123" s="989"/>
      <c r="O123" s="377"/>
    </row>
    <row r="124" spans="1:22" ht="23.1" customHeight="1">
      <c r="B124" s="232" t="s">
        <v>192</v>
      </c>
      <c r="C124" s="378"/>
      <c r="D124" s="481" t="s">
        <v>62</v>
      </c>
      <c r="E124" s="481" t="s">
        <v>73</v>
      </c>
      <c r="F124" s="481" t="s">
        <v>74</v>
      </c>
      <c r="G124" s="229" t="s">
        <v>75</v>
      </c>
      <c r="H124" s="231" t="s">
        <v>63</v>
      </c>
      <c r="I124" s="481" t="s">
        <v>62</v>
      </c>
      <c r="J124" s="481" t="s">
        <v>73</v>
      </c>
      <c r="K124" s="481" t="s">
        <v>74</v>
      </c>
      <c r="L124" s="229" t="s">
        <v>75</v>
      </c>
      <c r="M124" s="231" t="s">
        <v>63</v>
      </c>
    </row>
    <row r="125" spans="1:22" ht="30" customHeight="1">
      <c r="A125" s="193"/>
      <c r="B125" s="991" t="s">
        <v>215</v>
      </c>
      <c r="C125" s="992"/>
      <c r="D125" s="564">
        <f>'1.基礎情報（市区町村用）'!F48+'1.基礎情報（事務組合用）'!F40</f>
        <v>0</v>
      </c>
      <c r="E125" s="564">
        <f>'1.基礎情報（市区町村用）'!G48+'1.基礎情報（事務組合用）'!G40</f>
        <v>0</v>
      </c>
      <c r="F125" s="564">
        <f>'1.基礎情報（市区町村用）'!H48+'1.基礎情報（事務組合用）'!H40</f>
        <v>0</v>
      </c>
      <c r="G125" s="565">
        <f>'1.基礎情報（市区町村用）'!I48+'1.基礎情報（事務組合用）'!I40</f>
        <v>0</v>
      </c>
      <c r="H125" s="379">
        <f>SUM(D125:G125)</f>
        <v>0</v>
      </c>
      <c r="I125" s="564">
        <f>'1.基礎情報（市区町村用）'!F60+'1.基礎情報（事務組合用）'!F52</f>
        <v>0</v>
      </c>
      <c r="J125" s="564">
        <f>'1.基礎情報（市区町村用）'!G60+'1.基礎情報（事務組合用）'!G52</f>
        <v>0</v>
      </c>
      <c r="K125" s="564">
        <f>'1.基礎情報（市区町村用）'!H60+'1.基礎情報（事務組合用）'!H52</f>
        <v>0</v>
      </c>
      <c r="L125" s="565">
        <f>'1.基礎情報（市区町村用）'!I60+'1.基礎情報（事務組合用）'!I52</f>
        <v>0</v>
      </c>
      <c r="M125" s="379">
        <f t="shared" ref="M125:M126" si="31">SUM(I125:L125)</f>
        <v>0</v>
      </c>
    </row>
    <row r="126" spans="1:22" ht="23.1" customHeight="1">
      <c r="A126" s="193"/>
      <c r="B126" s="798" t="s">
        <v>214</v>
      </c>
      <c r="C126" s="798"/>
      <c r="D126" s="225"/>
      <c r="E126" s="225"/>
      <c r="F126" s="225"/>
      <c r="G126" s="565">
        <f>'1.基礎情報（市区町村用）'!K48+'1.基礎情報（事務組合用）'!K40</f>
        <v>0</v>
      </c>
      <c r="H126" s="379">
        <f t="shared" ref="H126" si="32">SUM(D126:G126)</f>
        <v>0</v>
      </c>
      <c r="I126" s="225"/>
      <c r="J126" s="225"/>
      <c r="K126" s="225"/>
      <c r="L126" s="381"/>
      <c r="M126" s="379">
        <f t="shared" si="31"/>
        <v>0</v>
      </c>
    </row>
    <row r="127" spans="1:22" ht="23.1" customHeight="1">
      <c r="A127" s="193"/>
      <c r="B127" s="799" t="s">
        <v>188</v>
      </c>
      <c r="C127" s="799"/>
      <c r="D127" s="373">
        <f>SUM(D125:D126)</f>
        <v>0</v>
      </c>
      <c r="E127" s="373">
        <f t="shared" ref="E127:M127" si="33">SUM(E125:E126)</f>
        <v>0</v>
      </c>
      <c r="F127" s="373">
        <f t="shared" si="33"/>
        <v>0</v>
      </c>
      <c r="G127" s="374">
        <f t="shared" si="33"/>
        <v>0</v>
      </c>
      <c r="H127" s="358">
        <f t="shared" si="33"/>
        <v>0</v>
      </c>
      <c r="I127" s="373">
        <f t="shared" si="33"/>
        <v>0</v>
      </c>
      <c r="J127" s="373">
        <f t="shared" si="33"/>
        <v>0</v>
      </c>
      <c r="K127" s="373">
        <f t="shared" si="33"/>
        <v>0</v>
      </c>
      <c r="L127" s="374">
        <f t="shared" si="33"/>
        <v>0</v>
      </c>
      <c r="M127" s="358">
        <f t="shared" si="33"/>
        <v>0</v>
      </c>
    </row>
    <row r="128" spans="1:22" ht="23.1" customHeight="1">
      <c r="A128" s="193"/>
      <c r="B128" s="869" t="s">
        <v>212</v>
      </c>
      <c r="C128" s="869"/>
      <c r="D128" s="225"/>
      <c r="E128" s="225"/>
      <c r="F128" s="225"/>
      <c r="G128" s="521"/>
      <c r="H128" s="260">
        <f>'1.基礎情報（市区町村用）'!F66+'1.基礎情報（事務組合用）'!F58</f>
        <v>0</v>
      </c>
      <c r="I128" s="225"/>
      <c r="J128" s="225"/>
      <c r="K128" s="225"/>
      <c r="L128" s="381"/>
      <c r="M128" s="260">
        <f>'1.基礎情報（市区町村用）'!G66+'1.基礎情報（事務組合用）'!G58</f>
        <v>0</v>
      </c>
      <c r="N128" s="223"/>
      <c r="O128" s="223"/>
      <c r="P128" s="223"/>
      <c r="Q128" s="223"/>
      <c r="R128" s="223"/>
      <c r="S128" s="223"/>
      <c r="T128" s="223"/>
      <c r="U128" s="223"/>
      <c r="V128" s="223"/>
    </row>
    <row r="129" spans="1:22" ht="23.1" customHeight="1">
      <c r="A129" s="193"/>
      <c r="B129" s="869" t="s">
        <v>213</v>
      </c>
      <c r="C129" s="869"/>
      <c r="D129" s="225"/>
      <c r="E129" s="225"/>
      <c r="F129" s="225"/>
      <c r="G129" s="521"/>
      <c r="H129" s="260">
        <f>'1.基礎情報（市区町村用）'!F67+'1.基礎情報（事務組合用）'!F59</f>
        <v>0</v>
      </c>
      <c r="I129" s="225"/>
      <c r="J129" s="225"/>
      <c r="K129" s="225"/>
      <c r="L129" s="381"/>
      <c r="M129" s="260">
        <f>'1.基礎情報（市区町村用）'!G67+'1.基礎情報（事務組合用）'!G59</f>
        <v>0</v>
      </c>
      <c r="N129" s="223"/>
      <c r="O129" s="223"/>
      <c r="P129" s="223"/>
      <c r="Q129" s="223"/>
      <c r="R129" s="223"/>
      <c r="S129" s="223"/>
      <c r="T129" s="223"/>
      <c r="U129" s="223"/>
      <c r="V129" s="223"/>
    </row>
    <row r="130" spans="1:22" ht="23.1" customHeight="1">
      <c r="A130" s="193"/>
      <c r="B130" s="872" t="s">
        <v>459</v>
      </c>
      <c r="C130" s="988"/>
      <c r="D130" s="225"/>
      <c r="E130" s="225"/>
      <c r="F130" s="225"/>
      <c r="G130" s="521"/>
      <c r="H130" s="260">
        <f>'1.基礎情報（市区町村用）'!F68+'1.基礎情報（事務組合用）'!F60</f>
        <v>0</v>
      </c>
      <c r="I130" s="225"/>
      <c r="J130" s="225"/>
      <c r="K130" s="225"/>
      <c r="L130" s="381"/>
      <c r="M130" s="260">
        <f>'1.基礎情報（市区町村用）'!G68+'1.基礎情報（事務組合用）'!G60</f>
        <v>0</v>
      </c>
      <c r="N130" s="223"/>
      <c r="O130" s="223"/>
      <c r="P130" s="223"/>
      <c r="Q130" s="223"/>
      <c r="R130" s="223"/>
      <c r="S130" s="223"/>
      <c r="T130" s="223"/>
      <c r="U130" s="223"/>
      <c r="V130" s="223"/>
    </row>
    <row r="131" spans="1:22" s="193" customFormat="1" ht="17.100000000000001" customHeight="1">
      <c r="B131" s="392"/>
      <c r="C131" s="392"/>
      <c r="D131" s="392"/>
      <c r="E131" s="392"/>
      <c r="F131" s="392"/>
      <c r="G131" s="392"/>
      <c r="H131" s="222"/>
      <c r="I131" s="392"/>
      <c r="J131" s="392"/>
      <c r="K131" s="392"/>
      <c r="L131" s="392"/>
      <c r="M131" s="222"/>
      <c r="N131" s="639"/>
      <c r="O131" s="639"/>
      <c r="P131" s="639"/>
      <c r="Q131" s="639"/>
      <c r="R131" s="639"/>
      <c r="S131" s="639"/>
      <c r="T131" s="639"/>
      <c r="U131" s="639"/>
      <c r="V131" s="639"/>
    </row>
    <row r="132" spans="1:22" ht="17.100000000000001" customHeight="1">
      <c r="A132" s="190"/>
      <c r="B132" s="214" t="s">
        <v>669</v>
      </c>
      <c r="G132" s="190"/>
      <c r="H132" s="190"/>
    </row>
    <row r="133" spans="1:22" s="2" customFormat="1" ht="17.100000000000001" customHeight="1">
      <c r="A133" s="169"/>
      <c r="B133" s="382"/>
      <c r="C133" s="133"/>
      <c r="D133" s="47"/>
      <c r="E133" s="47"/>
      <c r="F133" s="47"/>
      <c r="G133" s="47"/>
      <c r="H133" s="47"/>
      <c r="I133" s="47"/>
      <c r="J133" s="47"/>
      <c r="K133" s="47"/>
      <c r="L133" s="134"/>
      <c r="M133" s="134"/>
      <c r="N133" s="210" t="s">
        <v>451</v>
      </c>
    </row>
    <row r="134" spans="1:22" s="2" customFormat="1" ht="23.1" customHeight="1">
      <c r="A134" s="169"/>
      <c r="B134" s="135"/>
      <c r="C134" s="383"/>
      <c r="D134" s="775" t="s">
        <v>0</v>
      </c>
      <c r="E134" s="777" t="s">
        <v>1</v>
      </c>
      <c r="F134" s="778"/>
      <c r="G134" s="779"/>
      <c r="H134" s="781" t="s">
        <v>654</v>
      </c>
      <c r="I134" s="780"/>
      <c r="J134" s="782"/>
      <c r="K134" s="781" t="s">
        <v>2</v>
      </c>
      <c r="L134" s="780"/>
      <c r="M134" s="782"/>
      <c r="N134" s="984" t="s">
        <v>193</v>
      </c>
      <c r="O134" s="188"/>
    </row>
    <row r="135" spans="1:22" s="2" customFormat="1" ht="23.1" customHeight="1">
      <c r="A135" s="169"/>
      <c r="B135" s="137"/>
      <c r="C135" s="93"/>
      <c r="D135" s="776"/>
      <c r="E135" s="139" t="s">
        <v>3</v>
      </c>
      <c r="F135" s="472" t="s">
        <v>4</v>
      </c>
      <c r="G135" s="472" t="s">
        <v>5</v>
      </c>
      <c r="H135" s="139" t="s">
        <v>3</v>
      </c>
      <c r="I135" s="472" t="s">
        <v>4</v>
      </c>
      <c r="J135" s="472" t="s">
        <v>5</v>
      </c>
      <c r="K135" s="139" t="s">
        <v>3</v>
      </c>
      <c r="L135" s="472" t="s">
        <v>4</v>
      </c>
      <c r="M135" s="472" t="s">
        <v>5</v>
      </c>
      <c r="N135" s="984"/>
      <c r="O135" s="50"/>
    </row>
    <row r="136" spans="1:22" s="2" customFormat="1" ht="23.1" customHeight="1">
      <c r="A136" s="169"/>
      <c r="B136" s="51">
        <v>1</v>
      </c>
      <c r="C136" s="52" t="s">
        <v>6</v>
      </c>
      <c r="D136" s="474"/>
      <c r="E136" s="473"/>
      <c r="F136" s="474"/>
      <c r="G136" s="474"/>
      <c r="H136" s="474"/>
      <c r="I136" s="474"/>
      <c r="J136" s="474"/>
      <c r="K136" s="474"/>
      <c r="L136" s="474"/>
      <c r="M136" s="476"/>
      <c r="N136" s="489"/>
    </row>
    <row r="137" spans="1:22" s="2" customFormat="1" ht="23.1" customHeight="1">
      <c r="A137" s="638"/>
      <c r="B137" s="142"/>
      <c r="C137" s="60" t="s">
        <v>194</v>
      </c>
      <c r="D137" s="78">
        <f>G137+J137+M137+N137</f>
        <v>0</v>
      </c>
      <c r="E137" s="90">
        <f>IFERROR(E18+G18*E109/G109,E18)</f>
        <v>0</v>
      </c>
      <c r="F137" s="90">
        <f>IFERROR(F18+G18*F109/G109,F18)</f>
        <v>0</v>
      </c>
      <c r="G137" s="143">
        <f>SUM(E137:F137)</f>
        <v>0</v>
      </c>
      <c r="H137" s="90">
        <f>IFERROR(I18+K18*E110/G110,I18)</f>
        <v>0</v>
      </c>
      <c r="I137" s="90">
        <f>IFERROR(J18+K18*F110/G110,J18)</f>
        <v>0</v>
      </c>
      <c r="J137" s="143">
        <f t="shared" ref="J137:J140" si="34">SUM(H137:I137)</f>
        <v>0</v>
      </c>
      <c r="K137" s="90">
        <f>IFERROR(M18+O18*E111/G111,M18)</f>
        <v>0</v>
      </c>
      <c r="L137" s="90">
        <f>IFERROR(N18+O18*F111/G111,N18)</f>
        <v>0</v>
      </c>
      <c r="M137" s="143">
        <f t="shared" ref="M137:M140" si="35">SUM(K137:L137)</f>
        <v>0</v>
      </c>
      <c r="N137" s="109">
        <f>Q18</f>
        <v>0</v>
      </c>
      <c r="O137" s="188"/>
    </row>
    <row r="138" spans="1:22" s="2" customFormat="1" ht="23.1" customHeight="1">
      <c r="A138" s="638"/>
      <c r="B138" s="142"/>
      <c r="C138" s="57" t="s">
        <v>195</v>
      </c>
      <c r="D138" s="78">
        <f>G138+J138+M138+N138</f>
        <v>0</v>
      </c>
      <c r="E138" s="90">
        <f>IFERROR(E19+G19*E109/G109,E19)</f>
        <v>0</v>
      </c>
      <c r="F138" s="90">
        <f>IFERROR(F19+G19*F109/G109,F19)</f>
        <v>0</v>
      </c>
      <c r="G138" s="143">
        <f>SUM(E138:F138)</f>
        <v>0</v>
      </c>
      <c r="H138" s="90">
        <f>IFERROR(I19+K19*E110/G110,I19)</f>
        <v>0</v>
      </c>
      <c r="I138" s="90">
        <f>IFERROR(J19+K19*F110/G110,J19)</f>
        <v>0</v>
      </c>
      <c r="J138" s="143">
        <f t="shared" si="34"/>
        <v>0</v>
      </c>
      <c r="K138" s="90">
        <f>IFERROR(M19+O19*E111/G111,M19)</f>
        <v>0</v>
      </c>
      <c r="L138" s="90">
        <f>IFERROR(N19+O19*F111/G111,N19)</f>
        <v>0</v>
      </c>
      <c r="M138" s="143">
        <f t="shared" si="35"/>
        <v>0</v>
      </c>
      <c r="N138" s="109">
        <f>Q19</f>
        <v>0</v>
      </c>
      <c r="O138" s="188"/>
    </row>
    <row r="139" spans="1:22" s="2" customFormat="1" ht="23.1" customHeight="1">
      <c r="A139" s="638"/>
      <c r="B139" s="146"/>
      <c r="C139" s="62" t="s">
        <v>196</v>
      </c>
      <c r="D139" s="78">
        <f>G139+J139+M139+N139</f>
        <v>0</v>
      </c>
      <c r="E139" s="70">
        <f>IFERROR(E71+G71*E109/G109,E71)</f>
        <v>0</v>
      </c>
      <c r="F139" s="70">
        <f>IFERROR(F71+G71*F109/G109,F71)</f>
        <v>0</v>
      </c>
      <c r="G139" s="109">
        <f>SUM(E139:F139)</f>
        <v>0</v>
      </c>
      <c r="H139" s="70">
        <f>IFERROR(I71+K71*E110/G110,I71)</f>
        <v>0</v>
      </c>
      <c r="I139" s="70">
        <f>IFERROR(J71+K71*F110/G110,J71)</f>
        <v>0</v>
      </c>
      <c r="J139" s="109">
        <f t="shared" si="34"/>
        <v>0</v>
      </c>
      <c r="K139" s="70">
        <f>IFERROR(M71+O71*E111/G111,M71)</f>
        <v>0</v>
      </c>
      <c r="L139" s="70">
        <f>IFERROR(N71+O71*F111/G111,N71)</f>
        <v>0</v>
      </c>
      <c r="M139" s="109">
        <f t="shared" si="35"/>
        <v>0</v>
      </c>
      <c r="N139" s="109">
        <f>Q71</f>
        <v>0</v>
      </c>
      <c r="O139" s="188"/>
    </row>
    <row r="140" spans="1:22" s="2" customFormat="1" ht="23.1" customHeight="1" thickBot="1">
      <c r="A140" s="638"/>
      <c r="B140" s="146"/>
      <c r="C140" s="47" t="s">
        <v>197</v>
      </c>
      <c r="D140" s="78">
        <f>G140+J140+M140+N140</f>
        <v>0</v>
      </c>
      <c r="E140" s="115">
        <f>IFERROR(E72+G72*E109/G109,E72)+IFERROR(E73+G73*E109/G109,E73)</f>
        <v>0</v>
      </c>
      <c r="F140" s="115">
        <f>IFERROR(F72+G72*F109/G109,F72)+IFERROR(F73+G73*F109/G109,F73)</f>
        <v>0</v>
      </c>
      <c r="G140" s="109">
        <f>SUM(E140:F140)</f>
        <v>0</v>
      </c>
      <c r="H140" s="115">
        <f>IFERROR(I72+K72*E110/G110,I72)+IFERROR(I73+K73*E110/G110,I73)</f>
        <v>0</v>
      </c>
      <c r="I140" s="115">
        <f>IFERROR(J72+K72*F110/G110,J72)+IFERROR(J73+K73*F110/G110,J73)</f>
        <v>0</v>
      </c>
      <c r="J140" s="109">
        <f t="shared" si="34"/>
        <v>0</v>
      </c>
      <c r="K140" s="115">
        <f>IFERROR(M72+O72*E111/G111,M72)+IFERROR(M73+O73*E111/G111,M73)</f>
        <v>0</v>
      </c>
      <c r="L140" s="115">
        <f>IFERROR(N72+O72*F111/G111,N72)+IFERROR(N73+O73*F111/G111,N73)</f>
        <v>0</v>
      </c>
      <c r="M140" s="109">
        <f t="shared" si="35"/>
        <v>0</v>
      </c>
      <c r="N140" s="157">
        <f>Q72+Q73</f>
        <v>0</v>
      </c>
      <c r="O140" s="188"/>
    </row>
    <row r="141" spans="1:22" s="2" customFormat="1" ht="23.1" customHeight="1" thickTop="1">
      <c r="A141" s="638"/>
      <c r="B141" s="64"/>
      <c r="C141" s="384" t="s">
        <v>11</v>
      </c>
      <c r="D141" s="65">
        <f>SUM(D137:D140)</f>
        <v>0</v>
      </c>
      <c r="E141" s="151">
        <f>SUM(E137:E140)</f>
        <v>0</v>
      </c>
      <c r="F141" s="151">
        <f>SUM(F137:F140)</f>
        <v>0</v>
      </c>
      <c r="G141" s="151">
        <f>SUM(G137:G140)</f>
        <v>0</v>
      </c>
      <c r="H141" s="151">
        <f t="shared" ref="H141:N141" si="36">SUM(H137:H140)</f>
        <v>0</v>
      </c>
      <c r="I141" s="151">
        <f t="shared" si="36"/>
        <v>0</v>
      </c>
      <c r="J141" s="151">
        <f t="shared" si="36"/>
        <v>0</v>
      </c>
      <c r="K141" s="151">
        <f t="shared" si="36"/>
        <v>0</v>
      </c>
      <c r="L141" s="151">
        <f t="shared" si="36"/>
        <v>0</v>
      </c>
      <c r="M141" s="151">
        <f t="shared" si="36"/>
        <v>0</v>
      </c>
      <c r="N141" s="124">
        <f t="shared" si="36"/>
        <v>0</v>
      </c>
      <c r="O141" s="188"/>
    </row>
    <row r="142" spans="1:22" s="2" customFormat="1" ht="23.1" customHeight="1">
      <c r="A142" s="638"/>
      <c r="B142" s="66">
        <v>2</v>
      </c>
      <c r="C142" s="52" t="s">
        <v>12</v>
      </c>
      <c r="D142" s="116"/>
      <c r="E142" s="116"/>
      <c r="F142" s="116"/>
      <c r="G142" s="116"/>
      <c r="H142" s="116"/>
      <c r="I142" s="116"/>
      <c r="J142" s="116"/>
      <c r="K142" s="116"/>
      <c r="L142" s="116"/>
      <c r="M142" s="87"/>
      <c r="N142" s="109"/>
      <c r="O142" s="188"/>
    </row>
    <row r="143" spans="1:22" s="2" customFormat="1" ht="23.1" customHeight="1">
      <c r="A143" s="638"/>
      <c r="B143" s="74"/>
      <c r="C143" s="57" t="s">
        <v>198</v>
      </c>
      <c r="D143" s="78">
        <f>G143+J143+M143+N143</f>
        <v>0</v>
      </c>
      <c r="E143" s="90">
        <f>IFERROR(E20+G20*E109/G109,E20)</f>
        <v>0</v>
      </c>
      <c r="F143" s="90">
        <f>IFERROR(F20+G20*F109/G109,F20)</f>
        <v>0</v>
      </c>
      <c r="G143" s="109">
        <f>SUM(E143:F143)</f>
        <v>0</v>
      </c>
      <c r="H143" s="70">
        <f>IFERROR(I20+K20*E110/G110,I20)</f>
        <v>0</v>
      </c>
      <c r="I143" s="70">
        <f>IFERROR(J20+K20*F110/G110,J20)</f>
        <v>0</v>
      </c>
      <c r="J143" s="109">
        <f t="shared" ref="J143:J146" si="37">SUM(H143:I143)</f>
        <v>0</v>
      </c>
      <c r="K143" s="70">
        <f>IFERROR(M20+O20*E111/G111,M20)</f>
        <v>0</v>
      </c>
      <c r="L143" s="70">
        <f>IFERROR(N20+O20*F111/G111,N20)</f>
        <v>0</v>
      </c>
      <c r="M143" s="109">
        <f t="shared" ref="M143:M146" si="38">SUM(K143:L143)</f>
        <v>0</v>
      </c>
      <c r="N143" s="109">
        <f>Q20</f>
        <v>0</v>
      </c>
      <c r="O143" s="188"/>
    </row>
    <row r="144" spans="1:22" s="2" customFormat="1" ht="23.1" customHeight="1">
      <c r="A144" s="638"/>
      <c r="B144" s="74"/>
      <c r="C144" s="57" t="s">
        <v>199</v>
      </c>
      <c r="D144" s="78">
        <f>G144+J144+M144+N144</f>
        <v>0</v>
      </c>
      <c r="E144" s="70">
        <f>IFERROR(E21+G21*E109/G109,E21)</f>
        <v>0</v>
      </c>
      <c r="F144" s="70">
        <f>IFERROR(F21+G21*F109/G109,F21)</f>
        <v>0</v>
      </c>
      <c r="G144" s="109">
        <f>SUM(E144:F144)</f>
        <v>0</v>
      </c>
      <c r="H144" s="70">
        <f>IFERROR(I21+K21*E110/G110,I21)</f>
        <v>0</v>
      </c>
      <c r="I144" s="70">
        <f>IFERROR(J21+K21*F110/G110,J21)</f>
        <v>0</v>
      </c>
      <c r="J144" s="109">
        <f t="shared" si="37"/>
        <v>0</v>
      </c>
      <c r="K144" s="70">
        <f>IFERROR(M21+O21*E111/G111,M21)</f>
        <v>0</v>
      </c>
      <c r="L144" s="70">
        <f>IFERROR(N21+O21*F111/G111,N21)</f>
        <v>0</v>
      </c>
      <c r="M144" s="109">
        <f t="shared" si="38"/>
        <v>0</v>
      </c>
      <c r="N144" s="109">
        <f>Q21</f>
        <v>0</v>
      </c>
      <c r="O144" s="188"/>
    </row>
    <row r="145" spans="1:15" s="2" customFormat="1" ht="23.1" customHeight="1">
      <c r="A145" s="638"/>
      <c r="B145" s="154"/>
      <c r="C145" s="75" t="s">
        <v>200</v>
      </c>
      <c r="D145" s="78">
        <f>G145+J145+M145+N145</f>
        <v>0</v>
      </c>
      <c r="E145" s="70">
        <f>IFERROR(E74+G74*E109/G109,E74)</f>
        <v>0</v>
      </c>
      <c r="F145" s="70">
        <f>IFERROR(F74+G74*F109/G109,F74)</f>
        <v>0</v>
      </c>
      <c r="G145" s="109">
        <f>SUM(E145:F145)</f>
        <v>0</v>
      </c>
      <c r="H145" s="70">
        <f>IFERROR(I74+K74*E110/G110,I74)</f>
        <v>0</v>
      </c>
      <c r="I145" s="70">
        <f>IFERROR(J74+K74*F110/G110,J74)</f>
        <v>0</v>
      </c>
      <c r="J145" s="109">
        <f t="shared" si="37"/>
        <v>0</v>
      </c>
      <c r="K145" s="70">
        <f>IFERROR(M74+O74*E111/G111,M74)</f>
        <v>0</v>
      </c>
      <c r="L145" s="70">
        <f>IFERROR(N74+O74*F111/G111,N74)</f>
        <v>0</v>
      </c>
      <c r="M145" s="109">
        <f t="shared" si="38"/>
        <v>0</v>
      </c>
      <c r="N145" s="109">
        <f>Q74</f>
        <v>0</v>
      </c>
      <c r="O145" s="188"/>
    </row>
    <row r="146" spans="1:15" s="2" customFormat="1" ht="23.1" customHeight="1" thickBot="1">
      <c r="A146" s="638"/>
      <c r="B146" s="154"/>
      <c r="C146" s="155" t="s">
        <v>197</v>
      </c>
      <c r="D146" s="156">
        <f>G146+J146+M146+N146</f>
        <v>0</v>
      </c>
      <c r="E146" s="63">
        <f>IFERROR(E27+G27*E109/G109,E27)</f>
        <v>0</v>
      </c>
      <c r="F146" s="63">
        <f>IFERROR(F27+G27*F109/G109,F27)</f>
        <v>0</v>
      </c>
      <c r="G146" s="157">
        <f>SUM(E146:F146)</f>
        <v>0</v>
      </c>
      <c r="H146" s="63">
        <f>IFERROR(I27+K27*E110/G110,I27)</f>
        <v>0</v>
      </c>
      <c r="I146" s="63">
        <f>IFERROR(J27+K27*F110/G110,J27)</f>
        <v>0</v>
      </c>
      <c r="J146" s="157">
        <f t="shared" si="37"/>
        <v>0</v>
      </c>
      <c r="K146" s="63">
        <f>IFERROR(M27+O27*E111/G111,M27)</f>
        <v>0</v>
      </c>
      <c r="L146" s="63">
        <f>IFERROR(N27+O27*F111/G111,N27)</f>
        <v>0</v>
      </c>
      <c r="M146" s="157">
        <f t="shared" si="38"/>
        <v>0</v>
      </c>
      <c r="N146" s="157">
        <f>Q23+Q27</f>
        <v>0</v>
      </c>
      <c r="O146" s="188"/>
    </row>
    <row r="147" spans="1:15" s="2" customFormat="1" ht="23.1" customHeight="1" thickTop="1">
      <c r="A147" s="169"/>
      <c r="B147" s="64"/>
      <c r="C147" s="385" t="s">
        <v>11</v>
      </c>
      <c r="D147" s="65">
        <f>SUM(D143:D146)</f>
        <v>0</v>
      </c>
      <c r="E147" s="124">
        <f>SUM(E143:E146)</f>
        <v>0</v>
      </c>
      <c r="F147" s="124">
        <f>SUM(F143:F146)</f>
        <v>0</v>
      </c>
      <c r="G147" s="124">
        <f>SUM(G143:G146)</f>
        <v>0</v>
      </c>
      <c r="H147" s="124">
        <f t="shared" ref="H147:N147" si="39">SUM(H143:H146)</f>
        <v>0</v>
      </c>
      <c r="I147" s="124">
        <f t="shared" si="39"/>
        <v>0</v>
      </c>
      <c r="J147" s="124">
        <f t="shared" si="39"/>
        <v>0</v>
      </c>
      <c r="K147" s="124">
        <f t="shared" si="39"/>
        <v>0</v>
      </c>
      <c r="L147" s="124">
        <f t="shared" si="39"/>
        <v>0</v>
      </c>
      <c r="M147" s="124">
        <f t="shared" si="39"/>
        <v>0</v>
      </c>
      <c r="N147" s="124">
        <f t="shared" si="39"/>
        <v>0</v>
      </c>
      <c r="O147" s="188"/>
    </row>
    <row r="148" spans="1:15" s="2" customFormat="1" ht="23.1" customHeight="1">
      <c r="A148" s="169"/>
      <c r="B148" s="51">
        <v>3</v>
      </c>
      <c r="C148" s="85" t="s">
        <v>17</v>
      </c>
      <c r="D148" s="116"/>
      <c r="E148" s="116"/>
      <c r="F148" s="116"/>
      <c r="G148" s="116"/>
      <c r="H148" s="116"/>
      <c r="I148" s="116"/>
      <c r="J148" s="116"/>
      <c r="K148" s="116"/>
      <c r="L148" s="116"/>
      <c r="M148" s="87"/>
      <c r="N148" s="109"/>
      <c r="O148" s="188"/>
    </row>
    <row r="149" spans="1:15" s="2" customFormat="1" ht="23.1" customHeight="1">
      <c r="A149" s="169"/>
      <c r="B149" s="146"/>
      <c r="C149" s="144" t="s">
        <v>537</v>
      </c>
      <c r="D149" s="78">
        <f>G149+J149+M149+N149</f>
        <v>0</v>
      </c>
      <c r="E149" s="70">
        <f>IFERROR(E22+G22*E109/G109,E22)</f>
        <v>0</v>
      </c>
      <c r="F149" s="70">
        <f>IFERROR(F22+G22*F109/G109,F22)</f>
        <v>0</v>
      </c>
      <c r="G149" s="109">
        <f>SUM(E149:F149)</f>
        <v>0</v>
      </c>
      <c r="H149" s="70">
        <f>IFERROR(I22+K22*E110/G110,I22)</f>
        <v>0</v>
      </c>
      <c r="I149" s="70">
        <f>IFERROR(J22+K22*F110/G110,J22)</f>
        <v>0</v>
      </c>
      <c r="J149" s="109">
        <f t="shared" ref="J149:J150" si="40">SUM(H149:I149)</f>
        <v>0</v>
      </c>
      <c r="K149" s="70">
        <f>IFERROR(M22+O22*E111/G111,M22)</f>
        <v>0</v>
      </c>
      <c r="L149" s="70">
        <f>IFERROR(N22+O22*F111/G111,N22)</f>
        <v>0</v>
      </c>
      <c r="M149" s="109">
        <f t="shared" ref="M149:M150" si="41">SUM(K149:L149)</f>
        <v>0</v>
      </c>
      <c r="N149" s="109">
        <f>Q22</f>
        <v>0</v>
      </c>
      <c r="O149" s="188"/>
    </row>
    <row r="150" spans="1:15" s="2" customFormat="1" ht="23.1" customHeight="1" thickBot="1">
      <c r="A150" s="169"/>
      <c r="B150" s="146"/>
      <c r="C150" s="158" t="s">
        <v>201</v>
      </c>
      <c r="D150" s="156">
        <f>G150+J150+M150+N150</f>
        <v>0</v>
      </c>
      <c r="E150" s="63">
        <f>IFERROR(E25+G25*E109/G109,E25)</f>
        <v>0</v>
      </c>
      <c r="F150" s="63">
        <f>IFERROR(F25+G25*F109/G109,F25)</f>
        <v>0</v>
      </c>
      <c r="G150" s="157">
        <f>SUM(E150:F150)</f>
        <v>0</v>
      </c>
      <c r="H150" s="63">
        <f>IFERROR(I25+K25*E110/G110,I25)</f>
        <v>0</v>
      </c>
      <c r="I150" s="63">
        <f>IFERROR(J25+K25*F110/G110,J25)</f>
        <v>0</v>
      </c>
      <c r="J150" s="157">
        <f t="shared" si="40"/>
        <v>0</v>
      </c>
      <c r="K150" s="63">
        <f>IFERROR(M25+O25*E111/G111,M25)</f>
        <v>0</v>
      </c>
      <c r="L150" s="63">
        <f>IFERROR(N25+O25*F111/G111,N25)</f>
        <v>0</v>
      </c>
      <c r="M150" s="157">
        <f t="shared" si="41"/>
        <v>0</v>
      </c>
      <c r="N150" s="157">
        <f>Q25</f>
        <v>0</v>
      </c>
      <c r="O150" s="188"/>
    </row>
    <row r="151" spans="1:15" s="2" customFormat="1" ht="23.1" customHeight="1" thickTop="1">
      <c r="A151" s="169"/>
      <c r="B151" s="64"/>
      <c r="C151" s="385" t="s">
        <v>11</v>
      </c>
      <c r="D151" s="65">
        <f>SUM(D149:D150)</f>
        <v>0</v>
      </c>
      <c r="E151" s="124">
        <f>SUM(E149:E150)</f>
        <v>0</v>
      </c>
      <c r="F151" s="124">
        <f>SUM(F149:F150)</f>
        <v>0</v>
      </c>
      <c r="G151" s="124">
        <f>SUM(G149:G150)</f>
        <v>0</v>
      </c>
      <c r="H151" s="124">
        <f t="shared" ref="H151:N151" si="42">SUM(H149:H150)</f>
        <v>0</v>
      </c>
      <c r="I151" s="124">
        <f t="shared" si="42"/>
        <v>0</v>
      </c>
      <c r="J151" s="124">
        <f t="shared" si="42"/>
        <v>0</v>
      </c>
      <c r="K151" s="124">
        <f t="shared" si="42"/>
        <v>0</v>
      </c>
      <c r="L151" s="124">
        <f t="shared" si="42"/>
        <v>0</v>
      </c>
      <c r="M151" s="124">
        <f t="shared" si="42"/>
        <v>0</v>
      </c>
      <c r="N151" s="124">
        <f t="shared" si="42"/>
        <v>0</v>
      </c>
      <c r="O151" s="188"/>
    </row>
    <row r="152" spans="1:15" s="2" customFormat="1" ht="23.1" customHeight="1">
      <c r="A152" s="169"/>
      <c r="B152" s="51">
        <v>4</v>
      </c>
      <c r="C152" s="85" t="s">
        <v>789</v>
      </c>
      <c r="D152" s="116"/>
      <c r="E152" s="116"/>
      <c r="F152" s="116"/>
      <c r="G152" s="116"/>
      <c r="H152" s="116"/>
      <c r="I152" s="116"/>
      <c r="J152" s="116"/>
      <c r="K152" s="116"/>
      <c r="L152" s="116"/>
      <c r="M152" s="87"/>
      <c r="N152" s="109"/>
      <c r="O152" s="188"/>
    </row>
    <row r="153" spans="1:15" s="2" customFormat="1" ht="23.1" customHeight="1" thickBot="1">
      <c r="A153" s="169"/>
      <c r="B153" s="146"/>
      <c r="C153" s="144" t="s">
        <v>203</v>
      </c>
      <c r="D153" s="386">
        <f>G153+J153+M153+N153</f>
        <v>0</v>
      </c>
      <c r="E153" s="387"/>
      <c r="F153" s="387"/>
      <c r="G153" s="388"/>
      <c r="H153" s="387"/>
      <c r="I153" s="387"/>
      <c r="J153" s="388"/>
      <c r="K153" s="387"/>
      <c r="L153" s="387"/>
      <c r="M153" s="388"/>
      <c r="N153" s="157">
        <f>Q26</f>
        <v>0</v>
      </c>
      <c r="O153" s="188"/>
    </row>
    <row r="154" spans="1:15" s="2" customFormat="1" ht="23.1" customHeight="1" thickTop="1" thickBot="1">
      <c r="A154" s="169"/>
      <c r="B154" s="457"/>
      <c r="C154" s="458" t="s">
        <v>11</v>
      </c>
      <c r="D154" s="459">
        <f>SUM(D153)</f>
        <v>0</v>
      </c>
      <c r="E154" s="460"/>
      <c r="F154" s="460"/>
      <c r="G154" s="460"/>
      <c r="H154" s="460"/>
      <c r="I154" s="460"/>
      <c r="J154" s="460"/>
      <c r="K154" s="460"/>
      <c r="L154" s="460"/>
      <c r="M154" s="460"/>
      <c r="N154" s="461">
        <f t="shared" ref="N154" si="43">SUM(N153)</f>
        <v>0</v>
      </c>
      <c r="O154" s="188"/>
    </row>
    <row r="155" spans="1:15" s="2" customFormat="1" ht="23.1" customHeight="1" thickTop="1">
      <c r="A155" s="169"/>
      <c r="B155" s="985" t="s">
        <v>67</v>
      </c>
      <c r="C155" s="986"/>
      <c r="D155" s="76">
        <f t="shared" ref="D155:N155" si="44">D141+D147+D151+D154</f>
        <v>0</v>
      </c>
      <c r="E155" s="124">
        <f t="shared" si="44"/>
        <v>0</v>
      </c>
      <c r="F155" s="124">
        <f t="shared" si="44"/>
        <v>0</v>
      </c>
      <c r="G155" s="124">
        <f t="shared" si="44"/>
        <v>0</v>
      </c>
      <c r="H155" s="124">
        <f t="shared" si="44"/>
        <v>0</v>
      </c>
      <c r="I155" s="124">
        <f t="shared" si="44"/>
        <v>0</v>
      </c>
      <c r="J155" s="124">
        <f t="shared" si="44"/>
        <v>0</v>
      </c>
      <c r="K155" s="124">
        <f t="shared" si="44"/>
        <v>0</v>
      </c>
      <c r="L155" s="124">
        <f t="shared" si="44"/>
        <v>0</v>
      </c>
      <c r="M155" s="124">
        <f t="shared" si="44"/>
        <v>0</v>
      </c>
      <c r="N155" s="124">
        <f t="shared" si="44"/>
        <v>0</v>
      </c>
      <c r="O155" s="188"/>
    </row>
    <row r="156" spans="1:15" s="27" customFormat="1" ht="17.100000000000001" customHeight="1">
      <c r="A156" s="638"/>
      <c r="B156" s="618"/>
      <c r="C156" s="618"/>
      <c r="D156" s="48"/>
      <c r="E156" s="47"/>
      <c r="F156" s="47"/>
      <c r="G156" s="47"/>
      <c r="H156" s="47"/>
      <c r="I156" s="47"/>
      <c r="J156" s="47"/>
      <c r="K156" s="47"/>
      <c r="L156" s="47"/>
      <c r="M156" s="47"/>
      <c r="N156" s="47"/>
      <c r="O156" s="193"/>
    </row>
    <row r="157" spans="1:15" ht="17.100000000000001" customHeight="1">
      <c r="C157" s="188" t="s">
        <v>656</v>
      </c>
    </row>
    <row r="158" spans="1:15" ht="23.1" customHeight="1">
      <c r="C158" s="50"/>
    </row>
  </sheetData>
  <mergeCells count="44">
    <mergeCell ref="I123:M123"/>
    <mergeCell ref="B125:C125"/>
    <mergeCell ref="B17:B28"/>
    <mergeCell ref="B69:C70"/>
    <mergeCell ref="D69:D70"/>
    <mergeCell ref="E69:H69"/>
    <mergeCell ref="I69:L69"/>
    <mergeCell ref="C109:D109"/>
    <mergeCell ref="C110:D110"/>
    <mergeCell ref="C111:D111"/>
    <mergeCell ref="B107:D108"/>
    <mergeCell ref="B92:B95"/>
    <mergeCell ref="B71:B73"/>
    <mergeCell ref="B52:C53"/>
    <mergeCell ref="D52:D53"/>
    <mergeCell ref="E52:H52"/>
    <mergeCell ref="B15:C16"/>
    <mergeCell ref="D15:D16"/>
    <mergeCell ref="E15:H15"/>
    <mergeCell ref="I15:L15"/>
    <mergeCell ref="M15:P15"/>
    <mergeCell ref="N134:N135"/>
    <mergeCell ref="H134:J134"/>
    <mergeCell ref="K134:M134"/>
    <mergeCell ref="M69:P69"/>
    <mergeCell ref="B155:C155"/>
    <mergeCell ref="E134:G134"/>
    <mergeCell ref="B126:C126"/>
    <mergeCell ref="B127:C127"/>
    <mergeCell ref="B128:C128"/>
    <mergeCell ref="B129:C129"/>
    <mergeCell ref="D134:D135"/>
    <mergeCell ref="B74:C74"/>
    <mergeCell ref="B90:C91"/>
    <mergeCell ref="D90:D91"/>
    <mergeCell ref="B130:C130"/>
    <mergeCell ref="D123:H123"/>
    <mergeCell ref="I52:L52"/>
    <mergeCell ref="M52:P52"/>
    <mergeCell ref="B54:B59"/>
    <mergeCell ref="E107:G107"/>
    <mergeCell ref="M90:P90"/>
    <mergeCell ref="I90:L90"/>
    <mergeCell ref="E90:H90"/>
  </mergeCells>
  <phoneticPr fontId="10"/>
  <printOptions horizontalCentered="1" gridLinesSet="0"/>
  <pageMargins left="0.70866141732283472" right="0.70866141732283472" top="1.3779527559055118" bottom="0.74803149606299213" header="0.31496062992125984" footer="0.31496062992125984"/>
  <pageSetup paperSize="8" scale="40" fitToWidth="0" fitToHeight="2" orientation="landscape" r:id="rId1"/>
  <headerFooter alignWithMargins="0"/>
  <rowBreaks count="1" manualBreakCount="1">
    <brk id="86" max="22" man="1"/>
  </rowBreaks>
  <drawing r:id="rId2"/>
  <extLst>
    <ext xmlns:x14="http://schemas.microsoft.com/office/spreadsheetml/2009/9/main" uri="{78C0D931-6437-407d-A8EE-F0AAD7539E65}">
      <x14:conditionalFormattings>
        <x14:conditionalFormatting xmlns:xm="http://schemas.microsoft.com/office/excel/2006/main">
          <x14:cfRule type="expression" priority="4" stopIfTrue="1" id="{076A9786-7441-410C-9401-381658A7660A}">
            <xm:f>'1.基礎情報（市区町村用）'!#REF!=1</xm:f>
            <x14:dxf>
              <fill>
                <patternFill>
                  <bgColor rgb="FFFF0000"/>
                </patternFill>
              </fill>
            </x14:dxf>
          </x14:cfRule>
          <xm:sqref>H125</xm:sqref>
        </x14:conditionalFormatting>
        <x14:conditionalFormatting xmlns:xm="http://schemas.microsoft.com/office/excel/2006/main">
          <x14:cfRule type="expression" priority="3" stopIfTrue="1" id="{5D2CD237-1EC7-4740-AD0B-050CC7D6D14D}">
            <xm:f>'1.基礎情報（市区町村用）'!#REF!=1</xm:f>
            <x14:dxf>
              <fill>
                <patternFill>
                  <bgColor rgb="FFFF0000"/>
                </patternFill>
              </fill>
            </x14:dxf>
          </x14:cfRule>
          <xm:sqref>H126</xm:sqref>
        </x14:conditionalFormatting>
        <x14:conditionalFormatting xmlns:xm="http://schemas.microsoft.com/office/excel/2006/main">
          <x14:cfRule type="expression" priority="2" stopIfTrue="1" id="{246984E1-E955-4568-BCE8-3C74B37C213A}">
            <xm:f>'1.基礎情報（市区町村用）'!#REF!=1</xm:f>
            <x14:dxf>
              <fill>
                <patternFill>
                  <bgColor rgb="FFFF0000"/>
                </patternFill>
              </fill>
            </x14:dxf>
          </x14:cfRule>
          <xm:sqref>M125</xm:sqref>
        </x14:conditionalFormatting>
        <x14:conditionalFormatting xmlns:xm="http://schemas.microsoft.com/office/excel/2006/main">
          <x14:cfRule type="expression" priority="1" stopIfTrue="1" id="{021E20C9-5966-4142-ABD9-AB9B542B7D32}">
            <xm:f>'1.基礎情報（市区町村用）'!#REF!=1</xm:f>
            <x14:dxf>
              <fill>
                <patternFill>
                  <bgColor rgb="FFFF0000"/>
                </patternFill>
              </fill>
            </x14:dxf>
          </x14:cfRule>
          <xm:sqref>M126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K84"/>
  <sheetViews>
    <sheetView workbookViewId="0"/>
  </sheetViews>
  <sheetFormatPr defaultColWidth="9" defaultRowHeight="17.100000000000001" customHeight="1"/>
  <cols>
    <col min="1" max="1" width="2.625" style="188" customWidth="1"/>
    <col min="2" max="4" width="9" style="188" customWidth="1"/>
    <col min="5" max="5" width="22.375" style="188" customWidth="1"/>
    <col min="6" max="6" width="4.625" style="188" customWidth="1"/>
    <col min="7" max="7" width="5.625" style="188" bestFit="1" customWidth="1"/>
    <col min="8" max="10" width="18.125" style="188" customWidth="1"/>
    <col min="11" max="11" width="12.125" style="188" customWidth="1"/>
    <col min="12" max="16384" width="9" style="188"/>
  </cols>
  <sheetData>
    <row r="1" spans="1:10" ht="17.100000000000001" customHeight="1">
      <c r="A1" s="214" t="s">
        <v>134</v>
      </c>
    </row>
    <row r="2" spans="1:10" ht="17.100000000000001" customHeight="1">
      <c r="A2" s="214"/>
    </row>
    <row r="3" spans="1:10" ht="17.100000000000001" customHeight="1">
      <c r="A3" s="214"/>
      <c r="B3" s="215" t="s">
        <v>122</v>
      </c>
    </row>
    <row r="4" spans="1:10" ht="17.100000000000001" customHeight="1">
      <c r="B4" s="504" t="s">
        <v>680</v>
      </c>
    </row>
    <row r="5" spans="1:10" ht="17.100000000000001" customHeight="1">
      <c r="B5" s="504"/>
    </row>
    <row r="6" spans="1:10" ht="17.100000000000001" customHeight="1">
      <c r="B6" s="215" t="s">
        <v>121</v>
      </c>
    </row>
    <row r="7" spans="1:10" ht="17.100000000000001" customHeight="1">
      <c r="B7" s="193">
        <v>1</v>
      </c>
      <c r="C7" s="188" t="s">
        <v>681</v>
      </c>
    </row>
    <row r="8" spans="1:10" ht="17.100000000000001" customHeight="1">
      <c r="B8" s="193">
        <v>2</v>
      </c>
      <c r="C8" s="188" t="s">
        <v>686</v>
      </c>
    </row>
    <row r="9" spans="1:10" ht="17.100000000000001" customHeight="1">
      <c r="B9" s="193">
        <v>3</v>
      </c>
      <c r="C9" s="188" t="s">
        <v>682</v>
      </c>
    </row>
    <row r="10" spans="1:10" ht="17.100000000000001" customHeight="1">
      <c r="B10" s="193"/>
      <c r="C10" s="188" t="s">
        <v>683</v>
      </c>
    </row>
    <row r="11" spans="1:10" ht="17.100000000000001" customHeight="1">
      <c r="B11" s="193"/>
      <c r="C11" s="287" t="s">
        <v>794</v>
      </c>
    </row>
    <row r="12" spans="1:10" ht="17.100000000000001" customHeight="1">
      <c r="B12" s="504"/>
    </row>
    <row r="13" spans="1:10" ht="17.100000000000001" customHeight="1">
      <c r="A13" s="543" t="s">
        <v>766</v>
      </c>
      <c r="B13" s="193"/>
      <c r="J13" s="210" t="s">
        <v>528</v>
      </c>
    </row>
    <row r="14" spans="1:10" ht="17.100000000000001" customHeight="1">
      <c r="B14" s="1007"/>
      <c r="C14" s="1008"/>
      <c r="D14" s="1008"/>
      <c r="E14" s="1008"/>
      <c r="F14" s="1009"/>
      <c r="G14" s="544"/>
      <c r="H14" s="544" t="s">
        <v>487</v>
      </c>
      <c r="I14" s="761" t="s">
        <v>414</v>
      </c>
      <c r="J14" s="761" t="s">
        <v>124</v>
      </c>
    </row>
    <row r="15" spans="1:10" ht="17.100000000000001" customHeight="1">
      <c r="B15" s="1010"/>
      <c r="C15" s="1011"/>
      <c r="D15" s="1011"/>
      <c r="E15" s="1011"/>
      <c r="F15" s="1011"/>
      <c r="G15" s="589" t="s">
        <v>589</v>
      </c>
      <c r="H15" s="545" t="s">
        <v>488</v>
      </c>
      <c r="I15" s="761"/>
      <c r="J15" s="761"/>
    </row>
    <row r="16" spans="1:10" ht="17.100000000000001" customHeight="1">
      <c r="B16" s="1012" t="s">
        <v>489</v>
      </c>
      <c r="C16" s="1012" t="s">
        <v>490</v>
      </c>
      <c r="D16" s="1004" t="s">
        <v>491</v>
      </c>
      <c r="E16" s="1005"/>
      <c r="F16" s="539" t="s">
        <v>488</v>
      </c>
      <c r="G16" s="539" t="s">
        <v>488</v>
      </c>
      <c r="H16" s="389"/>
      <c r="I16" s="552"/>
      <c r="J16" s="552"/>
    </row>
    <row r="17" spans="2:10" ht="17.100000000000001" customHeight="1">
      <c r="B17" s="1013"/>
      <c r="C17" s="1013"/>
      <c r="D17" s="1004" t="s">
        <v>492</v>
      </c>
      <c r="E17" s="1005"/>
      <c r="F17" s="539" t="s">
        <v>493</v>
      </c>
      <c r="G17" s="539" t="s">
        <v>493</v>
      </c>
      <c r="H17" s="389"/>
      <c r="I17" s="552"/>
      <c r="J17" s="552"/>
    </row>
    <row r="18" spans="2:10" ht="17.100000000000001" customHeight="1">
      <c r="B18" s="1013"/>
      <c r="C18" s="1013"/>
      <c r="D18" s="1004" t="s">
        <v>494</v>
      </c>
      <c r="E18" s="1005"/>
      <c r="F18" s="539" t="s">
        <v>495</v>
      </c>
      <c r="G18" s="539" t="s">
        <v>495</v>
      </c>
      <c r="H18" s="389"/>
      <c r="I18" s="552"/>
      <c r="J18" s="552"/>
    </row>
    <row r="19" spans="2:10" ht="17.100000000000001" customHeight="1">
      <c r="B19" s="1013"/>
      <c r="C19" s="1014"/>
      <c r="D19" s="1004" t="s">
        <v>43</v>
      </c>
      <c r="E19" s="1005"/>
      <c r="F19" s="539" t="s">
        <v>496</v>
      </c>
      <c r="G19" s="539" t="s">
        <v>496</v>
      </c>
      <c r="H19" s="389"/>
      <c r="I19" s="552"/>
      <c r="J19" s="552"/>
    </row>
    <row r="20" spans="2:10" ht="17.100000000000001" customHeight="1">
      <c r="B20" s="1013"/>
      <c r="C20" s="1004" t="s">
        <v>497</v>
      </c>
      <c r="D20" s="1006"/>
      <c r="E20" s="1005"/>
      <c r="F20" s="540" t="s">
        <v>498</v>
      </c>
      <c r="G20" s="588" t="s">
        <v>498</v>
      </c>
      <c r="H20" s="389"/>
      <c r="I20" s="552"/>
      <c r="J20" s="552"/>
    </row>
    <row r="21" spans="2:10" ht="17.100000000000001" customHeight="1">
      <c r="B21" s="1013"/>
      <c r="C21" s="1004" t="s">
        <v>44</v>
      </c>
      <c r="D21" s="1006"/>
      <c r="E21" s="1005"/>
      <c r="F21" s="540" t="s">
        <v>499</v>
      </c>
      <c r="G21" s="588" t="s">
        <v>590</v>
      </c>
      <c r="H21" s="389"/>
      <c r="I21" s="552"/>
      <c r="J21" s="552"/>
    </row>
    <row r="22" spans="2:10" ht="17.100000000000001" customHeight="1">
      <c r="B22" s="1014"/>
      <c r="C22" s="1015" t="s">
        <v>500</v>
      </c>
      <c r="D22" s="1016"/>
      <c r="E22" s="1017"/>
      <c r="F22" s="540" t="s">
        <v>501</v>
      </c>
      <c r="G22" s="588" t="s">
        <v>499</v>
      </c>
      <c r="H22" s="389"/>
      <c r="I22" s="552"/>
      <c r="J22" s="552"/>
    </row>
    <row r="23" spans="2:10" ht="17.100000000000001" customHeight="1">
      <c r="B23" s="1012" t="s">
        <v>45</v>
      </c>
      <c r="C23" s="1018" t="s">
        <v>52</v>
      </c>
      <c r="D23" s="1004" t="s">
        <v>53</v>
      </c>
      <c r="E23" s="1005"/>
      <c r="F23" s="540" t="s">
        <v>502</v>
      </c>
      <c r="G23" s="588" t="s">
        <v>501</v>
      </c>
      <c r="H23" s="389"/>
      <c r="I23" s="189">
        <f>'6.原価'!D18</f>
        <v>0</v>
      </c>
      <c r="J23" s="189">
        <f t="shared" ref="J23:J29" si="0">H23-I23</f>
        <v>0</v>
      </c>
    </row>
    <row r="24" spans="2:10" ht="17.100000000000001" customHeight="1">
      <c r="B24" s="1013"/>
      <c r="C24" s="1019"/>
      <c r="D24" s="1021" t="s">
        <v>54</v>
      </c>
      <c r="E24" s="541" t="s">
        <v>55</v>
      </c>
      <c r="F24" s="540" t="s">
        <v>503</v>
      </c>
      <c r="G24" s="588" t="s">
        <v>502</v>
      </c>
      <c r="H24" s="389"/>
      <c r="I24" s="189">
        <f>'6.原価'!H19</f>
        <v>0</v>
      </c>
      <c r="J24" s="189">
        <f t="shared" ref="J24:J25" si="1">H24-I24</f>
        <v>0</v>
      </c>
    </row>
    <row r="25" spans="2:10" ht="17.100000000000001" customHeight="1">
      <c r="B25" s="1013"/>
      <c r="C25" s="1019"/>
      <c r="D25" s="1022"/>
      <c r="E25" s="542" t="s">
        <v>56</v>
      </c>
      <c r="F25" s="540" t="s">
        <v>504</v>
      </c>
      <c r="G25" s="588" t="s">
        <v>503</v>
      </c>
      <c r="H25" s="389"/>
      <c r="I25" s="189">
        <f>'6.原価'!L19</f>
        <v>0</v>
      </c>
      <c r="J25" s="189">
        <f t="shared" si="1"/>
        <v>0</v>
      </c>
    </row>
    <row r="26" spans="2:10" ht="17.100000000000001" customHeight="1">
      <c r="B26" s="1013"/>
      <c r="C26" s="1020"/>
      <c r="D26" s="1023"/>
      <c r="E26" s="542" t="s">
        <v>57</v>
      </c>
      <c r="F26" s="540" t="s">
        <v>505</v>
      </c>
      <c r="G26" s="588" t="s">
        <v>504</v>
      </c>
      <c r="H26" s="389"/>
      <c r="I26" s="189">
        <f>'6.原価'!P19</f>
        <v>0</v>
      </c>
      <c r="J26" s="189">
        <f t="shared" si="0"/>
        <v>0</v>
      </c>
    </row>
    <row r="27" spans="2:10" ht="17.100000000000001" customHeight="1">
      <c r="B27" s="1013"/>
      <c r="C27" s="1024" t="s">
        <v>46</v>
      </c>
      <c r="D27" s="1004" t="s">
        <v>47</v>
      </c>
      <c r="E27" s="1005"/>
      <c r="F27" s="540" t="s">
        <v>506</v>
      </c>
      <c r="G27" s="588" t="s">
        <v>505</v>
      </c>
      <c r="H27" s="389"/>
      <c r="I27" s="189">
        <f>'6.原価'!H20</f>
        <v>0</v>
      </c>
      <c r="J27" s="189">
        <f t="shared" si="0"/>
        <v>0</v>
      </c>
    </row>
    <row r="28" spans="2:10" ht="17.100000000000001" customHeight="1">
      <c r="B28" s="1013"/>
      <c r="C28" s="1025"/>
      <c r="D28" s="1004" t="s">
        <v>48</v>
      </c>
      <c r="E28" s="1005"/>
      <c r="F28" s="540" t="s">
        <v>507</v>
      </c>
      <c r="G28" s="588" t="s">
        <v>506</v>
      </c>
      <c r="H28" s="389"/>
      <c r="I28" s="189">
        <f>'6.原価'!L20</f>
        <v>0</v>
      </c>
      <c r="J28" s="189">
        <f t="shared" si="0"/>
        <v>0</v>
      </c>
    </row>
    <row r="29" spans="2:10" ht="17.100000000000001" customHeight="1">
      <c r="B29" s="1013"/>
      <c r="C29" s="1026"/>
      <c r="D29" s="1004" t="s">
        <v>49</v>
      </c>
      <c r="E29" s="1005"/>
      <c r="F29" s="540" t="s">
        <v>508</v>
      </c>
      <c r="G29" s="588" t="s">
        <v>507</v>
      </c>
      <c r="H29" s="389"/>
      <c r="I29" s="189">
        <f>'6.原価'!P20</f>
        <v>0</v>
      </c>
      <c r="J29" s="189">
        <f t="shared" si="0"/>
        <v>0</v>
      </c>
    </row>
    <row r="30" spans="2:10" ht="17.100000000000001" customHeight="1">
      <c r="B30" s="1013"/>
      <c r="C30" s="1004" t="s">
        <v>509</v>
      </c>
      <c r="D30" s="1006"/>
      <c r="E30" s="1005"/>
      <c r="F30" s="540" t="s">
        <v>510</v>
      </c>
      <c r="G30" s="588" t="s">
        <v>508</v>
      </c>
      <c r="H30" s="389"/>
      <c r="I30" s="552"/>
      <c r="J30" s="552"/>
    </row>
    <row r="31" spans="2:10" ht="17.100000000000001" customHeight="1">
      <c r="B31" s="1013"/>
      <c r="C31" s="1027" t="s">
        <v>50</v>
      </c>
      <c r="D31" s="1004" t="s">
        <v>47</v>
      </c>
      <c r="E31" s="1005"/>
      <c r="F31" s="540" t="s">
        <v>511</v>
      </c>
      <c r="G31" s="588" t="s">
        <v>510</v>
      </c>
      <c r="H31" s="389"/>
      <c r="I31" s="189">
        <f>'6.原価'!H21</f>
        <v>0</v>
      </c>
      <c r="J31" s="189">
        <f t="shared" ref="J31:J38" si="2">H31-I31</f>
        <v>0</v>
      </c>
    </row>
    <row r="32" spans="2:10" ht="17.100000000000001" customHeight="1">
      <c r="B32" s="1013"/>
      <c r="C32" s="1028"/>
      <c r="D32" s="1004" t="s">
        <v>48</v>
      </c>
      <c r="E32" s="1005"/>
      <c r="F32" s="540" t="s">
        <v>512</v>
      </c>
      <c r="G32" s="588" t="s">
        <v>511</v>
      </c>
      <c r="H32" s="389"/>
      <c r="I32" s="189">
        <f>'6.原価'!L21</f>
        <v>0</v>
      </c>
      <c r="J32" s="189">
        <f t="shared" si="2"/>
        <v>0</v>
      </c>
    </row>
    <row r="33" spans="2:10" ht="17.100000000000001" customHeight="1">
      <c r="B33" s="1013"/>
      <c r="C33" s="1028"/>
      <c r="D33" s="1004" t="s">
        <v>49</v>
      </c>
      <c r="E33" s="1005"/>
      <c r="F33" s="540" t="s">
        <v>513</v>
      </c>
      <c r="G33" s="588" t="s">
        <v>512</v>
      </c>
      <c r="H33" s="389"/>
      <c r="I33" s="189">
        <f>'6.原価'!P21</f>
        <v>0</v>
      </c>
      <c r="J33" s="189">
        <f t="shared" si="2"/>
        <v>0</v>
      </c>
    </row>
    <row r="34" spans="2:10" ht="17.100000000000001" customHeight="1">
      <c r="B34" s="1013"/>
      <c r="C34" s="1029"/>
      <c r="D34" s="1004" t="s">
        <v>43</v>
      </c>
      <c r="E34" s="1005"/>
      <c r="F34" s="540" t="s">
        <v>514</v>
      </c>
      <c r="G34" s="588" t="s">
        <v>513</v>
      </c>
      <c r="H34" s="389"/>
      <c r="I34" s="189">
        <f>'6.原価'!Q21</f>
        <v>0</v>
      </c>
      <c r="J34" s="189">
        <f t="shared" si="2"/>
        <v>0</v>
      </c>
    </row>
    <row r="35" spans="2:10" ht="17.100000000000001" customHeight="1">
      <c r="B35" s="1013"/>
      <c r="C35" s="1004" t="s">
        <v>44</v>
      </c>
      <c r="D35" s="1006"/>
      <c r="E35" s="1005"/>
      <c r="F35" s="540" t="s">
        <v>515</v>
      </c>
      <c r="G35" s="588" t="s">
        <v>590</v>
      </c>
      <c r="H35" s="389"/>
      <c r="I35" s="189">
        <f>'6.原価'!D22</f>
        <v>0</v>
      </c>
      <c r="J35" s="189">
        <f t="shared" si="2"/>
        <v>0</v>
      </c>
    </row>
    <row r="36" spans="2:10" ht="17.100000000000001" customHeight="1">
      <c r="B36" s="1013"/>
      <c r="C36" s="1004" t="s">
        <v>51</v>
      </c>
      <c r="D36" s="1006"/>
      <c r="E36" s="1005"/>
      <c r="F36" s="540" t="s">
        <v>516</v>
      </c>
      <c r="G36" s="588" t="s">
        <v>514</v>
      </c>
      <c r="H36" s="389"/>
      <c r="I36" s="189">
        <f>'6.原価'!D23</f>
        <v>0</v>
      </c>
      <c r="J36" s="189">
        <f t="shared" si="2"/>
        <v>0</v>
      </c>
    </row>
    <row r="37" spans="2:10" ht="17.100000000000001" customHeight="1">
      <c r="B37" s="1014"/>
      <c r="C37" s="1015" t="s">
        <v>500</v>
      </c>
      <c r="D37" s="1016"/>
      <c r="E37" s="1017"/>
      <c r="F37" s="540" t="s">
        <v>517</v>
      </c>
      <c r="G37" s="588" t="s">
        <v>515</v>
      </c>
      <c r="H37" s="389"/>
      <c r="I37" s="552"/>
      <c r="J37" s="552"/>
    </row>
    <row r="38" spans="2:10" ht="17.100000000000001" customHeight="1">
      <c r="B38" s="1004" t="s">
        <v>43</v>
      </c>
      <c r="C38" s="1006"/>
      <c r="D38" s="1006"/>
      <c r="E38" s="1005"/>
      <c r="F38" s="540" t="s">
        <v>518</v>
      </c>
      <c r="G38" s="588" t="s">
        <v>516</v>
      </c>
      <c r="H38" s="389"/>
      <c r="I38" s="189">
        <f>'6.原価'!D24</f>
        <v>0</v>
      </c>
      <c r="J38" s="189">
        <f t="shared" si="2"/>
        <v>0</v>
      </c>
    </row>
    <row r="39" spans="2:10" ht="17.100000000000001" customHeight="1">
      <c r="B39" s="1004" t="s">
        <v>519</v>
      </c>
      <c r="C39" s="1006"/>
      <c r="D39" s="1006"/>
      <c r="E39" s="1005"/>
      <c r="F39" s="540" t="s">
        <v>520</v>
      </c>
      <c r="G39" s="588" t="s">
        <v>517</v>
      </c>
      <c r="H39" s="389"/>
      <c r="I39" s="552"/>
      <c r="J39" s="552"/>
    </row>
    <row r="40" spans="2:10" ht="17.100000000000001" customHeight="1">
      <c r="B40" s="504"/>
    </row>
    <row r="41" spans="2:10" ht="17.100000000000001" customHeight="1">
      <c r="B41" s="217" t="s">
        <v>118</v>
      </c>
    </row>
    <row r="42" spans="2:10" ht="17.100000000000001" customHeight="1">
      <c r="B42" s="193" t="s">
        <v>767</v>
      </c>
    </row>
    <row r="43" spans="2:10" ht="17.100000000000001" customHeight="1">
      <c r="B43" s="188" t="s">
        <v>688</v>
      </c>
    </row>
    <row r="44" spans="2:10" ht="17.100000000000001" customHeight="1">
      <c r="B44" s="193" t="s">
        <v>556</v>
      </c>
    </row>
    <row r="45" spans="2:10" ht="17.100000000000001" customHeight="1">
      <c r="B45" s="188" t="s">
        <v>690</v>
      </c>
    </row>
    <row r="46" spans="2:10" ht="17.100000000000001" customHeight="1">
      <c r="B46" s="188" t="s">
        <v>691</v>
      </c>
    </row>
    <row r="47" spans="2:10" ht="17.100000000000001" customHeight="1">
      <c r="B47" s="188" t="s">
        <v>793</v>
      </c>
    </row>
    <row r="48" spans="2:10" ht="17.100000000000001" customHeight="1">
      <c r="B48" s="188" t="s">
        <v>768</v>
      </c>
    </row>
    <row r="49" spans="1:10" ht="17.100000000000001" customHeight="1">
      <c r="B49" s="188" t="s">
        <v>689</v>
      </c>
    </row>
    <row r="51" spans="1:10" ht="17.100000000000001" customHeight="1">
      <c r="A51" s="690" t="s">
        <v>775</v>
      </c>
      <c r="B51" s="193"/>
      <c r="C51" s="193"/>
      <c r="D51" s="193"/>
      <c r="E51" s="193"/>
      <c r="F51" s="193"/>
      <c r="G51" s="193"/>
      <c r="J51" s="210" t="s">
        <v>451</v>
      </c>
    </row>
    <row r="52" spans="1:10" ht="17.100000000000001" customHeight="1">
      <c r="A52" s="543"/>
      <c r="B52" s="1007"/>
      <c r="C52" s="1008"/>
      <c r="D52" s="1008"/>
      <c r="E52" s="1008"/>
      <c r="F52" s="1009"/>
      <c r="G52" s="574"/>
      <c r="H52" s="544" t="s">
        <v>487</v>
      </c>
      <c r="I52" s="801" t="s">
        <v>685</v>
      </c>
      <c r="J52" s="761" t="s">
        <v>124</v>
      </c>
    </row>
    <row r="53" spans="1:10" ht="17.100000000000001" customHeight="1">
      <c r="B53" s="1010"/>
      <c r="C53" s="1011"/>
      <c r="D53" s="1011"/>
      <c r="E53" s="1011"/>
      <c r="F53" s="1046"/>
      <c r="G53" s="589" t="s">
        <v>589</v>
      </c>
      <c r="H53" s="545" t="s">
        <v>488</v>
      </c>
      <c r="I53" s="761"/>
      <c r="J53" s="761"/>
    </row>
    <row r="54" spans="1:10" ht="17.100000000000001" customHeight="1">
      <c r="B54" s="1035" t="s">
        <v>205</v>
      </c>
      <c r="C54" s="1033" t="s">
        <v>206</v>
      </c>
      <c r="D54" s="1034"/>
      <c r="E54" s="1034"/>
      <c r="F54" s="462" t="s">
        <v>488</v>
      </c>
      <c r="G54" s="462" t="s">
        <v>488</v>
      </c>
      <c r="H54" s="389"/>
      <c r="I54" s="1031">
        <f>'5.その他費用・収益'!D22+'5.その他費用・収益'!D88</f>
        <v>0</v>
      </c>
      <c r="J54" s="1031">
        <f>H54+H55-I54</f>
        <v>0</v>
      </c>
    </row>
    <row r="55" spans="1:10" ht="17.100000000000001" customHeight="1">
      <c r="B55" s="1035"/>
      <c r="C55" s="1033" t="s">
        <v>207</v>
      </c>
      <c r="D55" s="1034"/>
      <c r="E55" s="1034"/>
      <c r="F55" s="462" t="s">
        <v>493</v>
      </c>
      <c r="G55" s="462" t="s">
        <v>493</v>
      </c>
      <c r="H55" s="389"/>
      <c r="I55" s="1032"/>
      <c r="J55" s="1032"/>
    </row>
    <row r="56" spans="1:10" ht="17.100000000000001" customHeight="1">
      <c r="B56" s="1035"/>
      <c r="C56" s="1033" t="s">
        <v>208</v>
      </c>
      <c r="D56" s="1034"/>
      <c r="E56" s="1034"/>
      <c r="F56" s="462" t="s">
        <v>495</v>
      </c>
      <c r="G56" s="462" t="s">
        <v>495</v>
      </c>
      <c r="H56" s="389"/>
      <c r="I56" s="552"/>
      <c r="J56" s="552"/>
    </row>
    <row r="57" spans="1:10" ht="17.100000000000001" customHeight="1">
      <c r="B57" s="1035"/>
      <c r="C57" s="1033" t="s">
        <v>209</v>
      </c>
      <c r="D57" s="1034"/>
      <c r="E57" s="1034"/>
      <c r="F57" s="462" t="s">
        <v>496</v>
      </c>
      <c r="G57" s="462" t="s">
        <v>496</v>
      </c>
      <c r="H57" s="389"/>
      <c r="I57" s="189">
        <f>'5.その他費用・収益'!D20</f>
        <v>0</v>
      </c>
      <c r="J57" s="189">
        <f t="shared" ref="J57:J59" si="3">H57-I57</f>
        <v>0</v>
      </c>
    </row>
    <row r="58" spans="1:10" ht="17.100000000000001" customHeight="1">
      <c r="B58" s="1035"/>
      <c r="C58" s="1033" t="s">
        <v>776</v>
      </c>
      <c r="D58" s="1034"/>
      <c r="E58" s="1034"/>
      <c r="F58" s="691" t="s">
        <v>590</v>
      </c>
      <c r="G58" s="462" t="s">
        <v>498</v>
      </c>
      <c r="H58" s="389"/>
      <c r="I58" s="206">
        <f>'5.その他費用・収益'!D23+'5.その他費用・収益'!D89</f>
        <v>0</v>
      </c>
      <c r="J58" s="189">
        <f t="shared" si="3"/>
        <v>0</v>
      </c>
    </row>
    <row r="59" spans="1:10" ht="17.100000000000001" customHeight="1">
      <c r="B59" s="1035"/>
      <c r="C59" s="1033" t="s">
        <v>210</v>
      </c>
      <c r="D59" s="1034"/>
      <c r="E59" s="1034"/>
      <c r="F59" s="462" t="s">
        <v>498</v>
      </c>
      <c r="G59" s="462" t="s">
        <v>499</v>
      </c>
      <c r="H59" s="389"/>
      <c r="I59" s="189">
        <f>'5.その他費用・収益'!D24+'5.その他費用・収益'!D30</f>
        <v>0</v>
      </c>
      <c r="J59" s="189">
        <f t="shared" si="3"/>
        <v>0</v>
      </c>
    </row>
    <row r="60" spans="1:10" ht="17.100000000000001" customHeight="1">
      <c r="B60" s="1035"/>
      <c r="C60" s="1033" t="s">
        <v>523</v>
      </c>
      <c r="D60" s="1034"/>
      <c r="E60" s="1034"/>
      <c r="F60" s="462" t="s">
        <v>499</v>
      </c>
      <c r="G60" s="462" t="s">
        <v>501</v>
      </c>
      <c r="H60" s="389">
        <f>SUM(H54:H59)</f>
        <v>0</v>
      </c>
      <c r="I60" s="552"/>
      <c r="J60" s="552"/>
    </row>
    <row r="61" spans="1:10" ht="17.100000000000001" customHeight="1">
      <c r="B61" s="1036" t="s">
        <v>521</v>
      </c>
      <c r="C61" s="1036"/>
      <c r="D61" s="1036"/>
      <c r="E61" s="1036"/>
      <c r="F61" s="462" t="s">
        <v>501</v>
      </c>
      <c r="G61" s="462" t="s">
        <v>502</v>
      </c>
      <c r="H61" s="389"/>
      <c r="I61" s="552"/>
      <c r="J61" s="552"/>
    </row>
    <row r="62" spans="1:10" ht="17.100000000000001" customHeight="1">
      <c r="B62" s="1036" t="s">
        <v>522</v>
      </c>
      <c r="C62" s="1036"/>
      <c r="D62" s="1036"/>
      <c r="E62" s="1036"/>
      <c r="F62" s="462" t="s">
        <v>502</v>
      </c>
      <c r="G62" s="462" t="s">
        <v>777</v>
      </c>
      <c r="H62" s="389">
        <f>H60+H61</f>
        <v>0</v>
      </c>
      <c r="I62" s="552"/>
      <c r="J62" s="552"/>
    </row>
    <row r="64" spans="1:10" ht="17.100000000000001" customHeight="1">
      <c r="B64" s="217" t="s">
        <v>118</v>
      </c>
    </row>
    <row r="65" spans="1:11" ht="17.100000000000001" customHeight="1">
      <c r="B65" s="193" t="s">
        <v>557</v>
      </c>
      <c r="C65" s="193"/>
      <c r="D65" s="193"/>
      <c r="E65" s="193"/>
      <c r="F65" s="193"/>
      <c r="G65" s="193"/>
    </row>
    <row r="66" spans="1:11" ht="17.100000000000001" customHeight="1">
      <c r="B66" s="188" t="s">
        <v>687</v>
      </c>
    </row>
    <row r="67" spans="1:11" ht="17.100000000000001" customHeight="1">
      <c r="B67" s="188" t="s">
        <v>695</v>
      </c>
    </row>
    <row r="68" spans="1:11" ht="17.100000000000001" customHeight="1">
      <c r="B68" s="188" t="s">
        <v>692</v>
      </c>
    </row>
    <row r="70" spans="1:11" ht="17.100000000000001" customHeight="1">
      <c r="A70" s="690" t="s">
        <v>778</v>
      </c>
      <c r="B70" s="193"/>
      <c r="C70" s="193"/>
      <c r="D70" s="193"/>
      <c r="E70" s="193"/>
      <c r="F70" s="193"/>
      <c r="G70" s="193"/>
      <c r="H70" s="193"/>
      <c r="J70" s="210"/>
      <c r="K70" s="210" t="s">
        <v>526</v>
      </c>
    </row>
    <row r="71" spans="1:11" ht="17.100000000000001" customHeight="1">
      <c r="B71" s="1041"/>
      <c r="C71" s="1041"/>
      <c r="D71" s="1041"/>
      <c r="E71" s="1041"/>
      <c r="F71" s="1042"/>
      <c r="G71" s="575"/>
      <c r="H71" s="550" t="s">
        <v>487</v>
      </c>
      <c r="I71" s="801" t="s">
        <v>678</v>
      </c>
      <c r="J71" s="761" t="s">
        <v>679</v>
      </c>
      <c r="K71" s="761" t="s">
        <v>124</v>
      </c>
    </row>
    <row r="72" spans="1:11" ht="17.100000000000001" customHeight="1">
      <c r="B72" s="1041"/>
      <c r="C72" s="1041"/>
      <c r="D72" s="1041"/>
      <c r="E72" s="1041"/>
      <c r="F72" s="1043"/>
      <c r="G72" s="589" t="s">
        <v>589</v>
      </c>
      <c r="H72" s="551" t="s">
        <v>488</v>
      </c>
      <c r="I72" s="761"/>
      <c r="J72" s="761"/>
      <c r="K72" s="761"/>
    </row>
    <row r="73" spans="1:11" ht="17.100000000000001" customHeight="1">
      <c r="B73" s="1045" t="s">
        <v>53</v>
      </c>
      <c r="C73" s="1045"/>
      <c r="D73" s="1030" t="s">
        <v>524</v>
      </c>
      <c r="E73" s="1030"/>
      <c r="F73" s="546" t="s">
        <v>488</v>
      </c>
      <c r="G73" s="692" t="s">
        <v>488</v>
      </c>
      <c r="H73" s="389"/>
      <c r="I73" s="1044">
        <f>'4.人件費単価'!D38</f>
        <v>0</v>
      </c>
      <c r="J73" s="1044">
        <f>'6.原価'!D92</f>
        <v>0</v>
      </c>
      <c r="K73" s="1037" t="str">
        <f>IF(AND(SUM(H73:H74)=I73,SUM(H73:H74)=J73),"OK","NG")</f>
        <v>OK</v>
      </c>
    </row>
    <row r="74" spans="1:11" ht="17.100000000000001" customHeight="1">
      <c r="B74" s="1045"/>
      <c r="C74" s="1045"/>
      <c r="D74" s="1030" t="s">
        <v>525</v>
      </c>
      <c r="E74" s="1030"/>
      <c r="F74" s="546" t="s">
        <v>493</v>
      </c>
      <c r="G74" s="692" t="s">
        <v>493</v>
      </c>
      <c r="H74" s="389"/>
      <c r="I74" s="1044"/>
      <c r="J74" s="1044"/>
      <c r="K74" s="1037"/>
    </row>
    <row r="75" spans="1:11" ht="17.100000000000001" customHeight="1">
      <c r="B75" s="1045" t="s">
        <v>54</v>
      </c>
      <c r="C75" s="1045"/>
      <c r="D75" s="1030" t="s">
        <v>55</v>
      </c>
      <c r="E75" s="1030"/>
      <c r="F75" s="546" t="s">
        <v>495</v>
      </c>
      <c r="G75" s="692" t="s">
        <v>495</v>
      </c>
      <c r="H75" s="389"/>
      <c r="I75" s="1044">
        <f>'4.人件費単価'!D39</f>
        <v>0</v>
      </c>
      <c r="J75" s="189">
        <f>'6.原価'!H93</f>
        <v>0</v>
      </c>
      <c r="K75" s="1038" t="str">
        <f>IF(AND(SUM(H75:H78)=I75,SUM(H75:H78)=SUM(J75:J78)),"OK","NG")</f>
        <v>OK</v>
      </c>
    </row>
    <row r="76" spans="1:11" ht="17.100000000000001" customHeight="1">
      <c r="B76" s="1045"/>
      <c r="C76" s="1045"/>
      <c r="D76" s="1030" t="s">
        <v>56</v>
      </c>
      <c r="E76" s="1030"/>
      <c r="F76" s="546" t="s">
        <v>496</v>
      </c>
      <c r="G76" s="692" t="s">
        <v>496</v>
      </c>
      <c r="H76" s="389"/>
      <c r="I76" s="1044"/>
      <c r="J76" s="189">
        <f>'6.原価'!L93</f>
        <v>0</v>
      </c>
      <c r="K76" s="1039"/>
    </row>
    <row r="77" spans="1:11" ht="17.100000000000001" customHeight="1">
      <c r="B77" s="1045"/>
      <c r="C77" s="1045"/>
      <c r="D77" s="1030" t="s">
        <v>57</v>
      </c>
      <c r="E77" s="1030"/>
      <c r="F77" s="546" t="s">
        <v>498</v>
      </c>
      <c r="G77" s="692" t="s">
        <v>498</v>
      </c>
      <c r="H77" s="389"/>
      <c r="I77" s="1044"/>
      <c r="J77" s="189">
        <f>'6.原価'!P93</f>
        <v>0</v>
      </c>
      <c r="K77" s="1039"/>
    </row>
    <row r="78" spans="1:11" ht="17.100000000000001" customHeight="1">
      <c r="B78" s="1045"/>
      <c r="C78" s="1045"/>
      <c r="D78" s="1030" t="s">
        <v>43</v>
      </c>
      <c r="E78" s="1030"/>
      <c r="F78" s="546" t="s">
        <v>499</v>
      </c>
      <c r="G78" s="692" t="s">
        <v>499</v>
      </c>
      <c r="H78" s="389"/>
      <c r="I78" s="1044"/>
      <c r="J78" s="189">
        <f>'6.原価'!Q93</f>
        <v>0</v>
      </c>
      <c r="K78" s="1040"/>
    </row>
    <row r="79" spans="1:11" ht="17.100000000000001" customHeight="1">
      <c r="B79" s="1030" t="s">
        <v>519</v>
      </c>
      <c r="C79" s="1030"/>
      <c r="D79" s="1030"/>
      <c r="E79" s="1030"/>
      <c r="F79" s="547" t="s">
        <v>501</v>
      </c>
      <c r="G79" s="693" t="s">
        <v>501</v>
      </c>
      <c r="H79" s="389">
        <f>SUM(H73:H78)</f>
        <v>0</v>
      </c>
      <c r="I79" s="552"/>
      <c r="J79" s="552"/>
      <c r="K79" s="552"/>
    </row>
    <row r="81" spans="2:2" ht="17.100000000000001" customHeight="1">
      <c r="B81" s="217" t="s">
        <v>118</v>
      </c>
    </row>
    <row r="82" spans="2:2" ht="17.100000000000001" customHeight="1">
      <c r="B82" s="193" t="s">
        <v>684</v>
      </c>
    </row>
    <row r="83" spans="2:2" ht="17.100000000000001" customHeight="1">
      <c r="B83" s="188" t="s">
        <v>693</v>
      </c>
    </row>
    <row r="84" spans="2:2" ht="17.100000000000001" customHeight="1">
      <c r="B84" s="188" t="s">
        <v>694</v>
      </c>
    </row>
  </sheetData>
  <mergeCells count="65">
    <mergeCell ref="C58:E58"/>
    <mergeCell ref="B52:F53"/>
    <mergeCell ref="I52:I53"/>
    <mergeCell ref="J52:J53"/>
    <mergeCell ref="I75:I78"/>
    <mergeCell ref="K71:K72"/>
    <mergeCell ref="K73:K74"/>
    <mergeCell ref="K75:K78"/>
    <mergeCell ref="B71:E72"/>
    <mergeCell ref="F71:F72"/>
    <mergeCell ref="I71:I72"/>
    <mergeCell ref="J71:J72"/>
    <mergeCell ref="I73:I74"/>
    <mergeCell ref="J73:J74"/>
    <mergeCell ref="D77:E77"/>
    <mergeCell ref="D78:E78"/>
    <mergeCell ref="B73:C74"/>
    <mergeCell ref="B75:C78"/>
    <mergeCell ref="B79:E79"/>
    <mergeCell ref="I54:I55"/>
    <mergeCell ref="J54:J55"/>
    <mergeCell ref="C60:E60"/>
    <mergeCell ref="B54:B60"/>
    <mergeCell ref="B61:E61"/>
    <mergeCell ref="B62:E62"/>
    <mergeCell ref="C59:E59"/>
    <mergeCell ref="C54:E54"/>
    <mergeCell ref="C55:E55"/>
    <mergeCell ref="C56:E56"/>
    <mergeCell ref="C57:E57"/>
    <mergeCell ref="D73:E73"/>
    <mergeCell ref="D74:E74"/>
    <mergeCell ref="D75:E75"/>
    <mergeCell ref="D76:E76"/>
    <mergeCell ref="C37:E37"/>
    <mergeCell ref="B38:E38"/>
    <mergeCell ref="B39:E39"/>
    <mergeCell ref="I14:I15"/>
    <mergeCell ref="J14:J15"/>
    <mergeCell ref="B23:B37"/>
    <mergeCell ref="C23:C26"/>
    <mergeCell ref="D23:E23"/>
    <mergeCell ref="D24:D26"/>
    <mergeCell ref="C27:C29"/>
    <mergeCell ref="D27:E27"/>
    <mergeCell ref="D28:E28"/>
    <mergeCell ref="D29:E29"/>
    <mergeCell ref="C30:E30"/>
    <mergeCell ref="C31:C34"/>
    <mergeCell ref="D31:E31"/>
    <mergeCell ref="B14:F15"/>
    <mergeCell ref="B16:B22"/>
    <mergeCell ref="C16:C19"/>
    <mergeCell ref="D16:E16"/>
    <mergeCell ref="D17:E17"/>
    <mergeCell ref="D18:E18"/>
    <mergeCell ref="D19:E19"/>
    <mergeCell ref="C20:E20"/>
    <mergeCell ref="C21:E21"/>
    <mergeCell ref="C22:E22"/>
    <mergeCell ref="D32:E32"/>
    <mergeCell ref="D33:E33"/>
    <mergeCell ref="D34:E34"/>
    <mergeCell ref="C35:E35"/>
    <mergeCell ref="C36:E36"/>
  </mergeCells>
  <phoneticPr fontId="8"/>
  <printOptions horizontalCentered="1" gridLinesSet="0"/>
  <pageMargins left="1.1811023622047245" right="1.1811023622047245" top="1.3779527559055118" bottom="0.78740157480314965" header="0.59055118110236227" footer="0.39370078740157483"/>
  <pageSetup paperSize="8"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O36"/>
  <sheetViews>
    <sheetView workbookViewId="0"/>
  </sheetViews>
  <sheetFormatPr defaultColWidth="9" defaultRowHeight="13.5" customHeight="1"/>
  <cols>
    <col min="1" max="1" width="2.625" style="188" customWidth="1"/>
    <col min="2" max="2" width="3.625" style="188" bestFit="1" customWidth="1"/>
    <col min="3" max="3" width="9" style="188"/>
    <col min="4" max="4" width="13.875" style="188" bestFit="1" customWidth="1"/>
    <col min="5" max="5" width="70.5" style="188" customWidth="1"/>
    <col min="6" max="16384" width="9" style="188"/>
  </cols>
  <sheetData>
    <row r="1" spans="1:8" s="697" customFormat="1" ht="17.25">
      <c r="A1" s="214" t="s">
        <v>797</v>
      </c>
    </row>
    <row r="2" spans="1:8" s="697" customFormat="1" ht="5.0999999999999996" customHeight="1">
      <c r="B2" s="188"/>
      <c r="C2" s="188"/>
      <c r="D2" s="188"/>
      <c r="E2" s="188"/>
      <c r="F2" s="188"/>
      <c r="G2" s="188"/>
      <c r="H2" s="188"/>
    </row>
    <row r="3" spans="1:8" s="697" customFormat="1" ht="20.100000000000001" customHeight="1">
      <c r="A3" s="188"/>
      <c r="C3" s="188" t="s">
        <v>835</v>
      </c>
      <c r="D3" s="188"/>
      <c r="E3" s="188"/>
      <c r="F3" s="188"/>
      <c r="G3" s="188"/>
      <c r="H3" s="188"/>
    </row>
    <row r="4" spans="1:8" s="697" customFormat="1" ht="20.100000000000001" customHeight="1">
      <c r="C4" s="188" t="s">
        <v>836</v>
      </c>
      <c r="D4" s="188"/>
      <c r="E4" s="188"/>
      <c r="F4" s="188"/>
      <c r="G4" s="188"/>
      <c r="H4" s="188"/>
    </row>
    <row r="5" spans="1:8" s="697" customFormat="1" ht="20.100000000000001" customHeight="1">
      <c r="C5" s="188" t="s">
        <v>847</v>
      </c>
      <c r="D5" s="188"/>
      <c r="E5" s="188"/>
      <c r="F5" s="188"/>
      <c r="G5" s="188"/>
      <c r="H5" s="188"/>
    </row>
    <row r="6" spans="1:8" s="697" customFormat="1" ht="20.100000000000001" customHeight="1">
      <c r="C6" s="188" t="s">
        <v>837</v>
      </c>
      <c r="D6" s="188"/>
      <c r="E6" s="188"/>
      <c r="F6" s="188"/>
      <c r="G6" s="188"/>
      <c r="H6" s="188"/>
    </row>
    <row r="7" spans="1:8" s="697" customFormat="1" ht="20.100000000000001" customHeight="1">
      <c r="C7" s="188" t="s">
        <v>831</v>
      </c>
      <c r="D7" s="188"/>
      <c r="E7" s="188"/>
      <c r="F7" s="188"/>
      <c r="G7" s="188"/>
      <c r="H7" s="188"/>
    </row>
    <row r="8" spans="1:8" s="697" customFormat="1" ht="20.100000000000001" customHeight="1">
      <c r="C8" s="188" t="s">
        <v>832</v>
      </c>
      <c r="D8" s="188"/>
      <c r="E8" s="188"/>
      <c r="F8" s="188"/>
      <c r="G8" s="188"/>
      <c r="H8" s="188"/>
    </row>
    <row r="9" spans="1:8" s="697" customFormat="1" ht="20.100000000000001" customHeight="1">
      <c r="A9" s="188"/>
      <c r="C9" s="188" t="s">
        <v>846</v>
      </c>
      <c r="D9" s="188"/>
      <c r="E9" s="188"/>
      <c r="F9" s="188"/>
      <c r="G9" s="188"/>
      <c r="H9" s="188"/>
    </row>
    <row r="10" spans="1:8" s="697" customFormat="1" ht="20.100000000000001" customHeight="1">
      <c r="A10" s="188"/>
      <c r="C10" s="188" t="s">
        <v>833</v>
      </c>
      <c r="D10" s="188"/>
      <c r="E10" s="188"/>
      <c r="F10" s="188"/>
      <c r="G10" s="188"/>
      <c r="H10" s="188"/>
    </row>
    <row r="11" spans="1:8" s="697" customFormat="1" ht="20.100000000000001" customHeight="1">
      <c r="A11" s="188"/>
      <c r="C11" s="188" t="s">
        <v>834</v>
      </c>
      <c r="D11" s="188"/>
      <c r="E11" s="188"/>
      <c r="F11" s="188"/>
      <c r="G11" s="188"/>
      <c r="H11" s="188"/>
    </row>
    <row r="12" spans="1:8" s="697" customFormat="1" ht="20.100000000000001" customHeight="1">
      <c r="A12" s="188"/>
      <c r="C12" s="188" t="s">
        <v>848</v>
      </c>
      <c r="D12" s="188"/>
      <c r="E12" s="188"/>
      <c r="F12" s="188"/>
      <c r="G12" s="188"/>
      <c r="H12" s="188"/>
    </row>
    <row r="13" spans="1:8" s="697" customFormat="1" ht="20.100000000000001" customHeight="1">
      <c r="A13" s="188"/>
      <c r="C13" s="188" t="s">
        <v>849</v>
      </c>
      <c r="D13" s="188"/>
      <c r="E13" s="188"/>
      <c r="F13" s="188"/>
      <c r="G13" s="188"/>
      <c r="H13" s="188"/>
    </row>
    <row r="14" spans="1:8" s="697" customFormat="1" ht="20.100000000000001" customHeight="1">
      <c r="A14" s="188"/>
      <c r="B14" s="188"/>
      <c r="C14" s="188"/>
      <c r="D14" s="188"/>
      <c r="E14" s="188"/>
      <c r="F14" s="188"/>
      <c r="G14" s="188"/>
      <c r="H14" s="188"/>
    </row>
    <row r="15" spans="1:8" ht="20.100000000000001" customHeight="1">
      <c r="A15" s="214" t="s">
        <v>342</v>
      </c>
    </row>
    <row r="16" spans="1:8" ht="5.0999999999999996" customHeight="1">
      <c r="A16" s="214"/>
    </row>
    <row r="17" spans="1:15" ht="20.100000000000001" customHeight="1">
      <c r="C17" s="188" t="s">
        <v>343</v>
      </c>
    </row>
    <row r="18" spans="1:15" ht="5.0999999999999996" customHeight="1"/>
    <row r="19" spans="1:15" ht="57.75" customHeight="1">
      <c r="A19" s="207"/>
      <c r="B19" s="266"/>
      <c r="C19" s="761" t="s">
        <v>344</v>
      </c>
      <c r="D19" s="617" t="s">
        <v>346</v>
      </c>
      <c r="E19" s="285" t="s">
        <v>740</v>
      </c>
      <c r="F19" s="207"/>
      <c r="G19" s="207"/>
      <c r="H19" s="207"/>
      <c r="I19" s="207"/>
      <c r="J19" s="207"/>
      <c r="K19" s="207"/>
      <c r="L19" s="207"/>
      <c r="M19" s="207"/>
      <c r="N19" s="207"/>
      <c r="O19" s="207"/>
    </row>
    <row r="20" spans="1:15" ht="104.25" customHeight="1">
      <c r="A20" s="207"/>
      <c r="B20" s="266"/>
      <c r="C20" s="761"/>
      <c r="D20" s="617" t="s">
        <v>347</v>
      </c>
      <c r="E20" s="285" t="s">
        <v>349</v>
      </c>
      <c r="F20" s="207"/>
      <c r="G20" s="207"/>
      <c r="H20" s="207"/>
      <c r="I20" s="207"/>
      <c r="J20" s="207"/>
      <c r="K20" s="207"/>
      <c r="L20" s="207"/>
      <c r="M20" s="207"/>
      <c r="N20" s="207"/>
      <c r="O20" s="207"/>
    </row>
    <row r="21" spans="1:15" ht="36" customHeight="1">
      <c r="A21" s="207"/>
      <c r="B21" s="266"/>
      <c r="C21" s="761"/>
      <c r="D21" s="617" t="s">
        <v>348</v>
      </c>
      <c r="E21" s="285" t="s">
        <v>356</v>
      </c>
      <c r="F21" s="421"/>
      <c r="G21" s="207"/>
      <c r="H21" s="207"/>
      <c r="I21" s="207"/>
      <c r="J21" s="207"/>
      <c r="K21" s="207"/>
      <c r="L21" s="207"/>
      <c r="M21" s="207"/>
      <c r="N21" s="207"/>
      <c r="O21" s="207"/>
    </row>
    <row r="22" spans="1:15" ht="59.25" customHeight="1">
      <c r="A22" s="207"/>
      <c r="B22" s="266"/>
      <c r="C22" s="759" t="s">
        <v>345</v>
      </c>
      <c r="D22" s="760"/>
      <c r="E22" s="285" t="s">
        <v>532</v>
      </c>
      <c r="F22" s="421"/>
      <c r="G22" s="207"/>
      <c r="H22" s="207"/>
      <c r="I22" s="207"/>
      <c r="J22" s="207"/>
      <c r="K22" s="207"/>
      <c r="L22" s="207"/>
      <c r="M22" s="207"/>
      <c r="N22" s="207"/>
      <c r="O22" s="207"/>
    </row>
    <row r="23" spans="1:15" ht="20.100000000000001" customHeight="1">
      <c r="A23" s="207"/>
      <c r="B23" s="207"/>
      <c r="C23" s="207"/>
      <c r="D23" s="207"/>
      <c r="E23" s="207"/>
      <c r="F23" s="207"/>
      <c r="G23" s="207"/>
      <c r="H23" s="207"/>
      <c r="I23" s="207"/>
      <c r="J23" s="207"/>
      <c r="K23" s="207"/>
      <c r="L23" s="207"/>
      <c r="M23" s="207"/>
      <c r="N23" s="207"/>
      <c r="O23" s="207"/>
    </row>
    <row r="24" spans="1:15" ht="20.100000000000001" customHeight="1">
      <c r="A24" s="207"/>
      <c r="B24" s="207"/>
      <c r="C24" s="193"/>
      <c r="D24" s="207"/>
      <c r="E24" s="207"/>
      <c r="F24" s="207"/>
      <c r="G24" s="207"/>
      <c r="H24" s="207"/>
      <c r="I24" s="207"/>
      <c r="J24" s="207"/>
      <c r="K24" s="207"/>
      <c r="L24" s="207"/>
      <c r="M24" s="207"/>
      <c r="N24" s="207"/>
      <c r="O24" s="207"/>
    </row>
    <row r="25" spans="1:15" ht="20.100000000000001" customHeight="1">
      <c r="A25" s="207"/>
      <c r="B25" s="207"/>
      <c r="C25" s="193"/>
      <c r="D25" s="207"/>
      <c r="E25" s="207"/>
      <c r="F25" s="421"/>
      <c r="G25" s="207"/>
      <c r="H25" s="207"/>
      <c r="I25" s="207"/>
      <c r="J25" s="207"/>
      <c r="K25" s="207"/>
      <c r="L25" s="207"/>
      <c r="M25" s="207"/>
      <c r="N25" s="207"/>
      <c r="O25" s="207"/>
    </row>
    <row r="26" spans="1:15" ht="20.100000000000001" customHeight="1">
      <c r="A26" s="207"/>
      <c r="B26" s="207"/>
      <c r="C26" s="193"/>
      <c r="D26" s="207"/>
      <c r="E26" s="207"/>
      <c r="F26" s="421"/>
      <c r="G26" s="207"/>
      <c r="H26" s="207"/>
      <c r="I26" s="207"/>
      <c r="J26" s="207"/>
      <c r="K26" s="207"/>
      <c r="L26" s="207"/>
      <c r="M26" s="207"/>
      <c r="N26" s="207"/>
      <c r="O26" s="207"/>
    </row>
    <row r="27" spans="1:15" ht="20.100000000000001" customHeight="1">
      <c r="A27" s="207"/>
      <c r="B27" s="207"/>
      <c r="C27" s="207"/>
      <c r="D27" s="207"/>
      <c r="E27" s="207"/>
      <c r="F27" s="207"/>
      <c r="G27" s="207"/>
      <c r="H27" s="207"/>
      <c r="I27" s="207"/>
      <c r="J27" s="207"/>
      <c r="K27" s="207"/>
      <c r="L27" s="207"/>
      <c r="M27" s="207"/>
      <c r="N27" s="207"/>
      <c r="O27" s="207"/>
    </row>
    <row r="28" spans="1:15" ht="20.100000000000001" customHeight="1">
      <c r="A28" s="207"/>
      <c r="B28" s="207"/>
      <c r="C28" s="207"/>
      <c r="D28" s="207"/>
      <c r="E28" s="207"/>
      <c r="F28" s="207"/>
      <c r="G28" s="207"/>
      <c r="H28" s="207"/>
      <c r="I28" s="207"/>
      <c r="J28" s="207"/>
      <c r="K28" s="207"/>
      <c r="L28" s="207"/>
      <c r="M28" s="207"/>
      <c r="N28" s="207"/>
      <c r="O28" s="207"/>
    </row>
    <row r="29" spans="1:15" ht="20.100000000000001" customHeight="1">
      <c r="A29" s="207"/>
      <c r="B29" s="207"/>
      <c r="C29" s="207"/>
      <c r="D29" s="207"/>
      <c r="E29" s="207"/>
      <c r="F29" s="207"/>
      <c r="G29" s="207"/>
      <c r="H29" s="207"/>
      <c r="I29" s="207"/>
      <c r="J29" s="207"/>
      <c r="K29" s="207"/>
      <c r="L29" s="207"/>
      <c r="M29" s="207"/>
      <c r="N29" s="207"/>
      <c r="O29" s="207"/>
    </row>
    <row r="30" spans="1:15" ht="20.100000000000001" customHeight="1">
      <c r="A30" s="207"/>
      <c r="B30" s="207"/>
      <c r="C30" s="207"/>
      <c r="D30" s="207"/>
      <c r="E30" s="415"/>
      <c r="F30" s="207"/>
      <c r="G30" s="207"/>
      <c r="H30" s="207"/>
      <c r="I30" s="207"/>
      <c r="J30" s="207"/>
      <c r="K30" s="207"/>
      <c r="L30" s="207"/>
      <c r="M30" s="207"/>
      <c r="N30" s="207"/>
      <c r="O30" s="207"/>
    </row>
    <row r="31" spans="1:15" ht="20.100000000000001" customHeight="1">
      <c r="A31" s="207"/>
      <c r="B31" s="266"/>
      <c r="C31" s="207"/>
      <c r="D31" s="207"/>
      <c r="E31" s="207"/>
      <c r="F31" s="207"/>
      <c r="G31" s="207"/>
      <c r="H31" s="207"/>
      <c r="I31" s="207"/>
      <c r="J31" s="207"/>
      <c r="K31" s="207"/>
      <c r="L31" s="207"/>
      <c r="M31" s="207"/>
      <c r="N31" s="207"/>
      <c r="O31" s="207"/>
    </row>
    <row r="32" spans="1:15" ht="20.100000000000001" customHeight="1">
      <c r="A32" s="207"/>
      <c r="B32" s="207"/>
      <c r="C32" s="207"/>
      <c r="D32" s="207"/>
      <c r="E32" s="207"/>
      <c r="F32" s="207"/>
      <c r="G32" s="207"/>
      <c r="H32" s="207"/>
      <c r="I32" s="207"/>
      <c r="J32" s="207"/>
      <c r="K32" s="207"/>
      <c r="L32" s="207"/>
      <c r="M32" s="207"/>
      <c r="N32" s="207"/>
      <c r="O32" s="207"/>
    </row>
    <row r="33" spans="1:15" s="193" customFormat="1" ht="20.100000000000001" customHeight="1">
      <c r="A33" s="207"/>
      <c r="B33" s="207"/>
      <c r="C33" s="207"/>
      <c r="D33" s="207"/>
      <c r="E33" s="207"/>
      <c r="F33" s="207"/>
      <c r="G33" s="207"/>
      <c r="H33" s="207"/>
      <c r="I33" s="207"/>
      <c r="J33" s="207"/>
      <c r="K33" s="207"/>
      <c r="L33" s="207"/>
      <c r="M33" s="207"/>
      <c r="N33" s="207"/>
      <c r="O33" s="207"/>
    </row>
    <row r="34" spans="1:15" ht="20.100000000000001" customHeight="1">
      <c r="A34" s="207"/>
      <c r="B34" s="266"/>
      <c r="C34" s="207"/>
      <c r="D34" s="207"/>
      <c r="E34" s="207"/>
      <c r="F34" s="207"/>
      <c r="G34" s="207"/>
      <c r="H34" s="207"/>
      <c r="I34" s="207"/>
      <c r="J34" s="207"/>
      <c r="K34" s="207"/>
      <c r="L34" s="207"/>
      <c r="M34" s="207"/>
      <c r="N34" s="207"/>
      <c r="O34" s="207"/>
    </row>
    <row r="35" spans="1:15" ht="20.100000000000001" customHeight="1">
      <c r="A35" s="207"/>
      <c r="B35" s="266"/>
      <c r="C35" s="207"/>
      <c r="D35" s="207"/>
      <c r="E35" s="207"/>
      <c r="F35" s="207"/>
      <c r="G35" s="207"/>
      <c r="H35" s="207"/>
      <c r="I35" s="207"/>
      <c r="J35" s="207"/>
      <c r="K35" s="207"/>
      <c r="L35" s="207"/>
      <c r="M35" s="207"/>
      <c r="N35" s="207"/>
      <c r="O35" s="207"/>
    </row>
    <row r="36" spans="1:15" ht="20.100000000000001" customHeight="1">
      <c r="A36" s="207"/>
      <c r="B36" s="207"/>
      <c r="C36" s="207"/>
      <c r="D36" s="207"/>
      <c r="E36" s="207"/>
      <c r="F36" s="207"/>
      <c r="G36" s="207"/>
      <c r="H36" s="207"/>
      <c r="I36" s="207"/>
      <c r="J36" s="207"/>
      <c r="K36" s="207"/>
      <c r="L36" s="207"/>
      <c r="M36" s="207"/>
      <c r="N36" s="207"/>
      <c r="O36" s="207"/>
    </row>
  </sheetData>
  <mergeCells count="2">
    <mergeCell ref="C22:D22"/>
    <mergeCell ref="C19:C21"/>
  </mergeCells>
  <phoneticPr fontId="8"/>
  <printOptions gridLinesSet="0"/>
  <pageMargins left="1.1811023622047245" right="1.1811023622047245" top="1.3779527559055118" bottom="0.78740157480314965" header="0.59055118110236227" footer="0.39370078740157483"/>
  <pageSetup paperSize="9" scale="69" orientation="portrait" r:id="rId1"/>
  <headerFooter alignWithMargins="0"/>
  <colBreaks count="1" manualBreakCount="1">
    <brk id="5"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K48"/>
  <sheetViews>
    <sheetView topLeftCell="A10" workbookViewId="0"/>
  </sheetViews>
  <sheetFormatPr defaultColWidth="9" defaultRowHeight="13.5" customHeight="1"/>
  <cols>
    <col min="1" max="1" width="1.375" style="2" customWidth="1"/>
    <col min="2" max="2" width="2" style="2" customWidth="1"/>
    <col min="3" max="3" width="3.5" style="2" customWidth="1"/>
    <col min="4" max="4" width="5.125" style="2" customWidth="1"/>
    <col min="5" max="5" width="3.125" style="2" customWidth="1"/>
    <col min="6" max="6" width="29" style="2" customWidth="1"/>
    <col min="7" max="9" width="25.625" style="2" customWidth="1"/>
    <col min="10" max="10" width="2" style="2" customWidth="1"/>
    <col min="11" max="11" width="1.375" style="2" customWidth="1"/>
    <col min="12" max="12" width="2.5" style="2" customWidth="1"/>
    <col min="13" max="16384" width="9" style="2"/>
  </cols>
  <sheetData>
    <row r="1" spans="1:11" ht="13.5" customHeight="1">
      <c r="H1" s="704" t="s">
        <v>800</v>
      </c>
      <c r="I1" s="705">
        <f>IF('1.基礎情報（市区町村用）'!$I$5=0,'1.基礎情報（事務組合用）'!$I$5,'1.基礎情報（市区町村用）'!$I$5)</f>
        <v>0</v>
      </c>
    </row>
    <row r="2" spans="1:11" ht="13.5" customHeight="1">
      <c r="H2" s="704" t="s">
        <v>801</v>
      </c>
      <c r="I2" s="706" t="str">
        <f>IF('1.基礎情報（市区町村用）'!$B$5="令和〇年度",'1.基礎情報（事務組合用）'!$B$5,'1.基礎情報（市区町村用）'!$B$5)</f>
        <v>令和〇年度</v>
      </c>
    </row>
    <row r="3" spans="1:11" ht="5.0999999999999996" customHeight="1">
      <c r="H3" s="704"/>
      <c r="I3" s="695"/>
    </row>
    <row r="4" spans="1:11" ht="5.0999999999999996" customHeight="1">
      <c r="I4" s="695"/>
    </row>
    <row r="5" spans="1:11" ht="13.5" customHeight="1">
      <c r="A5" s="3"/>
      <c r="B5" s="4"/>
      <c r="C5" s="4"/>
      <c r="D5" s="4"/>
      <c r="E5" s="4"/>
      <c r="F5" s="4"/>
      <c r="G5" s="4"/>
      <c r="H5" s="4"/>
      <c r="I5" s="4"/>
      <c r="J5" s="4"/>
      <c r="K5" s="5" t="s">
        <v>842</v>
      </c>
    </row>
    <row r="6" spans="1:11" ht="20.25" customHeight="1">
      <c r="A6" s="6"/>
      <c r="B6" s="417"/>
      <c r="C6" s="765" t="s">
        <v>158</v>
      </c>
      <c r="D6" s="765"/>
      <c r="E6" s="765"/>
      <c r="F6" s="765"/>
      <c r="G6" s="765"/>
      <c r="H6" s="765"/>
      <c r="I6" s="765"/>
      <c r="J6" s="765"/>
      <c r="K6" s="7"/>
    </row>
    <row r="7" spans="1:11" ht="13.5" customHeight="1">
      <c r="A7" s="6"/>
      <c r="B7" s="8"/>
      <c r="C7" s="8"/>
      <c r="D7" s="9"/>
      <c r="E7" s="10"/>
      <c r="F7" s="11"/>
      <c r="G7" s="11"/>
      <c r="H7" s="11"/>
      <c r="I7" s="11"/>
      <c r="J7" s="11"/>
      <c r="K7" s="7"/>
    </row>
    <row r="8" spans="1:11" ht="13.5" customHeight="1">
      <c r="A8" s="6"/>
      <c r="B8" s="418"/>
      <c r="C8" s="766" t="s">
        <v>881</v>
      </c>
      <c r="D8" s="766"/>
      <c r="E8" s="766"/>
      <c r="F8" s="766"/>
      <c r="G8" s="766"/>
      <c r="H8" s="766"/>
      <c r="I8" s="766"/>
      <c r="J8" s="766"/>
      <c r="K8" s="7"/>
    </row>
    <row r="9" spans="1:11" ht="13.5" customHeight="1">
      <c r="A9" s="6"/>
      <c r="B9" s="12"/>
      <c r="C9" s="764" t="s">
        <v>450</v>
      </c>
      <c r="D9" s="764"/>
      <c r="E9" s="764"/>
      <c r="F9" s="764"/>
      <c r="G9" s="764"/>
      <c r="H9" s="764"/>
      <c r="I9" s="764"/>
      <c r="J9" s="764"/>
      <c r="K9" s="7"/>
    </row>
    <row r="10" spans="1:11" ht="18" customHeight="1">
      <c r="A10" s="6"/>
      <c r="B10" s="698"/>
      <c r="C10" s="699" t="s">
        <v>159</v>
      </c>
      <c r="D10" s="700"/>
      <c r="E10" s="694"/>
      <c r="F10" s="702"/>
      <c r="G10" s="703"/>
      <c r="H10" s="703"/>
      <c r="I10" s="703"/>
      <c r="J10" s="679"/>
      <c r="K10" s="7"/>
    </row>
    <row r="11" spans="1:11" s="27" customFormat="1" ht="5.0999999999999996" customHeight="1">
      <c r="A11" s="25"/>
      <c r="B11" s="13"/>
      <c r="C11" s="711"/>
      <c r="D11" s="14"/>
      <c r="E11" s="707"/>
      <c r="F11" s="15"/>
      <c r="G11" s="16"/>
      <c r="H11" s="16"/>
      <c r="I11" s="16"/>
      <c r="J11" s="17"/>
      <c r="K11" s="26"/>
    </row>
    <row r="12" spans="1:11" ht="18" customHeight="1">
      <c r="A12" s="6"/>
      <c r="B12" s="13"/>
      <c r="C12" s="18">
        <v>1</v>
      </c>
      <c r="D12" s="14" t="s">
        <v>160</v>
      </c>
      <c r="E12" s="416"/>
      <c r="F12" s="15"/>
      <c r="G12" s="16"/>
      <c r="H12" s="16"/>
      <c r="I12" s="16"/>
      <c r="J12" s="17"/>
      <c r="K12" s="7"/>
    </row>
    <row r="13" spans="1:11" ht="18" customHeight="1">
      <c r="A13" s="6"/>
      <c r="B13" s="19"/>
      <c r="C13" s="18"/>
      <c r="D13" s="511">
        <v>1</v>
      </c>
      <c r="E13" s="20" t="s">
        <v>37</v>
      </c>
      <c r="F13" s="15"/>
      <c r="G13" s="21"/>
      <c r="H13" s="21">
        <f>'2.資産'!E20</f>
        <v>0</v>
      </c>
      <c r="I13" s="21"/>
      <c r="J13" s="17"/>
      <c r="K13" s="7"/>
    </row>
    <row r="14" spans="1:11" ht="18" customHeight="1">
      <c r="A14" s="6"/>
      <c r="B14" s="19"/>
      <c r="C14" s="18"/>
      <c r="D14" s="511">
        <v>2</v>
      </c>
      <c r="E14" s="20" t="s">
        <v>38</v>
      </c>
      <c r="F14" s="15"/>
      <c r="G14" s="21"/>
      <c r="H14" s="21"/>
      <c r="I14" s="21"/>
      <c r="J14" s="17"/>
      <c r="K14" s="7"/>
    </row>
    <row r="15" spans="1:11" ht="18" customHeight="1">
      <c r="A15" s="6"/>
      <c r="B15" s="19"/>
      <c r="C15" s="18"/>
      <c r="D15" s="416"/>
      <c r="E15" s="22" t="s">
        <v>161</v>
      </c>
      <c r="F15" s="15" t="s">
        <v>40</v>
      </c>
      <c r="G15" s="21">
        <f>'2.資産'!E22</f>
        <v>0</v>
      </c>
      <c r="H15" s="21"/>
      <c r="I15" s="21"/>
      <c r="J15" s="17"/>
      <c r="K15" s="7"/>
    </row>
    <row r="16" spans="1:11" ht="18" customHeight="1">
      <c r="A16" s="6"/>
      <c r="B16" s="19"/>
      <c r="C16" s="18"/>
      <c r="D16" s="416"/>
      <c r="E16" s="22" t="s">
        <v>162</v>
      </c>
      <c r="F16" s="15" t="s">
        <v>163</v>
      </c>
      <c r="G16" s="23">
        <f>'2.資産'!E23</f>
        <v>0</v>
      </c>
      <c r="H16" s="21">
        <f>G15+G16</f>
        <v>0</v>
      </c>
      <c r="I16" s="21"/>
      <c r="J16" s="17"/>
      <c r="K16" s="7"/>
    </row>
    <row r="17" spans="1:11" ht="18" customHeight="1">
      <c r="A17" s="6"/>
      <c r="B17" s="19"/>
      <c r="C17" s="18"/>
      <c r="D17" s="511">
        <v>3</v>
      </c>
      <c r="E17" s="14" t="s">
        <v>117</v>
      </c>
      <c r="F17" s="15"/>
      <c r="G17" s="21"/>
      <c r="H17" s="21"/>
      <c r="I17" s="21"/>
      <c r="J17" s="17"/>
      <c r="K17" s="7"/>
    </row>
    <row r="18" spans="1:11" ht="18" customHeight="1">
      <c r="A18" s="6"/>
      <c r="B18" s="19"/>
      <c r="C18" s="18"/>
      <c r="D18" s="416"/>
      <c r="E18" s="22" t="s">
        <v>164</v>
      </c>
      <c r="F18" s="15" t="s">
        <v>40</v>
      </c>
      <c r="G18" s="21">
        <f>'2.資産'!E25</f>
        <v>0</v>
      </c>
      <c r="H18" s="21"/>
      <c r="I18" s="21"/>
      <c r="J18" s="17"/>
      <c r="K18" s="7"/>
    </row>
    <row r="19" spans="1:11" ht="18" customHeight="1">
      <c r="A19" s="6"/>
      <c r="B19" s="19"/>
      <c r="C19" s="18"/>
      <c r="D19" s="416"/>
      <c r="E19" s="22" t="s">
        <v>165</v>
      </c>
      <c r="F19" s="15" t="s">
        <v>163</v>
      </c>
      <c r="G19" s="23">
        <f>'2.資産'!E26</f>
        <v>0</v>
      </c>
      <c r="H19" s="21">
        <f>G18+G19</f>
        <v>0</v>
      </c>
      <c r="I19" s="21"/>
      <c r="J19" s="17"/>
      <c r="K19" s="7"/>
    </row>
    <row r="20" spans="1:11" ht="18" customHeight="1">
      <c r="A20" s="6"/>
      <c r="B20" s="19"/>
      <c r="C20" s="18"/>
      <c r="D20" s="511">
        <v>4</v>
      </c>
      <c r="E20" s="14" t="s">
        <v>42</v>
      </c>
      <c r="F20" s="15"/>
      <c r="G20" s="24"/>
      <c r="H20" s="23">
        <f>'2.資産'!E27</f>
        <v>0</v>
      </c>
      <c r="I20" s="21"/>
      <c r="J20" s="17"/>
      <c r="K20" s="7"/>
    </row>
    <row r="21" spans="1:11" ht="18" customHeight="1">
      <c r="A21" s="6"/>
      <c r="B21" s="19"/>
      <c r="C21" s="18"/>
      <c r="D21" s="767" t="s">
        <v>222</v>
      </c>
      <c r="E21" s="767"/>
      <c r="F21" s="767"/>
      <c r="G21" s="21"/>
      <c r="H21" s="21"/>
      <c r="I21" s="21">
        <f>H13+H16+H19+H20</f>
        <v>0</v>
      </c>
      <c r="J21" s="17"/>
      <c r="K21" s="7"/>
    </row>
    <row r="22" spans="1:11" ht="5.0999999999999996" customHeight="1">
      <c r="A22" s="6"/>
      <c r="B22" s="19"/>
      <c r="C22" s="18"/>
      <c r="D22" s="14"/>
      <c r="E22" s="416"/>
      <c r="F22" s="15"/>
      <c r="G22" s="21"/>
      <c r="H22" s="21"/>
      <c r="I22" s="21"/>
      <c r="J22" s="17"/>
      <c r="K22" s="7"/>
    </row>
    <row r="23" spans="1:11" ht="18" customHeight="1">
      <c r="A23" s="6"/>
      <c r="B23" s="19"/>
      <c r="C23" s="18">
        <v>2</v>
      </c>
      <c r="D23" s="14" t="s">
        <v>166</v>
      </c>
      <c r="E23" s="416"/>
      <c r="F23" s="15"/>
      <c r="G23" s="21"/>
      <c r="H23" s="21"/>
      <c r="I23" s="21"/>
      <c r="J23" s="17"/>
      <c r="K23" s="7"/>
    </row>
    <row r="24" spans="1:11" ht="18" customHeight="1">
      <c r="A24" s="6"/>
      <c r="B24" s="19"/>
      <c r="C24" s="18"/>
      <c r="D24" s="511">
        <v>1</v>
      </c>
      <c r="E24" s="14" t="s">
        <v>167</v>
      </c>
      <c r="F24" s="15"/>
      <c r="G24" s="21"/>
      <c r="H24" s="21">
        <f>'2.資産'!E29</f>
        <v>0</v>
      </c>
      <c r="I24" s="21"/>
      <c r="J24" s="17"/>
      <c r="K24" s="7"/>
    </row>
    <row r="25" spans="1:11" ht="18" customHeight="1">
      <c r="A25" s="6"/>
      <c r="B25" s="19"/>
      <c r="C25" s="18"/>
      <c r="D25" s="511">
        <v>2</v>
      </c>
      <c r="E25" s="14" t="s">
        <v>22</v>
      </c>
      <c r="F25" s="15"/>
      <c r="G25" s="21"/>
      <c r="H25" s="23">
        <f>'2.資産'!E30</f>
        <v>0</v>
      </c>
      <c r="I25" s="21"/>
      <c r="J25" s="17"/>
      <c r="K25" s="7"/>
    </row>
    <row r="26" spans="1:11" ht="18" customHeight="1">
      <c r="A26" s="6"/>
      <c r="B26" s="19"/>
      <c r="C26" s="18"/>
      <c r="D26" s="767" t="s">
        <v>223</v>
      </c>
      <c r="E26" s="767"/>
      <c r="F26" s="767"/>
      <c r="G26" s="21"/>
      <c r="H26" s="21"/>
      <c r="I26" s="21">
        <f>H24+H25</f>
        <v>0</v>
      </c>
      <c r="J26" s="17"/>
      <c r="K26" s="7"/>
    </row>
    <row r="27" spans="1:11" ht="5.0999999999999996" customHeight="1">
      <c r="A27" s="6"/>
      <c r="B27" s="19"/>
      <c r="C27" s="18"/>
      <c r="D27" s="14"/>
      <c r="E27" s="416"/>
      <c r="F27" s="15"/>
      <c r="G27" s="21"/>
      <c r="H27" s="21"/>
      <c r="I27" s="21"/>
      <c r="J27" s="17"/>
      <c r="K27" s="7"/>
    </row>
    <row r="28" spans="1:11" ht="18" customHeight="1">
      <c r="A28" s="6"/>
      <c r="B28" s="19"/>
      <c r="C28" s="18">
        <v>3</v>
      </c>
      <c r="D28" s="14" t="s">
        <v>10</v>
      </c>
      <c r="E28" s="416"/>
      <c r="F28" s="15"/>
      <c r="G28" s="21"/>
      <c r="H28" s="21"/>
      <c r="I28" s="21">
        <f>'2.資産'!E31</f>
        <v>0</v>
      </c>
      <c r="J28" s="17"/>
      <c r="K28" s="7"/>
    </row>
    <row r="29" spans="1:11" ht="5.0999999999999996" customHeight="1">
      <c r="A29" s="6"/>
      <c r="B29" s="19"/>
      <c r="C29" s="18"/>
      <c r="D29" s="14"/>
      <c r="E29" s="416"/>
      <c r="F29" s="15"/>
      <c r="G29" s="21"/>
      <c r="H29" s="21"/>
      <c r="I29" s="23"/>
      <c r="J29" s="17"/>
      <c r="K29" s="7"/>
    </row>
    <row r="30" spans="1:11" s="27" customFormat="1" ht="18" customHeight="1">
      <c r="A30" s="25"/>
      <c r="B30" s="676"/>
      <c r="C30" s="677"/>
      <c r="D30" s="768" t="s">
        <v>168</v>
      </c>
      <c r="E30" s="768"/>
      <c r="F30" s="768"/>
      <c r="G30" s="678"/>
      <c r="H30" s="678"/>
      <c r="I30" s="678">
        <f>I21+I26+I28</f>
        <v>0</v>
      </c>
      <c r="J30" s="679"/>
      <c r="K30" s="26"/>
    </row>
    <row r="31" spans="1:11" ht="5.0999999999999996" customHeight="1">
      <c r="A31" s="6"/>
      <c r="B31" s="28"/>
      <c r="C31" s="29"/>
      <c r="D31" s="30"/>
      <c r="E31" s="31"/>
      <c r="F31" s="32"/>
      <c r="G31" s="23"/>
      <c r="H31" s="23"/>
      <c r="I31" s="23"/>
      <c r="J31" s="33"/>
      <c r="K31" s="7"/>
    </row>
    <row r="32" spans="1:11" ht="5.0999999999999996" customHeight="1">
      <c r="A32" s="6"/>
      <c r="B32" s="19"/>
      <c r="C32" s="34"/>
      <c r="D32" s="14"/>
      <c r="E32" s="416"/>
      <c r="F32" s="15"/>
      <c r="G32" s="21"/>
      <c r="H32" s="21"/>
      <c r="I32" s="21"/>
      <c r="J32" s="17"/>
      <c r="K32" s="7"/>
    </row>
    <row r="33" spans="1:11" ht="18" customHeight="1">
      <c r="A33" s="6"/>
      <c r="B33" s="698"/>
      <c r="C33" s="699" t="s">
        <v>169</v>
      </c>
      <c r="D33" s="700"/>
      <c r="E33" s="694"/>
      <c r="F33" s="701"/>
      <c r="G33" s="680"/>
      <c r="H33" s="680"/>
      <c r="I33" s="680"/>
      <c r="J33" s="681"/>
      <c r="K33" s="7"/>
    </row>
    <row r="34" spans="1:11" s="27" customFormat="1" ht="5.0999999999999996" customHeight="1">
      <c r="A34" s="25"/>
      <c r="B34" s="13"/>
      <c r="C34" s="711"/>
      <c r="D34" s="14"/>
      <c r="E34" s="707"/>
      <c r="F34" s="35"/>
      <c r="G34" s="36"/>
      <c r="H34" s="36"/>
      <c r="I34" s="36"/>
      <c r="J34" s="37"/>
      <c r="K34" s="26"/>
    </row>
    <row r="35" spans="1:11" ht="18" customHeight="1">
      <c r="A35" s="6"/>
      <c r="B35" s="19"/>
      <c r="C35" s="18">
        <v>1</v>
      </c>
      <c r="D35" s="14" t="s">
        <v>170</v>
      </c>
      <c r="E35" s="416"/>
      <c r="F35" s="35"/>
      <c r="G35" s="36"/>
      <c r="H35" s="36"/>
      <c r="I35" s="21">
        <f>'3.負債'!E14</f>
        <v>0</v>
      </c>
      <c r="J35" s="37"/>
      <c r="K35" s="7"/>
    </row>
    <row r="36" spans="1:11" ht="5.0999999999999996" customHeight="1">
      <c r="A36" s="6"/>
      <c r="B36" s="19"/>
      <c r="C36" s="18"/>
      <c r="D36" s="14"/>
      <c r="E36" s="14"/>
      <c r="F36" s="35"/>
      <c r="G36" s="36"/>
      <c r="H36" s="21"/>
      <c r="I36" s="36"/>
      <c r="J36" s="37"/>
      <c r="K36" s="7"/>
    </row>
    <row r="37" spans="1:11" ht="18" customHeight="1">
      <c r="A37" s="6"/>
      <c r="B37" s="19"/>
      <c r="C37" s="18">
        <v>2</v>
      </c>
      <c r="D37" s="14" t="s">
        <v>171</v>
      </c>
      <c r="E37" s="14"/>
      <c r="F37" s="35"/>
      <c r="G37" s="36"/>
      <c r="H37" s="21"/>
      <c r="I37" s="21">
        <f>'3.負債'!E15</f>
        <v>0</v>
      </c>
      <c r="J37" s="37"/>
      <c r="K37" s="7"/>
    </row>
    <row r="38" spans="1:11" ht="5.0999999999999996" customHeight="1">
      <c r="A38" s="6"/>
      <c r="B38" s="19"/>
      <c r="C38" s="18"/>
      <c r="D38" s="14"/>
      <c r="E38" s="14"/>
      <c r="F38" s="35"/>
      <c r="G38" s="36"/>
      <c r="H38" s="21"/>
      <c r="I38" s="36"/>
      <c r="J38" s="37"/>
      <c r="K38" s="7"/>
    </row>
    <row r="39" spans="1:11" ht="18" customHeight="1">
      <c r="A39" s="6"/>
      <c r="B39" s="19"/>
      <c r="C39" s="18">
        <v>3</v>
      </c>
      <c r="D39" s="14" t="s">
        <v>172</v>
      </c>
      <c r="E39" s="14"/>
      <c r="F39" s="35"/>
      <c r="G39" s="36"/>
      <c r="H39" s="21"/>
      <c r="I39" s="21">
        <f>'3.負債'!E16</f>
        <v>0</v>
      </c>
      <c r="J39" s="37"/>
      <c r="K39" s="7"/>
    </row>
    <row r="40" spans="1:11" ht="5.0999999999999996" customHeight="1">
      <c r="A40" s="6"/>
      <c r="B40" s="19"/>
      <c r="C40" s="18"/>
      <c r="D40" s="14"/>
      <c r="E40" s="14"/>
      <c r="F40" s="35"/>
      <c r="G40" s="36"/>
      <c r="H40" s="21"/>
      <c r="I40" s="21"/>
      <c r="J40" s="37"/>
      <c r="K40" s="7"/>
    </row>
    <row r="41" spans="1:11" ht="18" customHeight="1">
      <c r="A41" s="6"/>
      <c r="B41" s="19"/>
      <c r="C41" s="18">
        <v>4</v>
      </c>
      <c r="D41" s="14" t="s">
        <v>10</v>
      </c>
      <c r="E41" s="14"/>
      <c r="F41" s="35"/>
      <c r="G41" s="36"/>
      <c r="H41" s="21"/>
      <c r="I41" s="21">
        <f>'3.負債'!E17</f>
        <v>0</v>
      </c>
      <c r="J41" s="37"/>
      <c r="K41" s="7"/>
    </row>
    <row r="42" spans="1:11" ht="5.0999999999999996" customHeight="1">
      <c r="A42" s="6"/>
      <c r="B42" s="19"/>
      <c r="C42" s="18"/>
      <c r="D42" s="14"/>
      <c r="E42" s="14"/>
      <c r="F42" s="35"/>
      <c r="G42" s="36"/>
      <c r="H42" s="21"/>
      <c r="I42" s="23"/>
      <c r="J42" s="37"/>
      <c r="K42" s="7"/>
    </row>
    <row r="43" spans="1:11" s="27" customFormat="1" ht="18" customHeight="1">
      <c r="A43" s="25"/>
      <c r="B43" s="676"/>
      <c r="C43" s="677"/>
      <c r="D43" s="768" t="s">
        <v>173</v>
      </c>
      <c r="E43" s="768"/>
      <c r="F43" s="768"/>
      <c r="G43" s="680"/>
      <c r="H43" s="680"/>
      <c r="I43" s="678">
        <f>I35+I37+I39+I41</f>
        <v>0</v>
      </c>
      <c r="J43" s="681"/>
      <c r="K43" s="26"/>
    </row>
    <row r="44" spans="1:11" ht="5.0999999999999996" customHeight="1">
      <c r="A44" s="6"/>
      <c r="B44" s="19"/>
      <c r="C44" s="18"/>
      <c r="D44" s="14"/>
      <c r="E44" s="416"/>
      <c r="F44" s="35"/>
      <c r="G44" s="36"/>
      <c r="H44" s="36"/>
      <c r="I44" s="21"/>
      <c r="J44" s="37"/>
      <c r="K44" s="7"/>
    </row>
    <row r="45" spans="1:11" ht="18" customHeight="1">
      <c r="A45" s="6"/>
      <c r="B45" s="682"/>
      <c r="C45" s="683"/>
      <c r="D45" s="769" t="s">
        <v>174</v>
      </c>
      <c r="E45" s="769"/>
      <c r="F45" s="769"/>
      <c r="G45" s="684"/>
      <c r="H45" s="684"/>
      <c r="I45" s="762">
        <f>I30-I43</f>
        <v>0</v>
      </c>
      <c r="J45" s="688"/>
      <c r="K45" s="7"/>
    </row>
    <row r="46" spans="1:11" ht="18" customHeight="1">
      <c r="A46" s="6"/>
      <c r="B46" s="685"/>
      <c r="C46" s="686"/>
      <c r="D46" s="770" t="s">
        <v>175</v>
      </c>
      <c r="E46" s="770"/>
      <c r="F46" s="770"/>
      <c r="G46" s="687"/>
      <c r="H46" s="687"/>
      <c r="I46" s="763"/>
      <c r="J46" s="689"/>
      <c r="K46" s="7"/>
    </row>
    <row r="47" spans="1:11" ht="5.0999999999999996" customHeight="1">
      <c r="A47" s="6"/>
      <c r="B47" s="28"/>
      <c r="C47" s="29"/>
      <c r="D47" s="30"/>
      <c r="E47" s="31"/>
      <c r="F47" s="38"/>
      <c r="G47" s="38"/>
      <c r="H47" s="38"/>
      <c r="I47" s="38"/>
      <c r="J47" s="39"/>
      <c r="K47" s="7"/>
    </row>
    <row r="48" spans="1:11" ht="13.5" customHeight="1">
      <c r="A48" s="40"/>
      <c r="B48" s="41"/>
      <c r="C48" s="41"/>
      <c r="D48" s="41"/>
      <c r="E48" s="41"/>
      <c r="F48" s="41"/>
      <c r="G48" s="41"/>
      <c r="H48" s="41"/>
      <c r="I48" s="41"/>
      <c r="J48" s="41"/>
      <c r="K48" s="42"/>
    </row>
  </sheetData>
  <mergeCells count="10">
    <mergeCell ref="I45:I46"/>
    <mergeCell ref="C9:J9"/>
    <mergeCell ref="C6:J6"/>
    <mergeCell ref="C8:J8"/>
    <mergeCell ref="D21:F21"/>
    <mergeCell ref="D26:F26"/>
    <mergeCell ref="D30:F30"/>
    <mergeCell ref="D43:F43"/>
    <mergeCell ref="D45:F45"/>
    <mergeCell ref="D46:F46"/>
  </mergeCells>
  <phoneticPr fontId="8"/>
  <printOptions gridLinesSet="0"/>
  <pageMargins left="0.70866141732283472" right="0.70866141732283472" top="0.74803149606299213" bottom="0.74803149606299213" header="0.31496062992125984" footer="0.31496062992125984"/>
  <pageSetup paperSize="9" scale="6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T79"/>
  <sheetViews>
    <sheetView workbookViewId="0"/>
  </sheetViews>
  <sheetFormatPr defaultColWidth="9" defaultRowHeight="13.5" customHeight="1"/>
  <cols>
    <col min="1" max="1" width="1.375" style="2" customWidth="1"/>
    <col min="2" max="2" width="4.625" style="131" customWidth="1"/>
    <col min="3" max="3" width="5.625" style="2" customWidth="1"/>
    <col min="4" max="4" width="38.125" style="2" bestFit="1" customWidth="1"/>
    <col min="5" max="14" width="16.125" style="2" customWidth="1"/>
    <col min="15" max="15" width="1.375" style="2" customWidth="1"/>
    <col min="16" max="16" width="2.375" style="2" customWidth="1"/>
    <col min="17" max="19" width="9.125" style="2" bestFit="1" customWidth="1"/>
    <col min="20" max="16384" width="9" style="2"/>
  </cols>
  <sheetData>
    <row r="1" spans="1:20" ht="13.5" customHeight="1">
      <c r="B1" s="2"/>
      <c r="M1" s="704" t="s">
        <v>800</v>
      </c>
      <c r="N1" s="705">
        <f>IF('1.基礎情報（市区町村用）'!$I$5=0,'1.基礎情報（事務組合用）'!$I$5,'1.基礎情報（市区町村用）'!$I$5)</f>
        <v>0</v>
      </c>
    </row>
    <row r="2" spans="1:20" ht="13.5" customHeight="1">
      <c r="M2" s="704" t="s">
        <v>801</v>
      </c>
      <c r="N2" s="706" t="str">
        <f>IF('1.基礎情報（市区町村用）'!$B$5="令和〇年度",'1.基礎情報（事務組合用）'!$B$5,'1.基礎情報（市区町村用）'!$B$5)</f>
        <v>令和〇年度</v>
      </c>
    </row>
    <row r="3" spans="1:20" ht="5.0999999999999996" customHeight="1">
      <c r="M3" s="704"/>
      <c r="N3" s="667"/>
    </row>
    <row r="4" spans="1:20" ht="5.0999999999999996" customHeight="1">
      <c r="M4" s="704"/>
      <c r="N4" s="667"/>
    </row>
    <row r="5" spans="1:20" ht="13.5" customHeight="1">
      <c r="A5" s="3"/>
      <c r="B5" s="43"/>
      <c r="C5" s="4"/>
      <c r="D5" s="4"/>
      <c r="E5" s="4"/>
      <c r="F5" s="4"/>
      <c r="G5" s="4"/>
      <c r="H5" s="4"/>
      <c r="I5" s="4"/>
      <c r="J5" s="4"/>
      <c r="K5" s="4"/>
      <c r="L5" s="4"/>
      <c r="M5" s="4"/>
      <c r="N5" s="4"/>
      <c r="O5" s="5" t="s">
        <v>843</v>
      </c>
    </row>
    <row r="6" spans="1:20" ht="22.5" customHeight="1">
      <c r="A6" s="6"/>
      <c r="B6" s="773" t="s">
        <v>218</v>
      </c>
      <c r="C6" s="773"/>
      <c r="D6" s="773"/>
      <c r="E6" s="773"/>
      <c r="F6" s="773"/>
      <c r="G6" s="773"/>
      <c r="H6" s="773"/>
      <c r="I6" s="773"/>
      <c r="J6" s="773"/>
      <c r="K6" s="773"/>
      <c r="L6" s="773"/>
      <c r="M6" s="773"/>
      <c r="N6" s="773"/>
      <c r="O6" s="7"/>
    </row>
    <row r="7" spans="1:20" ht="13.5" customHeight="1">
      <c r="A7" s="44"/>
      <c r="B7" s="774" t="s">
        <v>882</v>
      </c>
      <c r="C7" s="774"/>
      <c r="D7" s="774"/>
      <c r="E7" s="774"/>
      <c r="F7" s="774"/>
      <c r="G7" s="774"/>
      <c r="H7" s="774"/>
      <c r="I7" s="774"/>
      <c r="J7" s="774"/>
      <c r="K7" s="774"/>
      <c r="L7" s="774"/>
      <c r="M7" s="774"/>
      <c r="N7" s="774"/>
      <c r="O7" s="7"/>
    </row>
    <row r="8" spans="1:20" ht="13.5" customHeight="1">
      <c r="A8" s="6"/>
      <c r="B8" s="774" t="s">
        <v>883</v>
      </c>
      <c r="C8" s="774"/>
      <c r="D8" s="774"/>
      <c r="E8" s="774"/>
      <c r="F8" s="774"/>
      <c r="G8" s="774"/>
      <c r="H8" s="774"/>
      <c r="I8" s="774"/>
      <c r="J8" s="774"/>
      <c r="K8" s="774"/>
      <c r="L8" s="774"/>
      <c r="M8" s="774"/>
      <c r="N8" s="774"/>
      <c r="O8" s="7"/>
    </row>
    <row r="9" spans="1:20" ht="18" customHeight="1">
      <c r="A9" s="6"/>
      <c r="B9" s="132" t="s">
        <v>226</v>
      </c>
      <c r="C9" s="133"/>
      <c r="D9" s="47"/>
      <c r="E9" s="47"/>
      <c r="F9" s="47"/>
      <c r="G9" s="47"/>
      <c r="H9" s="47"/>
      <c r="I9" s="47"/>
      <c r="J9" s="47"/>
      <c r="K9" s="47"/>
      <c r="L9" s="134"/>
      <c r="M9" s="134"/>
      <c r="N9" s="48" t="s">
        <v>451</v>
      </c>
      <c r="O9" s="7"/>
    </row>
    <row r="10" spans="1:20" ht="18" customHeight="1">
      <c r="A10" s="6"/>
      <c r="B10" s="135"/>
      <c r="C10" s="136"/>
      <c r="D10" s="136"/>
      <c r="E10" s="775" t="s">
        <v>0</v>
      </c>
      <c r="F10" s="777" t="s">
        <v>1</v>
      </c>
      <c r="G10" s="778"/>
      <c r="H10" s="779"/>
      <c r="I10" s="780" t="s">
        <v>654</v>
      </c>
      <c r="J10" s="780"/>
      <c r="K10" s="780"/>
      <c r="L10" s="781" t="s">
        <v>2</v>
      </c>
      <c r="M10" s="780"/>
      <c r="N10" s="782"/>
      <c r="O10" s="7"/>
    </row>
    <row r="11" spans="1:20" ht="18" customHeight="1">
      <c r="A11" s="6"/>
      <c r="B11" s="137"/>
      <c r="C11" s="138"/>
      <c r="D11" s="138"/>
      <c r="E11" s="776"/>
      <c r="F11" s="139" t="s">
        <v>3</v>
      </c>
      <c r="G11" s="464" t="s">
        <v>4</v>
      </c>
      <c r="H11" s="464" t="s">
        <v>5</v>
      </c>
      <c r="I11" s="140" t="s">
        <v>3</v>
      </c>
      <c r="J11" s="464" t="s">
        <v>4</v>
      </c>
      <c r="K11" s="141" t="s">
        <v>5</v>
      </c>
      <c r="L11" s="139" t="s">
        <v>3</v>
      </c>
      <c r="M11" s="464" t="s">
        <v>4</v>
      </c>
      <c r="N11" s="464" t="s">
        <v>5</v>
      </c>
      <c r="O11" s="7"/>
    </row>
    <row r="12" spans="1:20" ht="18" customHeight="1">
      <c r="A12" s="6"/>
      <c r="B12" s="51">
        <v>1</v>
      </c>
      <c r="C12" s="52" t="s">
        <v>6</v>
      </c>
      <c r="D12" s="466"/>
      <c r="E12" s="466"/>
      <c r="F12" s="465"/>
      <c r="G12" s="466"/>
      <c r="H12" s="466"/>
      <c r="I12" s="466"/>
      <c r="J12" s="466"/>
      <c r="K12" s="466"/>
      <c r="L12" s="466"/>
      <c r="M12" s="466"/>
      <c r="N12" s="467"/>
      <c r="O12" s="7"/>
      <c r="Q12" s="27"/>
      <c r="R12" s="27"/>
      <c r="S12" s="27"/>
      <c r="T12" s="27"/>
    </row>
    <row r="13" spans="1:20" ht="18" customHeight="1">
      <c r="A13" s="6"/>
      <c r="B13" s="142"/>
      <c r="C13" s="56">
        <v>1</v>
      </c>
      <c r="D13" s="75" t="s">
        <v>8</v>
      </c>
      <c r="E13" s="109">
        <f>H13+K13+N13</f>
        <v>0</v>
      </c>
      <c r="F13" s="90">
        <f>'6.原価'!E137</f>
        <v>0</v>
      </c>
      <c r="G13" s="90">
        <f>'6.原価'!F137</f>
        <v>0</v>
      </c>
      <c r="H13" s="143">
        <f>F13+G13</f>
        <v>0</v>
      </c>
      <c r="I13" s="144">
        <f>'6.原価'!H137</f>
        <v>0</v>
      </c>
      <c r="J13" s="90">
        <f>'6.原価'!I137</f>
        <v>0</v>
      </c>
      <c r="K13" s="145">
        <f>I13+J13</f>
        <v>0</v>
      </c>
      <c r="L13" s="90">
        <f>'6.原価'!K137</f>
        <v>0</v>
      </c>
      <c r="M13" s="90">
        <f>'6.原価'!L137</f>
        <v>0</v>
      </c>
      <c r="N13" s="143">
        <f>L13+M13</f>
        <v>0</v>
      </c>
      <c r="O13" s="7"/>
      <c r="Q13" s="27"/>
      <c r="R13" s="27"/>
      <c r="S13" s="27"/>
      <c r="T13" s="27"/>
    </row>
    <row r="14" spans="1:20" ht="18" customHeight="1">
      <c r="A14" s="6"/>
      <c r="B14" s="142"/>
      <c r="C14" s="59">
        <v>2</v>
      </c>
      <c r="D14" s="62" t="s">
        <v>7</v>
      </c>
      <c r="E14" s="78">
        <f>H14+K14+N14</f>
        <v>0</v>
      </c>
      <c r="F14" s="90">
        <f>'6.原価'!E138</f>
        <v>0</v>
      </c>
      <c r="G14" s="90">
        <f>'6.原価'!F138</f>
        <v>0</v>
      </c>
      <c r="H14" s="143">
        <f>F14+G14</f>
        <v>0</v>
      </c>
      <c r="I14" s="144">
        <f>'6.原価'!H138</f>
        <v>0</v>
      </c>
      <c r="J14" s="90">
        <f>'6.原価'!I138</f>
        <v>0</v>
      </c>
      <c r="K14" s="145">
        <f>I14+J14</f>
        <v>0</v>
      </c>
      <c r="L14" s="90">
        <f>'6.原価'!K138</f>
        <v>0</v>
      </c>
      <c r="M14" s="90">
        <f>'6.原価'!L138</f>
        <v>0</v>
      </c>
      <c r="N14" s="143">
        <f>L14+M14</f>
        <v>0</v>
      </c>
      <c r="O14" s="7"/>
      <c r="Q14" s="27"/>
      <c r="R14" s="27"/>
      <c r="S14" s="27"/>
      <c r="T14" s="27"/>
    </row>
    <row r="15" spans="1:20" ht="18" customHeight="1">
      <c r="A15" s="6"/>
      <c r="B15" s="146"/>
      <c r="C15" s="61">
        <v>3</v>
      </c>
      <c r="D15" s="62" t="s">
        <v>9</v>
      </c>
      <c r="E15" s="78">
        <f>H15+K15+N15</f>
        <v>0</v>
      </c>
      <c r="F15" s="70">
        <f>'6.原価'!E139</f>
        <v>0</v>
      </c>
      <c r="G15" s="70">
        <f>'6.原価'!F139</f>
        <v>0</v>
      </c>
      <c r="H15" s="109">
        <f>F15+G15</f>
        <v>0</v>
      </c>
      <c r="I15" s="57">
        <f>'6.原価'!H139</f>
        <v>0</v>
      </c>
      <c r="J15" s="70">
        <f>'6.原価'!I139</f>
        <v>0</v>
      </c>
      <c r="K15" s="147">
        <f>I15+J15</f>
        <v>0</v>
      </c>
      <c r="L15" s="70">
        <f>'6.原価'!K139</f>
        <v>0</v>
      </c>
      <c r="M15" s="70">
        <f>'6.原価'!L139</f>
        <v>0</v>
      </c>
      <c r="N15" s="109">
        <f>L15+M15</f>
        <v>0</v>
      </c>
      <c r="O15" s="7"/>
      <c r="Q15" s="27"/>
      <c r="R15" s="27"/>
      <c r="S15" s="27"/>
      <c r="T15" s="27"/>
    </row>
    <row r="16" spans="1:20" ht="18" customHeight="1" thickBot="1">
      <c r="A16" s="6"/>
      <c r="B16" s="146"/>
      <c r="C16" s="61">
        <v>4</v>
      </c>
      <c r="D16" s="47" t="s">
        <v>10</v>
      </c>
      <c r="E16" s="78">
        <f>H16+K16+N16</f>
        <v>0</v>
      </c>
      <c r="F16" s="115">
        <f>'6.原価'!E140</f>
        <v>0</v>
      </c>
      <c r="G16" s="115">
        <f>'6.原価'!F140</f>
        <v>0</v>
      </c>
      <c r="H16" s="109">
        <f>F16+G16</f>
        <v>0</v>
      </c>
      <c r="I16" s="148">
        <f>'6.原価'!H140</f>
        <v>0</v>
      </c>
      <c r="J16" s="115">
        <f>'6.原価'!I140</f>
        <v>0</v>
      </c>
      <c r="K16" s="147">
        <f>I16+J16</f>
        <v>0</v>
      </c>
      <c r="L16" s="115">
        <f>'6.原価'!K140</f>
        <v>0</v>
      </c>
      <c r="M16" s="115">
        <f>'6.原価'!L140</f>
        <v>0</v>
      </c>
      <c r="N16" s="109">
        <f>L16+M16</f>
        <v>0</v>
      </c>
      <c r="O16" s="7"/>
      <c r="Q16" s="27"/>
      <c r="R16" s="27"/>
      <c r="S16" s="27"/>
      <c r="T16" s="27"/>
    </row>
    <row r="17" spans="1:20" ht="18" customHeight="1" thickTop="1">
      <c r="A17" s="6"/>
      <c r="B17" s="64"/>
      <c r="C17" s="149"/>
      <c r="D17" s="150" t="s">
        <v>11</v>
      </c>
      <c r="E17" s="65">
        <f>SUM(E13:E16)</f>
        <v>0</v>
      </c>
      <c r="F17" s="151">
        <f>SUM(F13:F16)</f>
        <v>0</v>
      </c>
      <c r="G17" s="151">
        <f>SUM(G13:G16)</f>
        <v>0</v>
      </c>
      <c r="H17" s="151">
        <f>SUM(H13:H16)</f>
        <v>0</v>
      </c>
      <c r="I17" s="152">
        <f t="shared" ref="I17:J17" si="0">SUM(I13:I16)</f>
        <v>0</v>
      </c>
      <c r="J17" s="151">
        <f t="shared" si="0"/>
        <v>0</v>
      </c>
      <c r="K17" s="153">
        <f>SUM(K13:K16)</f>
        <v>0</v>
      </c>
      <c r="L17" s="151">
        <f>SUM(L13:L16)</f>
        <v>0</v>
      </c>
      <c r="M17" s="151">
        <f>SUM(M13:M16)</f>
        <v>0</v>
      </c>
      <c r="N17" s="151">
        <f>SUM(N13:N16)</f>
        <v>0</v>
      </c>
      <c r="O17" s="7"/>
      <c r="Q17" s="27"/>
      <c r="R17" s="27"/>
      <c r="S17" s="27"/>
      <c r="T17" s="27"/>
    </row>
    <row r="18" spans="1:20" ht="18" customHeight="1">
      <c r="A18" s="6"/>
      <c r="B18" s="66">
        <v>2</v>
      </c>
      <c r="C18" s="52" t="s">
        <v>12</v>
      </c>
      <c r="D18" s="116"/>
      <c r="E18" s="116"/>
      <c r="F18" s="116"/>
      <c r="G18" s="116"/>
      <c r="H18" s="116"/>
      <c r="I18" s="116"/>
      <c r="J18" s="116"/>
      <c r="K18" s="116"/>
      <c r="L18" s="116"/>
      <c r="M18" s="116"/>
      <c r="N18" s="87"/>
      <c r="O18" s="7"/>
      <c r="Q18" s="27"/>
      <c r="R18" s="27"/>
      <c r="S18" s="27"/>
      <c r="T18" s="27"/>
    </row>
    <row r="19" spans="1:20" ht="18" customHeight="1">
      <c r="A19" s="6"/>
      <c r="B19" s="74"/>
      <c r="C19" s="56">
        <v>1</v>
      </c>
      <c r="D19" s="62" t="s">
        <v>13</v>
      </c>
      <c r="E19" s="78">
        <f>H19+K19+N19</f>
        <v>0</v>
      </c>
      <c r="F19" s="70">
        <f>'6.原価'!E143</f>
        <v>0</v>
      </c>
      <c r="G19" s="70">
        <f>'6.原価'!F143</f>
        <v>0</v>
      </c>
      <c r="H19" s="109">
        <f>F19+G19</f>
        <v>0</v>
      </c>
      <c r="I19" s="57">
        <f>'6.原価'!H143</f>
        <v>0</v>
      </c>
      <c r="J19" s="70">
        <f>'6.原価'!I143</f>
        <v>0</v>
      </c>
      <c r="K19" s="147">
        <f>I19+J19</f>
        <v>0</v>
      </c>
      <c r="L19" s="70">
        <f>'6.原価'!K143</f>
        <v>0</v>
      </c>
      <c r="M19" s="70">
        <f>'6.原価'!L143</f>
        <v>0</v>
      </c>
      <c r="N19" s="109">
        <f>L19+M19</f>
        <v>0</v>
      </c>
      <c r="O19" s="7"/>
      <c r="Q19" s="27"/>
      <c r="R19" s="27"/>
      <c r="S19" s="27"/>
      <c r="T19" s="27"/>
    </row>
    <row r="20" spans="1:20" ht="18" customHeight="1">
      <c r="A20" s="6"/>
      <c r="B20" s="74"/>
      <c r="C20" s="56">
        <v>2</v>
      </c>
      <c r="D20" s="62" t="s">
        <v>15</v>
      </c>
      <c r="E20" s="78">
        <f>H20+K20+N20</f>
        <v>0</v>
      </c>
      <c r="F20" s="70">
        <f>'6.原価'!E144</f>
        <v>0</v>
      </c>
      <c r="G20" s="70">
        <f>'6.原価'!F144</f>
        <v>0</v>
      </c>
      <c r="H20" s="109">
        <f>F20+G20</f>
        <v>0</v>
      </c>
      <c r="I20" s="57">
        <f>'6.原価'!H144</f>
        <v>0</v>
      </c>
      <c r="J20" s="70">
        <f>'6.原価'!I144</f>
        <v>0</v>
      </c>
      <c r="K20" s="147">
        <f>I20+J20</f>
        <v>0</v>
      </c>
      <c r="L20" s="70">
        <f>'6.原価'!K144</f>
        <v>0</v>
      </c>
      <c r="M20" s="70">
        <f>'6.原価'!L144</f>
        <v>0</v>
      </c>
      <c r="N20" s="109">
        <f>L20+M20</f>
        <v>0</v>
      </c>
      <c r="O20" s="7"/>
      <c r="Q20" s="27"/>
      <c r="R20" s="27"/>
      <c r="S20" s="27"/>
      <c r="T20" s="27"/>
    </row>
    <row r="21" spans="1:20" ht="18" customHeight="1">
      <c r="A21" s="6"/>
      <c r="B21" s="154"/>
      <c r="C21" s="56">
        <v>3</v>
      </c>
      <c r="D21" s="75" t="s">
        <v>16</v>
      </c>
      <c r="E21" s="78">
        <f>H21+K21+N21</f>
        <v>0</v>
      </c>
      <c r="F21" s="70">
        <f>'6.原価'!E145</f>
        <v>0</v>
      </c>
      <c r="G21" s="70">
        <f>'6.原価'!F145</f>
        <v>0</v>
      </c>
      <c r="H21" s="109">
        <f>F21+G21</f>
        <v>0</v>
      </c>
      <c r="I21" s="57">
        <f>'6.原価'!H145</f>
        <v>0</v>
      </c>
      <c r="J21" s="70">
        <f>'6.原価'!I145</f>
        <v>0</v>
      </c>
      <c r="K21" s="147">
        <f>I21+J21</f>
        <v>0</v>
      </c>
      <c r="L21" s="70">
        <f>'6.原価'!K145</f>
        <v>0</v>
      </c>
      <c r="M21" s="70">
        <f>'6.原価'!L145</f>
        <v>0</v>
      </c>
      <c r="N21" s="109">
        <f>L21+M21</f>
        <v>0</v>
      </c>
      <c r="O21" s="7"/>
      <c r="Q21" s="27"/>
      <c r="R21" s="27"/>
      <c r="S21" s="27"/>
      <c r="T21" s="27"/>
    </row>
    <row r="22" spans="1:20" ht="18" customHeight="1" thickBot="1">
      <c r="A22" s="6"/>
      <c r="B22" s="154"/>
      <c r="C22" s="91">
        <v>4</v>
      </c>
      <c r="D22" s="155" t="s">
        <v>10</v>
      </c>
      <c r="E22" s="156">
        <f>H22+K22+N22</f>
        <v>0</v>
      </c>
      <c r="F22" s="63">
        <f>'6.原価'!E146</f>
        <v>0</v>
      </c>
      <c r="G22" s="63">
        <f>'6.原価'!F146</f>
        <v>0</v>
      </c>
      <c r="H22" s="157">
        <f>F22+G22</f>
        <v>0</v>
      </c>
      <c r="I22" s="158">
        <f>'6.原価'!H146</f>
        <v>0</v>
      </c>
      <c r="J22" s="63">
        <f>'6.原価'!I146</f>
        <v>0</v>
      </c>
      <c r="K22" s="159">
        <f>I22+J22</f>
        <v>0</v>
      </c>
      <c r="L22" s="63">
        <f>'6.原価'!K146</f>
        <v>0</v>
      </c>
      <c r="M22" s="63">
        <f>'6.原価'!L146</f>
        <v>0</v>
      </c>
      <c r="N22" s="157">
        <f>L22+M22</f>
        <v>0</v>
      </c>
      <c r="O22" s="7"/>
      <c r="Q22" s="27"/>
      <c r="R22" s="27"/>
      <c r="S22" s="27"/>
      <c r="T22" s="27"/>
    </row>
    <row r="23" spans="1:20" ht="18" customHeight="1" thickTop="1">
      <c r="A23" s="6"/>
      <c r="B23" s="64"/>
      <c r="C23" s="160"/>
      <c r="D23" s="161" t="s">
        <v>11</v>
      </c>
      <c r="E23" s="65">
        <f>SUM(E19:E22)</f>
        <v>0</v>
      </c>
      <c r="F23" s="151">
        <f>SUM(F19:F22)</f>
        <v>0</v>
      </c>
      <c r="G23" s="151">
        <f>SUM(G19:G22)</f>
        <v>0</v>
      </c>
      <c r="H23" s="151">
        <f>SUM(H19:H22)</f>
        <v>0</v>
      </c>
      <c r="I23" s="152">
        <f t="shared" ref="I23" si="1">SUM(I19:I22)</f>
        <v>0</v>
      </c>
      <c r="J23" s="151">
        <f t="shared" ref="J23" si="2">SUM(J19:J22)</f>
        <v>0</v>
      </c>
      <c r="K23" s="153">
        <f>SUM(K19:K22)</f>
        <v>0</v>
      </c>
      <c r="L23" s="151">
        <f>SUM(L19:L22)</f>
        <v>0</v>
      </c>
      <c r="M23" s="151">
        <f>SUM(M19:M22)</f>
        <v>0</v>
      </c>
      <c r="N23" s="151">
        <f>SUM(N19:N22)</f>
        <v>0</v>
      </c>
      <c r="O23" s="7"/>
      <c r="Q23" s="27"/>
      <c r="R23" s="27"/>
      <c r="S23" s="27"/>
      <c r="T23" s="27"/>
    </row>
    <row r="24" spans="1:20" ht="18" customHeight="1">
      <c r="A24" s="6"/>
      <c r="B24" s="51">
        <v>3</v>
      </c>
      <c r="C24" s="85" t="s">
        <v>17</v>
      </c>
      <c r="D24" s="116"/>
      <c r="E24" s="116"/>
      <c r="F24" s="116"/>
      <c r="G24" s="116"/>
      <c r="H24" s="116"/>
      <c r="I24" s="116"/>
      <c r="J24" s="116"/>
      <c r="K24" s="116"/>
      <c r="L24" s="116"/>
      <c r="M24" s="116"/>
      <c r="N24" s="87"/>
      <c r="O24" s="7"/>
      <c r="Q24" s="27"/>
      <c r="R24" s="27"/>
      <c r="S24" s="27"/>
      <c r="T24" s="27"/>
    </row>
    <row r="25" spans="1:20" ht="18" customHeight="1">
      <c r="A25" s="6"/>
      <c r="B25" s="146"/>
      <c r="C25" s="163">
        <v>1</v>
      </c>
      <c r="D25" s="83" t="s">
        <v>536</v>
      </c>
      <c r="E25" s="78">
        <f>H25+K25+N25</f>
        <v>0</v>
      </c>
      <c r="F25" s="70">
        <f>'6.原価'!E149</f>
        <v>0</v>
      </c>
      <c r="G25" s="70">
        <f>'6.原価'!F149</f>
        <v>0</v>
      </c>
      <c r="H25" s="109">
        <f>F25+G25</f>
        <v>0</v>
      </c>
      <c r="I25" s="57">
        <f>'6.原価'!H149</f>
        <v>0</v>
      </c>
      <c r="J25" s="70">
        <f>'6.原価'!I149</f>
        <v>0</v>
      </c>
      <c r="K25" s="147">
        <f>I25+J25</f>
        <v>0</v>
      </c>
      <c r="L25" s="70">
        <f>'6.原価'!K149</f>
        <v>0</v>
      </c>
      <c r="M25" s="70">
        <f>'6.原価'!L149</f>
        <v>0</v>
      </c>
      <c r="N25" s="109">
        <f>L25+M25</f>
        <v>0</v>
      </c>
      <c r="O25" s="7"/>
      <c r="Q25" s="27"/>
      <c r="R25" s="27"/>
      <c r="S25" s="27"/>
      <c r="T25" s="27"/>
    </row>
    <row r="26" spans="1:20" ht="18" customHeight="1" thickBot="1">
      <c r="A26" s="6"/>
      <c r="B26" s="146"/>
      <c r="C26" s="164">
        <v>2</v>
      </c>
      <c r="D26" s="155" t="s">
        <v>10</v>
      </c>
      <c r="E26" s="156">
        <f>H26+K26+N26</f>
        <v>0</v>
      </c>
      <c r="F26" s="63">
        <f>'6.原価'!E150</f>
        <v>0</v>
      </c>
      <c r="G26" s="63">
        <f>'6.原価'!F150</f>
        <v>0</v>
      </c>
      <c r="H26" s="157">
        <f>F26+G26</f>
        <v>0</v>
      </c>
      <c r="I26" s="158">
        <f>'6.原価'!H150</f>
        <v>0</v>
      </c>
      <c r="J26" s="63">
        <f>'6.原価'!I150</f>
        <v>0</v>
      </c>
      <c r="K26" s="159">
        <f>I26+J26</f>
        <v>0</v>
      </c>
      <c r="L26" s="63">
        <f>'6.原価'!K150</f>
        <v>0</v>
      </c>
      <c r="M26" s="63">
        <f>'6.原価'!L150</f>
        <v>0</v>
      </c>
      <c r="N26" s="157">
        <f>L26+M26</f>
        <v>0</v>
      </c>
      <c r="O26" s="7"/>
      <c r="Q26" s="27"/>
      <c r="R26" s="27"/>
      <c r="S26" s="27"/>
      <c r="T26" s="27"/>
    </row>
    <row r="27" spans="1:20" ht="18" customHeight="1" thickTop="1">
      <c r="A27" s="6"/>
      <c r="B27" s="64"/>
      <c r="C27" s="160"/>
      <c r="D27" s="161" t="s">
        <v>11</v>
      </c>
      <c r="E27" s="65">
        <f>SUM(E25:E26)</f>
        <v>0</v>
      </c>
      <c r="F27" s="124">
        <f>SUM(F25:F26)</f>
        <v>0</v>
      </c>
      <c r="G27" s="124">
        <f>SUM(G25:G26)</f>
        <v>0</v>
      </c>
      <c r="H27" s="124">
        <f>SUM(H25:H26)</f>
        <v>0</v>
      </c>
      <c r="I27" s="162">
        <f t="shared" ref="I27:J27" si="3">SUM(I25:I26)</f>
        <v>0</v>
      </c>
      <c r="J27" s="124">
        <f t="shared" si="3"/>
        <v>0</v>
      </c>
      <c r="K27" s="160">
        <f>SUM(K25:K26)</f>
        <v>0</v>
      </c>
      <c r="L27" s="124">
        <f>SUM(L25:L26)</f>
        <v>0</v>
      </c>
      <c r="M27" s="124">
        <f>SUM(M25:M26)</f>
        <v>0</v>
      </c>
      <c r="N27" s="124">
        <f>SUM(N25:N26)</f>
        <v>0</v>
      </c>
      <c r="O27" s="7"/>
      <c r="Q27" s="27"/>
      <c r="R27" s="27"/>
      <c r="S27" s="27"/>
      <c r="T27" s="27"/>
    </row>
    <row r="28" spans="1:20" ht="18" customHeight="1">
      <c r="A28" s="6"/>
      <c r="B28" s="771" t="s">
        <v>156</v>
      </c>
      <c r="C28" s="772"/>
      <c r="D28" s="772"/>
      <c r="E28" s="78">
        <f>E17+E23+E27</f>
        <v>0</v>
      </c>
      <c r="F28" s="109">
        <f>F17+F23+F27</f>
        <v>0</v>
      </c>
      <c r="G28" s="109">
        <f>G17+G23+G27</f>
        <v>0</v>
      </c>
      <c r="H28" s="109">
        <f>F28+G28</f>
        <v>0</v>
      </c>
      <c r="I28" s="87">
        <f>I17+I23+I27</f>
        <v>0</v>
      </c>
      <c r="J28" s="109">
        <f t="shared" ref="J28" si="4">J17+J23+J27</f>
        <v>0</v>
      </c>
      <c r="K28" s="147">
        <f>I28+J28</f>
        <v>0</v>
      </c>
      <c r="L28" s="109">
        <f>L17+L23+L27</f>
        <v>0</v>
      </c>
      <c r="M28" s="109">
        <f>M17+M23+M27</f>
        <v>0</v>
      </c>
      <c r="N28" s="109">
        <f>L28+M28</f>
        <v>0</v>
      </c>
      <c r="O28" s="7"/>
      <c r="Q28" s="27"/>
      <c r="R28" s="27"/>
      <c r="S28" s="27"/>
      <c r="T28" s="27"/>
    </row>
    <row r="29" spans="1:20" ht="18" customHeight="1">
      <c r="A29" s="6"/>
      <c r="B29" s="79"/>
      <c r="C29" s="75"/>
      <c r="D29" s="165" t="s">
        <v>157</v>
      </c>
      <c r="E29" s="81"/>
      <c r="F29" s="166" t="e">
        <f t="shared" ref="F29:N29" si="5">F28/$E$28</f>
        <v>#DIV/0!</v>
      </c>
      <c r="G29" s="166" t="e">
        <f t="shared" si="5"/>
        <v>#DIV/0!</v>
      </c>
      <c r="H29" s="166" t="e">
        <f t="shared" si="5"/>
        <v>#DIV/0!</v>
      </c>
      <c r="I29" s="167" t="e">
        <f t="shared" si="5"/>
        <v>#DIV/0!</v>
      </c>
      <c r="J29" s="166" t="e">
        <f t="shared" si="5"/>
        <v>#DIV/0!</v>
      </c>
      <c r="K29" s="168" t="e">
        <f t="shared" si="5"/>
        <v>#DIV/0!</v>
      </c>
      <c r="L29" s="166" t="e">
        <f t="shared" si="5"/>
        <v>#DIV/0!</v>
      </c>
      <c r="M29" s="166" t="e">
        <f t="shared" si="5"/>
        <v>#DIV/0!</v>
      </c>
      <c r="N29" s="166" t="e">
        <f t="shared" si="5"/>
        <v>#DIV/0!</v>
      </c>
      <c r="O29" s="7"/>
    </row>
    <row r="30" spans="1:20" ht="18" customHeight="1">
      <c r="A30" s="40"/>
      <c r="B30" s="492"/>
      <c r="C30" s="492"/>
      <c r="D30" s="492"/>
      <c r="E30" s="492"/>
      <c r="F30" s="493"/>
      <c r="G30" s="493"/>
      <c r="H30" s="493"/>
      <c r="I30" s="493"/>
      <c r="J30" s="493"/>
      <c r="K30" s="493"/>
      <c r="L30" s="493"/>
      <c r="M30" s="493"/>
      <c r="N30" s="493"/>
      <c r="O30" s="42"/>
    </row>
    <row r="31" spans="1:20" s="491" customFormat="1" ht="5.0999999999999996" customHeight="1"/>
    <row r="32" spans="1:20" ht="13.5" customHeight="1">
      <c r="B32" s="2"/>
    </row>
    <row r="33" spans="2:2" ht="13.5" customHeight="1">
      <c r="B33" s="2"/>
    </row>
    <row r="34" spans="2:2" ht="13.5" customHeight="1">
      <c r="B34" s="2"/>
    </row>
    <row r="35" spans="2:2" ht="13.5" customHeight="1">
      <c r="B35" s="2"/>
    </row>
    <row r="36" spans="2:2" ht="13.5" customHeight="1">
      <c r="B36" s="2"/>
    </row>
    <row r="37" spans="2:2" ht="13.5" customHeight="1">
      <c r="B37" s="2"/>
    </row>
    <row r="38" spans="2:2" ht="13.5" customHeight="1">
      <c r="B38" s="2"/>
    </row>
    <row r="39" spans="2:2" ht="13.5" customHeight="1">
      <c r="B39" s="2"/>
    </row>
    <row r="40" spans="2:2" ht="13.5" customHeight="1">
      <c r="B40" s="2"/>
    </row>
    <row r="41" spans="2:2" ht="13.5" customHeight="1">
      <c r="B41" s="2"/>
    </row>
    <row r="42" spans="2:2" ht="13.5" customHeight="1">
      <c r="B42" s="2"/>
    </row>
    <row r="43" spans="2:2" ht="13.5" customHeight="1">
      <c r="B43" s="2"/>
    </row>
    <row r="44" spans="2:2" ht="13.5" customHeight="1">
      <c r="B44" s="2"/>
    </row>
    <row r="45" spans="2:2" ht="13.5" customHeight="1">
      <c r="B45" s="2"/>
    </row>
    <row r="46" spans="2:2" ht="13.5" customHeight="1">
      <c r="B46" s="2"/>
    </row>
    <row r="47" spans="2:2" ht="13.5" customHeight="1">
      <c r="B47" s="2"/>
    </row>
    <row r="48" spans="2:2" ht="13.5" customHeight="1">
      <c r="B48" s="2"/>
    </row>
    <row r="49" spans="2:2" ht="13.5" customHeight="1">
      <c r="B49" s="2"/>
    </row>
    <row r="50" spans="2:2" ht="13.5" customHeight="1">
      <c r="B50" s="2"/>
    </row>
    <row r="51" spans="2:2" ht="13.5" customHeight="1">
      <c r="B51" s="2"/>
    </row>
    <row r="52" spans="2:2" ht="13.5" customHeight="1">
      <c r="B52" s="2"/>
    </row>
    <row r="53" spans="2:2" ht="13.5" customHeight="1">
      <c r="B53" s="2"/>
    </row>
    <row r="54" spans="2:2" ht="13.5" customHeight="1">
      <c r="B54" s="2"/>
    </row>
    <row r="55" spans="2:2" ht="13.5" customHeight="1">
      <c r="B55" s="2"/>
    </row>
    <row r="56" spans="2:2" ht="13.5" customHeight="1">
      <c r="B56" s="2"/>
    </row>
    <row r="57" spans="2:2" ht="13.5" customHeight="1">
      <c r="B57" s="2"/>
    </row>
    <row r="58" spans="2:2" ht="13.5" customHeight="1">
      <c r="B58" s="2"/>
    </row>
    <row r="59" spans="2:2" ht="13.5" customHeight="1">
      <c r="B59" s="2"/>
    </row>
    <row r="60" spans="2:2" ht="13.5" customHeight="1">
      <c r="B60" s="2"/>
    </row>
    <row r="61" spans="2:2" ht="13.5" customHeight="1">
      <c r="B61" s="2"/>
    </row>
    <row r="62" spans="2:2" ht="13.5" customHeight="1">
      <c r="B62" s="2"/>
    </row>
    <row r="63" spans="2:2" ht="13.5" customHeight="1">
      <c r="B63" s="2"/>
    </row>
    <row r="64" spans="2:2" ht="13.5" customHeight="1">
      <c r="B64" s="2"/>
    </row>
    <row r="65" spans="1:15" ht="13.5" customHeight="1">
      <c r="B65" s="2"/>
    </row>
    <row r="66" spans="1:15" ht="13.5" customHeight="1">
      <c r="B66" s="2"/>
    </row>
    <row r="67" spans="1:15" ht="13.5" customHeight="1">
      <c r="B67" s="2"/>
    </row>
    <row r="68" spans="1:15" ht="13.5" customHeight="1">
      <c r="B68" s="2"/>
    </row>
    <row r="69" spans="1:15" ht="13.5" customHeight="1">
      <c r="B69" s="2"/>
    </row>
    <row r="70" spans="1:15" ht="13.5" customHeight="1">
      <c r="B70" s="2"/>
    </row>
    <row r="71" spans="1:15" ht="13.5" customHeight="1">
      <c r="B71" s="2"/>
    </row>
    <row r="72" spans="1:15" ht="13.5" customHeight="1">
      <c r="B72" s="2"/>
    </row>
    <row r="73" spans="1:15" ht="13.5" customHeight="1">
      <c r="A73" s="169"/>
      <c r="B73" s="171"/>
      <c r="C73" s="169"/>
      <c r="D73" s="169"/>
      <c r="E73" s="169"/>
      <c r="F73" s="169"/>
      <c r="G73" s="169"/>
      <c r="H73" s="169"/>
      <c r="I73" s="169"/>
      <c r="J73" s="169"/>
      <c r="K73" s="169"/>
      <c r="L73" s="169"/>
      <c r="M73" s="169"/>
      <c r="N73" s="169"/>
      <c r="O73" s="169"/>
    </row>
    <row r="74" spans="1:15" ht="13.5" customHeight="1">
      <c r="A74" s="169"/>
      <c r="B74" s="171"/>
      <c r="C74" s="169"/>
      <c r="D74" s="169"/>
      <c r="E74" s="169"/>
      <c r="F74" s="169"/>
      <c r="G74" s="169"/>
      <c r="H74" s="169"/>
      <c r="I74" s="169"/>
      <c r="J74" s="169"/>
      <c r="K74" s="169"/>
      <c r="L74" s="169"/>
      <c r="M74" s="169"/>
      <c r="N74" s="169"/>
      <c r="O74" s="169"/>
    </row>
    <row r="75" spans="1:15" ht="13.5" customHeight="1">
      <c r="A75" s="169"/>
      <c r="B75" s="171"/>
      <c r="C75" s="169"/>
      <c r="D75" s="169"/>
      <c r="E75" s="169"/>
      <c r="F75" s="169"/>
      <c r="G75" s="169"/>
      <c r="H75" s="169"/>
      <c r="I75" s="169"/>
      <c r="J75" s="169"/>
      <c r="K75" s="169"/>
      <c r="L75" s="169"/>
      <c r="M75" s="169"/>
      <c r="N75" s="169"/>
      <c r="O75" s="169"/>
    </row>
    <row r="76" spans="1:15" ht="13.5" customHeight="1">
      <c r="A76" s="169"/>
      <c r="B76" s="171"/>
      <c r="C76" s="169"/>
      <c r="D76" s="169"/>
      <c r="E76" s="169"/>
      <c r="F76" s="169"/>
      <c r="G76" s="169"/>
      <c r="H76" s="169"/>
      <c r="I76" s="169"/>
      <c r="J76" s="169"/>
      <c r="K76" s="169"/>
      <c r="L76" s="169"/>
      <c r="M76" s="169"/>
      <c r="N76" s="169"/>
      <c r="O76" s="169"/>
    </row>
    <row r="77" spans="1:15" ht="13.5" customHeight="1">
      <c r="A77" s="169"/>
      <c r="B77" s="171"/>
      <c r="C77" s="169"/>
      <c r="D77" s="169"/>
      <c r="E77" s="169"/>
      <c r="F77" s="169"/>
      <c r="G77" s="169"/>
      <c r="H77" s="169"/>
      <c r="I77" s="169"/>
      <c r="J77" s="169"/>
      <c r="K77" s="169"/>
      <c r="L77" s="169"/>
      <c r="M77" s="169"/>
      <c r="N77" s="169"/>
      <c r="O77" s="169"/>
    </row>
    <row r="78" spans="1:15" ht="13.5" customHeight="1">
      <c r="A78" s="169"/>
      <c r="B78" s="171"/>
      <c r="C78" s="169"/>
      <c r="D78" s="169"/>
      <c r="E78" s="169"/>
      <c r="F78" s="169"/>
      <c r="G78" s="169"/>
      <c r="H78" s="169"/>
      <c r="I78" s="169"/>
      <c r="J78" s="169"/>
      <c r="K78" s="169"/>
      <c r="L78" s="169"/>
      <c r="M78" s="169"/>
      <c r="N78" s="169"/>
      <c r="O78" s="169"/>
    </row>
    <row r="79" spans="1:15" ht="13.5" customHeight="1">
      <c r="A79" s="169"/>
      <c r="B79" s="171"/>
      <c r="C79" s="169"/>
      <c r="D79" s="169"/>
      <c r="E79" s="169"/>
      <c r="F79" s="169"/>
      <c r="G79" s="169"/>
      <c r="H79" s="169"/>
      <c r="I79" s="169"/>
      <c r="J79" s="169"/>
      <c r="K79" s="169"/>
      <c r="L79" s="169"/>
      <c r="M79" s="169"/>
      <c r="N79" s="169"/>
      <c r="O79" s="169"/>
    </row>
  </sheetData>
  <mergeCells count="8">
    <mergeCell ref="B28:D28"/>
    <mergeCell ref="B6:N6"/>
    <mergeCell ref="B7:N7"/>
    <mergeCell ref="B8:N8"/>
    <mergeCell ref="E10:E11"/>
    <mergeCell ref="F10:H10"/>
    <mergeCell ref="I10:K10"/>
    <mergeCell ref="L10:N10"/>
  </mergeCells>
  <phoneticPr fontId="8"/>
  <printOptions horizontalCentered="1" gridLinesSet="0"/>
  <pageMargins left="0.70866141732283472" right="0.70866141732283472" top="0.74803149606299213" bottom="0.74803149606299213" header="0.31496062992125984" footer="0.31496062992125984"/>
  <pageSetup paperSize="9"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M78"/>
  <sheetViews>
    <sheetView topLeftCell="A4" workbookViewId="0"/>
  </sheetViews>
  <sheetFormatPr defaultColWidth="9" defaultRowHeight="13.5" customHeight="1"/>
  <cols>
    <col min="1" max="1" width="1.375" style="2" customWidth="1"/>
    <col min="2" max="2" width="5.125" style="131" customWidth="1"/>
    <col min="3" max="3" width="4.875" style="2" customWidth="1"/>
    <col min="4" max="4" width="53.875" style="2" bestFit="1" customWidth="1"/>
    <col min="5" max="6" width="25.625" style="2" customWidth="1"/>
    <col min="7" max="7" width="1.375" style="2" customWidth="1"/>
    <col min="8" max="8" width="9" style="2"/>
    <col min="9" max="9" width="10.125" style="2" bestFit="1" customWidth="1"/>
    <col min="10" max="16384" width="9" style="2"/>
  </cols>
  <sheetData>
    <row r="1" spans="1:7" ht="13.5" customHeight="1">
      <c r="B1" s="2"/>
      <c r="E1" s="704" t="s">
        <v>800</v>
      </c>
      <c r="F1" s="705">
        <f>IF('1.基礎情報（市区町村用）'!$I$5=0,'1.基礎情報（事務組合用）'!$I$5,'1.基礎情報（市区町村用）'!$I$5)</f>
        <v>0</v>
      </c>
    </row>
    <row r="2" spans="1:7" ht="13.5" customHeight="1">
      <c r="E2" s="704" t="s">
        <v>801</v>
      </c>
      <c r="F2" s="706" t="str">
        <f>IF('1.基礎情報（市区町村用）'!$B$5="令和〇年度",'1.基礎情報（事務組合用）'!$B$5,'1.基礎情報（市区町村用）'!$B$5)</f>
        <v>令和〇年度</v>
      </c>
    </row>
    <row r="3" spans="1:7" ht="5.0999999999999996" customHeight="1">
      <c r="E3" s="704"/>
      <c r="F3" s="667"/>
    </row>
    <row r="4" spans="1:7" ht="5.0999999999999996" customHeight="1">
      <c r="E4" s="704"/>
      <c r="F4" s="667"/>
    </row>
    <row r="5" spans="1:7" ht="13.5" customHeight="1">
      <c r="A5" s="3"/>
      <c r="B5" s="43"/>
      <c r="C5" s="4"/>
      <c r="D5" s="4"/>
      <c r="E5" s="4"/>
      <c r="F5" s="4"/>
      <c r="G5" s="5" t="s">
        <v>844</v>
      </c>
    </row>
    <row r="6" spans="1:7" ht="22.5" customHeight="1">
      <c r="A6" s="6"/>
      <c r="B6" s="773" t="s">
        <v>140</v>
      </c>
      <c r="C6" s="773"/>
      <c r="D6" s="773"/>
      <c r="E6" s="773"/>
      <c r="F6" s="773"/>
      <c r="G6" s="7"/>
    </row>
    <row r="7" spans="1:7" ht="13.5" customHeight="1">
      <c r="A7" s="44"/>
      <c r="B7" s="774" t="s">
        <v>882</v>
      </c>
      <c r="C7" s="774"/>
      <c r="D7" s="774"/>
      <c r="E7" s="774"/>
      <c r="F7" s="774"/>
      <c r="G7" s="7"/>
    </row>
    <row r="8" spans="1:7" ht="13.5" customHeight="1">
      <c r="A8" s="6"/>
      <c r="B8" s="774" t="s">
        <v>883</v>
      </c>
      <c r="C8" s="774"/>
      <c r="D8" s="774"/>
      <c r="E8" s="774"/>
      <c r="F8" s="774"/>
      <c r="G8" s="7"/>
    </row>
    <row r="9" spans="1:7" s="50" customFormat="1" ht="18" customHeight="1">
      <c r="A9" s="45"/>
      <c r="B9" s="46" t="s">
        <v>142</v>
      </c>
      <c r="C9" s="47"/>
      <c r="D9" s="47"/>
      <c r="E9" s="47"/>
      <c r="F9" s="48" t="s">
        <v>451</v>
      </c>
      <c r="G9" s="49"/>
    </row>
    <row r="10" spans="1:7" s="50" customFormat="1" ht="18" customHeight="1">
      <c r="A10" s="45"/>
      <c r="B10" s="51">
        <v>1</v>
      </c>
      <c r="C10" s="52" t="s">
        <v>143</v>
      </c>
      <c r="D10" s="466"/>
      <c r="E10" s="53"/>
      <c r="F10" s="54"/>
      <c r="G10" s="49"/>
    </row>
    <row r="11" spans="1:7" s="50" customFormat="1" ht="18" customHeight="1">
      <c r="A11" s="45"/>
      <c r="B11" s="55"/>
      <c r="C11" s="56">
        <v>1</v>
      </c>
      <c r="D11" s="57" t="s">
        <v>6</v>
      </c>
      <c r="E11" s="57">
        <f>原価計算書!E17</f>
        <v>0</v>
      </c>
      <c r="F11" s="58"/>
      <c r="G11" s="49"/>
    </row>
    <row r="12" spans="1:7" s="50" customFormat="1" ht="18" customHeight="1">
      <c r="A12" s="45"/>
      <c r="B12" s="55"/>
      <c r="C12" s="59">
        <v>2</v>
      </c>
      <c r="D12" s="60" t="s">
        <v>12</v>
      </c>
      <c r="E12" s="60">
        <f>原価計算書!E23</f>
        <v>0</v>
      </c>
      <c r="F12" s="58"/>
      <c r="G12" s="49"/>
    </row>
    <row r="13" spans="1:7" s="50" customFormat="1" ht="18" customHeight="1" thickBot="1">
      <c r="A13" s="45"/>
      <c r="B13" s="55"/>
      <c r="C13" s="61">
        <v>3</v>
      </c>
      <c r="D13" s="62" t="s">
        <v>29</v>
      </c>
      <c r="E13" s="63">
        <f>原価計算書!E27</f>
        <v>0</v>
      </c>
      <c r="F13" s="58"/>
      <c r="G13" s="49"/>
    </row>
    <row r="14" spans="1:7" s="50" customFormat="1" ht="18" customHeight="1" thickTop="1">
      <c r="A14" s="45"/>
      <c r="B14" s="64"/>
      <c r="C14" s="783" t="s">
        <v>224</v>
      </c>
      <c r="D14" s="784"/>
      <c r="E14" s="463"/>
      <c r="F14" s="65">
        <f>SUM(E11:E13)</f>
        <v>0</v>
      </c>
      <c r="G14" s="49"/>
    </row>
    <row r="15" spans="1:7" s="50" customFormat="1" ht="18" customHeight="1">
      <c r="A15" s="45"/>
      <c r="B15" s="66">
        <v>2</v>
      </c>
      <c r="C15" s="67" t="s">
        <v>144</v>
      </c>
      <c r="D15" s="68"/>
      <c r="E15" s="68"/>
      <c r="F15" s="69"/>
      <c r="G15" s="49"/>
    </row>
    <row r="16" spans="1:7" s="50" customFormat="1" ht="18" customHeight="1">
      <c r="A16" s="45"/>
      <c r="B16" s="66"/>
      <c r="C16" s="56">
        <v>1</v>
      </c>
      <c r="D16" s="57" t="s">
        <v>6</v>
      </c>
      <c r="E16" s="57">
        <f>SUM('6.原価'!N141)</f>
        <v>0</v>
      </c>
      <c r="F16" s="70"/>
      <c r="G16" s="49"/>
    </row>
    <row r="17" spans="1:13" s="50" customFormat="1" ht="18" customHeight="1">
      <c r="A17" s="45"/>
      <c r="B17" s="55"/>
      <c r="C17" s="56">
        <v>2</v>
      </c>
      <c r="D17" s="57" t="s">
        <v>12</v>
      </c>
      <c r="E17" s="57">
        <f>SUM('6.原価'!N147)</f>
        <v>0</v>
      </c>
      <c r="F17" s="58"/>
      <c r="G17" s="49"/>
    </row>
    <row r="18" spans="1:13" s="50" customFormat="1" ht="18" customHeight="1">
      <c r="A18" s="45"/>
      <c r="B18" s="55"/>
      <c r="C18" s="59">
        <v>3</v>
      </c>
      <c r="D18" s="57" t="s">
        <v>29</v>
      </c>
      <c r="E18" s="57">
        <f>SUM('6.原価'!N151)</f>
        <v>0</v>
      </c>
      <c r="F18" s="58"/>
      <c r="G18" s="49"/>
    </row>
    <row r="19" spans="1:13" s="50" customFormat="1" ht="18" customHeight="1" thickBot="1">
      <c r="A19" s="45"/>
      <c r="B19" s="71"/>
      <c r="C19" s="72">
        <v>4</v>
      </c>
      <c r="D19" s="57" t="s">
        <v>530</v>
      </c>
      <c r="E19" s="63">
        <f>SUM('6.原価'!N154)</f>
        <v>0</v>
      </c>
      <c r="F19" s="73"/>
      <c r="G19" s="49"/>
      <c r="H19" s="428"/>
      <c r="I19" s="175"/>
      <c r="J19" s="175"/>
      <c r="K19" s="175"/>
      <c r="L19" s="175"/>
    </row>
    <row r="20" spans="1:13" s="50" customFormat="1" ht="18" customHeight="1" thickTop="1">
      <c r="A20" s="45"/>
      <c r="B20" s="64"/>
      <c r="C20" s="783" t="s">
        <v>224</v>
      </c>
      <c r="D20" s="784"/>
      <c r="E20" s="468"/>
      <c r="F20" s="65">
        <f>SUM(E16:E19)</f>
        <v>0</v>
      </c>
      <c r="G20" s="49"/>
    </row>
    <row r="21" spans="1:13" s="50" customFormat="1" ht="18" customHeight="1">
      <c r="A21" s="45"/>
      <c r="B21" s="771" t="s">
        <v>225</v>
      </c>
      <c r="C21" s="772"/>
      <c r="D21" s="785"/>
      <c r="E21" s="77"/>
      <c r="F21" s="78">
        <f>F14+F20</f>
        <v>0</v>
      </c>
      <c r="G21" s="49"/>
    </row>
    <row r="22" spans="1:13" s="50" customFormat="1" ht="18" customHeight="1">
      <c r="A22" s="45"/>
      <c r="B22" s="786" t="s">
        <v>351</v>
      </c>
      <c r="C22" s="787"/>
      <c r="D22" s="788"/>
      <c r="E22" s="80"/>
      <c r="F22" s="81"/>
      <c r="G22" s="49"/>
    </row>
    <row r="23" spans="1:13" s="50" customFormat="1" ht="18" customHeight="1">
      <c r="A23" s="45"/>
      <c r="B23" s="82"/>
      <c r="C23" s="83"/>
      <c r="D23" s="83"/>
      <c r="E23" s="83"/>
      <c r="F23" s="83"/>
      <c r="G23" s="49"/>
    </row>
    <row r="24" spans="1:13" s="50" customFormat="1" ht="18" customHeight="1">
      <c r="A24" s="45"/>
      <c r="B24" s="84" t="s">
        <v>145</v>
      </c>
      <c r="C24" s="75"/>
      <c r="D24" s="75"/>
      <c r="E24" s="75"/>
      <c r="F24" s="75"/>
      <c r="G24" s="49"/>
    </row>
    <row r="25" spans="1:13" s="50" customFormat="1" ht="18" customHeight="1">
      <c r="A25" s="45"/>
      <c r="B25" s="51">
        <v>1</v>
      </c>
      <c r="C25" s="85" t="s">
        <v>19</v>
      </c>
      <c r="D25" s="86"/>
      <c r="E25" s="86"/>
      <c r="F25" s="87"/>
      <c r="G25" s="49"/>
    </row>
    <row r="26" spans="1:13" s="50" customFormat="1" ht="18" customHeight="1">
      <c r="A26" s="45"/>
      <c r="B26" s="88"/>
      <c r="C26" s="89">
        <v>1</v>
      </c>
      <c r="D26" s="82" t="s">
        <v>20</v>
      </c>
      <c r="E26" s="58">
        <f>'5.その他費用・収益'!D17</f>
        <v>0</v>
      </c>
      <c r="F26" s="90"/>
      <c r="G26" s="49"/>
    </row>
    <row r="27" spans="1:13" s="50" customFormat="1" ht="18" customHeight="1">
      <c r="A27" s="45"/>
      <c r="B27" s="88"/>
      <c r="C27" s="89">
        <v>2</v>
      </c>
      <c r="D27" s="82" t="s">
        <v>21</v>
      </c>
      <c r="E27" s="58">
        <f>'5.その他費用・収益'!D18</f>
        <v>0</v>
      </c>
      <c r="F27" s="90"/>
      <c r="G27" s="49"/>
    </row>
    <row r="28" spans="1:13" s="50" customFormat="1" ht="18" customHeight="1" thickBot="1">
      <c r="A28" s="45"/>
      <c r="B28" s="88"/>
      <c r="C28" s="91">
        <v>3</v>
      </c>
      <c r="D28" s="82" t="s">
        <v>22</v>
      </c>
      <c r="E28" s="73">
        <f>'5.その他費用・収益'!D19</f>
        <v>0</v>
      </c>
      <c r="F28" s="63"/>
      <c r="G28" s="49"/>
    </row>
    <row r="29" spans="1:13" s="50" customFormat="1" ht="18" customHeight="1" thickTop="1">
      <c r="A29" s="45"/>
      <c r="B29" s="92"/>
      <c r="C29" s="783" t="s">
        <v>224</v>
      </c>
      <c r="D29" s="784"/>
      <c r="E29" s="93"/>
      <c r="F29" s="94">
        <f>SUM(E26:E28)</f>
        <v>0</v>
      </c>
      <c r="G29" s="49"/>
      <c r="M29" s="422"/>
    </row>
    <row r="30" spans="1:13" s="50" customFormat="1">
      <c r="A30" s="45"/>
      <c r="B30" s="51">
        <v>2</v>
      </c>
      <c r="C30" s="85" t="s">
        <v>23</v>
      </c>
      <c r="D30" s="86"/>
      <c r="E30" s="86"/>
      <c r="F30" s="87"/>
      <c r="G30" s="49"/>
    </row>
    <row r="31" spans="1:13" s="50" customFormat="1" ht="18" customHeight="1">
      <c r="A31" s="45"/>
      <c r="B31" s="66"/>
      <c r="C31" s="56">
        <v>1</v>
      </c>
      <c r="D31" s="95" t="s">
        <v>24</v>
      </c>
      <c r="E31" s="96">
        <f>'5.その他費用・収益'!D22</f>
        <v>0</v>
      </c>
      <c r="F31" s="70"/>
      <c r="G31" s="49"/>
    </row>
    <row r="32" spans="1:13" s="50" customFormat="1" ht="18" customHeight="1">
      <c r="A32" s="45"/>
      <c r="B32" s="66"/>
      <c r="C32" s="56">
        <v>2</v>
      </c>
      <c r="D32" s="95" t="s">
        <v>533</v>
      </c>
      <c r="E32" s="96">
        <f>'5.その他費用・収益'!D23</f>
        <v>0</v>
      </c>
      <c r="F32" s="70"/>
      <c r="G32" s="49"/>
    </row>
    <row r="33" spans="1:7" s="50" customFormat="1" ht="18" customHeight="1" thickBot="1">
      <c r="A33" s="45"/>
      <c r="B33" s="66"/>
      <c r="C33" s="97">
        <v>3</v>
      </c>
      <c r="D33" s="98" t="s">
        <v>22</v>
      </c>
      <c r="E33" s="73">
        <f>'5.その他費用・収益'!D24</f>
        <v>0</v>
      </c>
      <c r="F33" s="99"/>
      <c r="G33" s="49"/>
    </row>
    <row r="34" spans="1:7" s="50" customFormat="1" ht="18" customHeight="1" thickTop="1">
      <c r="A34" s="45"/>
      <c r="B34" s="92"/>
      <c r="C34" s="783" t="s">
        <v>224</v>
      </c>
      <c r="D34" s="784"/>
      <c r="E34" s="100"/>
      <c r="F34" s="94">
        <f>SUM(E31:E33)</f>
        <v>0</v>
      </c>
      <c r="G34" s="49"/>
    </row>
    <row r="35" spans="1:7" s="50" customFormat="1" ht="18" customHeight="1">
      <c r="A35" s="45"/>
      <c r="B35" s="51">
        <v>3</v>
      </c>
      <c r="C35" s="85" t="s">
        <v>25</v>
      </c>
      <c r="D35" s="86"/>
      <c r="E35" s="101"/>
      <c r="F35" s="87"/>
      <c r="G35" s="49"/>
    </row>
    <row r="36" spans="1:7" s="50" customFormat="1" ht="18" customHeight="1">
      <c r="A36" s="45"/>
      <c r="B36" s="55"/>
      <c r="C36" s="89">
        <v>1</v>
      </c>
      <c r="D36" s="82" t="s">
        <v>26</v>
      </c>
      <c r="E36" s="102">
        <f>'5.その他費用・収益'!D27</f>
        <v>0</v>
      </c>
      <c r="F36" s="90"/>
      <c r="G36" s="49"/>
    </row>
    <row r="37" spans="1:7" s="50" customFormat="1" ht="18" customHeight="1">
      <c r="A37" s="45"/>
      <c r="B37" s="55"/>
      <c r="C37" s="89">
        <v>2</v>
      </c>
      <c r="D37" s="82" t="s">
        <v>27</v>
      </c>
      <c r="E37" s="102">
        <f>'5.その他費用・収益'!D28</f>
        <v>0</v>
      </c>
      <c r="F37" s="90"/>
      <c r="G37" s="49"/>
    </row>
    <row r="38" spans="1:7" s="50" customFormat="1" ht="18" customHeight="1" thickBot="1">
      <c r="A38" s="45"/>
      <c r="B38" s="55"/>
      <c r="C38" s="91">
        <v>3</v>
      </c>
      <c r="D38" s="103" t="s">
        <v>22</v>
      </c>
      <c r="E38" s="73">
        <f>'5.その他費用・収益'!D29</f>
        <v>0</v>
      </c>
      <c r="F38" s="63"/>
      <c r="G38" s="49"/>
    </row>
    <row r="39" spans="1:7" s="50" customFormat="1" ht="18" customHeight="1" thickTop="1">
      <c r="A39" s="45"/>
      <c r="B39" s="104"/>
      <c r="C39" s="783" t="s">
        <v>224</v>
      </c>
      <c r="D39" s="784"/>
      <c r="E39" s="105"/>
      <c r="F39" s="65">
        <f>SUM(E36:E38)</f>
        <v>0</v>
      </c>
      <c r="G39" s="49"/>
    </row>
    <row r="40" spans="1:7" s="50" customFormat="1" ht="18" customHeight="1">
      <c r="A40" s="45"/>
      <c r="B40" s="771" t="s">
        <v>147</v>
      </c>
      <c r="C40" s="772"/>
      <c r="D40" s="785"/>
      <c r="E40" s="77"/>
      <c r="F40" s="78">
        <f>F29+F34+F39</f>
        <v>0</v>
      </c>
      <c r="G40" s="49"/>
    </row>
    <row r="41" spans="1:7" s="50" customFormat="1" ht="18" customHeight="1">
      <c r="A41" s="45"/>
      <c r="B41" s="789" t="s">
        <v>148</v>
      </c>
      <c r="C41" s="790"/>
      <c r="D41" s="791"/>
      <c r="E41" s="58"/>
      <c r="F41" s="106" t="e">
        <f>F40/F21</f>
        <v>#DIV/0!</v>
      </c>
      <c r="G41" s="49"/>
    </row>
    <row r="42" spans="1:7" s="50" customFormat="1" ht="18" customHeight="1">
      <c r="A42" s="45"/>
      <c r="B42" s="107"/>
      <c r="C42" s="75"/>
      <c r="D42" s="75"/>
      <c r="E42" s="75"/>
      <c r="F42" s="75"/>
      <c r="G42" s="49"/>
    </row>
    <row r="43" spans="1:7" s="50" customFormat="1" ht="30.75" customHeight="1">
      <c r="A43" s="45"/>
      <c r="B43" s="771" t="s">
        <v>28</v>
      </c>
      <c r="C43" s="772"/>
      <c r="D43" s="785"/>
      <c r="E43" s="108"/>
      <c r="F43" s="109">
        <f>F21-F40</f>
        <v>0</v>
      </c>
      <c r="G43" s="49"/>
    </row>
    <row r="44" spans="1:7" s="50" customFormat="1" ht="18" customHeight="1">
      <c r="A44" s="45"/>
      <c r="B44" s="82"/>
      <c r="C44" s="83"/>
      <c r="D44" s="83"/>
      <c r="E44" s="83"/>
      <c r="F44" s="83"/>
      <c r="G44" s="49"/>
    </row>
    <row r="45" spans="1:7" s="50" customFormat="1" ht="18" customHeight="1">
      <c r="A45" s="45"/>
      <c r="B45" s="84" t="s">
        <v>150</v>
      </c>
      <c r="C45" s="75"/>
      <c r="D45" s="75"/>
      <c r="E45" s="75"/>
      <c r="F45" s="75"/>
      <c r="G45" s="49"/>
    </row>
    <row r="46" spans="1:7" s="50" customFormat="1" ht="18" customHeight="1">
      <c r="A46" s="45"/>
      <c r="B46" s="110">
        <v>1</v>
      </c>
      <c r="C46" s="52" t="s">
        <v>29</v>
      </c>
      <c r="D46" s="466"/>
      <c r="E46" s="466"/>
      <c r="F46" s="111"/>
      <c r="G46" s="49"/>
    </row>
    <row r="47" spans="1:7" s="50" customFormat="1" ht="18" customHeight="1">
      <c r="A47" s="45"/>
      <c r="B47" s="55"/>
      <c r="C47" s="56">
        <v>1</v>
      </c>
      <c r="D47" s="95" t="s">
        <v>534</v>
      </c>
      <c r="E47" s="96">
        <f>'5.その他費用・収益'!D50</f>
        <v>0</v>
      </c>
      <c r="F47" s="70"/>
      <c r="G47" s="49"/>
    </row>
    <row r="48" spans="1:7" s="50" customFormat="1" ht="18" customHeight="1" thickBot="1">
      <c r="A48" s="45"/>
      <c r="B48" s="71"/>
      <c r="C48" s="112">
        <v>2</v>
      </c>
      <c r="D48" s="113" t="s">
        <v>10</v>
      </c>
      <c r="E48" s="114">
        <f>'5.その他費用・収益'!D51</f>
        <v>0</v>
      </c>
      <c r="F48" s="115"/>
      <c r="G48" s="49"/>
    </row>
    <row r="49" spans="1:7" s="50" customFormat="1" ht="14.25" thickTop="1">
      <c r="A49" s="45"/>
      <c r="B49" s="71"/>
      <c r="C49" s="783" t="s">
        <v>224</v>
      </c>
      <c r="D49" s="784"/>
      <c r="E49" s="463"/>
      <c r="F49" s="65">
        <f>SUM(E47:E48)</f>
        <v>0</v>
      </c>
      <c r="G49" s="49"/>
    </row>
    <row r="50" spans="1:7" s="50" customFormat="1" ht="30" customHeight="1">
      <c r="A50" s="45"/>
      <c r="B50" s="51">
        <v>2</v>
      </c>
      <c r="C50" s="116" t="s">
        <v>22</v>
      </c>
      <c r="D50" s="116"/>
      <c r="E50" s="116"/>
      <c r="F50" s="111"/>
      <c r="G50" s="49"/>
    </row>
    <row r="51" spans="1:7" s="50" customFormat="1" ht="18" customHeight="1">
      <c r="A51" s="45"/>
      <c r="B51" s="66"/>
      <c r="C51" s="117">
        <v>1</v>
      </c>
      <c r="D51" s="118" t="s">
        <v>30</v>
      </c>
      <c r="E51" s="58">
        <f>'5.その他費用・収益'!D54</f>
        <v>0</v>
      </c>
      <c r="F51" s="119"/>
      <c r="G51" s="49"/>
    </row>
    <row r="52" spans="1:7" s="50" customFormat="1" ht="18" customHeight="1">
      <c r="A52" s="45"/>
      <c r="B52" s="66"/>
      <c r="C52" s="117">
        <v>2</v>
      </c>
      <c r="D52" s="118" t="s">
        <v>31</v>
      </c>
      <c r="E52" s="114">
        <f>'5.その他費用・収益'!D55</f>
        <v>0</v>
      </c>
      <c r="F52" s="120"/>
      <c r="G52" s="49"/>
    </row>
    <row r="53" spans="1:7" s="50" customFormat="1" ht="18" customHeight="1" thickBot="1">
      <c r="A53" s="45"/>
      <c r="B53" s="55"/>
      <c r="C53" s="91">
        <v>3</v>
      </c>
      <c r="D53" s="121" t="s">
        <v>22</v>
      </c>
      <c r="E53" s="122">
        <f>'5.その他費用・収益'!D56</f>
        <v>0</v>
      </c>
      <c r="F53" s="90"/>
      <c r="G53" s="49"/>
    </row>
    <row r="54" spans="1:7" s="50" customFormat="1" ht="18" customHeight="1" thickTop="1">
      <c r="A54" s="45"/>
      <c r="B54" s="104"/>
      <c r="C54" s="783" t="s">
        <v>224</v>
      </c>
      <c r="D54" s="784"/>
      <c r="E54" s="463"/>
      <c r="F54" s="65">
        <f>SUM(E51:E53)</f>
        <v>0</v>
      </c>
      <c r="G54" s="49"/>
    </row>
    <row r="55" spans="1:7" s="50" customFormat="1" ht="18" customHeight="1">
      <c r="A55" s="45"/>
      <c r="B55" s="771" t="s">
        <v>151</v>
      </c>
      <c r="C55" s="772"/>
      <c r="D55" s="785"/>
      <c r="E55" s="123"/>
      <c r="F55" s="124">
        <f>F49+F54</f>
        <v>0</v>
      </c>
      <c r="G55" s="49"/>
    </row>
    <row r="56" spans="1:7" s="50" customFormat="1" ht="18" customHeight="1">
      <c r="A56" s="45"/>
      <c r="B56" s="82"/>
      <c r="C56" s="83"/>
      <c r="D56" s="83"/>
      <c r="E56" s="83"/>
      <c r="F56" s="83"/>
      <c r="G56" s="49"/>
    </row>
    <row r="57" spans="1:7" s="50" customFormat="1" ht="18" customHeight="1">
      <c r="A57" s="45"/>
      <c r="B57" s="84" t="s">
        <v>152</v>
      </c>
      <c r="C57" s="75"/>
      <c r="D57" s="75"/>
      <c r="E57" s="75"/>
      <c r="F57" s="75"/>
      <c r="G57" s="49"/>
    </row>
    <row r="58" spans="1:7" s="50" customFormat="1" ht="18" customHeight="1">
      <c r="A58" s="45"/>
      <c r="B58" s="51">
        <v>1</v>
      </c>
      <c r="C58" s="85" t="s">
        <v>32</v>
      </c>
      <c r="D58" s="86"/>
      <c r="E58" s="86"/>
      <c r="F58" s="87"/>
      <c r="G58" s="49"/>
    </row>
    <row r="59" spans="1:7" s="50" customFormat="1" ht="18" customHeight="1">
      <c r="A59" s="45"/>
      <c r="B59" s="55"/>
      <c r="C59" s="56">
        <v>1</v>
      </c>
      <c r="D59" s="125" t="s">
        <v>33</v>
      </c>
      <c r="E59" s="58">
        <f>'5.その他費用・収益'!D88</f>
        <v>0</v>
      </c>
      <c r="F59" s="70"/>
      <c r="G59" s="49"/>
    </row>
    <row r="60" spans="1:7" s="50" customFormat="1" ht="18" customHeight="1">
      <c r="A60" s="45"/>
      <c r="B60" s="55"/>
      <c r="C60" s="56">
        <v>2</v>
      </c>
      <c r="D60" s="125" t="s">
        <v>535</v>
      </c>
      <c r="E60" s="102">
        <f>'5.その他費用・収益'!D89</f>
        <v>0</v>
      </c>
      <c r="F60" s="70"/>
      <c r="G60" s="49"/>
    </row>
    <row r="61" spans="1:7" s="50" customFormat="1" ht="18" customHeight="1" thickBot="1">
      <c r="A61" s="45"/>
      <c r="B61" s="55"/>
      <c r="C61" s="112">
        <v>3</v>
      </c>
      <c r="D61" s="82" t="s">
        <v>22</v>
      </c>
      <c r="E61" s="73">
        <f>'5.その他費用・収益'!D90</f>
        <v>0</v>
      </c>
      <c r="F61" s="90"/>
      <c r="G61" s="49"/>
    </row>
    <row r="62" spans="1:7" s="50" customFormat="1" ht="18" customHeight="1" thickTop="1">
      <c r="A62" s="45"/>
      <c r="B62" s="104"/>
      <c r="C62" s="783" t="s">
        <v>224</v>
      </c>
      <c r="D62" s="784"/>
      <c r="E62" s="105"/>
      <c r="F62" s="65">
        <f>SUM(E59:E61)</f>
        <v>0</v>
      </c>
      <c r="G62" s="49"/>
    </row>
    <row r="63" spans="1:7" s="50" customFormat="1">
      <c r="A63" s="45"/>
      <c r="B63" s="51">
        <v>2</v>
      </c>
      <c r="C63" s="85" t="s">
        <v>34</v>
      </c>
      <c r="D63" s="86"/>
      <c r="E63" s="86"/>
      <c r="F63" s="87"/>
      <c r="G63" s="49"/>
    </row>
    <row r="64" spans="1:7" s="50" customFormat="1" ht="18" customHeight="1">
      <c r="A64" s="45"/>
      <c r="B64" s="55"/>
      <c r="C64" s="126">
        <v>1</v>
      </c>
      <c r="D64" s="125" t="s">
        <v>35</v>
      </c>
      <c r="E64" s="58">
        <f>'5.その他費用・収益'!D93</f>
        <v>0</v>
      </c>
      <c r="F64" s="70"/>
      <c r="G64" s="49"/>
    </row>
    <row r="65" spans="1:7" s="50" customFormat="1" ht="18" customHeight="1">
      <c r="A65" s="45"/>
      <c r="B65" s="55"/>
      <c r="C65" s="56">
        <v>2</v>
      </c>
      <c r="D65" s="125" t="s">
        <v>36</v>
      </c>
      <c r="E65" s="120">
        <f>'5.その他費用・収益'!D94</f>
        <v>0</v>
      </c>
      <c r="F65" s="70"/>
      <c r="G65" s="49"/>
    </row>
    <row r="66" spans="1:7" s="50" customFormat="1" ht="18" customHeight="1" thickBot="1">
      <c r="A66" s="45"/>
      <c r="B66" s="55"/>
      <c r="C66" s="127">
        <v>3</v>
      </c>
      <c r="D66" s="128" t="s">
        <v>22</v>
      </c>
      <c r="E66" s="73">
        <f>'5.その他費用・収益'!D95</f>
        <v>0</v>
      </c>
      <c r="F66" s="115"/>
      <c r="G66" s="49"/>
    </row>
    <row r="67" spans="1:7" s="50" customFormat="1" ht="18" customHeight="1" thickTop="1">
      <c r="A67" s="45"/>
      <c r="B67" s="104"/>
      <c r="C67" s="783" t="s">
        <v>224</v>
      </c>
      <c r="D67" s="784"/>
      <c r="E67" s="105"/>
      <c r="F67" s="65">
        <f>SUM(E64:E66)</f>
        <v>0</v>
      </c>
      <c r="G67" s="49"/>
    </row>
    <row r="68" spans="1:7" s="50" customFormat="1" ht="18" customHeight="1">
      <c r="A68" s="45"/>
      <c r="B68" s="771" t="s">
        <v>153</v>
      </c>
      <c r="C68" s="772"/>
      <c r="D68" s="785"/>
      <c r="E68" s="129"/>
      <c r="F68" s="76">
        <f>F62+F67</f>
        <v>0</v>
      </c>
      <c r="G68" s="49"/>
    </row>
    <row r="69" spans="1:7" s="50" customFormat="1" ht="18" customHeight="1">
      <c r="A69" s="45"/>
      <c r="B69" s="125"/>
      <c r="C69" s="62"/>
      <c r="D69" s="62"/>
      <c r="E69" s="62"/>
      <c r="F69" s="62"/>
      <c r="G69" s="49"/>
    </row>
    <row r="70" spans="1:7" s="50" customFormat="1" ht="32.25" customHeight="1">
      <c r="A70" s="45"/>
      <c r="B70" s="771" t="s">
        <v>155</v>
      </c>
      <c r="C70" s="772"/>
      <c r="D70" s="785"/>
      <c r="E70" s="108"/>
      <c r="F70" s="78">
        <f>F43+F55-F68</f>
        <v>0</v>
      </c>
      <c r="G70" s="49"/>
    </row>
    <row r="71" spans="1:7" s="50" customFormat="1" ht="18" customHeight="1">
      <c r="A71" s="182"/>
      <c r="B71" s="130"/>
      <c r="C71" s="41"/>
      <c r="D71" s="41"/>
      <c r="E71" s="41"/>
      <c r="F71" s="41"/>
      <c r="G71" s="185"/>
    </row>
    <row r="72" spans="1:7" s="50" customFormat="1" ht="18" customHeight="1">
      <c r="A72" s="513"/>
      <c r="B72" s="131"/>
      <c r="C72" s="2"/>
      <c r="D72" s="2"/>
      <c r="E72" s="2"/>
      <c r="F72" s="2"/>
      <c r="G72" s="172"/>
    </row>
    <row r="73" spans="1:7" s="50" customFormat="1" ht="18" customHeight="1">
      <c r="A73" s="172"/>
      <c r="B73" s="131"/>
      <c r="C73" s="2"/>
      <c r="D73" s="2"/>
      <c r="E73" s="2"/>
      <c r="F73" s="2"/>
      <c r="G73" s="172"/>
    </row>
    <row r="74" spans="1:7" s="50" customFormat="1" ht="18" customHeight="1">
      <c r="A74" s="172"/>
      <c r="B74" s="131"/>
      <c r="C74" s="2"/>
      <c r="D74" s="2"/>
      <c r="E74" s="2"/>
      <c r="F74" s="2"/>
      <c r="G74" s="172"/>
    </row>
    <row r="75" spans="1:7" s="50" customFormat="1" ht="18" customHeight="1">
      <c r="A75" s="172"/>
      <c r="B75" s="131"/>
      <c r="C75" s="2"/>
      <c r="D75" s="2"/>
      <c r="E75" s="2"/>
      <c r="F75" s="2"/>
      <c r="G75" s="172"/>
    </row>
    <row r="76" spans="1:7" s="50" customFormat="1" ht="5.0999999999999996" customHeight="1">
      <c r="A76" s="172"/>
      <c r="B76" s="131"/>
      <c r="C76" s="2"/>
      <c r="D76" s="2"/>
      <c r="E76" s="2"/>
      <c r="F76" s="2"/>
      <c r="G76" s="172"/>
    </row>
    <row r="77" spans="1:7" s="50" customFormat="1" ht="30" customHeight="1">
      <c r="A77" s="172"/>
      <c r="B77" s="131"/>
      <c r="C77" s="2"/>
      <c r="D77" s="2"/>
      <c r="E77" s="2"/>
      <c r="F77" s="2"/>
      <c r="G77" s="172"/>
    </row>
    <row r="78" spans="1:7" ht="5.0999999999999996" customHeight="1">
      <c r="A78" s="169"/>
      <c r="G78" s="169"/>
    </row>
  </sheetData>
  <mergeCells count="20">
    <mergeCell ref="B70:D70"/>
    <mergeCell ref="B55:D55"/>
    <mergeCell ref="B40:D40"/>
    <mergeCell ref="B43:D43"/>
    <mergeCell ref="C20:D20"/>
    <mergeCell ref="B21:D21"/>
    <mergeCell ref="C67:D67"/>
    <mergeCell ref="C62:D62"/>
    <mergeCell ref="C54:D54"/>
    <mergeCell ref="C49:D49"/>
    <mergeCell ref="C39:D39"/>
    <mergeCell ref="C34:D34"/>
    <mergeCell ref="C29:D29"/>
    <mergeCell ref="B22:D22"/>
    <mergeCell ref="B41:D41"/>
    <mergeCell ref="C14:D14"/>
    <mergeCell ref="B8:F8"/>
    <mergeCell ref="B6:F6"/>
    <mergeCell ref="B7:F7"/>
    <mergeCell ref="B68:D68"/>
  </mergeCells>
  <phoneticPr fontId="8"/>
  <printOptions horizontalCentered="1" gridLinesSet="0"/>
  <pageMargins left="0.70866141732283472" right="0.70866141732283472" top="0.74803149606299213" bottom="0.22" header="0.31496062992125984" footer="0.31496062992125984"/>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L48"/>
  <sheetViews>
    <sheetView workbookViewId="0"/>
  </sheetViews>
  <sheetFormatPr defaultColWidth="9" defaultRowHeight="13.5" customHeight="1"/>
  <cols>
    <col min="1" max="1" width="1.375" style="50" customWidth="1"/>
    <col min="2" max="2" width="3.5" style="50" customWidth="1"/>
    <col min="3" max="5" width="12.625" style="50" customWidth="1"/>
    <col min="6" max="9" width="15.625" style="50" customWidth="1"/>
    <col min="10" max="10" width="2.5" style="50" customWidth="1"/>
    <col min="11" max="16384" width="9" style="50"/>
  </cols>
  <sheetData>
    <row r="1" spans="1:10" s="2" customFormat="1" ht="13.5" customHeight="1">
      <c r="H1" s="704" t="s">
        <v>800</v>
      </c>
      <c r="I1" s="705">
        <f>IF('1.基礎情報（市区町村用）'!$I$5=0,'1.基礎情報（事務組合用）'!$I$5,'1.基礎情報（市区町村用）'!$I$5)</f>
        <v>0</v>
      </c>
    </row>
    <row r="2" spans="1:10" s="2" customFormat="1" ht="13.5" customHeight="1">
      <c r="H2" s="704" t="s">
        <v>801</v>
      </c>
      <c r="I2" s="706" t="str">
        <f>IF('1.基礎情報（市区町村用）'!$B$5="令和〇年度",'1.基礎情報（事務組合用）'!$B$5,'1.基礎情報（市区町村用）'!$B$5)</f>
        <v>令和〇年度</v>
      </c>
    </row>
    <row r="3" spans="1:10" s="2" customFormat="1" ht="5.0999999999999996" customHeight="1">
      <c r="H3" s="704"/>
      <c r="I3" s="695"/>
    </row>
    <row r="4" spans="1:10" s="2" customFormat="1" ht="5.0999999999999996" customHeight="1">
      <c r="H4" s="704"/>
      <c r="I4" s="695"/>
    </row>
    <row r="5" spans="1:10" ht="15" customHeight="1">
      <c r="A5" s="792" t="s">
        <v>780</v>
      </c>
      <c r="B5" s="792"/>
      <c r="C5" s="792"/>
      <c r="D5" s="792"/>
      <c r="E5" s="792"/>
      <c r="F5" s="792"/>
      <c r="G5" s="792"/>
      <c r="H5" s="792"/>
      <c r="I5" s="792"/>
      <c r="J5" s="792"/>
    </row>
    <row r="6" spans="1:10" ht="15" customHeight="1">
      <c r="A6" s="592"/>
      <c r="B6" s="513"/>
      <c r="C6" s="513"/>
      <c r="D6" s="513"/>
      <c r="E6" s="513"/>
      <c r="F6" s="513"/>
      <c r="G6" s="513"/>
      <c r="H6" s="513"/>
      <c r="I6" s="513"/>
      <c r="J6" s="593" t="s">
        <v>845</v>
      </c>
    </row>
    <row r="7" spans="1:10" ht="15" customHeight="1">
      <c r="A7" s="45"/>
      <c r="B7" s="172"/>
      <c r="C7" s="172"/>
      <c r="D7" s="172"/>
      <c r="E7" s="172"/>
      <c r="F7" s="172"/>
      <c r="G7" s="172"/>
      <c r="H7" s="172"/>
      <c r="I7" s="172"/>
      <c r="J7" s="49"/>
    </row>
    <row r="8" spans="1:10" ht="15" customHeight="1">
      <c r="A8" s="45"/>
      <c r="B8" s="494" t="s">
        <v>594</v>
      </c>
      <c r="C8" s="172"/>
      <c r="D8" s="172"/>
      <c r="E8" s="172"/>
      <c r="F8" s="172"/>
      <c r="G8" s="172"/>
      <c r="H8" s="172"/>
      <c r="I8" s="172"/>
      <c r="J8" s="49"/>
    </row>
    <row r="9" spans="1:10" ht="15" customHeight="1">
      <c r="A9" s="45"/>
      <c r="B9" s="495" t="s">
        <v>595</v>
      </c>
      <c r="C9" s="172"/>
      <c r="D9" s="172"/>
      <c r="E9" s="172"/>
      <c r="F9" s="172"/>
      <c r="G9" s="172"/>
      <c r="H9" s="172"/>
      <c r="I9" s="172"/>
      <c r="J9" s="49"/>
    </row>
    <row r="10" spans="1:10" ht="15" customHeight="1">
      <c r="A10" s="45"/>
      <c r="B10" s="172"/>
      <c r="C10" s="495" t="s">
        <v>596</v>
      </c>
      <c r="D10" s="172"/>
      <c r="E10" s="172"/>
      <c r="F10" s="172"/>
      <c r="G10" s="172"/>
      <c r="H10" s="172"/>
      <c r="I10" s="172"/>
      <c r="J10" s="49"/>
    </row>
    <row r="11" spans="1:10" ht="15" customHeight="1">
      <c r="A11" s="45"/>
      <c r="B11" s="172"/>
      <c r="C11" s="495"/>
      <c r="D11" s="172"/>
      <c r="E11" s="172"/>
      <c r="F11" s="172"/>
      <c r="G11" s="172"/>
      <c r="H11" s="172"/>
      <c r="I11" s="172"/>
      <c r="J11" s="49"/>
    </row>
    <row r="12" spans="1:10" ht="15" customHeight="1">
      <c r="A12" s="45"/>
      <c r="B12" s="494" t="s">
        <v>249</v>
      </c>
      <c r="C12" s="496"/>
      <c r="D12" s="496"/>
      <c r="E12" s="496"/>
      <c r="F12" s="496"/>
      <c r="G12" s="496"/>
      <c r="H12" s="172"/>
      <c r="I12" s="172"/>
      <c r="J12" s="49"/>
    </row>
    <row r="13" spans="1:10" ht="15" customHeight="1">
      <c r="A13" s="45"/>
      <c r="B13" s="495" t="s">
        <v>597</v>
      </c>
      <c r="C13" s="496"/>
      <c r="D13" s="496"/>
      <c r="E13" s="496"/>
      <c r="F13" s="496"/>
      <c r="G13" s="496"/>
      <c r="H13" s="172"/>
      <c r="I13" s="172"/>
      <c r="J13" s="49"/>
    </row>
    <row r="14" spans="1:10" ht="15" customHeight="1">
      <c r="A14" s="45"/>
      <c r="B14" s="495" t="s">
        <v>598</v>
      </c>
      <c r="C14" s="496"/>
      <c r="D14" s="496"/>
      <c r="E14" s="496"/>
      <c r="F14" s="496"/>
      <c r="G14" s="496"/>
      <c r="H14" s="172"/>
      <c r="I14" s="172"/>
      <c r="J14" s="49"/>
    </row>
    <row r="15" spans="1:10" ht="15" customHeight="1">
      <c r="A15" s="45"/>
      <c r="B15" s="495"/>
      <c r="C15" s="496"/>
      <c r="D15" s="496"/>
      <c r="E15" s="496"/>
      <c r="F15" s="496"/>
      <c r="G15" s="496"/>
      <c r="H15" s="172"/>
      <c r="I15" s="172"/>
      <c r="J15" s="49"/>
    </row>
    <row r="16" spans="1:10" ht="15" customHeight="1">
      <c r="A16" s="45"/>
      <c r="B16" s="494" t="s">
        <v>250</v>
      </c>
      <c r="C16" s="496"/>
      <c r="D16" s="496"/>
      <c r="E16" s="496"/>
      <c r="F16" s="496"/>
      <c r="G16" s="496"/>
      <c r="H16" s="172"/>
      <c r="I16" s="172"/>
      <c r="J16" s="49"/>
    </row>
    <row r="17" spans="1:10">
      <c r="A17" s="45"/>
      <c r="B17" s="495" t="s">
        <v>251</v>
      </c>
      <c r="C17" s="496"/>
      <c r="D17" s="496"/>
      <c r="E17" s="496"/>
      <c r="F17" s="496"/>
      <c r="G17" s="496"/>
      <c r="H17" s="172"/>
      <c r="I17" s="172"/>
      <c r="J17" s="49"/>
    </row>
    <row r="18" spans="1:10" ht="15" customHeight="1">
      <c r="A18" s="45"/>
      <c r="B18" s="495" t="s">
        <v>599</v>
      </c>
      <c r="C18" s="496"/>
      <c r="D18" s="496"/>
      <c r="E18" s="496"/>
      <c r="F18" s="496"/>
      <c r="G18" s="496"/>
      <c r="H18" s="172"/>
      <c r="I18" s="172"/>
      <c r="J18" s="49"/>
    </row>
    <row r="19" spans="1:10" ht="15" customHeight="1">
      <c r="A19" s="45"/>
      <c r="B19" s="495" t="s">
        <v>600</v>
      </c>
      <c r="C19" s="496"/>
      <c r="D19" s="496"/>
      <c r="E19" s="496"/>
      <c r="F19" s="496"/>
      <c r="G19" s="496"/>
      <c r="H19" s="172"/>
      <c r="I19" s="172"/>
      <c r="J19" s="49"/>
    </row>
    <row r="20" spans="1:10">
      <c r="A20" s="45"/>
      <c r="B20" s="495"/>
      <c r="C20" s="496"/>
      <c r="D20" s="496"/>
      <c r="E20" s="496"/>
      <c r="F20" s="496"/>
      <c r="G20" s="496"/>
      <c r="H20" s="172"/>
      <c r="I20" s="172"/>
      <c r="J20" s="49"/>
    </row>
    <row r="21" spans="1:10" ht="15" customHeight="1">
      <c r="A21" s="45"/>
      <c r="B21" s="494" t="s">
        <v>252</v>
      </c>
      <c r="C21" s="496"/>
      <c r="D21" s="496"/>
      <c r="E21" s="496"/>
      <c r="F21" s="496"/>
      <c r="G21" s="496"/>
      <c r="H21" s="172"/>
      <c r="I21" s="172"/>
      <c r="J21" s="49"/>
    </row>
    <row r="22" spans="1:10" ht="15" customHeight="1">
      <c r="A22" s="45"/>
      <c r="B22" s="495" t="s">
        <v>253</v>
      </c>
      <c r="C22" s="496"/>
      <c r="D22" s="496"/>
      <c r="E22" s="496"/>
      <c r="F22" s="496"/>
      <c r="G22" s="496"/>
      <c r="H22" s="172"/>
      <c r="I22" s="172"/>
      <c r="J22" s="49"/>
    </row>
    <row r="23" spans="1:10" ht="15" customHeight="1">
      <c r="A23" s="45"/>
      <c r="B23" s="495"/>
      <c r="C23" s="496"/>
      <c r="D23" s="496"/>
      <c r="E23" s="496"/>
      <c r="F23" s="496"/>
      <c r="G23" s="496"/>
      <c r="H23" s="172"/>
      <c r="I23" s="172"/>
      <c r="J23" s="49"/>
    </row>
    <row r="24" spans="1:10" ht="35.1" customHeight="1">
      <c r="A24" s="45"/>
      <c r="B24" s="495" t="s">
        <v>254</v>
      </c>
      <c r="C24" s="496"/>
      <c r="D24" s="496"/>
      <c r="E24" s="496"/>
      <c r="F24" s="496"/>
      <c r="G24" s="496"/>
      <c r="H24" s="172"/>
      <c r="I24" s="172"/>
      <c r="J24" s="49"/>
    </row>
    <row r="25" spans="1:10" ht="15" customHeight="1">
      <c r="A25" s="45"/>
      <c r="B25" s="495"/>
      <c r="C25" s="496"/>
      <c r="D25" s="496"/>
      <c r="E25" s="496"/>
      <c r="F25" s="496"/>
      <c r="G25" s="496"/>
      <c r="H25" s="172" t="s">
        <v>406</v>
      </c>
      <c r="I25" s="172"/>
      <c r="J25" s="49"/>
    </row>
    <row r="26" spans="1:10" ht="40.5">
      <c r="A26" s="45"/>
      <c r="B26" s="495"/>
      <c r="C26" s="793" t="s">
        <v>410</v>
      </c>
      <c r="D26" s="794"/>
      <c r="E26" s="594" t="s">
        <v>404</v>
      </c>
      <c r="F26" s="594" t="s">
        <v>411</v>
      </c>
      <c r="G26" s="595" t="s">
        <v>405</v>
      </c>
      <c r="H26" s="596" t="s">
        <v>601</v>
      </c>
      <c r="I26" s="172"/>
      <c r="J26" s="49"/>
    </row>
    <row r="27" spans="1:10" ht="15" customHeight="1">
      <c r="A27" s="45"/>
      <c r="B27" s="495"/>
      <c r="C27" s="597"/>
      <c r="D27" s="598"/>
      <c r="E27" s="599"/>
      <c r="F27" s="599"/>
      <c r="G27" s="629"/>
      <c r="H27" s="627"/>
      <c r="I27" s="172"/>
      <c r="J27" s="49"/>
    </row>
    <row r="28" spans="1:10" ht="15" customHeight="1">
      <c r="A28" s="45"/>
      <c r="B28" s="495"/>
      <c r="C28" s="600"/>
      <c r="D28" s="601"/>
      <c r="E28" s="602"/>
      <c r="F28" s="602"/>
      <c r="G28" s="629"/>
      <c r="H28" s="627"/>
      <c r="I28" s="172"/>
      <c r="J28" s="49"/>
    </row>
    <row r="29" spans="1:10" ht="15" customHeight="1">
      <c r="A29" s="45"/>
      <c r="B29" s="495"/>
      <c r="C29" s="600"/>
      <c r="D29" s="601"/>
      <c r="E29" s="602"/>
      <c r="F29" s="602"/>
      <c r="G29" s="629"/>
      <c r="H29" s="627"/>
      <c r="I29" s="172"/>
      <c r="J29" s="49"/>
    </row>
    <row r="30" spans="1:10">
      <c r="A30" s="45"/>
      <c r="B30" s="495"/>
      <c r="C30" s="496"/>
      <c r="D30" s="496"/>
      <c r="E30" s="496"/>
      <c r="F30" s="496"/>
      <c r="G30" s="496"/>
      <c r="H30" s="172"/>
      <c r="I30" s="172"/>
      <c r="J30" s="49"/>
    </row>
    <row r="31" spans="1:10" ht="15" customHeight="1">
      <c r="A31" s="45"/>
      <c r="B31" s="498" t="s">
        <v>255</v>
      </c>
      <c r="C31" s="176"/>
      <c r="D31" s="176"/>
      <c r="E31" s="176"/>
      <c r="F31" s="176"/>
      <c r="G31" s="176"/>
      <c r="H31" s="174"/>
      <c r="I31" s="172"/>
      <c r="J31" s="49"/>
    </row>
    <row r="32" spans="1:10" ht="15" customHeight="1">
      <c r="A32" s="45"/>
      <c r="B32" s="498"/>
      <c r="C32" s="795" t="s">
        <v>256</v>
      </c>
      <c r="D32" s="796"/>
      <c r="E32" s="795" t="s">
        <v>257</v>
      </c>
      <c r="F32" s="797"/>
      <c r="G32" s="796"/>
      <c r="H32" s="590" t="s">
        <v>258</v>
      </c>
      <c r="I32" s="172"/>
      <c r="J32" s="49"/>
    </row>
    <row r="33" spans="1:12" ht="15" customHeight="1">
      <c r="A33" s="45"/>
      <c r="B33" s="498"/>
      <c r="C33" s="177"/>
      <c r="D33" s="181"/>
      <c r="E33" s="177"/>
      <c r="F33" s="178"/>
      <c r="G33" s="179"/>
      <c r="H33" s="180"/>
      <c r="I33" s="172"/>
      <c r="J33" s="49"/>
    </row>
    <row r="34" spans="1:12">
      <c r="A34" s="45"/>
      <c r="B34" s="498"/>
      <c r="C34" s="177"/>
      <c r="D34" s="181"/>
      <c r="E34" s="177"/>
      <c r="F34" s="178"/>
      <c r="G34" s="179"/>
      <c r="H34" s="180"/>
      <c r="I34" s="172"/>
      <c r="J34" s="49"/>
      <c r="K34" s="175"/>
      <c r="L34" s="175"/>
    </row>
    <row r="35" spans="1:12" ht="15" customHeight="1">
      <c r="A35" s="45"/>
      <c r="B35" s="498"/>
      <c r="C35" s="177"/>
      <c r="D35" s="181"/>
      <c r="E35" s="177"/>
      <c r="F35" s="178"/>
      <c r="G35" s="179"/>
      <c r="H35" s="180"/>
      <c r="I35" s="172"/>
      <c r="J35" s="49"/>
    </row>
    <row r="36" spans="1:12" ht="15" customHeight="1">
      <c r="A36" s="45"/>
      <c r="B36" s="497"/>
      <c r="C36" s="176"/>
      <c r="D36" s="176"/>
      <c r="E36" s="176"/>
      <c r="F36" s="176"/>
      <c r="G36" s="176"/>
      <c r="H36" s="174"/>
      <c r="I36" s="172"/>
      <c r="J36" s="49"/>
    </row>
    <row r="37" spans="1:12" ht="15" customHeight="1">
      <c r="A37" s="45"/>
      <c r="B37" s="499" t="s">
        <v>264</v>
      </c>
      <c r="C37" s="176"/>
      <c r="D37" s="176"/>
      <c r="E37" s="176"/>
      <c r="F37" s="176"/>
      <c r="G37" s="176"/>
      <c r="H37" s="174"/>
      <c r="I37" s="172"/>
      <c r="J37" s="49"/>
    </row>
    <row r="38" spans="1:12">
      <c r="A38" s="45"/>
      <c r="B38" s="497"/>
      <c r="C38" s="498"/>
      <c r="D38" s="176"/>
      <c r="E38" s="176"/>
      <c r="F38" s="176"/>
      <c r="G38" s="176"/>
      <c r="H38" s="174"/>
      <c r="I38" s="172"/>
      <c r="J38" s="49"/>
    </row>
    <row r="39" spans="1:12" ht="16.5" customHeight="1">
      <c r="A39" s="45"/>
      <c r="B39" s="497"/>
      <c r="C39" s="498"/>
      <c r="D39" s="176"/>
      <c r="E39" s="176"/>
      <c r="F39" s="176"/>
      <c r="G39" s="176"/>
      <c r="H39" s="174"/>
      <c r="I39" s="172"/>
      <c r="J39" s="49"/>
    </row>
    <row r="40" spans="1:12">
      <c r="A40" s="45"/>
      <c r="B40" s="497"/>
      <c r="C40" s="498"/>
      <c r="D40" s="176"/>
      <c r="E40" s="176"/>
      <c r="F40" s="176"/>
      <c r="G40" s="176"/>
      <c r="H40" s="174"/>
      <c r="I40" s="172"/>
      <c r="J40" s="49"/>
    </row>
    <row r="41" spans="1:12" ht="15" customHeight="1">
      <c r="A41" s="45"/>
      <c r="B41" s="174"/>
      <c r="C41" s="497"/>
      <c r="D41" s="176"/>
      <c r="E41" s="176"/>
      <c r="F41" s="176"/>
      <c r="G41" s="176"/>
      <c r="H41" s="174"/>
      <c r="I41" s="172"/>
      <c r="J41" s="49"/>
    </row>
    <row r="42" spans="1:12" ht="15" customHeight="1">
      <c r="A42" s="45"/>
      <c r="B42" s="174"/>
      <c r="C42" s="497"/>
      <c r="D42" s="176"/>
      <c r="E42" s="176"/>
      <c r="F42" s="176"/>
      <c r="G42" s="176"/>
      <c r="H42" s="174"/>
      <c r="I42" s="172"/>
      <c r="J42" s="49"/>
    </row>
    <row r="43" spans="1:12" ht="15" customHeight="1">
      <c r="A43" s="45"/>
      <c r="B43" s="174"/>
      <c r="C43" s="497"/>
      <c r="D43" s="176"/>
      <c r="E43" s="176"/>
      <c r="F43" s="176"/>
      <c r="G43" s="176"/>
      <c r="H43" s="174"/>
      <c r="I43" s="172"/>
      <c r="J43" s="49"/>
      <c r="K43" s="175"/>
    </row>
    <row r="44" spans="1:12">
      <c r="A44" s="45"/>
      <c r="B44" s="174"/>
      <c r="C44" s="497"/>
      <c r="D44" s="176"/>
      <c r="E44" s="176"/>
      <c r="F44" s="176"/>
      <c r="G44" s="176"/>
      <c r="H44" s="174"/>
      <c r="I44" s="172"/>
      <c r="J44" s="49"/>
    </row>
    <row r="45" spans="1:12" ht="30.95" customHeight="1">
      <c r="A45" s="45"/>
      <c r="B45" s="174"/>
      <c r="C45" s="497"/>
      <c r="D45" s="176"/>
      <c r="E45" s="176"/>
      <c r="F45" s="176"/>
      <c r="G45" s="176"/>
      <c r="H45" s="174"/>
      <c r="I45" s="172"/>
      <c r="J45" s="49"/>
    </row>
    <row r="46" spans="1:12">
      <c r="A46" s="45"/>
      <c r="B46" s="174"/>
      <c r="C46" s="497"/>
      <c r="D46" s="176"/>
      <c r="E46" s="176"/>
      <c r="F46" s="176"/>
      <c r="G46" s="176"/>
      <c r="H46" s="174"/>
      <c r="I46" s="172"/>
      <c r="J46" s="49"/>
    </row>
    <row r="47" spans="1:12" ht="15" customHeight="1">
      <c r="A47" s="182"/>
      <c r="B47" s="604"/>
      <c r="C47" s="183"/>
      <c r="D47" s="183"/>
      <c r="E47" s="183"/>
      <c r="F47" s="183"/>
      <c r="G47" s="183"/>
      <c r="H47" s="184"/>
      <c r="I47" s="184"/>
      <c r="J47" s="185"/>
    </row>
    <row r="48" spans="1:12" ht="13.5" customHeight="1">
      <c r="B48" s="186"/>
      <c r="C48" s="173"/>
      <c r="D48" s="173"/>
      <c r="E48" s="173"/>
      <c r="F48" s="173"/>
      <c r="G48" s="173"/>
    </row>
  </sheetData>
  <mergeCells count="4">
    <mergeCell ref="A5:J5"/>
    <mergeCell ref="C26:D26"/>
    <mergeCell ref="C32:D32"/>
    <mergeCell ref="E32:G32"/>
  </mergeCells>
  <phoneticPr fontId="8"/>
  <printOptions horizontalCentered="1" gridLinesSet="0"/>
  <pageMargins left="0.70866141732283472" right="0.70866141732283472" top="0.74803149606299213" bottom="0.74803149606299213" header="0.31496062992125984" footer="0.31496062992125984"/>
  <pageSetup paperSize="9" scale="73"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1:L90"/>
  <sheetViews>
    <sheetView workbookViewId="0"/>
  </sheetViews>
  <sheetFormatPr defaultColWidth="9" defaultRowHeight="13.5" customHeight="1"/>
  <cols>
    <col min="1" max="1" width="1.375" style="50" customWidth="1"/>
    <col min="2" max="2" width="3.5" style="50" customWidth="1"/>
    <col min="3" max="5" width="12.625" style="50" customWidth="1"/>
    <col min="6" max="9" width="15.625" style="50" customWidth="1"/>
    <col min="10" max="10" width="10" style="50" customWidth="1"/>
    <col min="11" max="16384" width="9" style="50"/>
  </cols>
  <sheetData>
    <row r="1" spans="1:10" s="2" customFormat="1" ht="17.100000000000001" customHeight="1">
      <c r="H1" s="414"/>
      <c r="I1" s="704" t="s">
        <v>800</v>
      </c>
      <c r="J1" s="705">
        <f>IF('1.基礎情報（市区町村用）'!$I$5=0,'1.基礎情報（事務組合用）'!$I$5,'1.基礎情報（市区町村用）'!$I$5)</f>
        <v>0</v>
      </c>
    </row>
    <row r="2" spans="1:10" s="2" customFormat="1" ht="17.100000000000001" customHeight="1">
      <c r="H2" s="414"/>
      <c r="I2" s="704" t="s">
        <v>801</v>
      </c>
      <c r="J2" s="706" t="str">
        <f>IF('1.基礎情報（市区町村用）'!$B$5="令和〇年度",'1.基礎情報（事務組合用）'!$B$5,'1.基礎情報（市区町村用）'!$B$5)</f>
        <v>令和〇年度</v>
      </c>
    </row>
    <row r="3" spans="1:10" s="2" customFormat="1" ht="5.0999999999999996" customHeight="1">
      <c r="H3" s="414"/>
      <c r="I3" s="704"/>
      <c r="J3" s="667"/>
    </row>
    <row r="4" spans="1:10" s="2" customFormat="1" ht="5.0999999999999996" customHeight="1">
      <c r="H4" s="414"/>
      <c r="I4" s="704"/>
      <c r="J4" s="667"/>
    </row>
    <row r="5" spans="1:10" ht="17.100000000000001" customHeight="1">
      <c r="A5" s="792" t="s">
        <v>292</v>
      </c>
      <c r="B5" s="792"/>
      <c r="C5" s="792"/>
      <c r="D5" s="792"/>
      <c r="E5" s="792"/>
      <c r="F5" s="792"/>
      <c r="G5" s="792"/>
      <c r="H5" s="792"/>
      <c r="I5" s="792"/>
      <c r="J5" s="792"/>
    </row>
    <row r="6" spans="1:10" ht="17.100000000000001" customHeight="1">
      <c r="A6" s="592"/>
      <c r="B6" s="659"/>
      <c r="C6" s="513"/>
      <c r="D6" s="513"/>
      <c r="E6" s="513"/>
      <c r="F6" s="513"/>
      <c r="G6" s="513"/>
      <c r="H6" s="513"/>
      <c r="I6" s="513"/>
      <c r="J6" s="593" t="s">
        <v>845</v>
      </c>
    </row>
    <row r="7" spans="1:10" ht="17.100000000000001" customHeight="1">
      <c r="A7" s="45"/>
      <c r="B7" s="172"/>
      <c r="C7" s="172"/>
      <c r="D7" s="172"/>
      <c r="E7" s="172"/>
      <c r="F7" s="172"/>
      <c r="G7" s="172"/>
      <c r="H7" s="172"/>
      <c r="I7" s="172"/>
      <c r="J7" s="49"/>
    </row>
    <row r="8" spans="1:10" ht="17.100000000000001" customHeight="1">
      <c r="A8" s="45"/>
      <c r="B8" s="494" t="s">
        <v>594</v>
      </c>
      <c r="C8" s="172"/>
      <c r="D8" s="172"/>
      <c r="E8" s="172"/>
      <c r="F8" s="172"/>
      <c r="G8" s="172"/>
      <c r="H8" s="172"/>
      <c r="I8" s="172"/>
      <c r="J8" s="49"/>
    </row>
    <row r="9" spans="1:10" ht="17.100000000000001" customHeight="1">
      <c r="A9" s="45"/>
      <c r="B9" s="495" t="s">
        <v>595</v>
      </c>
      <c r="C9" s="172"/>
      <c r="D9" s="172"/>
      <c r="E9" s="172"/>
      <c r="F9" s="172"/>
      <c r="G9" s="172"/>
      <c r="H9" s="172"/>
      <c r="I9" s="172"/>
      <c r="J9" s="49"/>
    </row>
    <row r="10" spans="1:10" ht="17.100000000000001" customHeight="1">
      <c r="A10" s="45"/>
      <c r="B10" s="172"/>
      <c r="D10" s="172"/>
      <c r="E10" s="172"/>
      <c r="F10" s="172"/>
      <c r="G10" s="172"/>
      <c r="H10" s="172"/>
      <c r="I10" s="172"/>
      <c r="J10" s="49"/>
    </row>
    <row r="11" spans="1:10" ht="17.100000000000001" customHeight="1">
      <c r="A11" s="45"/>
      <c r="B11" s="175" t="s">
        <v>806</v>
      </c>
      <c r="C11" s="175"/>
      <c r="D11" s="174"/>
      <c r="E11" s="174"/>
      <c r="F11" s="174"/>
      <c r="G11" s="174"/>
      <c r="H11" s="174"/>
      <c r="I11" s="174"/>
      <c r="J11" s="49"/>
    </row>
    <row r="12" spans="1:10" ht="17.100000000000001" customHeight="1">
      <c r="A12" s="45"/>
      <c r="B12" s="497"/>
      <c r="C12" s="497" t="s">
        <v>596</v>
      </c>
      <c r="D12" s="174"/>
      <c r="E12" s="174"/>
      <c r="F12" s="174"/>
      <c r="G12" s="174"/>
      <c r="H12" s="174"/>
      <c r="I12" s="174"/>
      <c r="J12" s="49"/>
    </row>
    <row r="13" spans="1:10" ht="17.100000000000001" customHeight="1">
      <c r="A13" s="45"/>
      <c r="B13" s="174"/>
      <c r="C13" s="497" t="s">
        <v>802</v>
      </c>
      <c r="D13" s="174"/>
      <c r="E13" s="174"/>
      <c r="F13" s="174"/>
      <c r="G13" s="174"/>
      <c r="H13" s="174"/>
      <c r="I13" s="174"/>
      <c r="J13" s="49"/>
    </row>
    <row r="14" spans="1:10" ht="17.100000000000001" customHeight="1">
      <c r="A14" s="45"/>
      <c r="B14" s="174"/>
      <c r="C14" s="497" t="s">
        <v>803</v>
      </c>
      <c r="D14" s="174"/>
      <c r="E14" s="174"/>
      <c r="F14" s="174"/>
      <c r="G14" s="174"/>
      <c r="H14" s="174"/>
      <c r="I14" s="174"/>
      <c r="J14" s="49"/>
    </row>
    <row r="15" spans="1:10" ht="17.100000000000001" customHeight="1">
      <c r="A15" s="45"/>
      <c r="B15" s="174"/>
      <c r="C15" s="497"/>
      <c r="D15" s="174"/>
      <c r="E15" s="174"/>
      <c r="F15" s="174"/>
      <c r="G15" s="174"/>
      <c r="H15" s="174"/>
      <c r="I15" s="174"/>
      <c r="J15" s="49"/>
    </row>
    <row r="16" spans="1:10" ht="17.100000000000001" customHeight="1">
      <c r="A16" s="45"/>
      <c r="B16" s="175" t="s">
        <v>807</v>
      </c>
      <c r="C16" s="175"/>
      <c r="D16" s="174"/>
      <c r="E16" s="174"/>
      <c r="F16" s="174"/>
      <c r="G16" s="174"/>
      <c r="H16" s="174"/>
      <c r="I16" s="174"/>
      <c r="J16" s="49"/>
    </row>
    <row r="17" spans="1:11" ht="17.100000000000001" customHeight="1">
      <c r="A17" s="45"/>
      <c r="B17" s="174"/>
      <c r="C17" s="497" t="s">
        <v>596</v>
      </c>
      <c r="D17" s="174"/>
      <c r="E17" s="174"/>
      <c r="F17" s="174"/>
      <c r="G17" s="174"/>
      <c r="H17" s="174"/>
      <c r="I17" s="174"/>
      <c r="J17" s="49"/>
    </row>
    <row r="18" spans="1:11" ht="17.100000000000001" customHeight="1">
      <c r="A18" s="45"/>
      <c r="B18" s="174"/>
      <c r="C18" s="497" t="s">
        <v>804</v>
      </c>
      <c r="D18" s="709"/>
      <c r="E18" s="709"/>
      <c r="F18" s="709"/>
      <c r="G18" s="709"/>
      <c r="H18" s="174"/>
      <c r="I18" s="174"/>
      <c r="J18" s="49"/>
    </row>
    <row r="19" spans="1:11" ht="15" customHeight="1">
      <c r="A19" s="45"/>
      <c r="B19" s="710"/>
      <c r="C19" s="497" t="s">
        <v>803</v>
      </c>
      <c r="D19" s="174"/>
      <c r="E19" s="174"/>
      <c r="F19" s="174"/>
      <c r="G19" s="174"/>
      <c r="H19" s="174"/>
      <c r="I19" s="174"/>
      <c r="J19" s="49"/>
    </row>
    <row r="20" spans="1:11" ht="15" customHeight="1">
      <c r="A20" s="45"/>
      <c r="B20" s="174"/>
      <c r="C20" s="710" t="s">
        <v>805</v>
      </c>
      <c r="D20" s="174"/>
      <c r="E20" s="174"/>
      <c r="F20" s="174"/>
      <c r="G20" s="174"/>
      <c r="H20" s="174"/>
      <c r="I20" s="174"/>
      <c r="J20" s="49"/>
    </row>
    <row r="21" spans="1:11" ht="15" customHeight="1">
      <c r="A21" s="45"/>
      <c r="B21" s="174"/>
      <c r="C21" s="710"/>
      <c r="D21" s="174"/>
      <c r="E21" s="174"/>
      <c r="F21" s="174"/>
      <c r="G21" s="174"/>
      <c r="H21" s="174"/>
      <c r="I21" s="174"/>
      <c r="J21" s="49"/>
    </row>
    <row r="22" spans="1:11" ht="15" customHeight="1">
      <c r="A22" s="45"/>
      <c r="B22" s="175" t="s">
        <v>808</v>
      </c>
      <c r="C22" s="710"/>
      <c r="D22" s="174"/>
      <c r="E22" s="174"/>
      <c r="F22" s="174"/>
      <c r="G22" s="174"/>
      <c r="H22" s="174"/>
      <c r="I22" s="174"/>
      <c r="J22" s="49"/>
    </row>
    <row r="23" spans="1:11" ht="15" customHeight="1">
      <c r="A23" s="45"/>
      <c r="B23" s="174"/>
      <c r="C23" s="175" t="s">
        <v>811</v>
      </c>
      <c r="D23" s="174"/>
      <c r="E23" s="174"/>
      <c r="F23" s="174"/>
      <c r="G23" s="174"/>
      <c r="H23" s="174"/>
      <c r="I23" s="174"/>
      <c r="J23" s="49"/>
    </row>
    <row r="24" spans="1:11" s="175" customFormat="1" ht="15" customHeight="1">
      <c r="A24" s="708"/>
      <c r="B24" s="174"/>
      <c r="C24" s="710" t="s">
        <v>809</v>
      </c>
      <c r="D24" s="174"/>
      <c r="E24" s="174"/>
      <c r="F24" s="174"/>
      <c r="G24" s="174"/>
      <c r="H24" s="174"/>
      <c r="I24" s="174"/>
      <c r="J24" s="696"/>
      <c r="K24" s="428"/>
    </row>
    <row r="25" spans="1:11" ht="15" customHeight="1">
      <c r="A25" s="45"/>
      <c r="B25" s="174"/>
      <c r="C25" s="497" t="s">
        <v>810</v>
      </c>
      <c r="D25" s="174"/>
      <c r="E25" s="174"/>
      <c r="F25" s="174"/>
      <c r="G25" s="174"/>
      <c r="H25" s="174"/>
      <c r="I25" s="174"/>
      <c r="J25" s="49"/>
    </row>
    <row r="26" spans="1:11" ht="17.100000000000001" customHeight="1">
      <c r="A26" s="45"/>
      <c r="B26" s="495"/>
      <c r="C26" s="496"/>
      <c r="D26" s="496"/>
      <c r="E26" s="496"/>
      <c r="F26" s="496"/>
      <c r="G26" s="496"/>
      <c r="H26" s="172"/>
      <c r="I26" s="172"/>
      <c r="J26" s="49"/>
    </row>
    <row r="27" spans="1:11" ht="17.100000000000001" customHeight="1">
      <c r="A27" s="45"/>
      <c r="B27" s="494" t="s">
        <v>249</v>
      </c>
      <c r="C27" s="496"/>
      <c r="D27" s="496"/>
      <c r="E27" s="496"/>
      <c r="F27" s="496"/>
      <c r="G27" s="496"/>
      <c r="H27" s="172"/>
      <c r="I27" s="172"/>
      <c r="J27" s="49"/>
    </row>
    <row r="28" spans="1:11" ht="17.100000000000001" customHeight="1">
      <c r="A28" s="45"/>
      <c r="B28" s="495" t="s">
        <v>597</v>
      </c>
      <c r="C28" s="496"/>
      <c r="D28" s="496"/>
      <c r="E28" s="496"/>
      <c r="F28" s="496"/>
      <c r="G28" s="496"/>
      <c r="H28" s="172"/>
      <c r="I28" s="172"/>
      <c r="J28" s="49"/>
    </row>
    <row r="29" spans="1:11" ht="17.100000000000001" customHeight="1">
      <c r="A29" s="45"/>
      <c r="B29" s="495"/>
      <c r="C29" s="496" t="s">
        <v>696</v>
      </c>
      <c r="D29" s="496"/>
      <c r="E29" s="496"/>
      <c r="F29" s="496"/>
      <c r="G29" s="496"/>
      <c r="H29" s="172"/>
      <c r="I29" s="172"/>
      <c r="J29" s="49"/>
    </row>
    <row r="30" spans="1:11" ht="17.100000000000001" customHeight="1">
      <c r="A30" s="45"/>
      <c r="B30" s="495"/>
      <c r="C30" s="496" t="s">
        <v>697</v>
      </c>
      <c r="D30" s="496"/>
      <c r="E30" s="496"/>
      <c r="F30" s="496"/>
      <c r="G30" s="496"/>
      <c r="H30" s="172"/>
      <c r="I30" s="172"/>
      <c r="J30" s="49"/>
    </row>
    <row r="31" spans="1:11" ht="17.100000000000001" customHeight="1">
      <c r="A31" s="45"/>
      <c r="B31" s="495"/>
      <c r="C31" s="496" t="s">
        <v>738</v>
      </c>
      <c r="D31" s="496"/>
      <c r="E31" s="496"/>
      <c r="F31" s="496"/>
      <c r="G31" s="496"/>
      <c r="H31" s="172"/>
      <c r="I31" s="172"/>
      <c r="J31" s="49"/>
    </row>
    <row r="32" spans="1:11" ht="17.100000000000001" customHeight="1">
      <c r="A32" s="45"/>
      <c r="B32" s="495"/>
      <c r="C32" s="496" t="s">
        <v>698</v>
      </c>
      <c r="D32" s="496"/>
      <c r="E32" s="496"/>
      <c r="F32" s="496"/>
      <c r="G32" s="496"/>
      <c r="H32" s="172"/>
      <c r="I32" s="172"/>
      <c r="J32" s="49"/>
    </row>
    <row r="33" spans="1:10" ht="17.100000000000001" customHeight="1">
      <c r="A33" s="45"/>
      <c r="B33" s="495"/>
      <c r="C33" s="496"/>
      <c r="D33" s="496"/>
      <c r="E33" s="496"/>
      <c r="F33" s="496"/>
      <c r="G33" s="496"/>
      <c r="H33" s="172"/>
      <c r="I33" s="172"/>
      <c r="J33" s="49"/>
    </row>
    <row r="34" spans="1:10" ht="17.100000000000001" customHeight="1">
      <c r="A34" s="45"/>
      <c r="B34" s="497" t="s">
        <v>598</v>
      </c>
      <c r="C34" s="176"/>
      <c r="D34" s="176"/>
      <c r="E34" s="496"/>
      <c r="F34" s="496"/>
      <c r="G34" s="496"/>
      <c r="H34" s="172"/>
      <c r="I34" s="172"/>
      <c r="J34" s="49"/>
    </row>
    <row r="35" spans="1:10" ht="17.100000000000001" customHeight="1">
      <c r="A35" s="45"/>
      <c r="B35" s="495"/>
      <c r="C35" s="496" t="s">
        <v>701</v>
      </c>
      <c r="D35" s="496"/>
      <c r="E35" s="496"/>
      <c r="F35" s="496"/>
      <c r="G35" s="496"/>
      <c r="H35" s="172"/>
      <c r="I35" s="172"/>
      <c r="J35" s="49"/>
    </row>
    <row r="36" spans="1:10" ht="17.100000000000001" customHeight="1">
      <c r="A36" s="45"/>
      <c r="B36" s="495"/>
      <c r="C36" s="496" t="s">
        <v>699</v>
      </c>
      <c r="D36" s="496"/>
      <c r="E36" s="496"/>
      <c r="F36" s="496"/>
      <c r="G36" s="496"/>
      <c r="H36" s="172"/>
      <c r="I36" s="172"/>
      <c r="J36" s="49"/>
    </row>
    <row r="37" spans="1:10" ht="17.100000000000001" customHeight="1">
      <c r="A37" s="45"/>
      <c r="B37" s="495"/>
      <c r="C37" s="496" t="s">
        <v>700</v>
      </c>
      <c r="D37" s="496"/>
      <c r="E37" s="496"/>
      <c r="F37" s="496"/>
      <c r="G37" s="496"/>
      <c r="H37" s="172"/>
      <c r="I37" s="172"/>
      <c r="J37" s="49"/>
    </row>
    <row r="38" spans="1:10" ht="17.100000000000001" customHeight="1">
      <c r="A38" s="45"/>
      <c r="B38" s="495"/>
      <c r="C38" s="496"/>
      <c r="D38" s="496"/>
      <c r="E38" s="496"/>
      <c r="F38" s="496"/>
      <c r="G38" s="496"/>
      <c r="H38" s="172"/>
      <c r="I38" s="172"/>
      <c r="J38" s="49"/>
    </row>
    <row r="39" spans="1:10" ht="17.100000000000001" customHeight="1">
      <c r="A39" s="45"/>
      <c r="B39" s="494" t="s">
        <v>250</v>
      </c>
      <c r="C39" s="496"/>
      <c r="D39" s="496"/>
      <c r="E39" s="496"/>
      <c r="F39" s="496"/>
      <c r="G39" s="496"/>
      <c r="H39" s="172"/>
      <c r="I39" s="172"/>
      <c r="J39" s="49"/>
    </row>
    <row r="40" spans="1:10" ht="17.100000000000001" customHeight="1">
      <c r="A40" s="45"/>
      <c r="B40" s="495" t="s">
        <v>251</v>
      </c>
      <c r="C40" s="496"/>
      <c r="D40" s="496"/>
      <c r="E40" s="496"/>
      <c r="F40" s="496"/>
      <c r="G40" s="496"/>
      <c r="H40" s="172"/>
      <c r="I40" s="172"/>
      <c r="J40" s="49"/>
    </row>
    <row r="41" spans="1:10" ht="17.100000000000001" customHeight="1">
      <c r="A41" s="45"/>
      <c r="B41" s="495"/>
      <c r="C41" t="s">
        <v>705</v>
      </c>
      <c r="D41" s="496"/>
      <c r="E41" s="496"/>
      <c r="F41" s="496"/>
      <c r="G41" s="496"/>
      <c r="H41" s="172"/>
      <c r="I41" s="172"/>
      <c r="J41" s="49"/>
    </row>
    <row r="42" spans="1:10" ht="17.100000000000001" customHeight="1">
      <c r="A42" s="45"/>
      <c r="B42" s="495"/>
      <c r="C42"/>
      <c r="D42" s="496"/>
      <c r="E42" s="496"/>
      <c r="F42" s="496"/>
      <c r="G42" s="496"/>
      <c r="H42" s="172"/>
      <c r="I42" s="172"/>
      <c r="J42" s="49"/>
    </row>
    <row r="43" spans="1:10" ht="17.100000000000001" customHeight="1">
      <c r="A43" s="45"/>
      <c r="B43" s="495" t="s">
        <v>599</v>
      </c>
      <c r="C43" s="496"/>
      <c r="D43" s="496"/>
      <c r="E43" s="496"/>
      <c r="F43" s="496"/>
      <c r="G43" s="496"/>
      <c r="H43" s="172"/>
      <c r="I43" s="172"/>
      <c r="J43" s="49"/>
    </row>
    <row r="44" spans="1:10" ht="17.100000000000001" customHeight="1">
      <c r="A44" s="45"/>
      <c r="B44" s="495"/>
      <c r="C44" s="496" t="s">
        <v>702</v>
      </c>
      <c r="D44" s="496"/>
      <c r="E44" s="496"/>
      <c r="F44" s="496"/>
      <c r="G44" s="496"/>
      <c r="H44" s="172"/>
      <c r="I44" s="172"/>
      <c r="J44" s="49"/>
    </row>
    <row r="45" spans="1:10" ht="17.100000000000001" customHeight="1">
      <c r="A45" s="45"/>
      <c r="B45" s="495"/>
      <c r="C45" s="496"/>
      <c r="D45" s="496"/>
      <c r="E45" s="496"/>
      <c r="F45" s="496"/>
      <c r="G45" s="496"/>
      <c r="H45" s="172"/>
      <c r="I45" s="172"/>
      <c r="J45" s="49"/>
    </row>
    <row r="46" spans="1:10" ht="17.100000000000001" customHeight="1">
      <c r="A46" s="45"/>
      <c r="B46" s="495" t="s">
        <v>600</v>
      </c>
      <c r="C46" s="496"/>
      <c r="D46" s="496"/>
      <c r="E46" s="496"/>
      <c r="F46" s="496"/>
      <c r="G46" s="496"/>
      <c r="H46" s="172"/>
      <c r="I46" s="172"/>
      <c r="J46" s="49"/>
    </row>
    <row r="47" spans="1:10" ht="17.100000000000001" customHeight="1">
      <c r="A47" s="45"/>
      <c r="B47" s="495"/>
      <c r="C47" s="496" t="s">
        <v>703</v>
      </c>
      <c r="D47" s="496"/>
      <c r="E47" s="496"/>
      <c r="F47" s="496"/>
      <c r="G47" s="496"/>
      <c r="H47" s="172"/>
      <c r="I47" s="172"/>
      <c r="J47" s="49"/>
    </row>
    <row r="48" spans="1:10" ht="17.100000000000001" customHeight="1">
      <c r="A48" s="45"/>
      <c r="B48" s="495"/>
      <c r="C48" s="496" t="s">
        <v>739</v>
      </c>
      <c r="D48" s="496"/>
      <c r="E48" s="496"/>
      <c r="F48" s="496"/>
      <c r="G48" s="496"/>
      <c r="H48" s="172"/>
      <c r="I48" s="172"/>
      <c r="J48" s="49"/>
    </row>
    <row r="49" spans="1:10" ht="17.100000000000001" customHeight="1">
      <c r="A49" s="45"/>
      <c r="B49" s="495"/>
      <c r="C49" s="496" t="s">
        <v>704</v>
      </c>
      <c r="D49" s="496"/>
      <c r="E49" s="496"/>
      <c r="F49" s="496"/>
      <c r="G49" s="496"/>
      <c r="H49" s="172"/>
      <c r="I49" s="172"/>
      <c r="J49" s="49"/>
    </row>
    <row r="50" spans="1:10" ht="17.100000000000001" customHeight="1">
      <c r="A50" s="45"/>
      <c r="B50" s="495"/>
      <c r="C50" s="496"/>
      <c r="D50" s="496"/>
      <c r="E50" s="496"/>
      <c r="F50" s="496"/>
      <c r="G50" s="496"/>
      <c r="H50" s="172"/>
      <c r="I50" s="172"/>
      <c r="J50" s="49"/>
    </row>
    <row r="51" spans="1:10" ht="17.100000000000001" customHeight="1">
      <c r="A51" s="45"/>
      <c r="B51" s="494" t="s">
        <v>252</v>
      </c>
      <c r="C51" s="496"/>
      <c r="D51" s="496"/>
      <c r="E51" s="496"/>
      <c r="F51" s="496"/>
      <c r="G51" s="496"/>
      <c r="H51" s="172"/>
      <c r="I51" s="172"/>
      <c r="J51" s="49"/>
    </row>
    <row r="52" spans="1:10" ht="17.100000000000001" customHeight="1">
      <c r="A52" s="45"/>
      <c r="B52" s="497" t="s">
        <v>253</v>
      </c>
      <c r="C52" s="176"/>
      <c r="D52" s="496"/>
      <c r="E52" s="496"/>
      <c r="F52" s="496"/>
      <c r="G52" s="496"/>
      <c r="H52" s="172"/>
      <c r="I52" s="172"/>
      <c r="J52" s="49"/>
    </row>
    <row r="53" spans="1:10" ht="17.100000000000001" customHeight="1">
      <c r="A53" s="45"/>
      <c r="B53" s="495"/>
      <c r="C53" s="496" t="s">
        <v>706</v>
      </c>
      <c r="D53" s="496"/>
      <c r="E53" s="496"/>
      <c r="F53" s="496"/>
      <c r="G53" s="496"/>
      <c r="H53" s="172"/>
      <c r="I53" s="172"/>
      <c r="J53" s="49"/>
    </row>
    <row r="54" spans="1:10" ht="17.100000000000001" customHeight="1">
      <c r="A54" s="45"/>
      <c r="B54" s="495"/>
      <c r="C54" s="496" t="s">
        <v>707</v>
      </c>
      <c r="D54" s="496"/>
      <c r="E54" s="496"/>
      <c r="F54" s="496"/>
      <c r="G54" s="496"/>
      <c r="H54" s="172"/>
      <c r="I54" s="172"/>
      <c r="J54" s="49"/>
    </row>
    <row r="55" spans="1:10" ht="17.100000000000001" customHeight="1">
      <c r="A55" s="45"/>
      <c r="B55" s="495"/>
      <c r="C55" s="496"/>
      <c r="D55" s="496"/>
      <c r="E55" s="496"/>
      <c r="F55" s="496"/>
      <c r="G55" s="496"/>
      <c r="H55" s="172"/>
      <c r="I55" s="172"/>
      <c r="J55" s="49"/>
    </row>
    <row r="56" spans="1:10" ht="17.100000000000001" customHeight="1">
      <c r="A56" s="45"/>
      <c r="B56" s="497" t="s">
        <v>254</v>
      </c>
      <c r="C56" s="176"/>
      <c r="D56" s="176"/>
      <c r="E56" s="176"/>
      <c r="F56" s="176"/>
      <c r="G56" s="176"/>
      <c r="H56" s="174"/>
      <c r="I56" s="174"/>
      <c r="J56" s="49"/>
    </row>
    <row r="57" spans="1:10" ht="17.100000000000001" customHeight="1">
      <c r="A57" s="45"/>
      <c r="B57" s="495"/>
      <c r="C57" s="496"/>
      <c r="D57" s="496"/>
      <c r="E57" s="496"/>
      <c r="F57" s="496"/>
      <c r="G57" s="496"/>
      <c r="H57" s="172" t="s">
        <v>406</v>
      </c>
      <c r="I57" s="172"/>
      <c r="J57" s="49"/>
    </row>
    <row r="58" spans="1:10" ht="42" customHeight="1">
      <c r="A58" s="45"/>
      <c r="B58" s="495"/>
      <c r="C58" s="793" t="s">
        <v>410</v>
      </c>
      <c r="D58" s="794"/>
      <c r="E58" s="594" t="s">
        <v>404</v>
      </c>
      <c r="F58" s="594" t="s">
        <v>411</v>
      </c>
      <c r="G58" s="595" t="s">
        <v>405</v>
      </c>
      <c r="H58" s="596" t="s">
        <v>601</v>
      </c>
      <c r="I58" s="172"/>
      <c r="J58" s="49"/>
    </row>
    <row r="59" spans="1:10" ht="17.100000000000001" customHeight="1">
      <c r="A59" s="45"/>
      <c r="B59" s="495"/>
      <c r="C59" s="625" t="s">
        <v>625</v>
      </c>
      <c r="D59" s="598"/>
      <c r="E59" s="599" t="s">
        <v>799</v>
      </c>
      <c r="F59" s="599" t="s">
        <v>624</v>
      </c>
      <c r="G59" s="628">
        <v>450000</v>
      </c>
      <c r="H59" s="603">
        <v>150000</v>
      </c>
      <c r="I59" s="172"/>
      <c r="J59" s="49"/>
    </row>
    <row r="60" spans="1:10" ht="17.100000000000001" customHeight="1">
      <c r="A60" s="45"/>
      <c r="B60" s="495"/>
      <c r="C60" s="177" t="s">
        <v>603</v>
      </c>
      <c r="D60" s="601"/>
      <c r="E60" s="619" t="s">
        <v>603</v>
      </c>
      <c r="F60" s="619" t="s">
        <v>603</v>
      </c>
      <c r="G60" s="626" t="s">
        <v>603</v>
      </c>
      <c r="H60" s="627" t="s">
        <v>603</v>
      </c>
      <c r="I60" s="172"/>
      <c r="J60" s="49"/>
    </row>
    <row r="61" spans="1:10" ht="17.100000000000001" customHeight="1">
      <c r="A61" s="45"/>
      <c r="B61" s="495"/>
      <c r="C61" s="177" t="s">
        <v>603</v>
      </c>
      <c r="D61" s="601"/>
      <c r="E61" s="619" t="s">
        <v>603</v>
      </c>
      <c r="F61" s="619" t="s">
        <v>603</v>
      </c>
      <c r="G61" s="626" t="s">
        <v>603</v>
      </c>
      <c r="H61" s="627" t="s">
        <v>603</v>
      </c>
      <c r="I61" s="172"/>
      <c r="J61" s="49"/>
    </row>
    <row r="62" spans="1:10" ht="17.100000000000001" customHeight="1">
      <c r="A62" s="45"/>
      <c r="B62" s="495"/>
      <c r="C62" s="496"/>
      <c r="D62" s="496"/>
      <c r="E62" s="496"/>
      <c r="F62" s="496"/>
      <c r="G62" s="496"/>
      <c r="H62" s="172"/>
      <c r="I62" s="172"/>
      <c r="J62" s="49"/>
    </row>
    <row r="63" spans="1:10" ht="17.100000000000001" customHeight="1">
      <c r="A63" s="45"/>
      <c r="B63" s="498" t="s">
        <v>255</v>
      </c>
      <c r="C63" s="176"/>
      <c r="D63" s="176"/>
      <c r="E63" s="176"/>
      <c r="F63" s="176"/>
      <c r="G63" s="176"/>
      <c r="H63" s="174"/>
      <c r="I63" s="172"/>
      <c r="J63" s="49"/>
    </row>
    <row r="64" spans="1:10" ht="17.100000000000001" customHeight="1">
      <c r="A64" s="45"/>
      <c r="B64" s="498"/>
      <c r="C64" s="795" t="s">
        <v>256</v>
      </c>
      <c r="D64" s="796"/>
      <c r="E64" s="795" t="s">
        <v>257</v>
      </c>
      <c r="F64" s="797"/>
      <c r="G64" s="796"/>
      <c r="H64" s="590" t="s">
        <v>258</v>
      </c>
      <c r="I64" s="172"/>
      <c r="J64" s="49"/>
    </row>
    <row r="65" spans="1:12" ht="17.100000000000001" customHeight="1">
      <c r="A65" s="45"/>
      <c r="B65" s="498"/>
      <c r="C65" s="177" t="s">
        <v>259</v>
      </c>
      <c r="D65" s="181"/>
      <c r="E65" s="177" t="s">
        <v>260</v>
      </c>
      <c r="F65" s="178"/>
      <c r="G65" s="179"/>
      <c r="H65" s="180" t="s">
        <v>261</v>
      </c>
      <c r="I65" s="172"/>
      <c r="J65" s="49"/>
    </row>
    <row r="66" spans="1:12" ht="17.100000000000001" customHeight="1">
      <c r="A66" s="45"/>
      <c r="B66" s="498"/>
      <c r="C66" s="177" t="s">
        <v>262</v>
      </c>
      <c r="D66" s="181"/>
      <c r="E66" s="177" t="s">
        <v>602</v>
      </c>
      <c r="F66" s="178"/>
      <c r="G66" s="179"/>
      <c r="H66" s="180" t="s">
        <v>263</v>
      </c>
      <c r="I66" s="172"/>
      <c r="J66" s="49"/>
      <c r="K66" s="175"/>
      <c r="L66" s="175"/>
    </row>
    <row r="67" spans="1:12" ht="17.100000000000001" customHeight="1">
      <c r="A67" s="45"/>
      <c r="B67" s="498"/>
      <c r="C67" s="177" t="s">
        <v>603</v>
      </c>
      <c r="D67" s="181"/>
      <c r="E67" s="177" t="s">
        <v>603</v>
      </c>
      <c r="F67" s="178"/>
      <c r="G67" s="179"/>
      <c r="H67" s="180" t="s">
        <v>603</v>
      </c>
      <c r="I67" s="172"/>
      <c r="J67" s="49"/>
    </row>
    <row r="68" spans="1:12" ht="17.100000000000001" customHeight="1">
      <c r="A68" s="45"/>
      <c r="B68" s="497"/>
      <c r="C68" s="176"/>
      <c r="D68" s="176"/>
      <c r="E68" s="176"/>
      <c r="F68" s="176"/>
      <c r="G68" s="176"/>
      <c r="H68" s="174"/>
      <c r="I68" s="172"/>
      <c r="J68" s="49"/>
    </row>
    <row r="69" spans="1:12" ht="17.100000000000001" customHeight="1">
      <c r="A69" s="45"/>
      <c r="B69" s="499" t="s">
        <v>264</v>
      </c>
      <c r="C69" s="176"/>
      <c r="D69" s="176"/>
      <c r="E69" s="176"/>
      <c r="F69" s="176"/>
      <c r="G69" s="176"/>
      <c r="H69" s="174"/>
      <c r="I69" s="172"/>
      <c r="J69" s="49"/>
    </row>
    <row r="70" spans="1:12" ht="17.100000000000001" customHeight="1">
      <c r="A70" s="45"/>
      <c r="B70" s="497" t="s">
        <v>265</v>
      </c>
      <c r="C70" s="498"/>
      <c r="D70" s="176"/>
      <c r="E70" s="176"/>
      <c r="F70" s="176"/>
      <c r="G70" s="176"/>
      <c r="H70" s="174"/>
      <c r="I70" s="172"/>
      <c r="J70" s="49"/>
    </row>
    <row r="71" spans="1:12" ht="17.100000000000001" customHeight="1">
      <c r="A71" s="45"/>
      <c r="B71" s="497"/>
      <c r="C71" s="496" t="s">
        <v>715</v>
      </c>
      <c r="D71" s="176"/>
      <c r="E71" s="176"/>
      <c r="F71" s="176"/>
      <c r="G71" s="176"/>
      <c r="H71" s="174"/>
      <c r="I71" s="172"/>
      <c r="J71" s="49"/>
    </row>
    <row r="72" spans="1:12" ht="17.100000000000001" customHeight="1">
      <c r="A72" s="45"/>
      <c r="B72" s="497"/>
      <c r="C72" s="496" t="s">
        <v>708</v>
      </c>
      <c r="D72" s="176"/>
      <c r="E72" s="176"/>
      <c r="F72" s="176"/>
      <c r="G72" s="176"/>
      <c r="H72" s="174"/>
      <c r="I72" s="172"/>
      <c r="J72" s="49"/>
    </row>
    <row r="73" spans="1:12" ht="17.100000000000001" customHeight="1">
      <c r="A73" s="45"/>
      <c r="B73" s="497"/>
      <c r="C73" s="496" t="s">
        <v>709</v>
      </c>
      <c r="D73" s="176"/>
      <c r="E73" s="176"/>
      <c r="F73" s="176"/>
      <c r="G73" s="176"/>
      <c r="H73" s="174"/>
      <c r="I73" s="172"/>
      <c r="J73" s="49"/>
    </row>
    <row r="74" spans="1:12" ht="17.100000000000001" customHeight="1">
      <c r="A74" s="45"/>
      <c r="B74" s="497"/>
      <c r="C74" s="498"/>
      <c r="D74" s="176"/>
      <c r="E74" s="176"/>
      <c r="F74" s="176"/>
      <c r="G74" s="176"/>
      <c r="H74" s="174"/>
      <c r="I74" s="172"/>
      <c r="J74" s="49"/>
    </row>
    <row r="75" spans="1:12" ht="17.100000000000001" customHeight="1">
      <c r="A75" s="45"/>
      <c r="B75" s="497" t="s">
        <v>266</v>
      </c>
      <c r="C75" s="498"/>
      <c r="D75" s="176"/>
      <c r="E75" s="176"/>
      <c r="F75" s="176"/>
      <c r="G75" s="176"/>
      <c r="H75" s="174"/>
      <c r="I75" s="172"/>
      <c r="J75" s="49"/>
    </row>
    <row r="76" spans="1:12" ht="17.100000000000001" customHeight="1">
      <c r="A76" s="45"/>
      <c r="B76" s="497"/>
      <c r="C76" s="496" t="s">
        <v>710</v>
      </c>
      <c r="D76" s="176"/>
      <c r="E76" s="176"/>
      <c r="F76" s="176"/>
      <c r="G76" s="176"/>
      <c r="H76" s="174"/>
      <c r="I76" s="172"/>
      <c r="J76" s="49"/>
    </row>
    <row r="77" spans="1:12" ht="17.100000000000001" customHeight="1">
      <c r="A77" s="45"/>
      <c r="B77" s="497"/>
      <c r="C77" s="496" t="s">
        <v>711</v>
      </c>
      <c r="D77" s="176"/>
      <c r="E77" s="176"/>
      <c r="F77" s="176"/>
      <c r="G77" s="176"/>
      <c r="H77" s="174"/>
      <c r="I77" s="172"/>
      <c r="J77" s="49"/>
    </row>
    <row r="78" spans="1:12" ht="17.100000000000001" customHeight="1">
      <c r="A78" s="45"/>
      <c r="B78" s="174"/>
      <c r="C78" s="497"/>
      <c r="D78" s="176"/>
      <c r="E78" s="176"/>
      <c r="F78" s="176"/>
      <c r="G78" s="176"/>
      <c r="H78" s="174"/>
      <c r="I78" s="172"/>
      <c r="J78" s="49"/>
    </row>
    <row r="79" spans="1:12" ht="17.100000000000001" customHeight="1">
      <c r="A79" s="45"/>
      <c r="B79" s="174" t="s">
        <v>267</v>
      </c>
      <c r="C79" s="497"/>
      <c r="D79" s="176"/>
      <c r="E79" s="176"/>
      <c r="F79" s="176"/>
      <c r="G79" s="176"/>
      <c r="H79" s="174"/>
      <c r="I79" s="172"/>
      <c r="J79" s="49"/>
    </row>
    <row r="80" spans="1:12" ht="17.100000000000001" customHeight="1">
      <c r="A80" s="45"/>
      <c r="B80" s="174"/>
      <c r="C80" s="497" t="s">
        <v>712</v>
      </c>
      <c r="D80" s="176"/>
      <c r="E80" s="176"/>
      <c r="F80" s="176"/>
      <c r="G80" s="176"/>
      <c r="H80" s="174"/>
      <c r="I80" s="172"/>
      <c r="J80" s="49"/>
    </row>
    <row r="81" spans="1:11" ht="17.100000000000001" customHeight="1">
      <c r="A81" s="45"/>
      <c r="B81" s="174"/>
      <c r="C81" s="497" t="s">
        <v>714</v>
      </c>
      <c r="D81" s="176"/>
      <c r="E81" s="176"/>
      <c r="F81" s="176"/>
      <c r="G81" s="176"/>
      <c r="H81" s="174"/>
      <c r="I81" s="172"/>
      <c r="J81" s="49"/>
    </row>
    <row r="82" spans="1:11" ht="17.100000000000001" customHeight="1">
      <c r="A82" s="45"/>
      <c r="B82" s="174"/>
      <c r="C82" s="497" t="s">
        <v>713</v>
      </c>
      <c r="D82" s="176"/>
      <c r="E82" s="176"/>
      <c r="F82" s="176"/>
      <c r="G82" s="176"/>
      <c r="H82" s="174"/>
      <c r="I82" s="172"/>
      <c r="J82" s="49"/>
    </row>
    <row r="83" spans="1:11" ht="17.100000000000001" customHeight="1">
      <c r="A83" s="45"/>
      <c r="B83" s="174"/>
      <c r="C83" s="497"/>
      <c r="D83" s="176"/>
      <c r="E83" s="176"/>
      <c r="F83" s="176"/>
      <c r="G83" s="176"/>
      <c r="H83" s="174"/>
      <c r="I83" s="172"/>
      <c r="J83" s="49"/>
      <c r="K83" s="175"/>
    </row>
    <row r="84" spans="1:11" ht="17.100000000000001" customHeight="1">
      <c r="A84" s="45"/>
      <c r="B84" s="174" t="s">
        <v>355</v>
      </c>
      <c r="C84" s="497"/>
      <c r="D84" s="176"/>
      <c r="E84" s="176"/>
      <c r="F84" s="176"/>
      <c r="G84" s="176"/>
      <c r="H84" s="174"/>
      <c r="I84" s="172"/>
      <c r="J84" s="49"/>
    </row>
    <row r="85" spans="1:11" ht="17.100000000000001" customHeight="1">
      <c r="A85" s="45"/>
      <c r="B85" s="174"/>
      <c r="C85" s="497" t="s">
        <v>716</v>
      </c>
      <c r="D85" s="176"/>
      <c r="E85" s="176"/>
      <c r="F85" s="176"/>
      <c r="G85" s="176"/>
      <c r="H85" s="174"/>
      <c r="I85" s="172"/>
      <c r="J85" s="49"/>
    </row>
    <row r="86" spans="1:11" ht="17.100000000000001" customHeight="1">
      <c r="A86" s="45"/>
      <c r="B86" s="174"/>
      <c r="C86" s="497" t="s">
        <v>717</v>
      </c>
      <c r="D86" s="176"/>
      <c r="E86" s="176"/>
      <c r="F86" s="176"/>
      <c r="G86" s="176"/>
      <c r="H86" s="174"/>
      <c r="I86" s="172"/>
      <c r="J86" s="49"/>
    </row>
    <row r="87" spans="1:11" ht="17.100000000000001" customHeight="1">
      <c r="A87" s="45"/>
      <c r="B87" s="174"/>
      <c r="C87" s="497"/>
      <c r="D87" s="176"/>
      <c r="E87" s="176"/>
      <c r="F87" s="176"/>
      <c r="G87" s="176"/>
      <c r="H87" s="174"/>
      <c r="I87" s="172"/>
      <c r="J87" s="49"/>
    </row>
    <row r="88" spans="1:11" ht="17.100000000000001" customHeight="1">
      <c r="A88" s="45"/>
      <c r="B88" s="174" t="s">
        <v>604</v>
      </c>
      <c r="C88" s="497"/>
      <c r="D88" s="176"/>
      <c r="E88" s="176"/>
      <c r="F88" s="176"/>
      <c r="G88" s="176"/>
      <c r="H88" s="174"/>
      <c r="I88" s="172"/>
      <c r="J88" s="49"/>
    </row>
    <row r="89" spans="1:11" ht="17.100000000000001" customHeight="1">
      <c r="A89" s="182"/>
      <c r="B89" s="604"/>
      <c r="C89" s="183"/>
      <c r="D89" s="183"/>
      <c r="E89" s="183"/>
      <c r="F89" s="183"/>
      <c r="G89" s="183"/>
      <c r="H89" s="184"/>
      <c r="I89" s="184"/>
      <c r="J89" s="185"/>
    </row>
    <row r="90" spans="1:11" ht="13.5" customHeight="1">
      <c r="B90" s="186"/>
      <c r="C90" s="173"/>
      <c r="D90" s="173"/>
      <c r="E90" s="173"/>
      <c r="F90" s="173"/>
      <c r="G90" s="173"/>
    </row>
  </sheetData>
  <mergeCells count="4">
    <mergeCell ref="A5:J5"/>
    <mergeCell ref="C58:D58"/>
    <mergeCell ref="C64:D64"/>
    <mergeCell ref="E64:G64"/>
  </mergeCells>
  <phoneticPr fontId="8"/>
  <printOptions horizontalCentered="1" gridLinesSet="0"/>
  <pageMargins left="0.70866141732283472" right="0.70866141732283472" top="0.74803149606299213" bottom="0.74803149606299213" header="0.31496062992125984" footer="0.31496062992125984"/>
  <pageSetup paperSize="9" scale="67" fitToHeight="2" orientation="portrait" r:id="rId1"/>
  <headerFooter alignWithMargins="0"/>
  <rowBreaks count="1" manualBreakCount="1">
    <brk id="68"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I61"/>
  <sheetViews>
    <sheetView workbookViewId="0"/>
  </sheetViews>
  <sheetFormatPr defaultColWidth="9" defaultRowHeight="20.100000000000001" customHeight="1"/>
  <cols>
    <col min="1" max="3" width="2.625" style="188" customWidth="1"/>
    <col min="4" max="4" width="21.375" style="188" customWidth="1"/>
    <col min="5" max="6" width="20.625" style="188" customWidth="1"/>
    <col min="7" max="7" width="22.125" style="188" customWidth="1"/>
    <col min="8" max="8" width="20.625" style="188" customWidth="1"/>
    <col min="9" max="9" width="23.625" style="188" customWidth="1"/>
    <col min="10" max="11" width="20.625" style="188" customWidth="1"/>
    <col min="12" max="12" width="65.875" style="188" bestFit="1" customWidth="1"/>
    <col min="13" max="16384" width="9" style="188"/>
  </cols>
  <sheetData>
    <row r="1" spans="2:9" ht="20.100000000000001" customHeight="1">
      <c r="B1" s="669" t="str">
        <f>'1.基礎情報（市区町村用）'!B5:D5</f>
        <v>令和〇年度</v>
      </c>
      <c r="D1" s="404"/>
      <c r="F1" s="405" t="s">
        <v>268</v>
      </c>
      <c r="G1" s="406">
        <f>'1.基礎情報（市区町村用）'!I5</f>
        <v>0</v>
      </c>
      <c r="H1" s="190"/>
    </row>
    <row r="2" spans="2:9" ht="20.100000000000001" customHeight="1">
      <c r="B2" s="668" t="s">
        <v>782</v>
      </c>
      <c r="D2" s="187"/>
      <c r="G2" s="191"/>
      <c r="H2" s="190"/>
      <c r="I2" s="190"/>
    </row>
    <row r="3" spans="2:9" s="193" customFormat="1" ht="20.100000000000001" customHeight="1">
      <c r="B3" s="413" t="s">
        <v>426</v>
      </c>
    </row>
    <row r="4" spans="2:9" ht="27">
      <c r="B4" s="814" t="s">
        <v>298</v>
      </c>
      <c r="C4" s="814"/>
      <c r="D4" s="814"/>
      <c r="E4" s="814"/>
      <c r="F4" s="419" t="s">
        <v>334</v>
      </c>
      <c r="G4" s="431" t="s">
        <v>364</v>
      </c>
      <c r="H4" s="196"/>
    </row>
    <row r="5" spans="2:9" ht="20.100000000000001" customHeight="1">
      <c r="B5" s="798" t="s">
        <v>269</v>
      </c>
      <c r="C5" s="798"/>
      <c r="D5" s="798"/>
      <c r="E5" s="435" t="s">
        <v>270</v>
      </c>
      <c r="F5" s="658">
        <f>'1.基礎情報（市区町村用）'!F9:G9</f>
        <v>0</v>
      </c>
      <c r="G5" s="197"/>
      <c r="H5" s="198"/>
      <c r="I5" s="193"/>
    </row>
    <row r="6" spans="2:9" ht="20.100000000000001" customHeight="1">
      <c r="B6" s="798" t="s">
        <v>361</v>
      </c>
      <c r="C6" s="798"/>
      <c r="D6" s="798"/>
      <c r="E6" s="435" t="s">
        <v>270</v>
      </c>
      <c r="F6" s="658">
        <f>'1.基礎情報（市区町村用）'!F10:G10</f>
        <v>0</v>
      </c>
      <c r="G6" s="197"/>
      <c r="H6" s="198"/>
      <c r="I6" s="193"/>
    </row>
    <row r="7" spans="2:9" ht="20.100000000000001" customHeight="1">
      <c r="B7" s="798" t="s">
        <v>363</v>
      </c>
      <c r="C7" s="798"/>
      <c r="D7" s="798"/>
      <c r="E7" s="435" t="s">
        <v>270</v>
      </c>
      <c r="F7" s="658">
        <f>'1.基礎情報（市区町村用）'!F11:G11</f>
        <v>0</v>
      </c>
      <c r="G7" s="197"/>
      <c r="H7" s="198"/>
      <c r="I7" s="193"/>
    </row>
    <row r="8" spans="2:9" ht="20.100000000000001" customHeight="1">
      <c r="B8" s="798" t="s">
        <v>271</v>
      </c>
      <c r="C8" s="798"/>
      <c r="D8" s="798"/>
      <c r="E8" s="435" t="s">
        <v>270</v>
      </c>
      <c r="F8" s="660">
        <f>'1.基礎情報（市区町村用）'!F12:G12</f>
        <v>0</v>
      </c>
      <c r="G8" s="197"/>
      <c r="H8" s="198"/>
      <c r="I8" s="193"/>
    </row>
    <row r="9" spans="2:9" ht="20.100000000000001" customHeight="1">
      <c r="B9" s="798" t="s">
        <v>272</v>
      </c>
      <c r="C9" s="798"/>
      <c r="D9" s="798"/>
      <c r="E9" s="435"/>
      <c r="F9" s="661">
        <f>'1.基礎情報（市区町村用）'!F13:G13</f>
        <v>0</v>
      </c>
      <c r="G9" s="199"/>
      <c r="H9" s="200"/>
      <c r="I9" s="193"/>
    </row>
    <row r="10" spans="2:9" ht="20.100000000000001" customHeight="1">
      <c r="B10" s="798" t="s">
        <v>273</v>
      </c>
      <c r="C10" s="798"/>
      <c r="D10" s="798"/>
      <c r="E10" s="435" t="s">
        <v>274</v>
      </c>
      <c r="F10" s="658" t="e">
        <f>'1.基礎情報（市区町村用）'!F14:G14</f>
        <v>#DIV/0!</v>
      </c>
      <c r="G10" s="197"/>
      <c r="H10" s="198"/>
      <c r="I10" s="193"/>
    </row>
    <row r="11" spans="2:9" ht="20.100000000000001" customHeight="1">
      <c r="B11" s="806" t="s">
        <v>372</v>
      </c>
      <c r="C11" s="804" t="s">
        <v>375</v>
      </c>
      <c r="D11" s="804"/>
      <c r="E11" s="436" t="s">
        <v>370</v>
      </c>
      <c r="F11" s="538">
        <f>'1.基礎情報（市区町村用）'!F15:G15</f>
        <v>0</v>
      </c>
      <c r="G11" s="201" t="str">
        <f>IF('1.基礎情報（市区町村用）'!H15="","-",'1.基礎情報（市区町村用）'!H15)</f>
        <v>-</v>
      </c>
      <c r="H11" s="202"/>
      <c r="I11" s="193"/>
    </row>
    <row r="12" spans="2:9" ht="20.100000000000001" customHeight="1">
      <c r="B12" s="806"/>
      <c r="C12" s="804"/>
      <c r="D12" s="804"/>
      <c r="E12" s="435" t="s">
        <v>275</v>
      </c>
      <c r="F12" s="537">
        <f>'1.基礎情報（市区町村用）'!F16:G16</f>
        <v>0</v>
      </c>
      <c r="G12" s="201" t="str">
        <f>IF('1.基礎情報（市区町村用）'!H16="","-",'1.基礎情報（市区町村用）'!H16)</f>
        <v>-</v>
      </c>
      <c r="H12" s="202"/>
      <c r="I12" s="193"/>
    </row>
    <row r="13" spans="2:9" ht="40.5">
      <c r="B13" s="806"/>
      <c r="C13" s="807"/>
      <c r="D13" s="804"/>
      <c r="E13" s="436" t="s">
        <v>337</v>
      </c>
      <c r="F13" s="538">
        <f>'1.基礎情報（市区町村用）'!F17:G17</f>
        <v>0</v>
      </c>
      <c r="G13" s="201" t="str">
        <f>IF('1.基礎情報（市区町村用）'!H17="","-",'1.基礎情報（市区町村用）'!H17)</f>
        <v>-</v>
      </c>
      <c r="H13" s="202"/>
      <c r="I13" s="193"/>
    </row>
    <row r="14" spans="2:9" ht="20.100000000000001" customHeight="1">
      <c r="B14" s="806"/>
      <c r="C14" s="808"/>
      <c r="D14" s="804" t="s">
        <v>376</v>
      </c>
      <c r="E14" s="436" t="s">
        <v>370</v>
      </c>
      <c r="F14" s="538">
        <f>'1.基礎情報（市区町村用）'!F18:G18</f>
        <v>0</v>
      </c>
      <c r="G14" s="201" t="str">
        <f>IF('1.基礎情報（市区町村用）'!H18="","-",'1.基礎情報（市区町村用）'!H18)</f>
        <v>-</v>
      </c>
      <c r="H14" s="202"/>
      <c r="I14" s="193"/>
    </row>
    <row r="15" spans="2:9" ht="20.100000000000001" customHeight="1">
      <c r="B15" s="806"/>
      <c r="C15" s="800"/>
      <c r="D15" s="805"/>
      <c r="E15" s="435" t="s">
        <v>275</v>
      </c>
      <c r="F15" s="538">
        <f>'1.基礎情報（市区町村用）'!F19:G19</f>
        <v>0</v>
      </c>
      <c r="G15" s="201" t="str">
        <f>IF('1.基礎情報（市区町村用）'!H19="","-",'1.基礎情報（市区町村用）'!H19)</f>
        <v>-</v>
      </c>
      <c r="H15" s="202"/>
      <c r="I15" s="193"/>
    </row>
    <row r="16" spans="2:9" ht="20.100000000000001" customHeight="1">
      <c r="B16" s="806"/>
      <c r="C16" s="800"/>
      <c r="D16" s="805"/>
      <c r="E16" s="436" t="s">
        <v>371</v>
      </c>
      <c r="F16" s="538">
        <f>'1.基礎情報（市区町村用）'!F20:G20</f>
        <v>0</v>
      </c>
      <c r="G16" s="201" t="str">
        <f>IF('1.基礎情報（市区町村用）'!H20="","-",'1.基礎情報（市区町村用）'!H20)</f>
        <v>-</v>
      </c>
      <c r="H16" s="202"/>
      <c r="I16" s="193"/>
    </row>
    <row r="17" spans="1:9" ht="20.100000000000001" customHeight="1">
      <c r="B17" s="806"/>
      <c r="C17" s="804" t="s">
        <v>377</v>
      </c>
      <c r="D17" s="804"/>
      <c r="E17" s="436" t="s">
        <v>370</v>
      </c>
      <c r="F17" s="538">
        <f>'1.基礎情報（市区町村用）'!F21:G21</f>
        <v>0</v>
      </c>
      <c r="G17" s="201" t="str">
        <f>IF('1.基礎情報（市区町村用）'!H21="","-",'1.基礎情報（市区町村用）'!H21)</f>
        <v>-</v>
      </c>
      <c r="H17" s="202"/>
      <c r="I17" s="193"/>
    </row>
    <row r="18" spans="1:9" ht="20.100000000000001" customHeight="1">
      <c r="B18" s="806"/>
      <c r="C18" s="804"/>
      <c r="D18" s="804"/>
      <c r="E18" s="435" t="s">
        <v>275</v>
      </c>
      <c r="F18" s="538">
        <f>'1.基礎情報（市区町村用）'!F22:G22</f>
        <v>0</v>
      </c>
      <c r="G18" s="201" t="str">
        <f>IF('1.基礎情報（市区町村用）'!H22="","-",'1.基礎情報（市区町村用）'!H22)</f>
        <v>-</v>
      </c>
      <c r="H18" s="202"/>
      <c r="I18" s="193"/>
    </row>
    <row r="19" spans="1:9" ht="20.100000000000001" customHeight="1">
      <c r="B19" s="806"/>
      <c r="C19" s="807"/>
      <c r="D19" s="804"/>
      <c r="E19" s="436" t="s">
        <v>371</v>
      </c>
      <c r="F19" s="538">
        <f>'1.基礎情報（市区町村用）'!F23:G23</f>
        <v>0</v>
      </c>
      <c r="G19" s="201" t="str">
        <f>IF('1.基礎情報（市区町村用）'!H23="","-",'1.基礎情報（市区町村用）'!H23)</f>
        <v>-</v>
      </c>
      <c r="H19" s="202"/>
      <c r="I19" s="193"/>
    </row>
    <row r="20" spans="1:9" ht="20.100000000000001" customHeight="1">
      <c r="B20" s="806"/>
      <c r="C20" s="809"/>
      <c r="D20" s="804" t="s">
        <v>376</v>
      </c>
      <c r="E20" s="436" t="s">
        <v>370</v>
      </c>
      <c r="F20" s="538">
        <f>'1.基礎情報（市区町村用）'!F24:G24</f>
        <v>0</v>
      </c>
      <c r="G20" s="201" t="str">
        <f>IF('1.基礎情報（市区町村用）'!H24="","-",'1.基礎情報（市区町村用）'!H24)</f>
        <v>-</v>
      </c>
      <c r="H20" s="202"/>
      <c r="I20" s="193"/>
    </row>
    <row r="21" spans="1:9" ht="20.100000000000001" customHeight="1">
      <c r="B21" s="806"/>
      <c r="C21" s="810"/>
      <c r="D21" s="804"/>
      <c r="E21" s="435" t="s">
        <v>275</v>
      </c>
      <c r="F21" s="538">
        <f>'1.基礎情報（市区町村用）'!F25:G25</f>
        <v>0</v>
      </c>
      <c r="G21" s="201" t="str">
        <f>IF('1.基礎情報（市区町村用）'!H25="","-",'1.基礎情報（市区町村用）'!H25)</f>
        <v>-</v>
      </c>
      <c r="H21" s="202"/>
      <c r="I21" s="193"/>
    </row>
    <row r="22" spans="1:9" ht="20.100000000000001" customHeight="1">
      <c r="B22" s="806"/>
      <c r="C22" s="810"/>
      <c r="D22" s="804"/>
      <c r="E22" s="436" t="s">
        <v>371</v>
      </c>
      <c r="F22" s="538">
        <f>'1.基礎情報（市区町村用）'!F26:G26</f>
        <v>0</v>
      </c>
      <c r="G22" s="201" t="str">
        <f>IF('1.基礎情報（市区町村用）'!H26="","-",'1.基礎情報（市区町村用）'!H26)</f>
        <v>-</v>
      </c>
      <c r="H22" s="202"/>
      <c r="I22" s="193"/>
    </row>
    <row r="23" spans="1:9" ht="20.100000000000001" customHeight="1">
      <c r="B23" s="811" t="s">
        <v>373</v>
      </c>
      <c r="C23" s="812" t="s">
        <v>374</v>
      </c>
      <c r="D23" s="804" t="s">
        <v>277</v>
      </c>
      <c r="E23" s="436" t="s">
        <v>368</v>
      </c>
      <c r="F23" s="538">
        <f>'1.基礎情報（市区町村用）'!F27:G27</f>
        <v>0</v>
      </c>
      <c r="G23" s="201" t="str">
        <f>IF('1.基礎情報（市区町村用）'!H27="","-",'1.基礎情報（市区町村用）'!H27)</f>
        <v>-</v>
      </c>
      <c r="H23" s="193"/>
      <c r="I23" s="193"/>
    </row>
    <row r="24" spans="1:9" ht="20.100000000000001" customHeight="1">
      <c r="B24" s="811"/>
      <c r="C24" s="812"/>
      <c r="D24" s="805"/>
      <c r="E24" s="435" t="s">
        <v>369</v>
      </c>
      <c r="F24" s="538">
        <f>'1.基礎情報（市区町村用）'!F28:G28</f>
        <v>0</v>
      </c>
      <c r="G24" s="201" t="str">
        <f>IF('1.基礎情報（市区町村用）'!H28="","-",'1.基礎情報（市区町村用）'!H28)</f>
        <v>-</v>
      </c>
      <c r="H24" s="202"/>
      <c r="I24" s="193"/>
    </row>
    <row r="25" spans="1:9" ht="20.100000000000001" customHeight="1">
      <c r="B25" s="811"/>
      <c r="C25" s="812"/>
      <c r="D25" s="804" t="s">
        <v>278</v>
      </c>
      <c r="E25" s="436" t="s">
        <v>368</v>
      </c>
      <c r="F25" s="538">
        <f>'1.基礎情報（市区町村用）'!F29:G29</f>
        <v>0</v>
      </c>
      <c r="G25" s="201" t="str">
        <f>IF('1.基礎情報（市区町村用）'!H29="","-",'1.基礎情報（市区町村用）'!H29)</f>
        <v>-</v>
      </c>
      <c r="H25" s="193"/>
      <c r="I25" s="193"/>
    </row>
    <row r="26" spans="1:9" ht="20.100000000000001" customHeight="1">
      <c r="B26" s="811"/>
      <c r="C26" s="812"/>
      <c r="D26" s="805"/>
      <c r="E26" s="435" t="s">
        <v>369</v>
      </c>
      <c r="F26" s="538">
        <f>'1.基礎情報（市区町村用）'!F30:G30</f>
        <v>0</v>
      </c>
      <c r="G26" s="201" t="str">
        <f>IF('1.基礎情報（市区町村用）'!H30="","-",'1.基礎情報（市区町村用）'!H30)</f>
        <v>-</v>
      </c>
      <c r="H26" s="202"/>
      <c r="I26" s="193"/>
    </row>
    <row r="27" spans="1:9" ht="39.950000000000003" customHeight="1">
      <c r="B27" s="811"/>
      <c r="C27" s="813" t="s">
        <v>291</v>
      </c>
      <c r="D27" s="813"/>
      <c r="E27" s="436" t="s">
        <v>368</v>
      </c>
      <c r="F27" s="538">
        <f>'1.基礎情報（市区町村用）'!F31:G31</f>
        <v>0</v>
      </c>
      <c r="G27" s="201" t="str">
        <f>IF('1.基礎情報（市区町村用）'!H31="","-",'1.基礎情報（市区町村用）'!H31)</f>
        <v>-</v>
      </c>
      <c r="H27" s="203"/>
      <c r="I27" s="193"/>
    </row>
    <row r="28" spans="1:9" ht="39.950000000000003" customHeight="1">
      <c r="B28" s="811"/>
      <c r="C28" s="798" t="s">
        <v>276</v>
      </c>
      <c r="D28" s="798"/>
      <c r="E28" s="436" t="s">
        <v>368</v>
      </c>
      <c r="F28" s="538">
        <f>'1.基礎情報（市区町村用）'!F32:G32</f>
        <v>0</v>
      </c>
      <c r="G28" s="201" t="str">
        <f>IF('1.基礎情報（市区町村用）'!H32="","-",'1.基礎情報（市区町村用）'!H32)</f>
        <v>-</v>
      </c>
      <c r="H28" s="202"/>
      <c r="I28" s="193"/>
    </row>
    <row r="30" spans="1:9" s="193" customFormat="1" ht="20.100000000000001" customHeight="1">
      <c r="B30" s="413" t="s">
        <v>427</v>
      </c>
      <c r="G30" s="505"/>
    </row>
    <row r="31" spans="1:9" ht="20.100000000000001" customHeight="1">
      <c r="B31" s="761"/>
      <c r="C31" s="761"/>
      <c r="D31" s="761"/>
      <c r="E31" s="434" t="s">
        <v>277</v>
      </c>
      <c r="F31" s="434" t="s">
        <v>278</v>
      </c>
      <c r="G31" s="434" t="s">
        <v>279</v>
      </c>
      <c r="H31" s="205"/>
    </row>
    <row r="32" spans="1:9" ht="20.100000000000001" customHeight="1">
      <c r="A32" s="193"/>
      <c r="B32" s="802" t="s">
        <v>783</v>
      </c>
      <c r="C32" s="802"/>
      <c r="D32" s="802"/>
      <c r="E32" s="631">
        <f>('1.基礎情報（市区町村用）'!J48+'1.基礎情報（市区町村用）'!K48)*1000</f>
        <v>0</v>
      </c>
      <c r="F32" s="631">
        <f>('1.基礎情報（市区町村用）'!J60)*1000</f>
        <v>0</v>
      </c>
      <c r="G32" s="631">
        <f>E32+F32</f>
        <v>0</v>
      </c>
      <c r="H32" s="207"/>
      <c r="I32" s="191"/>
    </row>
    <row r="33" spans="2:9" ht="39" customHeight="1">
      <c r="B33" s="802" t="s">
        <v>784</v>
      </c>
      <c r="C33" s="802"/>
      <c r="D33" s="802"/>
      <c r="E33" s="657" t="e">
        <f>E32/(F5+F6)/'1.基礎情報（市区町村用）'!F77*1000</f>
        <v>#DIV/0!</v>
      </c>
      <c r="F33" s="657" t="e">
        <f>F32/(F5+F6)/'1.基礎情報（市区町村用）'!F77*1000</f>
        <v>#DIV/0!</v>
      </c>
      <c r="G33" s="657" t="e">
        <f>G32/(F5+F6)/'1.基礎情報（市区町村用）'!F77*1000</f>
        <v>#DIV/0!</v>
      </c>
      <c r="H33" s="207"/>
      <c r="I33" s="663"/>
    </row>
    <row r="34" spans="2:9" s="190" customFormat="1" ht="20.100000000000001" customHeight="1">
      <c r="B34" s="412"/>
      <c r="E34" s="426"/>
    </row>
    <row r="35" spans="2:9" ht="25.35" customHeight="1">
      <c r="B35" s="803" t="s">
        <v>626</v>
      </c>
      <c r="C35" s="803"/>
      <c r="D35" s="803"/>
      <c r="E35" s="206">
        <f>'1.基礎情報（市区町村用）'!F73*1000</f>
        <v>0</v>
      </c>
      <c r="F35" s="208"/>
      <c r="G35" s="190"/>
    </row>
    <row r="36" spans="2:9" ht="25.35" customHeight="1">
      <c r="B36" s="803" t="s">
        <v>391</v>
      </c>
      <c r="C36" s="803"/>
      <c r="D36" s="803"/>
      <c r="E36" s="427">
        <f>'1.基礎情報（市区町村用）'!F74</f>
        <v>0</v>
      </c>
      <c r="F36" s="190"/>
    </row>
    <row r="37" spans="2:9" ht="20.100000000000001" customHeight="1">
      <c r="D37" s="412"/>
    </row>
    <row r="38" spans="2:9" s="193" customFormat="1" ht="20.100000000000001" customHeight="1">
      <c r="B38" s="323" t="s">
        <v>428</v>
      </c>
    </row>
    <row r="39" spans="2:9" ht="20.100000000000001" customHeight="1">
      <c r="E39" s="210" t="s">
        <v>280</v>
      </c>
      <c r="H39" s="210" t="s">
        <v>456</v>
      </c>
    </row>
    <row r="40" spans="2:9" ht="20.100000000000001" customHeight="1">
      <c r="B40" s="761" t="s">
        <v>281</v>
      </c>
      <c r="C40" s="761"/>
      <c r="D40" s="761"/>
      <c r="E40" s="189">
        <f>'1.基礎情報（市区町村用）'!F81</f>
        <v>0</v>
      </c>
      <c r="G40" s="211" t="s">
        <v>423</v>
      </c>
      <c r="H40" s="630" t="e">
        <f>E40*1000/(F5+F6)</f>
        <v>#DIV/0!</v>
      </c>
    </row>
    <row r="41" spans="2:9" ht="20.100000000000001" customHeight="1">
      <c r="B41" s="761" t="s">
        <v>282</v>
      </c>
      <c r="C41" s="761"/>
      <c r="D41" s="761"/>
      <c r="E41" s="189">
        <f>'1.基礎情報（市区町村用）'!F82</f>
        <v>0</v>
      </c>
      <c r="G41" s="211" t="s">
        <v>424</v>
      </c>
      <c r="H41" s="630" t="e">
        <f>E41*1000/(F5+F6)</f>
        <v>#DIV/0!</v>
      </c>
    </row>
    <row r="42" spans="2:9" ht="20.100000000000001" customHeight="1">
      <c r="D42" s="190"/>
      <c r="E42" s="190"/>
      <c r="F42" s="190"/>
    </row>
    <row r="43" spans="2:9" s="193" customFormat="1" ht="20.100000000000001" customHeight="1">
      <c r="B43" s="323" t="s">
        <v>429</v>
      </c>
      <c r="E43" s="207"/>
      <c r="F43" s="207"/>
    </row>
    <row r="44" spans="2:9" ht="20.100000000000001" customHeight="1">
      <c r="E44" s="210" t="s">
        <v>280</v>
      </c>
    </row>
    <row r="45" spans="2:9" ht="27" customHeight="1">
      <c r="B45" s="761" t="s">
        <v>283</v>
      </c>
      <c r="C45" s="761"/>
      <c r="D45" s="761"/>
      <c r="E45" s="302">
        <f>E46+E47</f>
        <v>0</v>
      </c>
    </row>
    <row r="46" spans="2:9" ht="20.100000000000001" customHeight="1">
      <c r="B46" s="800" t="s">
        <v>284</v>
      </c>
      <c r="C46" s="800"/>
      <c r="D46" s="800"/>
      <c r="E46" s="189">
        <f>'1.基礎情報（市区町村用）'!H86</f>
        <v>0</v>
      </c>
    </row>
    <row r="47" spans="2:9" ht="20.100000000000001" customHeight="1">
      <c r="B47" s="800" t="s">
        <v>285</v>
      </c>
      <c r="C47" s="800"/>
      <c r="D47" s="800"/>
      <c r="E47" s="189">
        <f>'1.基礎情報（市区町村用）'!H90</f>
        <v>0</v>
      </c>
    </row>
    <row r="48" spans="2:9" ht="45" customHeight="1">
      <c r="B48" s="761" t="s">
        <v>286</v>
      </c>
      <c r="C48" s="761"/>
      <c r="D48" s="761"/>
      <c r="E48" s="302">
        <f>E49+E50</f>
        <v>0</v>
      </c>
      <c r="G48" s="302"/>
      <c r="H48" s="450" t="s">
        <v>457</v>
      </c>
      <c r="I48" s="450" t="s">
        <v>458</v>
      </c>
    </row>
    <row r="49" spans="2:9" ht="20.100000000000001" customHeight="1">
      <c r="B49" s="800" t="s">
        <v>287</v>
      </c>
      <c r="C49" s="800"/>
      <c r="D49" s="800"/>
      <c r="E49" s="189">
        <f>'1.基礎情報（市区町村用）'!H93</f>
        <v>0</v>
      </c>
      <c r="G49" s="433" t="s">
        <v>358</v>
      </c>
      <c r="H49" s="357" t="e">
        <f>E45*1000/(F5+F6)</f>
        <v>#DIV/0!</v>
      </c>
      <c r="I49" s="357" t="e">
        <f>E45*1000/F8</f>
        <v>#DIV/0!</v>
      </c>
    </row>
    <row r="50" spans="2:9" ht="20.100000000000001" customHeight="1">
      <c r="B50" s="800" t="s">
        <v>288</v>
      </c>
      <c r="C50" s="800"/>
      <c r="D50" s="800"/>
      <c r="E50" s="189">
        <f>'1.基礎情報（市区町村用）'!H97+'1.基礎情報（市区町村用）'!H98</f>
        <v>0</v>
      </c>
      <c r="G50" s="433" t="s">
        <v>359</v>
      </c>
      <c r="H50" s="357" t="e">
        <f>E48*1000/(F5+F6)</f>
        <v>#DIV/0!</v>
      </c>
      <c r="I50" s="357" t="e">
        <f>E48*1000/F8</f>
        <v>#DIV/0!</v>
      </c>
    </row>
    <row r="51" spans="2:9" ht="27">
      <c r="B51" s="801" t="s">
        <v>297</v>
      </c>
      <c r="C51" s="801"/>
      <c r="D51" s="801"/>
      <c r="E51" s="302">
        <f>E45-E48</f>
        <v>0</v>
      </c>
      <c r="G51" s="432" t="s">
        <v>360</v>
      </c>
      <c r="H51" s="357" t="e">
        <f>E51*1000/(F5+F6)</f>
        <v>#DIV/0!</v>
      </c>
      <c r="I51" s="357" t="e">
        <f>E51*1000/F8</f>
        <v>#DIV/0!</v>
      </c>
    </row>
    <row r="53" spans="2:9" ht="20.100000000000001" customHeight="1">
      <c r="B53" s="209" t="s">
        <v>386</v>
      </c>
      <c r="G53" s="210" t="s">
        <v>280</v>
      </c>
      <c r="H53" s="210"/>
    </row>
    <row r="54" spans="2:9" ht="20.100000000000001" customHeight="1">
      <c r="B54" s="761"/>
      <c r="C54" s="761"/>
      <c r="D54" s="761"/>
      <c r="E54" s="420" t="s">
        <v>277</v>
      </c>
      <c r="F54" s="420" t="s">
        <v>278</v>
      </c>
      <c r="G54" s="420" t="s">
        <v>279</v>
      </c>
      <c r="H54" s="205"/>
    </row>
    <row r="55" spans="2:9" ht="20.100000000000001" customHeight="1">
      <c r="B55" s="798" t="s">
        <v>284</v>
      </c>
      <c r="C55" s="798"/>
      <c r="D55" s="798"/>
      <c r="E55" s="189">
        <f>'1.基礎情報（市区町村用）'!F86</f>
        <v>0</v>
      </c>
      <c r="F55" s="189">
        <f>'1.基礎情報（市区町村用）'!G86</f>
        <v>0</v>
      </c>
      <c r="G55" s="189">
        <f>E55+F55</f>
        <v>0</v>
      </c>
      <c r="H55" s="207"/>
    </row>
    <row r="56" spans="2:9" ht="20.100000000000001" customHeight="1">
      <c r="B56" s="799" t="s">
        <v>289</v>
      </c>
      <c r="C56" s="799"/>
      <c r="D56" s="799"/>
      <c r="E56" s="420"/>
      <c r="F56" s="420"/>
      <c r="G56" s="420"/>
      <c r="H56" s="205"/>
    </row>
    <row r="57" spans="2:9" ht="20.100000000000001" customHeight="1">
      <c r="B57" s="800" t="s">
        <v>290</v>
      </c>
      <c r="C57" s="800"/>
      <c r="D57" s="800"/>
      <c r="E57" s="189">
        <f>'1.基礎情報（市区町村用）'!F87</f>
        <v>0</v>
      </c>
      <c r="F57" s="189">
        <f>'1.基礎情報（市区町村用）'!G87</f>
        <v>0</v>
      </c>
      <c r="G57" s="189">
        <f>E57+F57</f>
        <v>0</v>
      </c>
      <c r="H57" s="190"/>
    </row>
    <row r="58" spans="2:9" ht="20.100000000000001" customHeight="1">
      <c r="B58" s="800" t="s">
        <v>291</v>
      </c>
      <c r="C58" s="800"/>
      <c r="D58" s="800"/>
      <c r="E58" s="189">
        <f>'1.基礎情報（市区町村用）'!F88</f>
        <v>0</v>
      </c>
      <c r="F58" s="189">
        <f>'1.基礎情報（市区町村用）'!G88</f>
        <v>0</v>
      </c>
      <c r="G58" s="189">
        <f>E58+F58</f>
        <v>0</v>
      </c>
      <c r="H58" s="190"/>
    </row>
    <row r="59" spans="2:9" ht="20.100000000000001" customHeight="1">
      <c r="B59" s="800" t="s">
        <v>276</v>
      </c>
      <c r="C59" s="800"/>
      <c r="D59" s="800"/>
      <c r="E59" s="189">
        <f>'1.基礎情報（市区町村用）'!F89</f>
        <v>0</v>
      </c>
      <c r="F59" s="189">
        <f>'1.基礎情報（市区町村用）'!G89</f>
        <v>0</v>
      </c>
      <c r="G59" s="189">
        <f>E59+F59</f>
        <v>0</v>
      </c>
      <c r="H59" s="190"/>
    </row>
    <row r="60" spans="2:9" ht="20.100000000000001" customHeight="1">
      <c r="G60" s="210" t="s">
        <v>455</v>
      </c>
      <c r="H60" s="210"/>
    </row>
    <row r="61" spans="2:9" ht="20.100000000000001" customHeight="1">
      <c r="B61" s="798" t="s">
        <v>387</v>
      </c>
      <c r="C61" s="798"/>
      <c r="D61" s="798"/>
      <c r="E61" s="213" t="e">
        <f>(E55*1000)/'分析（市区町村用） '!C36</f>
        <v>#DIV/0!</v>
      </c>
      <c r="F61" s="213" t="e">
        <f>(F55*1000)/'分析（市区町村用） '!D36</f>
        <v>#DIV/0!</v>
      </c>
      <c r="G61" s="213" t="e">
        <f>(G55*1000)/'分析（市区町村用） '!E36</f>
        <v>#DIV/0!</v>
      </c>
      <c r="H61" s="205"/>
    </row>
  </sheetData>
  <mergeCells count="41">
    <mergeCell ref="B9:D9"/>
    <mergeCell ref="B10:D10"/>
    <mergeCell ref="B4:E4"/>
    <mergeCell ref="B5:D5"/>
    <mergeCell ref="B6:D6"/>
    <mergeCell ref="B7:D7"/>
    <mergeCell ref="B8:D8"/>
    <mergeCell ref="D25:D26"/>
    <mergeCell ref="B11:B22"/>
    <mergeCell ref="C11:D13"/>
    <mergeCell ref="C14:C16"/>
    <mergeCell ref="C17:D19"/>
    <mergeCell ref="C20:C22"/>
    <mergeCell ref="B23:B28"/>
    <mergeCell ref="C23:C26"/>
    <mergeCell ref="C27:D27"/>
    <mergeCell ref="C28:D28"/>
    <mergeCell ref="D23:D24"/>
    <mergeCell ref="D14:D16"/>
    <mergeCell ref="D20:D22"/>
    <mergeCell ref="B31:D31"/>
    <mergeCell ref="B32:D32"/>
    <mergeCell ref="B33:D33"/>
    <mergeCell ref="B35:D35"/>
    <mergeCell ref="B36:D36"/>
    <mergeCell ref="B40:D40"/>
    <mergeCell ref="B41:D41"/>
    <mergeCell ref="B45:D45"/>
    <mergeCell ref="B46:D46"/>
    <mergeCell ref="B47:D47"/>
    <mergeCell ref="B48:D48"/>
    <mergeCell ref="B49:D49"/>
    <mergeCell ref="B50:D50"/>
    <mergeCell ref="B51:D51"/>
    <mergeCell ref="B54:D54"/>
    <mergeCell ref="B61:D61"/>
    <mergeCell ref="B55:D55"/>
    <mergeCell ref="B56:D56"/>
    <mergeCell ref="B57:D57"/>
    <mergeCell ref="B58:D58"/>
    <mergeCell ref="B59:D59"/>
  </mergeCells>
  <phoneticPr fontId="14"/>
  <printOptions horizontalCentered="1" gridLinesSet="0"/>
  <pageMargins left="1.1811023622047245" right="1.1811023622047245" top="1.3779527559055118" bottom="0.78740157480314965" header="0.59055118110236227" footer="0.39370078740157483"/>
  <pageSetup paperSize="8"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6" baseType="variant">
      <vt:variant>
        <vt:lpstr>ワークシート</vt:lpstr>
      </vt:variant>
      <vt:variant>
        <vt:i4>21</vt:i4>
      </vt:variant>
      <vt:variant>
        <vt:lpstr>グラフ</vt:lpstr>
      </vt:variant>
      <vt:variant>
        <vt:i4>1</vt:i4>
      </vt:variant>
      <vt:variant>
        <vt:lpstr>名前付き一覧</vt:lpstr>
      </vt:variant>
      <vt:variant>
        <vt:i4>22</vt:i4>
      </vt:variant>
    </vt:vector>
  </HeadingPairs>
  <TitlesOfParts>
    <vt:vector size="44" baseType="lpstr">
      <vt:lpstr>修正履歴</vt:lpstr>
      <vt:lpstr>ツールの説明</vt:lpstr>
      <vt:lpstr>作成上の留意事項及び部門の定義</vt:lpstr>
      <vt:lpstr>資産・負債一覧表 </vt:lpstr>
      <vt:lpstr>原価計算書</vt:lpstr>
      <vt:lpstr>行政コスト計算書</vt:lpstr>
      <vt:lpstr>注記</vt:lpstr>
      <vt:lpstr>注記 (例)</vt:lpstr>
      <vt:lpstr>要約（市区町村用）</vt:lpstr>
      <vt:lpstr>要約 (事務組合用)</vt:lpstr>
      <vt:lpstr>分析（市区町村用） </vt:lpstr>
      <vt:lpstr>分析  (事務組合用)</vt:lpstr>
      <vt:lpstr>入力シート（説明）</vt:lpstr>
      <vt:lpstr>1.基礎情報（市区町村用）</vt:lpstr>
      <vt:lpstr>1.基礎情報（事務組合用）</vt:lpstr>
      <vt:lpstr>2.資産</vt:lpstr>
      <vt:lpstr>3.負債</vt:lpstr>
      <vt:lpstr>4.人件費単価</vt:lpstr>
      <vt:lpstr>5.その他費用・収益</vt:lpstr>
      <vt:lpstr>6.原価</vt:lpstr>
      <vt:lpstr>入力チェック</vt:lpstr>
      <vt:lpstr>Graph1</vt:lpstr>
      <vt:lpstr>'1.基礎情報（市区町村用）'!Print_Area</vt:lpstr>
      <vt:lpstr>'1.基礎情報（事務組合用）'!Print_Area</vt:lpstr>
      <vt:lpstr>'2.資産'!Print_Area</vt:lpstr>
      <vt:lpstr>'3.負債'!Print_Area</vt:lpstr>
      <vt:lpstr>'4.人件費単価'!Print_Area</vt:lpstr>
      <vt:lpstr>'5.その他費用・収益'!Print_Area</vt:lpstr>
      <vt:lpstr>'6.原価'!Print_Area</vt:lpstr>
      <vt:lpstr>ツールの説明!Print_Area</vt:lpstr>
      <vt:lpstr>原価計算書!Print_Area</vt:lpstr>
      <vt:lpstr>行政コスト計算書!Print_Area</vt:lpstr>
      <vt:lpstr>作成上の留意事項及び部門の定義!Print_Area</vt:lpstr>
      <vt:lpstr>'資産・負債一覧表 '!Print_Area</vt:lpstr>
      <vt:lpstr>注記!Print_Area</vt:lpstr>
      <vt:lpstr>'注記 (例)'!Print_Area</vt:lpstr>
      <vt:lpstr>'入力シート（説明）'!Print_Area</vt:lpstr>
      <vt:lpstr>入力チェック!Print_Area</vt:lpstr>
      <vt:lpstr>'分析  (事務組合用)'!Print_Area</vt:lpstr>
      <vt:lpstr>'分析（市区町村用） '!Print_Area</vt:lpstr>
      <vt:lpstr>'要約 (事務組合用)'!Print_Area</vt:lpstr>
      <vt:lpstr>'要約（市区町村用）'!Print_Area</vt:lpstr>
      <vt:lpstr>'1.基礎情報（市区町村用）'!Print_Titles</vt:lpstr>
      <vt:lpstr>'1.基礎情報（事務組合用）'!Print_Titles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2021-06-22T06:52:56Z</dcterms:created>
  <dcterms:modified xsi:type="dcterms:W3CDTF">2022-03-23T05:18:59Z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2022-03-23T02:12:48Z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59566de9-0058-4071-9002-347ad6e981c4</vt:lpwstr>
  </property>
  <property fmtid="{D5CDD505-2E9C-101B-9397-08002B2CF9AE}" pid="8" name="MSIP_Label_ea60d57e-af5b-4752-ac57-3e4f28ca11dc_ContentBits">
    <vt:lpwstr>0</vt:lpwstr>
  </property>
</Properties>
</file>