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vst303\home\TANAKA107\Desktop\温暖化ヒア\"/>
    </mc:Choice>
  </mc:AlternateContent>
  <bookViews>
    <workbookView xWindow="0" yWindow="0" windowWidth="23040" windowHeight="9096" tabRatio="661" activeTab="2"/>
  </bookViews>
  <sheets>
    <sheet name="はじめに" sheetId="1" r:id="rId1"/>
    <sheet name="1一般廃棄物" sheetId="2" r:id="rId2"/>
    <sheet name="1産業廃棄物" sheetId="3" r:id="rId3"/>
    <sheet name="1賦存量合計" sheetId="4" r:id="rId4"/>
    <sheet name="2バイオガス発生量" sheetId="5" r:id="rId5"/>
    <sheet name="3バイオガスによる収入" sheetId="6" r:id="rId6"/>
    <sheet name="4環境負荷低減効果" sheetId="9" r:id="rId7"/>
  </sheets>
  <definedNames>
    <definedName name="_xlnm.Print_Area" localSheetId="1">'1一般廃棄物'!$A$1:$P$25</definedName>
    <definedName name="_xlnm.Print_Area" localSheetId="6">'4環境負荷低減効果'!$A$1:$N$22</definedName>
  </definedNames>
  <calcPr calcId="162913"/>
</workbook>
</file>

<file path=xl/calcChain.xml><?xml version="1.0" encoding="utf-8"?>
<calcChain xmlns="http://schemas.openxmlformats.org/spreadsheetml/2006/main">
  <c r="K54" i="3" l="1"/>
  <c r="K59" i="3"/>
  <c r="K55" i="3"/>
  <c r="K56" i="3"/>
  <c r="K57" i="3"/>
  <c r="K58" i="3"/>
  <c r="K45" i="3"/>
  <c r="K60" i="3" l="1"/>
  <c r="K38" i="3" s="1"/>
  <c r="K47" i="3"/>
  <c r="K49" i="3"/>
  <c r="K48" i="3"/>
  <c r="B12" i="2" l="1"/>
  <c r="H10" i="4"/>
  <c r="K33" i="3"/>
  <c r="K20" i="3"/>
  <c r="E10" i="4" s="1"/>
  <c r="K50" i="3"/>
  <c r="K46" i="3"/>
  <c r="K8" i="3"/>
  <c r="N20" i="2"/>
  <c r="H6" i="4" s="1"/>
  <c r="I12" i="2"/>
  <c r="E6" i="4" s="1"/>
  <c r="I4" i="2"/>
  <c r="B6" i="4" s="1"/>
  <c r="K51" i="3" l="1"/>
  <c r="K13" i="3" s="1"/>
  <c r="B10" i="4" s="1"/>
  <c r="D8" i="5"/>
  <c r="J8" i="5" s="1"/>
  <c r="K6" i="4"/>
  <c r="B14" i="4" s="1"/>
  <c r="K10" i="4"/>
  <c r="D18" i="5" s="1"/>
  <c r="J18" i="5" s="1"/>
  <c r="D13" i="5" l="1"/>
  <c r="J13" i="5" s="1"/>
  <c r="O13" i="5" s="1"/>
  <c r="N10" i="4"/>
  <c r="E14" i="4" s="1"/>
  <c r="H14" i="4" s="1"/>
  <c r="B20" i="6" l="1"/>
  <c r="L20" i="6" s="1"/>
  <c r="B7" i="6"/>
  <c r="M7" i="6" s="1"/>
  <c r="B16" i="9"/>
  <c r="K16" i="9" s="1"/>
  <c r="B8" i="9" l="1"/>
  <c r="I8" i="9" s="1"/>
  <c r="B13" i="6"/>
  <c r="O13" i="6" s="1"/>
</calcChain>
</file>

<file path=xl/sharedStrings.xml><?xml version="1.0" encoding="utf-8"?>
<sst xmlns="http://schemas.openxmlformats.org/spreadsheetml/2006/main" count="322" uniqueCount="191">
  <si>
    <t>•廃棄物系バイオマスは、一般廃棄物と産業廃棄物に分かれます。</t>
  </si>
  <si>
    <t>•各自治体における、それぞれの廃棄物の賦存量と利用量を求めましょう。</t>
  </si>
  <si>
    <t xml:space="preserve">1.食品廃棄物（家庭系、事業系） </t>
    <phoneticPr fontId="1"/>
  </si>
  <si>
    <t>１.一般廃棄物</t>
    <phoneticPr fontId="1"/>
  </si>
  <si>
    <t>２.産業廃棄物</t>
    <phoneticPr fontId="1"/>
  </si>
  <si>
    <t xml:space="preserve">2.紙ごみ（家庭系、事業系） </t>
    <phoneticPr fontId="1"/>
  </si>
  <si>
    <t>3.し尿・浄化槽汚泥</t>
    <phoneticPr fontId="1"/>
  </si>
  <si>
    <t xml:space="preserve">1.動植物性残渣 </t>
    <phoneticPr fontId="1"/>
  </si>
  <si>
    <t>2.紙くず</t>
    <phoneticPr fontId="1"/>
  </si>
  <si>
    <t xml:space="preserve">3.有機汚泥（主として下水汚泥） </t>
    <phoneticPr fontId="1"/>
  </si>
  <si>
    <t xml:space="preserve">4.家畜排せつ物（動物の糞尿） </t>
    <phoneticPr fontId="1"/>
  </si>
  <si>
    <t>②食品廃棄物比率</t>
  </si>
  <si>
    <t>・市町村等の廃棄物部門の組成調査結果または既存調査資料※より把握。</t>
  </si>
  <si>
    <t>※環境省『容器包装廃棄物の使用・排出実態調査の概要』等</t>
  </si>
  <si>
    <t>①市町村ごみ量</t>
  </si>
  <si>
    <t>％</t>
  </si>
  <si>
    <t>t/年</t>
  </si>
  <si>
    <t>合計</t>
  </si>
  <si>
    <t>・市町村の集計値より全体のごみ量を把握。</t>
  </si>
  <si>
    <t>・環境省『一般廃棄物処理実態調査』でも把握が可能。</t>
  </si>
  <si>
    <t>②紙ごみ比率</t>
  </si>
  <si>
    <t>※環境省『容器包装廃棄物の使用・排出実態調査の概要（平成23年度）』等</t>
  </si>
  <si>
    <t>　あなたの自治体におけるバイオマスの種類と量の把握を行い、バイオガスの発生量や、バイオガスを用いた売電・売ガス収入、環境負荷低減効果の算出を行います。</t>
    <phoneticPr fontId="1"/>
  </si>
  <si>
    <t>×</t>
    <phoneticPr fontId="1"/>
  </si>
  <si>
    <t>＝</t>
    <phoneticPr fontId="1"/>
  </si>
  <si>
    <t>合計</t>
    <rPh sb="0" eb="2">
      <t>ゴウケイ</t>
    </rPh>
    <phoneticPr fontId="1"/>
  </si>
  <si>
    <t>あなたの自治体における食品廃棄物量（①市町村ごみ量×②食品廃棄物比率）を計算してみましょう。</t>
    <phoneticPr fontId="1"/>
  </si>
  <si>
    <t>あなたの自治体における紙ごみ量（①市町村ごみ量×②紙ごみ比率）を計算してみましょう。</t>
    <phoneticPr fontId="1"/>
  </si>
  <si>
    <t>②紙ごみ比率</t>
    <rPh sb="1" eb="2">
      <t>カミ</t>
    </rPh>
    <phoneticPr fontId="1"/>
  </si>
  <si>
    <t>①し尿汚泥量</t>
  </si>
  <si>
    <t>③農業集落排水等の汚泥量</t>
  </si>
  <si>
    <t>②浄化槽汚泥量</t>
  </si>
  <si>
    <t>※①～③は、し尿処理施設等への搬入量をもとに設定する。</t>
  </si>
  <si>
    <t>＋</t>
    <phoneticPr fontId="1"/>
  </si>
  <si>
    <t>　 ①と②は、環境省「一般廃棄物処理実態調査」でも把握が可能</t>
    <phoneticPr fontId="1"/>
  </si>
  <si>
    <t xml:space="preserve">  ③は、漁業集落排水施設からの搬入量も把握する。</t>
    <phoneticPr fontId="1"/>
  </si>
  <si>
    <t>②都道府県内の市町村産業構成比</t>
  </si>
  <si>
    <t>・産業構成比は、当該食品加工業の従業員数や出荷額の県全体と当該市町村の比率を設定する。</t>
  </si>
  <si>
    <t>①都道府県別動物性残渣量</t>
  </si>
  <si>
    <t>②業種別原単位</t>
  </si>
  <si>
    <t>・「食品廃棄物等の発生抑制の目標値」により把握する。</t>
  </si>
  <si>
    <t>①食料品製造業などの売上高等</t>
  </si>
  <si>
    <t>あなたの自治体におけるし尿・浄化槽汚泥量（①し尿汚泥量＋②浄化槽汚泥量+③農業集落排水等の汚泥量）を 計算してみましょう。</t>
    <phoneticPr fontId="1"/>
  </si>
  <si>
    <t>※動植物性残渣は、食品製造業等の特定の業種の製造工程から排出される動植物性の固形状の不要物を指します。</t>
  </si>
  <si>
    <t>あなたの自治体における動植物性残渣量（①都道府県別動物性残渣量×②都道府県内の市町村産業構成比）を計算してみましょう。</t>
    <phoneticPr fontId="1"/>
  </si>
  <si>
    <t>動植物性残渣は、Σ（①食料品製造業等の売上高等×②業種別原単位）でも求めることができます。</t>
    <phoneticPr fontId="1"/>
  </si>
  <si>
    <t xml:space="preserve">      動物性残渣の例：魚の皮、肉、骨、内臓、卵から、貝殻など</t>
    <phoneticPr fontId="1"/>
  </si>
  <si>
    <t xml:space="preserve">      植物性残渣の例：野菜くず、果実の皮、大豆くず、酒かす、茶かす、酒かす、ソースかすなど</t>
    <phoneticPr fontId="1"/>
  </si>
  <si>
    <t>①都道府県別動物性残渣量</t>
    <phoneticPr fontId="1"/>
  </si>
  <si>
    <t>①食料品製造業等の売上高等</t>
    <phoneticPr fontId="1"/>
  </si>
  <si>
    <t xml:space="preserve"> ・食品残渣を排出する食料品製造業や飲料製造業等の売上高等を総務省統計局『経済センサス活動調査』等から把握する。</t>
    <phoneticPr fontId="1"/>
  </si>
  <si>
    <t>Σ（</t>
    <phoneticPr fontId="1"/>
  </si>
  <si>
    <t>①都道府県別紙くず量</t>
  </si>
  <si>
    <t>・都道府県の産業廃棄物統計により都道府県全体の紙くず量を把握する。</t>
  </si>
  <si>
    <t>■下水汚泥は、市町村の下水道部門での統計により把握する。 公益社団法人日本下水道協会『下水道統計』（国土交通省監修） でも把握が可能である。</t>
  </si>
  <si>
    <t>あなたの自治体における紙くず量（①都道府県別紙くず量×②都道府県内の市町村産業構成比）を計算してみましょう。</t>
    <phoneticPr fontId="1"/>
  </si>
  <si>
    <t>あなたの自治体における有機汚泥（主として下水汚泥）量を計算してみましょう。</t>
    <phoneticPr fontId="1"/>
  </si>
  <si>
    <t>•あなたの自治体における家畜排せつ物量（①都道府県別動物のふん尿量×②都道府県内の市町村家畜頭数比率）を計算してみましょう。</t>
  </si>
  <si>
    <t>•家畜排せつ物は、Σ（①家畜頭数×②家畜別排出量原単位）でも求めることができます。</t>
  </si>
  <si>
    <t>②都道府県内の市町村家畜頭数比率</t>
  </si>
  <si>
    <t>・家畜頭数の把握は、農水省農業センサス等の統計書より把握し、当該都道府県の家畜頭数の比率を算出する。</t>
  </si>
  <si>
    <t>①都道府県別動物のふん尿量</t>
  </si>
  <si>
    <t>②家畜別排出量原単位</t>
  </si>
  <si>
    <t>・家畜別排出量原単位は、農水省『都道府県・市町村バイオマス活用推進計画の手引き』より把握する。</t>
  </si>
  <si>
    <t>①家畜頭数</t>
  </si>
  <si>
    <t xml:space="preserve">①都道府県別動物のふん尿量 </t>
    <phoneticPr fontId="1"/>
  </si>
  <si>
    <t>・都道府県の産業廃棄物統計により都道府県全体の動物ふん尿量を把握する</t>
  </si>
  <si>
    <t>頭</t>
    <rPh sb="0" eb="1">
      <t>アタマ</t>
    </rPh>
    <phoneticPr fontId="1"/>
  </si>
  <si>
    <t>ｔ/頭・年）</t>
    <rPh sb="2" eb="3">
      <t>アタマ</t>
    </rPh>
    <rPh sb="4" eb="5">
      <t>ネン</t>
    </rPh>
    <phoneticPr fontId="1"/>
  </si>
  <si>
    <t>・農水省農業センサス等の統計書より把握する。</t>
    <phoneticPr fontId="1"/>
  </si>
  <si>
    <t>•あなたの自治体におけるバイオマス賦存量を計算してみましょう。</t>
  </si>
  <si>
    <t>①一般廃棄物</t>
  </si>
  <si>
    <t>①食品廃棄物</t>
  </si>
  <si>
    <t>③し尿・浄化槽汚泥</t>
  </si>
  <si>
    <t>②紙ごみ</t>
    <rPh sb="1" eb="2">
      <t>カミ</t>
    </rPh>
    <phoneticPr fontId="1"/>
  </si>
  <si>
    <t>②産業廃棄物</t>
    <rPh sb="1" eb="3">
      <t>サンギョウ</t>
    </rPh>
    <rPh sb="3" eb="6">
      <t>ハイキブツ</t>
    </rPh>
    <phoneticPr fontId="1"/>
  </si>
  <si>
    <t>①動物性残渣</t>
    <rPh sb="1" eb="4">
      <t>ドウブツセイ</t>
    </rPh>
    <rPh sb="4" eb="6">
      <t>ザンサ</t>
    </rPh>
    <phoneticPr fontId="1"/>
  </si>
  <si>
    <t>②紙くず</t>
    <rPh sb="1" eb="2">
      <t>カミ</t>
    </rPh>
    <phoneticPr fontId="1"/>
  </si>
  <si>
    <t>③有機汚泥</t>
    <rPh sb="1" eb="3">
      <t>ユウキ</t>
    </rPh>
    <phoneticPr fontId="1"/>
  </si>
  <si>
    <t>④家畜排せつ物</t>
    <rPh sb="1" eb="3">
      <t>カチク</t>
    </rPh>
    <rPh sb="3" eb="4">
      <t>ハイ</t>
    </rPh>
    <rPh sb="6" eb="7">
      <t>ブツ</t>
    </rPh>
    <phoneticPr fontId="1"/>
  </si>
  <si>
    <t>賦存量合計</t>
    <rPh sb="0" eb="1">
      <t>フ</t>
    </rPh>
    <rPh sb="1" eb="2">
      <t>ソン</t>
    </rPh>
    <rPh sb="2" eb="3">
      <t>リョウ</t>
    </rPh>
    <rPh sb="3" eb="5">
      <t>ゴウケイ</t>
    </rPh>
    <phoneticPr fontId="1"/>
  </si>
  <si>
    <t>①一般廃棄物合計</t>
    <rPh sb="1" eb="3">
      <t>イッパン</t>
    </rPh>
    <rPh sb="6" eb="8">
      <t>ゴウケイ</t>
    </rPh>
    <phoneticPr fontId="1"/>
  </si>
  <si>
    <t>②産業廃棄物合計</t>
    <rPh sb="1" eb="3">
      <t>サンギョウ</t>
    </rPh>
    <rPh sb="3" eb="6">
      <t>ハイキブツ</t>
    </rPh>
    <rPh sb="6" eb="8">
      <t>ゴウケイ</t>
    </rPh>
    <phoneticPr fontId="1"/>
  </si>
  <si>
    <t>総合計</t>
    <rPh sb="0" eb="1">
      <t>ソウ</t>
    </rPh>
    <rPh sb="1" eb="3">
      <t>ゴウケイ</t>
    </rPh>
    <phoneticPr fontId="1"/>
  </si>
  <si>
    <t>•あなたの自治体における廃棄物系バイオマスから発生するバイオガス量を求めましょう。</t>
  </si>
  <si>
    <t>①紙ごみ賦存量</t>
  </si>
  <si>
    <t>②ガス発生量単位</t>
  </si>
  <si>
    <t>ガス発生量</t>
  </si>
  <si>
    <t>①紙ごみ＝紙ごみ（一般廃棄物）＋紙くず（産業廃棄物）</t>
  </si>
  <si>
    <t>①生ごみ賦存量</t>
  </si>
  <si>
    <t>①生ごみ＝食品廃棄物（一般廃棄物）＋動物性残渣（産業廃棄物）</t>
  </si>
  <si>
    <t>①し尿・浄化槽汚泥等</t>
  </si>
  <si>
    <t>【湿式の場合、紙ごみは算出対象外となります。】</t>
    <phoneticPr fontId="1"/>
  </si>
  <si>
    <t>参考値</t>
    <rPh sb="0" eb="2">
      <t>サンコウ</t>
    </rPh>
    <rPh sb="2" eb="3">
      <t>チ</t>
    </rPh>
    <phoneticPr fontId="1"/>
  </si>
  <si>
    <r>
      <t>Nm</t>
    </r>
    <r>
      <rPr>
        <vertAlign val="superscript"/>
        <sz val="11"/>
        <color theme="1"/>
        <rFont val="ＭＳ Ｐゴシック"/>
        <family val="3"/>
        <charset val="128"/>
        <scheme val="minor"/>
      </rPr>
      <t>3</t>
    </r>
    <r>
      <rPr>
        <sz val="11"/>
        <color theme="1"/>
        <rFont val="ＭＳ Ｐゴシック"/>
        <family val="2"/>
        <charset val="128"/>
        <scheme val="minor"/>
      </rPr>
      <t>/t</t>
    </r>
    <phoneticPr fontId="1"/>
  </si>
  <si>
    <r>
      <t>Nm</t>
    </r>
    <r>
      <rPr>
        <vertAlign val="superscript"/>
        <sz val="11"/>
        <color theme="1"/>
        <rFont val="ＭＳ Ｐゴシック"/>
        <family val="3"/>
        <charset val="128"/>
        <scheme val="minor"/>
      </rPr>
      <t>3</t>
    </r>
    <r>
      <rPr>
        <sz val="11"/>
        <color theme="1"/>
        <rFont val="ＭＳ Ｐゴシック"/>
        <family val="2"/>
        <charset val="128"/>
        <scheme val="minor"/>
      </rPr>
      <t>/年</t>
    </r>
    <phoneticPr fontId="1"/>
  </si>
  <si>
    <t>湿式の場合</t>
    <rPh sb="0" eb="1">
      <t>シツ</t>
    </rPh>
    <rPh sb="1" eb="2">
      <t>シキ</t>
    </rPh>
    <rPh sb="3" eb="5">
      <t>バアイ</t>
    </rPh>
    <phoneticPr fontId="1"/>
  </si>
  <si>
    <t>乾式の場合</t>
    <rPh sb="0" eb="1">
      <t>カワ</t>
    </rPh>
    <rPh sb="1" eb="2">
      <t>シキ</t>
    </rPh>
    <rPh sb="3" eb="5">
      <t>バアイ</t>
    </rPh>
    <phoneticPr fontId="1"/>
  </si>
  <si>
    <t>①ガス発生量</t>
  </si>
  <si>
    <t>②ガス発電量単位</t>
  </si>
  <si>
    <t>ガス発電量</t>
  </si>
  <si>
    <t>①9-2.で求めたガス発生総量を記入しましょう。</t>
  </si>
  <si>
    <r>
      <t>Nm</t>
    </r>
    <r>
      <rPr>
        <vertAlign val="superscript"/>
        <sz val="11"/>
        <color theme="1"/>
        <rFont val="ＭＳ Ｐゴシック"/>
        <family val="3"/>
        <charset val="128"/>
        <scheme val="minor"/>
      </rPr>
      <t>3</t>
    </r>
    <phoneticPr fontId="1"/>
  </si>
  <si>
    <r>
      <t>kWh/Nm</t>
    </r>
    <r>
      <rPr>
        <vertAlign val="superscript"/>
        <sz val="11"/>
        <color theme="1"/>
        <rFont val="ＭＳ Ｐゴシック"/>
        <family val="3"/>
        <charset val="128"/>
        <scheme val="minor"/>
      </rPr>
      <t>3</t>
    </r>
    <phoneticPr fontId="1"/>
  </si>
  <si>
    <t>kWh</t>
    <phoneticPr fontId="1"/>
  </si>
  <si>
    <t>•あなたの自治体におけるバイオガスによる収入を求めましょう。売却方法は、①売電（固定価格買取制度を利用）と②売ガスの2通りがあります。</t>
  </si>
  <si>
    <t>①ガス発電量</t>
  </si>
  <si>
    <t>②調達価格</t>
  </si>
  <si>
    <t>売電価格</t>
  </si>
  <si>
    <t>①9-3.で求めたガス発電量を記入しましょう。</t>
  </si>
  <si>
    <t>①売電（固定価格買取制度を利用）</t>
  </si>
  <si>
    <t>売ガス価格</t>
  </si>
  <si>
    <t>②売ガス</t>
  </si>
  <si>
    <t>※売ガス価格について、東京ガス、大阪ガス、東邦ガス及び西部ガスはエネルギー供給構造高度化法に基づき「バイオガス購入要領」を定めており、同要領を参照のこと。他社の場合は、地域を管轄するガス会社に直接問い合わせて把握する。</t>
  </si>
  <si>
    <t>①ガス発電量</t>
    <rPh sb="3" eb="5">
      <t>ハツデン</t>
    </rPh>
    <phoneticPr fontId="1"/>
  </si>
  <si>
    <t>－</t>
    <phoneticPr fontId="1"/>
  </si>
  <si>
    <t>参考値（分別収集）</t>
    <rPh sb="0" eb="2">
      <t>サンコウ</t>
    </rPh>
    <rPh sb="2" eb="3">
      <t>チ</t>
    </rPh>
    <rPh sb="4" eb="6">
      <t>ブンベツ</t>
    </rPh>
    <rPh sb="6" eb="8">
      <t>シュウシュウ</t>
    </rPh>
    <phoneticPr fontId="1"/>
  </si>
  <si>
    <t>円/kWh</t>
    <rPh sb="0" eb="1">
      <t>エン</t>
    </rPh>
    <phoneticPr fontId="1"/>
  </si>
  <si>
    <t>②電力自家消費率</t>
    <rPh sb="1" eb="3">
      <t>デンリョク</t>
    </rPh>
    <rPh sb="3" eb="5">
      <t>ジカ</t>
    </rPh>
    <rPh sb="5" eb="7">
      <t>ショウヒ</t>
    </rPh>
    <rPh sb="7" eb="8">
      <t>リツ</t>
    </rPh>
    <phoneticPr fontId="1"/>
  </si>
  <si>
    <t>②電力自家消費率は、機械選別の場合は30％程度、分別収集の場合は20％程度を参考としてください。</t>
  </si>
  <si>
    <r>
      <t>円/Nm</t>
    </r>
    <r>
      <rPr>
        <vertAlign val="superscript"/>
        <sz val="11"/>
        <color theme="1"/>
        <rFont val="ＭＳ Ｐゴシック"/>
        <family val="3"/>
        <charset val="128"/>
        <scheme val="minor"/>
      </rPr>
      <t>3　　</t>
    </r>
    <r>
      <rPr>
        <sz val="11"/>
        <color theme="1"/>
        <rFont val="ＭＳ Ｐゴシック"/>
        <family val="3"/>
        <charset val="128"/>
        <scheme val="minor"/>
      </rPr>
      <t>＝</t>
    </r>
    <rPh sb="0" eb="1">
      <t>エン</t>
    </rPh>
    <phoneticPr fontId="1"/>
  </si>
  <si>
    <t>•あなたの自治体におけるバイオガスによる環境負荷低減効果（CO2削減量）を求めましょう。算出方法は、売電と売ガス（都市ガスの代替）の２通りがあります。</t>
  </si>
  <si>
    <t>【環境負荷低減効果】</t>
  </si>
  <si>
    <t>①売電（バイオガス化施設）</t>
  </si>
  <si>
    <t>※あなたの自治体を管轄する電力会社の電気事業者別CO2排出係数を用いる方が望ましい。</t>
  </si>
  <si>
    <r>
      <t>t-CO</t>
    </r>
    <r>
      <rPr>
        <vertAlign val="subscript"/>
        <sz val="11"/>
        <color theme="1"/>
        <rFont val="ＭＳ Ｐゴシック"/>
        <family val="3"/>
        <charset val="128"/>
        <scheme val="minor"/>
      </rPr>
      <t>2</t>
    </r>
    <r>
      <rPr>
        <sz val="11"/>
        <color theme="1"/>
        <rFont val="ＭＳ Ｐゴシック"/>
        <family val="2"/>
        <charset val="128"/>
        <scheme val="minor"/>
      </rPr>
      <t>/kWh</t>
    </r>
    <phoneticPr fontId="1"/>
  </si>
  <si>
    <r>
      <t>t-CO</t>
    </r>
    <r>
      <rPr>
        <vertAlign val="subscript"/>
        <sz val="11"/>
        <color theme="1"/>
        <rFont val="ＭＳ Ｐゴシック"/>
        <family val="3"/>
        <charset val="128"/>
        <scheme val="minor"/>
      </rPr>
      <t>2</t>
    </r>
    <r>
      <rPr>
        <sz val="11"/>
        <color theme="1"/>
        <rFont val="ＭＳ Ｐゴシック"/>
        <family val="2"/>
        <charset val="128"/>
        <scheme val="minor"/>
      </rPr>
      <t>/年</t>
    </r>
    <rPh sb="6" eb="7">
      <t>ネン</t>
    </rPh>
    <phoneticPr fontId="1"/>
  </si>
  <si>
    <r>
      <t>②電気事業者別CO</t>
    </r>
    <r>
      <rPr>
        <vertAlign val="subscript"/>
        <sz val="11"/>
        <color theme="1"/>
        <rFont val="ＭＳ Ｐゴシック"/>
        <family val="3"/>
        <charset val="128"/>
        <scheme val="minor"/>
      </rPr>
      <t>2</t>
    </r>
    <r>
      <rPr>
        <sz val="11"/>
        <color theme="1"/>
        <rFont val="ＭＳ Ｐゴシック"/>
        <family val="2"/>
        <charset val="128"/>
        <scheme val="minor"/>
      </rPr>
      <t>排出係数</t>
    </r>
    <phoneticPr fontId="1"/>
  </si>
  <si>
    <r>
      <t>CO</t>
    </r>
    <r>
      <rPr>
        <vertAlign val="subscript"/>
        <sz val="11"/>
        <color theme="1"/>
        <rFont val="ＭＳ Ｐゴシック"/>
        <family val="3"/>
        <charset val="128"/>
        <scheme val="minor"/>
      </rPr>
      <t>2</t>
    </r>
    <r>
      <rPr>
        <sz val="11"/>
        <color theme="1"/>
        <rFont val="ＭＳ Ｐゴシック"/>
        <family val="3"/>
        <charset val="128"/>
        <scheme val="minor"/>
      </rPr>
      <t>削減量</t>
    </r>
    <rPh sb="3" eb="5">
      <t>サクゲン</t>
    </rPh>
    <rPh sb="5" eb="6">
      <t>リョウ</t>
    </rPh>
    <phoneticPr fontId="1"/>
  </si>
  <si>
    <t>参考：頁最下段のWebサイトを参照</t>
    <phoneticPr fontId="1"/>
  </si>
  <si>
    <t>②売ガス（都市ガス利用を想定）</t>
  </si>
  <si>
    <t>②都市ガスCO2排出係数</t>
  </si>
  <si>
    <t>※バイオガス化施設の環境負荷低減効果を算出したが、実際には施設の稼動（エネルギー起源（燃料消費・電力消費）、非エネルギー起源（燃焼、焼却工程））に伴い発生する環境負荷を別途算出し、差し引くことが必要となる。具体の算出方法は、下記のWebサイトを参照のこと。 Webサイト『温室効果ガス排出量算定・報告・公表制度』 http://ghg-santeikohyo.env.go.jp/</t>
  </si>
  <si>
    <t>①9-2.で求めたガス発生量を記入しましょう。</t>
    <phoneticPr fontId="1"/>
  </si>
  <si>
    <t xml:space="preserve"> ※ガス発生量をメタンガス濃度で換算（メタン濃度：50～60％程度）する方が望ましい。 </t>
    <phoneticPr fontId="1"/>
  </si>
  <si>
    <t>十億円</t>
    <rPh sb="0" eb="2">
      <t>ジュウオク</t>
    </rPh>
    <rPh sb="2" eb="3">
      <t>エン</t>
    </rPh>
    <phoneticPr fontId="1"/>
  </si>
  <si>
    <t>ｔ/十億円）</t>
    <rPh sb="2" eb="5">
      <t>ジュウオクエン</t>
    </rPh>
    <phoneticPr fontId="1"/>
  </si>
  <si>
    <t>＊１</t>
    <phoneticPr fontId="1"/>
  </si>
  <si>
    <t>業種</t>
    <rPh sb="0" eb="2">
      <t>ギョウシュ</t>
    </rPh>
    <phoneticPr fontId="1"/>
  </si>
  <si>
    <t>業種別原単位
（t/十億円）</t>
    <rPh sb="0" eb="2">
      <t>ギョウシュ</t>
    </rPh>
    <rPh sb="2" eb="3">
      <t>ベツ</t>
    </rPh>
    <rPh sb="3" eb="6">
      <t>ゲンタンイ</t>
    </rPh>
    <rPh sb="10" eb="13">
      <t>ジュウオクエン</t>
    </rPh>
    <phoneticPr fontId="1"/>
  </si>
  <si>
    <t>食品製造業</t>
    <rPh sb="0" eb="2">
      <t>ショクヒン</t>
    </rPh>
    <rPh sb="2" eb="5">
      <t>セイゾウギョウ</t>
    </rPh>
    <phoneticPr fontId="1"/>
  </si>
  <si>
    <t>肉加工品製造業</t>
    <rPh sb="0" eb="1">
      <t>ニク</t>
    </rPh>
    <rPh sb="1" eb="4">
      <t>カコウヒン</t>
    </rPh>
    <rPh sb="4" eb="7">
      <t>セイゾウギョウ</t>
    </rPh>
    <phoneticPr fontId="1"/>
  </si>
  <si>
    <t>合計</t>
    <rPh sb="0" eb="2">
      <t>ゴウケイ</t>
    </rPh>
    <phoneticPr fontId="1"/>
  </si>
  <si>
    <t>家畜</t>
    <rPh sb="0" eb="2">
      <t>カチク</t>
    </rPh>
    <phoneticPr fontId="1"/>
  </si>
  <si>
    <t>食品残渣量
（t/年）</t>
    <rPh sb="0" eb="2">
      <t>ショクヒン</t>
    </rPh>
    <rPh sb="2" eb="4">
      <t>ザンサ</t>
    </rPh>
    <rPh sb="4" eb="5">
      <t>リョウ</t>
    </rPh>
    <rPh sb="9" eb="10">
      <t>ネン</t>
    </rPh>
    <phoneticPr fontId="1"/>
  </si>
  <si>
    <t>・・・・・・</t>
    <phoneticPr fontId="1"/>
  </si>
  <si>
    <t>乳用牛</t>
    <rPh sb="0" eb="1">
      <t>ニュウ</t>
    </rPh>
    <rPh sb="1" eb="2">
      <t>ヨウ</t>
    </rPh>
    <rPh sb="2" eb="3">
      <t>ギュウ</t>
    </rPh>
    <phoneticPr fontId="1"/>
  </si>
  <si>
    <t>家畜別排出量原単位
（t/頭（千羽）・年）</t>
    <rPh sb="0" eb="2">
      <t>カチク</t>
    </rPh>
    <rPh sb="2" eb="3">
      <t>ベツ</t>
    </rPh>
    <rPh sb="3" eb="5">
      <t>ハイシュツ</t>
    </rPh>
    <rPh sb="5" eb="6">
      <t>リョウ</t>
    </rPh>
    <rPh sb="6" eb="9">
      <t>ゲンタンイ</t>
    </rPh>
    <rPh sb="13" eb="14">
      <t>アタマ</t>
    </rPh>
    <rPh sb="15" eb="17">
      <t>センバ</t>
    </rPh>
    <rPh sb="19" eb="20">
      <t>ネン</t>
    </rPh>
    <phoneticPr fontId="1"/>
  </si>
  <si>
    <t>残渣量
（t/年）</t>
    <rPh sb="0" eb="2">
      <t>ザンサ</t>
    </rPh>
    <rPh sb="2" eb="3">
      <t>リョウ</t>
    </rPh>
    <rPh sb="7" eb="8">
      <t>ネン</t>
    </rPh>
    <phoneticPr fontId="1"/>
  </si>
  <si>
    <t>搾乳牛</t>
    <rPh sb="0" eb="2">
      <t>サクニュウ</t>
    </rPh>
    <rPh sb="2" eb="3">
      <t>ギュウ</t>
    </rPh>
    <phoneticPr fontId="1"/>
  </si>
  <si>
    <t>頭数
（頭／千羽）</t>
    <rPh sb="0" eb="1">
      <t>アタマ</t>
    </rPh>
    <rPh sb="1" eb="2">
      <t>スウ</t>
    </rPh>
    <rPh sb="4" eb="5">
      <t>アタマ</t>
    </rPh>
    <rPh sb="6" eb="7">
      <t>セン</t>
    </rPh>
    <rPh sb="7" eb="8">
      <t>ハネ</t>
    </rPh>
    <phoneticPr fontId="1"/>
  </si>
  <si>
    <t>・・・・</t>
    <phoneticPr fontId="1"/>
  </si>
  <si>
    <t>・・・・・</t>
    <phoneticPr fontId="1"/>
  </si>
  <si>
    <t>＊２</t>
    <phoneticPr fontId="1"/>
  </si>
  <si>
    <t>売上高
（十億円/年）</t>
    <rPh sb="0" eb="2">
      <t>ウリアゲ</t>
    </rPh>
    <rPh sb="2" eb="3">
      <t>ダカ</t>
    </rPh>
    <rPh sb="5" eb="8">
      <t>ジュウオクエン</t>
    </rPh>
    <rPh sb="9" eb="10">
      <t>ネン</t>
    </rPh>
    <phoneticPr fontId="1"/>
  </si>
  <si>
    <t>*１で算出</t>
    <rPh sb="3" eb="5">
      <t>サンシュツ</t>
    </rPh>
    <phoneticPr fontId="1"/>
  </si>
  <si>
    <t>*２で算出</t>
    <rPh sb="3" eb="5">
      <t>サンシュツ</t>
    </rPh>
    <phoneticPr fontId="1"/>
  </si>
  <si>
    <t>t/年</t>
    <phoneticPr fontId="1"/>
  </si>
  <si>
    <r>
      <t>Nm</t>
    </r>
    <r>
      <rPr>
        <vertAlign val="superscript"/>
        <sz val="11"/>
        <color theme="1"/>
        <rFont val="ＭＳ Ｐゴシック"/>
        <family val="3"/>
        <charset val="128"/>
        <scheme val="minor"/>
      </rPr>
      <t>3</t>
    </r>
    <r>
      <rPr>
        <sz val="11"/>
        <color theme="1"/>
        <rFont val="ＭＳ Ｐゴシック"/>
        <family val="2"/>
        <charset val="128"/>
        <scheme val="minor"/>
      </rPr>
      <t>/t</t>
    </r>
    <phoneticPr fontId="1"/>
  </si>
  <si>
    <r>
      <t>Nm</t>
    </r>
    <r>
      <rPr>
        <vertAlign val="superscript"/>
        <sz val="11"/>
        <color theme="1"/>
        <rFont val="ＭＳ Ｐゴシック"/>
        <family val="3"/>
        <charset val="128"/>
        <scheme val="minor"/>
      </rPr>
      <t>3</t>
    </r>
    <r>
      <rPr>
        <sz val="11"/>
        <color theme="1"/>
        <rFont val="ＭＳ Ｐゴシック"/>
        <family val="3"/>
        <charset val="128"/>
        <scheme val="minor"/>
      </rPr>
      <t>/年</t>
    </r>
    <rPh sb="4" eb="5">
      <t>ネン</t>
    </rPh>
    <phoneticPr fontId="1"/>
  </si>
  <si>
    <t>kWh/年</t>
    <rPh sb="4" eb="5">
      <t>ネン</t>
    </rPh>
    <phoneticPr fontId="1"/>
  </si>
  <si>
    <t>円/年</t>
    <rPh sb="0" eb="1">
      <t>エン</t>
    </rPh>
    <rPh sb="2" eb="3">
      <t>ネン</t>
    </rPh>
    <phoneticPr fontId="1"/>
  </si>
  <si>
    <t>②売ガス価格単価</t>
    <rPh sb="1" eb="2">
      <t>ウ</t>
    </rPh>
    <rPh sb="4" eb="6">
      <t>カカク</t>
    </rPh>
    <rPh sb="6" eb="8">
      <t>タンカ</t>
    </rPh>
    <phoneticPr fontId="1"/>
  </si>
  <si>
    <t>(50/100）×</t>
    <phoneticPr fontId="1"/>
  </si>
  <si>
    <t>乾式・湿式の別</t>
    <rPh sb="0" eb="2">
      <t>カンシキ</t>
    </rPh>
    <rPh sb="3" eb="4">
      <t>シツ</t>
    </rPh>
    <rPh sb="4" eb="5">
      <t>シキ</t>
    </rPh>
    <rPh sb="6" eb="7">
      <t>ベツ</t>
    </rPh>
    <phoneticPr fontId="1"/>
  </si>
  <si>
    <t>青色</t>
    <rPh sb="0" eb="2">
      <t>アオイロ</t>
    </rPh>
    <phoneticPr fontId="1"/>
  </si>
  <si>
    <t>のセルに数値を入力して下さい。</t>
    <rPh sb="4" eb="6">
      <t>スウチ</t>
    </rPh>
    <rPh sb="7" eb="9">
      <t>ニュウリョク</t>
    </rPh>
    <rPh sb="11" eb="12">
      <t>クダ</t>
    </rPh>
    <phoneticPr fontId="1"/>
  </si>
  <si>
    <t>乾式</t>
    <rPh sb="0" eb="2">
      <t>カンシキ</t>
    </rPh>
    <phoneticPr fontId="1"/>
  </si>
  <si>
    <t>青色以外のセルはロックされています。</t>
    <rPh sb="0" eb="2">
      <t>アオイロ</t>
    </rPh>
    <rPh sb="2" eb="4">
      <t>イガイ</t>
    </rPh>
    <phoneticPr fontId="1"/>
  </si>
  <si>
    <t>×</t>
    <phoneticPr fontId="1"/>
  </si>
  <si>
    <r>
      <t>t-CO</t>
    </r>
    <r>
      <rPr>
        <vertAlign val="subscript"/>
        <sz val="11"/>
        <color theme="1"/>
        <rFont val="ＭＳ Ｐゴシック"/>
        <family val="3"/>
        <charset val="128"/>
        <scheme val="minor"/>
      </rPr>
      <t>2</t>
    </r>
    <r>
      <rPr>
        <sz val="11"/>
        <color theme="1"/>
        <rFont val="ＭＳ Ｐゴシック"/>
        <family val="2"/>
        <charset val="128"/>
        <scheme val="minor"/>
      </rPr>
      <t>/Nm</t>
    </r>
    <r>
      <rPr>
        <vertAlign val="superscript"/>
        <sz val="11"/>
        <color theme="1"/>
        <rFont val="ＭＳ Ｐゴシック"/>
        <family val="3"/>
        <charset val="128"/>
        <scheme val="minor"/>
      </rPr>
      <t>3</t>
    </r>
    <phoneticPr fontId="1"/>
  </si>
  <si>
    <t>＝</t>
    <phoneticPr fontId="1"/>
  </si>
  <si>
    <t>■廃棄物系バイオマス賦存量、ガス発生量、収入、 環境負荷低減効果の算出</t>
    <phoneticPr fontId="1"/>
  </si>
  <si>
    <t>1: 各自治体における廃棄物系バイオマスの賦存量の算出</t>
    <phoneticPr fontId="1"/>
  </si>
  <si>
    <t>2: バイオガス発生量の算出</t>
    <phoneticPr fontId="1"/>
  </si>
  <si>
    <t>3: バイオガスによる収入の算出</t>
    <phoneticPr fontId="1"/>
  </si>
  <si>
    <t>4: バイオガスによる環境負荷低減効果の算出</t>
    <phoneticPr fontId="1"/>
  </si>
  <si>
    <t>１　各自治体における廃棄物系バイオマスに賦存量の算出</t>
    <rPh sb="2" eb="6">
      <t>カクジチタイ</t>
    </rPh>
    <rPh sb="10" eb="13">
      <t>ハイキブツ</t>
    </rPh>
    <rPh sb="13" eb="14">
      <t>ケイ</t>
    </rPh>
    <rPh sb="20" eb="21">
      <t>フ</t>
    </rPh>
    <rPh sb="21" eb="22">
      <t>ゾン</t>
    </rPh>
    <rPh sb="22" eb="23">
      <t>リョウ</t>
    </rPh>
    <rPh sb="24" eb="26">
      <t>サンシュツ</t>
    </rPh>
    <phoneticPr fontId="1"/>
  </si>
  <si>
    <t>1-1．食品廃棄物量（一般廃棄物）の算出</t>
    <phoneticPr fontId="1"/>
  </si>
  <si>
    <t>1-2．紙ごみ量（一般廃棄物）の算出</t>
    <phoneticPr fontId="1"/>
  </si>
  <si>
    <t>1-3．し尿・浄化槽汚泥量（一般廃棄物）の算出</t>
    <phoneticPr fontId="1"/>
  </si>
  <si>
    <t>1-4．動植物性残渣（産業廃棄物）の算出</t>
    <phoneticPr fontId="1"/>
  </si>
  <si>
    <t>1-5．紙くず（産業廃棄物）の算出</t>
    <phoneticPr fontId="1"/>
  </si>
  <si>
    <t>1-6．有機汚泥（産業廃棄物）の算出</t>
    <phoneticPr fontId="1"/>
  </si>
  <si>
    <t>1-7．家畜排せつ物（産業廃棄物）の算出</t>
    <phoneticPr fontId="1"/>
  </si>
  <si>
    <t>1-8．バイオマス賦存量の算出</t>
    <phoneticPr fontId="1"/>
  </si>
  <si>
    <t>2. バイオガス発生量の算出</t>
    <phoneticPr fontId="1"/>
  </si>
  <si>
    <t>3. バイオガスによる収入の算出</t>
    <phoneticPr fontId="1"/>
  </si>
  <si>
    <t>4. バイオガスによる環境負荷低減効果の算出</t>
    <phoneticPr fontId="1"/>
  </si>
  <si>
    <t>シートパスワードはbiomassです。</t>
    <phoneticPr fontId="1"/>
  </si>
  <si>
    <t xml:space="preserve"> ・都道府県の産業廃棄物統計により都道府県全体の動物性残渣量を把握する。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</si>
</sst>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Red]\-#,##0.00000"/>
    <numFmt numFmtId="177" formatCode="#,##0.000000;[Red]\-#,##0.000000"/>
    <numFmt numFmtId="178" formatCode="#,##0.0;[Red]\-#,##0.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sz val="10"/>
      <color theme="1"/>
      <name val="ＭＳ Ｐゴシック"/>
      <family val="3"/>
      <charset val="128"/>
      <scheme val="minor"/>
    </font>
    <font>
      <u/>
      <sz val="9"/>
      <color theme="1"/>
      <name val="ＭＳ Ｐゴシック"/>
      <family val="3"/>
      <charset val="128"/>
      <scheme val="minor"/>
    </font>
    <font>
      <b/>
      <sz val="11"/>
      <color theme="1"/>
      <name val="ＭＳ Ｐゴシック"/>
      <family val="3"/>
      <charset val="128"/>
      <scheme val="minor"/>
    </font>
    <font>
      <vertAlign val="superscript"/>
      <sz val="11"/>
      <color theme="1"/>
      <name val="ＭＳ Ｐゴシック"/>
      <family val="3"/>
      <charset val="128"/>
      <scheme val="minor"/>
    </font>
    <font>
      <sz val="11"/>
      <color theme="1"/>
      <name val="ＭＳ Ｐゴシック"/>
      <family val="3"/>
      <charset val="128"/>
      <scheme val="minor"/>
    </font>
    <font>
      <vertAlign val="subscrip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
      <b/>
      <u/>
      <sz val="11"/>
      <color theme="1"/>
      <name val="ＭＳ Ｐゴシック"/>
      <family val="3"/>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auto="1"/>
      </left>
      <right/>
      <top style="mediumDashed">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158">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4" fillId="0" borderId="0" xfId="0" applyFont="1" applyBorder="1">
      <alignment vertical="center"/>
    </xf>
    <xf numFmtId="0" fontId="8" fillId="0" borderId="0" xfId="0" applyFont="1" applyBorder="1">
      <alignment vertical="center"/>
    </xf>
    <xf numFmtId="0" fontId="0" fillId="0" borderId="0" xfId="0" applyBorder="1" applyAlignment="1">
      <alignment horizontal="center" vertical="center"/>
    </xf>
    <xf numFmtId="0" fontId="0" fillId="0" borderId="0" xfId="0" applyFill="1" applyBorder="1">
      <alignment vertical="center"/>
    </xf>
    <xf numFmtId="0" fontId="0" fillId="2" borderId="0" xfId="0" applyFill="1" applyBorder="1" applyAlignment="1">
      <alignment horizontal="center" vertical="center"/>
    </xf>
    <xf numFmtId="38" fontId="0" fillId="0" borderId="2" xfId="1" applyFont="1" applyFill="1" applyBorder="1">
      <alignment vertical="center"/>
    </xf>
    <xf numFmtId="38" fontId="0" fillId="0" borderId="3" xfId="1" applyFont="1" applyFill="1" applyBorder="1" applyAlignment="1">
      <alignment horizontal="center" vertical="center"/>
    </xf>
    <xf numFmtId="38" fontId="0" fillId="0" borderId="3" xfId="1" applyFont="1" applyFill="1" applyBorder="1">
      <alignment vertical="center"/>
    </xf>
    <xf numFmtId="38" fontId="0" fillId="0" borderId="3" xfId="1" applyFont="1" applyFill="1" applyBorder="1" applyAlignment="1">
      <alignment vertical="center"/>
    </xf>
    <xf numFmtId="38" fontId="0" fillId="0" borderId="4" xfId="1" applyFont="1" applyFill="1" applyBorder="1" applyAlignment="1">
      <alignment horizontal="center" vertical="center"/>
    </xf>
    <xf numFmtId="38" fontId="0" fillId="0" borderId="0" xfId="1" applyFont="1" applyBorder="1">
      <alignment vertical="center"/>
    </xf>
    <xf numFmtId="38" fontId="0" fillId="0" borderId="6" xfId="1" applyFont="1" applyBorder="1">
      <alignment vertical="center"/>
    </xf>
    <xf numFmtId="38" fontId="0" fillId="0" borderId="6" xfId="1" applyFont="1" applyBorder="1" applyAlignment="1">
      <alignment horizontal="center" vertical="center"/>
    </xf>
    <xf numFmtId="38" fontId="8" fillId="0" borderId="0" xfId="1" applyFont="1" applyBorder="1">
      <alignment vertical="center"/>
    </xf>
    <xf numFmtId="38" fontId="0" fillId="0" borderId="0" xfId="1" applyFont="1">
      <alignment vertical="center"/>
    </xf>
    <xf numFmtId="38" fontId="0" fillId="0" borderId="18" xfId="1" applyFont="1" applyBorder="1">
      <alignment vertical="center"/>
    </xf>
    <xf numFmtId="38" fontId="0" fillId="0" borderId="19" xfId="1" applyFont="1" applyBorder="1">
      <alignment vertical="center"/>
    </xf>
    <xf numFmtId="38" fontId="0" fillId="0" borderId="20" xfId="1" applyFont="1" applyBorder="1">
      <alignment vertical="center"/>
    </xf>
    <xf numFmtId="38" fontId="0" fillId="0" borderId="21" xfId="1" applyFont="1" applyBorder="1">
      <alignment vertical="center"/>
    </xf>
    <xf numFmtId="38" fontId="4" fillId="0" borderId="0" xfId="1" applyFont="1" applyBorder="1">
      <alignment vertical="center"/>
    </xf>
    <xf numFmtId="38" fontId="5" fillId="0" borderId="0" xfId="1" applyFont="1" applyBorder="1">
      <alignment vertical="center"/>
    </xf>
    <xf numFmtId="38" fontId="0" fillId="0" borderId="22" xfId="1" applyFont="1" applyBorder="1">
      <alignment vertical="center"/>
    </xf>
    <xf numFmtId="38" fontId="0" fillId="0" borderId="22" xfId="1" applyFont="1" applyBorder="1" applyAlignment="1">
      <alignment horizontal="left" vertical="center" wrapText="1"/>
    </xf>
    <xf numFmtId="38" fontId="0" fillId="0" borderId="2" xfId="1" applyFont="1" applyBorder="1">
      <alignment vertical="center"/>
    </xf>
    <xf numFmtId="38" fontId="0" fillId="2" borderId="3" xfId="1" applyFont="1" applyFill="1" applyBorder="1" applyProtection="1">
      <alignment vertical="center"/>
      <protection locked="0"/>
    </xf>
    <xf numFmtId="38" fontId="0" fillId="2" borderId="3" xfId="1" applyFont="1" applyFill="1" applyBorder="1" applyAlignment="1">
      <alignment horizontal="center" vertical="center"/>
    </xf>
    <xf numFmtId="38" fontId="0" fillId="0" borderId="3" xfId="1" applyFont="1" applyBorder="1" applyAlignment="1">
      <alignment horizontal="center" vertical="center"/>
    </xf>
    <xf numFmtId="38" fontId="3" fillId="0" borderId="0" xfId="1" applyFont="1" applyBorder="1">
      <alignment vertical="center"/>
    </xf>
    <xf numFmtId="38" fontId="2" fillId="0" borderId="0" xfId="1" applyFont="1" applyBorder="1">
      <alignment vertical="center"/>
    </xf>
    <xf numFmtId="38" fontId="2" fillId="0" borderId="0" xfId="1" applyFont="1" applyBorder="1" applyAlignment="1">
      <alignment horizontal="left" vertical="top" wrapText="1"/>
    </xf>
    <xf numFmtId="38" fontId="2" fillId="0" borderId="0" xfId="1" applyFont="1" applyBorder="1" applyAlignment="1">
      <alignment horizontal="left" vertical="center" wrapText="1"/>
    </xf>
    <xf numFmtId="38" fontId="7" fillId="0" borderId="0" xfId="1" applyFont="1" applyBorder="1" applyAlignment="1">
      <alignment horizontal="left" vertical="center" wrapText="1"/>
    </xf>
    <xf numFmtId="38" fontId="0" fillId="2" borderId="2" xfId="1" applyFont="1" applyFill="1" applyBorder="1" applyProtection="1">
      <alignment vertical="center"/>
      <protection locked="0"/>
    </xf>
    <xf numFmtId="38" fontId="0" fillId="2" borderId="4" xfId="1" applyFont="1" applyFill="1" applyBorder="1" applyAlignment="1">
      <alignment horizontal="center" vertical="center"/>
    </xf>
    <xf numFmtId="38" fontId="0" fillId="0" borderId="23" xfId="1" applyFont="1" applyBorder="1">
      <alignment vertical="center"/>
    </xf>
    <xf numFmtId="38" fontId="0" fillId="0" borderId="24" xfId="1" applyFont="1" applyBorder="1">
      <alignment vertical="center"/>
    </xf>
    <xf numFmtId="38" fontId="2" fillId="0" borderId="24" xfId="1" applyFont="1" applyBorder="1">
      <alignment vertical="center"/>
    </xf>
    <xf numFmtId="38" fontId="0" fillId="0" borderId="25" xfId="1" applyFont="1" applyBorder="1">
      <alignment vertical="center"/>
    </xf>
    <xf numFmtId="38" fontId="0" fillId="2" borderId="1" xfId="1" applyFont="1" applyFill="1" applyBorder="1" applyProtection="1">
      <alignment vertical="center"/>
      <protection locked="0"/>
    </xf>
    <xf numFmtId="38" fontId="0" fillId="0" borderId="0" xfId="1" applyFont="1" applyBorder="1" applyAlignment="1">
      <alignment horizontal="left" vertical="center"/>
    </xf>
    <xf numFmtId="38" fontId="0" fillId="0" borderId="3" xfId="1" applyFont="1" applyBorder="1" applyAlignment="1">
      <alignment horizontal="left" vertical="center"/>
    </xf>
    <xf numFmtId="38" fontId="0" fillId="0" borderId="3" xfId="1" applyFont="1" applyBorder="1">
      <alignment vertical="center"/>
    </xf>
    <xf numFmtId="38" fontId="2" fillId="0" borderId="3" xfId="1" applyFont="1" applyBorder="1">
      <alignment vertical="center"/>
    </xf>
    <xf numFmtId="38" fontId="0" fillId="0" borderId="4" xfId="1" applyFont="1" applyBorder="1" applyAlignment="1">
      <alignment horizontal="left" vertical="center"/>
    </xf>
    <xf numFmtId="38" fontId="0" fillId="0" borderId="0" xfId="1" applyFont="1" applyBorder="1" applyAlignment="1">
      <alignment horizontal="center" vertical="center"/>
    </xf>
    <xf numFmtId="38" fontId="0" fillId="0" borderId="6" xfId="1" applyFont="1" applyBorder="1" applyAlignment="1">
      <alignment vertical="center"/>
    </xf>
    <xf numFmtId="38" fontId="0" fillId="0" borderId="6" xfId="1" applyFont="1" applyBorder="1" applyAlignment="1">
      <alignment horizontal="left" vertical="center"/>
    </xf>
    <xf numFmtId="38" fontId="0" fillId="0" borderId="4" xfId="1" applyFont="1" applyBorder="1">
      <alignment vertical="center"/>
    </xf>
    <xf numFmtId="38" fontId="0" fillId="0" borderId="10" xfId="1" applyFont="1" applyFill="1" applyBorder="1">
      <alignment vertical="center"/>
    </xf>
    <xf numFmtId="38" fontId="0" fillId="0" borderId="0" xfId="1" applyFont="1" applyFill="1" applyBorder="1" applyAlignment="1">
      <alignment horizontal="center" vertical="center"/>
    </xf>
    <xf numFmtId="38" fontId="0" fillId="2" borderId="0" xfId="1" applyFont="1" applyFill="1" applyBorder="1" applyProtection="1">
      <alignment vertical="center"/>
      <protection locked="0"/>
    </xf>
    <xf numFmtId="38" fontId="0" fillId="0" borderId="0" xfId="1" applyFont="1" applyFill="1" applyBorder="1">
      <alignment vertical="center"/>
    </xf>
    <xf numFmtId="38" fontId="0" fillId="0" borderId="11" xfId="1" applyFont="1" applyFill="1" applyBorder="1" applyAlignment="1">
      <alignment horizontal="center" vertical="center"/>
    </xf>
    <xf numFmtId="38" fontId="0" fillId="0" borderId="0" xfId="1" applyFont="1" applyBorder="1" applyAlignment="1">
      <alignment horizontal="center" vertical="center"/>
    </xf>
    <xf numFmtId="38" fontId="0" fillId="2" borderId="0" xfId="1" applyFont="1" applyFill="1" applyBorder="1" applyAlignment="1" applyProtection="1">
      <alignment vertical="center"/>
      <protection locked="0"/>
    </xf>
    <xf numFmtId="38" fontId="0" fillId="2" borderId="0" xfId="1" applyFont="1" applyFill="1" applyBorder="1" applyAlignment="1">
      <alignment vertical="center"/>
    </xf>
    <xf numFmtId="38" fontId="0" fillId="0" borderId="0" xfId="1" applyFont="1" applyFill="1" applyBorder="1" applyAlignment="1">
      <alignment vertical="center"/>
    </xf>
    <xf numFmtId="38" fontId="12" fillId="0" borderId="0" xfId="1" applyFont="1">
      <alignment vertical="center"/>
    </xf>
    <xf numFmtId="38" fontId="0" fillId="0" borderId="7" xfId="1" applyFont="1" applyBorder="1">
      <alignment vertical="center"/>
    </xf>
    <xf numFmtId="38" fontId="0" fillId="0" borderId="10" xfId="1" applyFont="1" applyFill="1" applyBorder="1" applyAlignment="1">
      <alignment vertical="center" shrinkToFit="1"/>
    </xf>
    <xf numFmtId="38" fontId="0" fillId="0" borderId="11" xfId="1" applyFont="1" applyFill="1" applyBorder="1" applyAlignment="1">
      <alignment vertical="center"/>
    </xf>
    <xf numFmtId="38" fontId="0" fillId="0" borderId="11" xfId="1" applyFont="1" applyFill="1" applyBorder="1">
      <alignment vertical="center"/>
    </xf>
    <xf numFmtId="38" fontId="2" fillId="0" borderId="0" xfId="1" applyFont="1" applyBorder="1" applyAlignment="1">
      <alignment vertical="center" wrapText="1"/>
    </xf>
    <xf numFmtId="176" fontId="0" fillId="2" borderId="0" xfId="1" applyNumberFormat="1" applyFont="1" applyFill="1" applyBorder="1" applyProtection="1">
      <alignment vertical="center"/>
      <protection locked="0"/>
    </xf>
    <xf numFmtId="177" fontId="0" fillId="2" borderId="0" xfId="1" applyNumberFormat="1" applyFont="1" applyFill="1" applyBorder="1" applyProtection="1">
      <alignment vertical="center"/>
      <protection locked="0"/>
    </xf>
    <xf numFmtId="9" fontId="0" fillId="2" borderId="0" xfId="2" applyFont="1" applyFill="1" applyBorder="1" applyAlignment="1" applyProtection="1">
      <alignment horizontal="center" vertical="center"/>
      <protection locked="0"/>
    </xf>
    <xf numFmtId="38" fontId="15" fillId="0" borderId="0" xfId="1" applyFont="1" applyBorder="1">
      <alignment vertical="center"/>
    </xf>
    <xf numFmtId="0" fontId="15" fillId="0" borderId="0" xfId="0" applyFont="1" applyBorder="1">
      <alignment vertical="center"/>
    </xf>
    <xf numFmtId="38" fontId="0" fillId="2" borderId="0" xfId="1" applyFont="1" applyFill="1" applyBorder="1" applyAlignment="1">
      <alignment horizontal="center" vertical="center"/>
    </xf>
    <xf numFmtId="38" fontId="8" fillId="0" borderId="8" xfId="1" applyFont="1" applyFill="1" applyBorder="1">
      <alignment vertical="center"/>
    </xf>
    <xf numFmtId="38" fontId="0" fillId="0" borderId="9" xfId="1" applyFont="1" applyFill="1" applyBorder="1">
      <alignment vertical="center"/>
    </xf>
    <xf numFmtId="38" fontId="0" fillId="0" borderId="24" xfId="1" applyFont="1" applyBorder="1" applyAlignment="1">
      <alignment horizontal="left" vertical="center"/>
    </xf>
    <xf numFmtId="38" fontId="0" fillId="0" borderId="0" xfId="1" applyFont="1" applyAlignment="1">
      <alignment horizontal="left" vertical="center"/>
    </xf>
    <xf numFmtId="38" fontId="8" fillId="0" borderId="0" xfId="1" applyFont="1" applyFill="1" applyBorder="1">
      <alignment vertical="center"/>
    </xf>
    <xf numFmtId="38" fontId="8" fillId="0" borderId="3" xfId="1" applyFont="1" applyFill="1" applyBorder="1">
      <alignment vertical="center"/>
    </xf>
    <xf numFmtId="178" fontId="0" fillId="2" borderId="0" xfId="1" applyNumberFormat="1" applyFont="1" applyFill="1" applyBorder="1" applyProtection="1">
      <alignment vertical="center"/>
      <protection locked="0"/>
    </xf>
    <xf numFmtId="38" fontId="12" fillId="0" borderId="0" xfId="1" applyFont="1" applyBorder="1">
      <alignment vertical="center"/>
    </xf>
    <xf numFmtId="38" fontId="13" fillId="0" borderId="0" xfId="1" applyFont="1" applyBorder="1">
      <alignment vertical="center"/>
    </xf>
    <xf numFmtId="0" fontId="16" fillId="0" borderId="0" xfId="0" applyFont="1" applyBorder="1">
      <alignment vertical="center"/>
    </xf>
    <xf numFmtId="38" fontId="0" fillId="0" borderId="1" xfId="1" applyFont="1" applyBorder="1" applyAlignment="1">
      <alignment horizontal="center" vertical="center"/>
    </xf>
    <xf numFmtId="38" fontId="0" fillId="0" borderId="3" xfId="1" applyFont="1" applyBorder="1" applyAlignment="1">
      <alignment horizontal="center" vertical="center"/>
    </xf>
    <xf numFmtId="38" fontId="0" fillId="0" borderId="0" xfId="1" applyFont="1">
      <alignment vertical="center"/>
    </xf>
    <xf numFmtId="38" fontId="0" fillId="0" borderId="22" xfId="1" applyFont="1" applyBorder="1" applyAlignment="1">
      <alignment vertical="center" wrapText="1"/>
    </xf>
    <xf numFmtId="38" fontId="0" fillId="0" borderId="11" xfId="1" applyFont="1" applyBorder="1">
      <alignment vertical="center"/>
    </xf>
    <xf numFmtId="38" fontId="2" fillId="0" borderId="0" xfId="1" applyFont="1" applyBorder="1" applyAlignment="1">
      <alignment horizontal="left" vertical="top"/>
    </xf>
    <xf numFmtId="0" fontId="0" fillId="0" borderId="1" xfId="0" applyBorder="1" applyAlignment="1">
      <alignment horizontal="center" vertical="center"/>
    </xf>
    <xf numFmtId="0" fontId="0" fillId="0" borderId="0" xfId="0" applyBorder="1" applyAlignment="1">
      <alignment horizontal="left" vertical="center" wrapText="1"/>
    </xf>
    <xf numFmtId="38" fontId="0" fillId="0" borderId="5" xfId="1" applyFont="1" applyBorder="1" applyAlignment="1">
      <alignment horizontal="center" vertical="center"/>
    </xf>
    <xf numFmtId="38" fontId="0" fillId="0" borderId="6" xfId="1" applyFont="1" applyBorder="1" applyAlignment="1">
      <alignment horizontal="center" vertical="center"/>
    </xf>
    <xf numFmtId="38" fontId="0" fillId="0" borderId="7" xfId="1" applyFont="1" applyBorder="1" applyAlignment="1">
      <alignment horizontal="center" vertical="center"/>
    </xf>
    <xf numFmtId="38" fontId="0" fillId="2" borderId="3" xfId="1" applyFont="1" applyFill="1" applyBorder="1" applyAlignment="1" applyProtection="1">
      <alignment horizontal="right" vertical="center"/>
      <protection locked="0"/>
    </xf>
    <xf numFmtId="38" fontId="0" fillId="0" borderId="3" xfId="1" applyFont="1" applyBorder="1" applyAlignment="1">
      <alignment horizontal="center" vertical="center"/>
    </xf>
    <xf numFmtId="38" fontId="0" fillId="0" borderId="0" xfId="1" applyFont="1" applyBorder="1" applyAlignment="1">
      <alignment horizontal="left" vertical="center" wrapText="1"/>
    </xf>
    <xf numFmtId="38" fontId="0" fillId="2" borderId="1" xfId="1" applyFont="1" applyFill="1" applyBorder="1" applyAlignment="1" applyProtection="1">
      <alignment vertical="center"/>
      <protection locked="0"/>
    </xf>
    <xf numFmtId="38" fontId="0" fillId="0" borderId="1" xfId="1" applyFont="1" applyBorder="1" applyAlignment="1">
      <alignment horizontal="center" vertical="center" wrapText="1"/>
    </xf>
    <xf numFmtId="38" fontId="0" fillId="2" borderId="8" xfId="1" applyFont="1" applyFill="1" applyBorder="1" applyAlignment="1" applyProtection="1">
      <alignment horizontal="left" vertical="center"/>
      <protection locked="0"/>
    </xf>
    <xf numFmtId="38" fontId="0" fillId="2" borderId="26" xfId="1" applyFont="1" applyFill="1" applyBorder="1" applyAlignment="1" applyProtection="1">
      <alignment horizontal="left" vertical="center"/>
      <protection locked="0"/>
    </xf>
    <xf numFmtId="38" fontId="0" fillId="0" borderId="8" xfId="1" applyFont="1" applyBorder="1" applyAlignment="1">
      <alignment horizontal="center" vertical="center"/>
    </xf>
    <xf numFmtId="38" fontId="0" fillId="0" borderId="9" xfId="1" applyFont="1" applyBorder="1" applyAlignment="1">
      <alignment horizontal="center" vertical="center"/>
    </xf>
    <xf numFmtId="38" fontId="0" fillId="2" borderId="9" xfId="1" applyFont="1" applyFill="1" applyBorder="1" applyAlignment="1" applyProtection="1">
      <alignment horizontal="left" vertical="center"/>
      <protection locked="0"/>
    </xf>
    <xf numFmtId="38" fontId="0" fillId="0" borderId="0" xfId="1" applyFont="1">
      <alignment vertical="center"/>
    </xf>
    <xf numFmtId="38" fontId="0" fillId="0" borderId="11" xfId="1" applyFont="1" applyBorder="1">
      <alignment vertical="center"/>
    </xf>
    <xf numFmtId="38" fontId="0" fillId="0" borderId="8" xfId="1" applyFont="1" applyBorder="1" applyAlignment="1">
      <alignment horizontal="center" vertical="center" wrapText="1"/>
    </xf>
    <xf numFmtId="38" fontId="0" fillId="0" borderId="9" xfId="1" applyFont="1" applyBorder="1" applyAlignment="1">
      <alignment horizontal="center" vertical="center" wrapText="1"/>
    </xf>
    <xf numFmtId="38" fontId="0" fillId="2" borderId="8" xfId="1" applyFont="1" applyFill="1" applyBorder="1" applyAlignment="1" applyProtection="1">
      <alignment horizontal="center" vertical="center"/>
      <protection locked="0"/>
    </xf>
    <xf numFmtId="38" fontId="0" fillId="2" borderId="9" xfId="1" applyFont="1" applyFill="1" applyBorder="1" applyAlignment="1" applyProtection="1">
      <alignment horizontal="center" vertical="center"/>
      <protection locked="0"/>
    </xf>
    <xf numFmtId="0" fontId="0" fillId="0" borderId="9" xfId="0" applyBorder="1">
      <alignment vertical="center"/>
    </xf>
    <xf numFmtId="38" fontId="0" fillId="0" borderId="26" xfId="1" applyFont="1" applyBorder="1" applyAlignment="1">
      <alignment horizontal="center" vertical="center"/>
    </xf>
    <xf numFmtId="38" fontId="0" fillId="0" borderId="0" xfId="1" applyFont="1" applyBorder="1" applyAlignment="1">
      <alignment vertical="center" wrapText="1"/>
    </xf>
    <xf numFmtId="38" fontId="2" fillId="0" borderId="0" xfId="1" applyFont="1" applyBorder="1" applyAlignment="1">
      <alignment horizontal="left" vertical="top" wrapText="1"/>
    </xf>
    <xf numFmtId="38" fontId="2" fillId="0" borderId="0" xfId="1" applyFont="1" applyBorder="1" applyAlignment="1">
      <alignment horizontal="left" vertical="center" wrapText="1"/>
    </xf>
    <xf numFmtId="38" fontId="0" fillId="3" borderId="0" xfId="1" applyFont="1" applyFill="1" applyBorder="1" applyAlignment="1">
      <alignment horizontal="center" vertical="center" wrapText="1"/>
    </xf>
    <xf numFmtId="38" fontId="0" fillId="0" borderId="3" xfId="1" applyFont="1" applyBorder="1" applyAlignment="1">
      <alignment horizontal="center" vertical="center" wrapText="1"/>
    </xf>
    <xf numFmtId="38" fontId="0" fillId="0" borderId="6" xfId="1" applyFont="1" applyBorder="1" applyAlignment="1">
      <alignment horizontal="center" vertical="center" wrapText="1"/>
    </xf>
    <xf numFmtId="38" fontId="0" fillId="2" borderId="3" xfId="1" applyFont="1" applyFill="1" applyBorder="1" applyProtection="1">
      <alignment vertical="center"/>
      <protection locked="0"/>
    </xf>
    <xf numFmtId="38" fontId="0" fillId="0" borderId="3" xfId="1" applyFont="1" applyFill="1" applyBorder="1">
      <alignment vertical="center"/>
    </xf>
    <xf numFmtId="38" fontId="0" fillId="0" borderId="22" xfId="1" applyFont="1" applyBorder="1" applyAlignment="1">
      <alignment horizontal="left" vertical="center" wrapText="1"/>
    </xf>
    <xf numFmtId="38" fontId="2" fillId="0" borderId="0" xfId="1" applyFont="1" applyBorder="1" applyAlignment="1">
      <alignment horizontal="left" vertical="center"/>
    </xf>
    <xf numFmtId="38" fontId="0" fillId="0" borderId="2" xfId="1" applyFont="1" applyBorder="1" applyAlignment="1">
      <alignment horizontal="left" vertical="center" wrapText="1"/>
    </xf>
    <xf numFmtId="38" fontId="0" fillId="0" borderId="3" xfId="1" applyFont="1" applyBorder="1" applyAlignment="1">
      <alignment horizontal="left" vertical="center" wrapText="1"/>
    </xf>
    <xf numFmtId="38" fontId="0" fillId="0" borderId="5" xfId="1" applyFont="1" applyBorder="1" applyAlignment="1">
      <alignment horizontal="left" vertical="center" wrapText="1"/>
    </xf>
    <xf numFmtId="38" fontId="0" fillId="0" borderId="6" xfId="1" applyFont="1" applyBorder="1" applyAlignment="1">
      <alignment horizontal="left" vertical="center" wrapText="1"/>
    </xf>
    <xf numFmtId="38" fontId="0" fillId="0" borderId="0" xfId="1" applyFont="1" applyBorder="1" applyAlignment="1">
      <alignment horizontal="left" vertical="center"/>
    </xf>
    <xf numFmtId="38" fontId="3" fillId="0" borderId="0" xfId="1" applyFont="1" applyBorder="1" applyAlignment="1">
      <alignment horizontal="left" vertical="center"/>
    </xf>
    <xf numFmtId="38" fontId="6" fillId="0" borderId="0" xfId="1" applyFont="1" applyBorder="1" applyAlignment="1">
      <alignment horizontal="left" vertical="center"/>
    </xf>
    <xf numFmtId="0" fontId="0" fillId="0" borderId="26" xfId="0" applyBorder="1">
      <alignment vertical="center"/>
    </xf>
    <xf numFmtId="38" fontId="0" fillId="0" borderId="14" xfId="1" applyFont="1" applyBorder="1" applyAlignment="1">
      <alignment horizontal="center" vertical="center" textRotation="255"/>
    </xf>
    <xf numFmtId="38" fontId="0" fillId="0" borderId="12" xfId="1" applyFont="1" applyBorder="1" applyAlignment="1">
      <alignment horizontal="center" vertical="center" textRotation="255"/>
    </xf>
    <xf numFmtId="38" fontId="0" fillId="0" borderId="13" xfId="1" applyFont="1" applyBorder="1" applyAlignment="1">
      <alignment horizontal="center" vertical="center" textRotation="255"/>
    </xf>
    <xf numFmtId="38" fontId="0" fillId="0" borderId="2" xfId="1" applyFont="1" applyBorder="1" applyAlignment="1">
      <alignment horizontal="center" vertical="center"/>
    </xf>
    <xf numFmtId="38" fontId="0" fillId="0" borderId="4" xfId="1" applyFont="1" applyBorder="1" applyAlignment="1">
      <alignment horizontal="center" vertical="center"/>
    </xf>
    <xf numFmtId="38" fontId="0" fillId="2" borderId="5" xfId="1" applyFont="1" applyFill="1" applyBorder="1" applyAlignment="1" applyProtection="1">
      <alignment horizontal="center" vertical="center"/>
      <protection locked="0"/>
    </xf>
    <xf numFmtId="38" fontId="0" fillId="2" borderId="7" xfId="1" applyFont="1" applyFill="1" applyBorder="1" applyAlignment="1" applyProtection="1">
      <alignment horizontal="center" vertical="center"/>
      <protection locked="0"/>
    </xf>
    <xf numFmtId="38" fontId="0" fillId="0" borderId="15" xfId="1" applyFont="1" applyBorder="1" applyAlignment="1">
      <alignment horizontal="center" vertical="center" textRotation="255"/>
    </xf>
    <xf numFmtId="38" fontId="0" fillId="0" borderId="16" xfId="1" applyFont="1" applyBorder="1" applyAlignment="1">
      <alignment horizontal="center" vertical="center" textRotation="255"/>
    </xf>
    <xf numFmtId="38" fontId="0" fillId="0" borderId="17" xfId="1" applyFont="1" applyBorder="1" applyAlignment="1">
      <alignment horizontal="center" vertical="center" textRotation="255"/>
    </xf>
    <xf numFmtId="38" fontId="0" fillId="0" borderId="10" xfId="1" applyFont="1" applyFill="1" applyBorder="1" applyAlignment="1">
      <alignment vertical="center"/>
    </xf>
    <xf numFmtId="38" fontId="0" fillId="0" borderId="0" xfId="1" applyFont="1" applyFill="1" applyBorder="1" applyAlignment="1">
      <alignment vertical="center"/>
    </xf>
    <xf numFmtId="38" fontId="0" fillId="0" borderId="0" xfId="1" applyFont="1" applyFill="1" applyBorder="1" applyAlignment="1">
      <alignment horizontal="center" vertical="center"/>
    </xf>
    <xf numFmtId="178" fontId="0" fillId="2" borderId="0" xfId="1" applyNumberFormat="1" applyFont="1" applyFill="1" applyBorder="1" applyProtection="1">
      <alignment vertical="center"/>
      <protection locked="0"/>
    </xf>
    <xf numFmtId="38" fontId="0" fillId="2" borderId="0" xfId="1" applyFont="1" applyFill="1" applyBorder="1" applyAlignment="1">
      <alignment horizontal="center" vertical="center"/>
    </xf>
    <xf numFmtId="38" fontId="0" fillId="0" borderId="0" xfId="1" applyFont="1" applyFill="1" applyBorder="1">
      <alignment vertical="center"/>
    </xf>
    <xf numFmtId="38" fontId="0" fillId="0" borderId="11" xfId="1" applyFont="1" applyFill="1" applyBorder="1" applyAlignment="1">
      <alignment horizontal="center" vertical="center"/>
    </xf>
    <xf numFmtId="38" fontId="0" fillId="0" borderId="0" xfId="1" applyFont="1" applyBorder="1" applyAlignment="1">
      <alignment horizontal="center" vertical="center"/>
    </xf>
    <xf numFmtId="38" fontId="8" fillId="0" borderId="0" xfId="1" applyFont="1" applyFill="1" applyBorder="1" applyAlignment="1">
      <alignment horizontal="right" vertical="center"/>
    </xf>
    <xf numFmtId="38" fontId="8" fillId="0" borderId="0" xfId="1" applyFont="1" applyFill="1" applyBorder="1">
      <alignment vertical="center"/>
    </xf>
    <xf numFmtId="38" fontId="12" fillId="0" borderId="0" xfId="1" applyFont="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69528</xdr:colOff>
      <xdr:row>12</xdr:row>
      <xdr:rowOff>133350</xdr:rowOff>
    </xdr:from>
    <xdr:to>
      <xdr:col>13</xdr:col>
      <xdr:colOff>77456</xdr:colOff>
      <xdr:row>13</xdr:row>
      <xdr:rowOff>66675</xdr:rowOff>
    </xdr:to>
    <xdr:sp macro="" textlink="">
      <xdr:nvSpPr>
        <xdr:cNvPr id="2" name="右矢印 1"/>
        <xdr:cNvSpPr/>
      </xdr:nvSpPr>
      <xdr:spPr>
        <a:xfrm rot="10800000">
          <a:off x="6841698" y="2436097"/>
          <a:ext cx="144000" cy="1217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70471</xdr:colOff>
      <xdr:row>37</xdr:row>
      <xdr:rowOff>133350</xdr:rowOff>
    </xdr:from>
    <xdr:to>
      <xdr:col>13</xdr:col>
      <xdr:colOff>78399</xdr:colOff>
      <xdr:row>38</xdr:row>
      <xdr:rowOff>66675</xdr:rowOff>
    </xdr:to>
    <xdr:sp macro="" textlink="">
      <xdr:nvSpPr>
        <xdr:cNvPr id="3" name="右矢印 2"/>
        <xdr:cNvSpPr/>
      </xdr:nvSpPr>
      <xdr:spPr>
        <a:xfrm rot="10800000">
          <a:off x="6842641" y="7596345"/>
          <a:ext cx="144000" cy="12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10</xdr:row>
      <xdr:rowOff>104775</xdr:rowOff>
    </xdr:from>
    <xdr:to>
      <xdr:col>2</xdr:col>
      <xdr:colOff>152400</xdr:colOff>
      <xdr:row>13</xdr:row>
      <xdr:rowOff>0</xdr:rowOff>
    </xdr:to>
    <xdr:cxnSp macro="">
      <xdr:nvCxnSpPr>
        <xdr:cNvPr id="3" name="直線コネクタ 2"/>
        <xdr:cNvCxnSpPr/>
      </xdr:nvCxnSpPr>
      <xdr:spPr>
        <a:xfrm>
          <a:off x="1123950" y="1819275"/>
          <a:ext cx="0" cy="4667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10</xdr:row>
      <xdr:rowOff>76200</xdr:rowOff>
    </xdr:from>
    <xdr:to>
      <xdr:col>11</xdr:col>
      <xdr:colOff>104775</xdr:colOff>
      <xdr:row>10</xdr:row>
      <xdr:rowOff>95251</xdr:rowOff>
    </xdr:to>
    <xdr:cxnSp macro="">
      <xdr:nvCxnSpPr>
        <xdr:cNvPr id="4" name="直線コネクタ 3"/>
        <xdr:cNvCxnSpPr/>
      </xdr:nvCxnSpPr>
      <xdr:spPr>
        <a:xfrm flipV="1">
          <a:off x="1143000" y="1790700"/>
          <a:ext cx="4733925" cy="1905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104775</xdr:colOff>
      <xdr:row>10</xdr:row>
      <xdr:rowOff>95250</xdr:rowOff>
    </xdr:from>
    <xdr:to>
      <xdr:col>11</xdr:col>
      <xdr:colOff>114300</xdr:colOff>
      <xdr:row>19</xdr:row>
      <xdr:rowOff>104775</xdr:rowOff>
    </xdr:to>
    <xdr:cxnSp macro="">
      <xdr:nvCxnSpPr>
        <xdr:cNvPr id="8" name="直線コネクタ 7"/>
        <xdr:cNvCxnSpPr/>
      </xdr:nvCxnSpPr>
      <xdr:spPr>
        <a:xfrm flipH="1">
          <a:off x="5876925" y="1809750"/>
          <a:ext cx="9525" cy="17240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180975</xdr:colOff>
      <xdr:row>19</xdr:row>
      <xdr:rowOff>114300</xdr:rowOff>
    </xdr:from>
    <xdr:to>
      <xdr:col>11</xdr:col>
      <xdr:colOff>114300</xdr:colOff>
      <xdr:row>19</xdr:row>
      <xdr:rowOff>133351</xdr:rowOff>
    </xdr:to>
    <xdr:cxnSp macro="">
      <xdr:nvCxnSpPr>
        <xdr:cNvPr id="10" name="直線コネクタ 9"/>
        <xdr:cNvCxnSpPr/>
      </xdr:nvCxnSpPr>
      <xdr:spPr>
        <a:xfrm flipV="1">
          <a:off x="1152525" y="3543300"/>
          <a:ext cx="4733925" cy="1905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18</xdr:row>
      <xdr:rowOff>0</xdr:rowOff>
    </xdr:from>
    <xdr:to>
      <xdr:col>2</xdr:col>
      <xdr:colOff>142875</xdr:colOff>
      <xdr:row>19</xdr:row>
      <xdr:rowOff>142875</xdr:rowOff>
    </xdr:to>
    <xdr:cxnSp macro="">
      <xdr:nvCxnSpPr>
        <xdr:cNvPr id="11" name="直線コネクタ 10"/>
        <xdr:cNvCxnSpPr/>
      </xdr:nvCxnSpPr>
      <xdr:spPr>
        <a:xfrm>
          <a:off x="1114425" y="3238500"/>
          <a:ext cx="0" cy="33337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5</xdr:row>
      <xdr:rowOff>0</xdr:rowOff>
    </xdr:from>
    <xdr:to>
      <xdr:col>1</xdr:col>
      <xdr:colOff>142876</xdr:colOff>
      <xdr:row>6</xdr:row>
      <xdr:rowOff>0</xdr:rowOff>
    </xdr:to>
    <xdr:cxnSp macro="">
      <xdr:nvCxnSpPr>
        <xdr:cNvPr id="14" name="直線コネクタ 13"/>
        <xdr:cNvCxnSpPr/>
      </xdr:nvCxnSpPr>
      <xdr:spPr>
        <a:xfrm>
          <a:off x="828675" y="762000"/>
          <a:ext cx="1" cy="190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4</xdr:row>
      <xdr:rowOff>180975</xdr:rowOff>
    </xdr:from>
    <xdr:to>
      <xdr:col>13</xdr:col>
      <xdr:colOff>19050</xdr:colOff>
      <xdr:row>5</xdr:row>
      <xdr:rowOff>0</xdr:rowOff>
    </xdr:to>
    <xdr:cxnSp macro="">
      <xdr:nvCxnSpPr>
        <xdr:cNvPr id="18" name="直線コネクタ 17"/>
        <xdr:cNvCxnSpPr/>
      </xdr:nvCxnSpPr>
      <xdr:spPr>
        <a:xfrm>
          <a:off x="828675" y="752475"/>
          <a:ext cx="5381625"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20</xdr:row>
      <xdr:rowOff>180975</xdr:rowOff>
    </xdr:from>
    <xdr:to>
      <xdr:col>13</xdr:col>
      <xdr:colOff>0</xdr:colOff>
      <xdr:row>21</xdr:row>
      <xdr:rowOff>0</xdr:rowOff>
    </xdr:to>
    <xdr:cxnSp macro="">
      <xdr:nvCxnSpPr>
        <xdr:cNvPr id="20" name="直線コネクタ 19"/>
        <xdr:cNvCxnSpPr/>
      </xdr:nvCxnSpPr>
      <xdr:spPr>
        <a:xfrm>
          <a:off x="809625" y="3800475"/>
          <a:ext cx="5381625"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5</xdr:row>
      <xdr:rowOff>0</xdr:rowOff>
    </xdr:from>
    <xdr:to>
      <xdr:col>13</xdr:col>
      <xdr:colOff>9525</xdr:colOff>
      <xdr:row>21</xdr:row>
      <xdr:rowOff>9525</xdr:rowOff>
    </xdr:to>
    <xdr:cxnSp macro="">
      <xdr:nvCxnSpPr>
        <xdr:cNvPr id="21" name="直線コネクタ 20"/>
        <xdr:cNvCxnSpPr/>
      </xdr:nvCxnSpPr>
      <xdr:spPr>
        <a:xfrm>
          <a:off x="6200775" y="762000"/>
          <a:ext cx="0" cy="3057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11</xdr:row>
      <xdr:rowOff>9525</xdr:rowOff>
    </xdr:from>
    <xdr:to>
      <xdr:col>1</xdr:col>
      <xdr:colOff>142875</xdr:colOff>
      <xdr:row>21</xdr:row>
      <xdr:rowOff>0</xdr:rowOff>
    </xdr:to>
    <xdr:cxnSp macro="">
      <xdr:nvCxnSpPr>
        <xdr:cNvPr id="25" name="直線コネクタ 24"/>
        <xdr:cNvCxnSpPr/>
      </xdr:nvCxnSpPr>
      <xdr:spPr>
        <a:xfrm>
          <a:off x="819150" y="1914525"/>
          <a:ext cx="9525" cy="189547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6</xdr:row>
      <xdr:rowOff>9525</xdr:rowOff>
    </xdr:from>
    <xdr:to>
      <xdr:col>13</xdr:col>
      <xdr:colOff>276225</xdr:colOff>
      <xdr:row>19</xdr:row>
      <xdr:rowOff>17025</xdr:rowOff>
    </xdr:to>
    <xdr:sp macro="" textlink="">
      <xdr:nvSpPr>
        <xdr:cNvPr id="28" name="右中かっこ 27"/>
        <xdr:cNvSpPr/>
      </xdr:nvSpPr>
      <xdr:spPr>
        <a:xfrm>
          <a:off x="5250782" y="1132472"/>
          <a:ext cx="219075" cy="2484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xdr:colOff>
      <xdr:row>11</xdr:row>
      <xdr:rowOff>85725</xdr:rowOff>
    </xdr:from>
    <xdr:to>
      <xdr:col>4</xdr:col>
      <xdr:colOff>200025</xdr:colOff>
      <xdr:row>13</xdr:row>
      <xdr:rowOff>85725</xdr:rowOff>
    </xdr:to>
    <xdr:sp macro="" textlink="">
      <xdr:nvSpPr>
        <xdr:cNvPr id="2" name="左中かっこ 1"/>
        <xdr:cNvSpPr/>
      </xdr:nvSpPr>
      <xdr:spPr>
        <a:xfrm>
          <a:off x="1819275" y="1143000"/>
          <a:ext cx="142875" cy="3714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9526</xdr:colOff>
      <xdr:row>11</xdr:row>
      <xdr:rowOff>66675</xdr:rowOff>
    </xdr:from>
    <xdr:to>
      <xdr:col>9</xdr:col>
      <xdr:colOff>219076</xdr:colOff>
      <xdr:row>13</xdr:row>
      <xdr:rowOff>142875</xdr:rowOff>
    </xdr:to>
    <xdr:sp macro="" textlink="">
      <xdr:nvSpPr>
        <xdr:cNvPr id="3" name="右中かっこ 2"/>
        <xdr:cNvSpPr/>
      </xdr:nvSpPr>
      <xdr:spPr>
        <a:xfrm>
          <a:off x="3648076" y="1123950"/>
          <a:ext cx="209550" cy="4191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view="pageBreakPreview" zoomScaleNormal="100" zoomScaleSheetLayoutView="100" workbookViewId="0">
      <selection activeCell="I27" sqref="I27"/>
    </sheetView>
  </sheetViews>
  <sheetFormatPr defaultRowHeight="13.2" x14ac:dyDescent="0.2"/>
  <cols>
    <col min="1" max="1" width="2.88671875" customWidth="1"/>
    <col min="2" max="2" width="14.21875" customWidth="1"/>
    <col min="3" max="3" width="29" customWidth="1"/>
    <col min="4" max="4" width="36.33203125" customWidth="1"/>
    <col min="5" max="5" width="2.88671875" customWidth="1"/>
  </cols>
  <sheetData>
    <row r="1" spans="1:5" x14ac:dyDescent="0.2">
      <c r="A1" s="3"/>
      <c r="B1" s="4"/>
      <c r="C1" s="4"/>
      <c r="D1" s="4"/>
      <c r="E1" s="5"/>
    </row>
    <row r="2" spans="1:5" ht="15" customHeight="1" x14ac:dyDescent="0.2">
      <c r="A2" s="6"/>
      <c r="B2" s="89" t="s">
        <v>172</v>
      </c>
      <c r="C2" s="2"/>
      <c r="D2" s="2"/>
      <c r="E2" s="7"/>
    </row>
    <row r="3" spans="1:5" ht="30.75" customHeight="1" x14ac:dyDescent="0.2">
      <c r="A3" s="6"/>
      <c r="B3" s="97" t="s">
        <v>22</v>
      </c>
      <c r="C3" s="97"/>
      <c r="D3" s="97"/>
      <c r="E3" s="7"/>
    </row>
    <row r="4" spans="1:5" ht="15" customHeight="1" x14ac:dyDescent="0.2">
      <c r="A4" s="6"/>
      <c r="B4" s="2" t="s">
        <v>173</v>
      </c>
      <c r="C4" s="2"/>
      <c r="D4" s="2"/>
      <c r="E4" s="7"/>
    </row>
    <row r="5" spans="1:5" ht="15" customHeight="1" x14ac:dyDescent="0.2">
      <c r="A5" s="6"/>
      <c r="B5" s="2" t="s">
        <v>174</v>
      </c>
      <c r="C5" s="2"/>
      <c r="D5" s="2"/>
      <c r="E5" s="7"/>
    </row>
    <row r="6" spans="1:5" ht="15" customHeight="1" x14ac:dyDescent="0.2">
      <c r="A6" s="6"/>
      <c r="B6" s="2" t="s">
        <v>175</v>
      </c>
      <c r="C6" s="2"/>
      <c r="D6" s="2"/>
      <c r="E6" s="7"/>
    </row>
    <row r="7" spans="1:5" ht="15" customHeight="1" x14ac:dyDescent="0.2">
      <c r="A7" s="6"/>
      <c r="B7" s="2" t="s">
        <v>176</v>
      </c>
      <c r="C7" s="2"/>
      <c r="D7" s="2"/>
      <c r="E7" s="7"/>
    </row>
    <row r="8" spans="1:5" ht="15" customHeight="1" x14ac:dyDescent="0.2">
      <c r="A8" s="6"/>
      <c r="B8" s="2"/>
      <c r="C8" s="2"/>
      <c r="D8" s="2"/>
      <c r="E8" s="7"/>
    </row>
    <row r="9" spans="1:5" ht="15" customHeight="1" x14ac:dyDescent="0.2">
      <c r="A9" s="6"/>
      <c r="B9" s="12" t="s">
        <v>177</v>
      </c>
      <c r="C9" s="2"/>
      <c r="D9" s="2"/>
      <c r="E9" s="7"/>
    </row>
    <row r="10" spans="1:5" ht="15" customHeight="1" x14ac:dyDescent="0.2">
      <c r="A10" s="6"/>
      <c r="B10" s="2" t="s">
        <v>0</v>
      </c>
      <c r="C10" s="2"/>
      <c r="D10" s="2"/>
      <c r="E10" s="7"/>
    </row>
    <row r="11" spans="1:5" ht="15" customHeight="1" x14ac:dyDescent="0.2">
      <c r="A11" s="6"/>
      <c r="B11" s="2" t="s">
        <v>1</v>
      </c>
      <c r="C11" s="2"/>
      <c r="D11" s="2"/>
      <c r="E11" s="7"/>
    </row>
    <row r="12" spans="1:5" ht="15" customHeight="1" x14ac:dyDescent="0.2">
      <c r="A12" s="6"/>
      <c r="B12" s="96" t="s">
        <v>3</v>
      </c>
      <c r="C12" s="1" t="s">
        <v>2</v>
      </c>
      <c r="D12" s="2"/>
      <c r="E12" s="7"/>
    </row>
    <row r="13" spans="1:5" ht="15" customHeight="1" x14ac:dyDescent="0.2">
      <c r="A13" s="6"/>
      <c r="B13" s="96"/>
      <c r="C13" s="1" t="s">
        <v>5</v>
      </c>
      <c r="D13" s="2"/>
      <c r="E13" s="7"/>
    </row>
    <row r="14" spans="1:5" ht="15" customHeight="1" x14ac:dyDescent="0.2">
      <c r="A14" s="6"/>
      <c r="B14" s="96"/>
      <c r="C14" s="1" t="s">
        <v>6</v>
      </c>
      <c r="D14" s="2"/>
      <c r="E14" s="7"/>
    </row>
    <row r="15" spans="1:5" ht="15" customHeight="1" x14ac:dyDescent="0.2">
      <c r="A15" s="6"/>
      <c r="B15" s="96" t="s">
        <v>4</v>
      </c>
      <c r="C15" s="1" t="s">
        <v>7</v>
      </c>
      <c r="D15" s="2"/>
      <c r="E15" s="7"/>
    </row>
    <row r="16" spans="1:5" ht="15" customHeight="1" x14ac:dyDescent="0.2">
      <c r="A16" s="6"/>
      <c r="B16" s="96"/>
      <c r="C16" s="1" t="s">
        <v>8</v>
      </c>
      <c r="D16" s="2"/>
      <c r="E16" s="7"/>
    </row>
    <row r="17" spans="1:5" ht="15" customHeight="1" x14ac:dyDescent="0.2">
      <c r="A17" s="6"/>
      <c r="B17" s="96"/>
      <c r="C17" s="1" t="s">
        <v>9</v>
      </c>
      <c r="D17" s="2"/>
      <c r="E17" s="7"/>
    </row>
    <row r="18" spans="1:5" ht="15" customHeight="1" x14ac:dyDescent="0.2">
      <c r="A18" s="6"/>
      <c r="B18" s="96"/>
      <c r="C18" s="1" t="s">
        <v>10</v>
      </c>
      <c r="D18" s="2"/>
      <c r="E18" s="7"/>
    </row>
    <row r="19" spans="1:5" ht="15" customHeight="1" x14ac:dyDescent="0.2">
      <c r="A19" s="6"/>
      <c r="B19" s="13"/>
      <c r="C19" s="2"/>
      <c r="D19" s="2"/>
      <c r="E19" s="7"/>
    </row>
    <row r="20" spans="1:5" ht="15" customHeight="1" x14ac:dyDescent="0.2">
      <c r="A20" s="6"/>
      <c r="B20" s="15" t="s">
        <v>165</v>
      </c>
      <c r="C20" s="14" t="s">
        <v>166</v>
      </c>
      <c r="D20" s="2" t="s">
        <v>168</v>
      </c>
      <c r="E20" s="7"/>
    </row>
    <row r="21" spans="1:5" ht="13.8" thickBot="1" x14ac:dyDescent="0.25">
      <c r="A21" s="8"/>
      <c r="B21" s="9"/>
      <c r="C21" s="9"/>
      <c r="D21" s="9" t="s">
        <v>189</v>
      </c>
      <c r="E21" s="10"/>
    </row>
  </sheetData>
  <mergeCells count="3">
    <mergeCell ref="B12:B14"/>
    <mergeCell ref="B15:B18"/>
    <mergeCell ref="B3: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view="pageBreakPreview" zoomScaleNormal="100" zoomScaleSheetLayoutView="100" workbookViewId="0">
      <selection activeCell="I4" sqref="I4"/>
    </sheetView>
  </sheetViews>
  <sheetFormatPr defaultColWidth="9" defaultRowHeight="13.2" x14ac:dyDescent="0.2"/>
  <cols>
    <col min="1" max="1" width="1.6640625" style="25" customWidth="1"/>
    <col min="2" max="2" width="9" style="25"/>
    <col min="3" max="3" width="5.6640625" style="25" customWidth="1"/>
    <col min="4" max="4" width="3.6640625" style="25" customWidth="1"/>
    <col min="5" max="5" width="12.33203125" style="25" customWidth="1"/>
    <col min="6" max="6" width="5.6640625" style="25" customWidth="1"/>
    <col min="7" max="7" width="1.77734375" style="25" customWidth="1"/>
    <col min="8" max="8" width="2.6640625" style="25" customWidth="1"/>
    <col min="9" max="9" width="9" style="25"/>
    <col min="10" max="10" width="5.6640625" style="25" customWidth="1"/>
    <col min="11" max="11" width="3.6640625" style="25" customWidth="1"/>
    <col min="12" max="12" width="9" style="25"/>
    <col min="13" max="13" width="6.6640625" style="25" customWidth="1"/>
    <col min="14" max="14" width="9" style="25"/>
    <col min="15" max="15" width="5.6640625" style="25" customWidth="1"/>
    <col min="16" max="16" width="1.6640625" style="25" customWidth="1"/>
    <col min="17" max="16384" width="9" style="25"/>
  </cols>
  <sheetData>
    <row r="1" spans="1:16" x14ac:dyDescent="0.2">
      <c r="A1" s="26"/>
      <c r="B1" s="27"/>
      <c r="C1" s="27"/>
      <c r="D1" s="27"/>
      <c r="E1" s="27"/>
      <c r="F1" s="27"/>
      <c r="G1" s="27"/>
      <c r="H1" s="27"/>
      <c r="I1" s="27"/>
      <c r="J1" s="27"/>
      <c r="K1" s="27"/>
      <c r="L1" s="27"/>
      <c r="M1" s="27"/>
      <c r="N1" s="27"/>
      <c r="O1" s="27"/>
      <c r="P1" s="28"/>
    </row>
    <row r="2" spans="1:16" ht="15" customHeight="1" x14ac:dyDescent="0.2">
      <c r="A2" s="29"/>
      <c r="B2" s="77" t="s">
        <v>178</v>
      </c>
      <c r="C2" s="30"/>
      <c r="D2" s="30"/>
      <c r="E2" s="30"/>
      <c r="F2" s="30"/>
      <c r="G2" s="21"/>
      <c r="H2" s="21"/>
      <c r="I2" s="21"/>
      <c r="J2" s="21"/>
      <c r="K2" s="21"/>
      <c r="L2" s="21"/>
      <c r="M2" s="21"/>
      <c r="N2" s="21"/>
      <c r="O2" s="21"/>
      <c r="P2" s="32"/>
    </row>
    <row r="3" spans="1:16" ht="15" customHeight="1" x14ac:dyDescent="0.2">
      <c r="A3" s="29"/>
      <c r="B3" s="21" t="s">
        <v>26</v>
      </c>
      <c r="C3" s="21"/>
      <c r="D3" s="21"/>
      <c r="E3" s="21"/>
      <c r="F3" s="21"/>
      <c r="G3" s="21"/>
      <c r="H3" s="21"/>
      <c r="I3" s="21"/>
      <c r="J3" s="21"/>
      <c r="K3" s="21"/>
      <c r="L3" s="21"/>
      <c r="M3" s="21"/>
      <c r="N3" s="21"/>
      <c r="O3" s="21"/>
      <c r="P3" s="32"/>
    </row>
    <row r="4" spans="1:16" ht="15" customHeight="1" x14ac:dyDescent="0.2">
      <c r="A4" s="29"/>
      <c r="B4" s="43"/>
      <c r="C4" s="36" t="s">
        <v>16</v>
      </c>
      <c r="D4" s="37" t="s">
        <v>23</v>
      </c>
      <c r="E4" s="35"/>
      <c r="F4" s="36" t="s">
        <v>15</v>
      </c>
      <c r="G4" s="102" t="s">
        <v>24</v>
      </c>
      <c r="H4" s="102"/>
      <c r="I4" s="18">
        <f>ROUND(B4*E4/100,1)</f>
        <v>0</v>
      </c>
      <c r="J4" s="20" t="s">
        <v>16</v>
      </c>
      <c r="K4" s="21"/>
      <c r="L4" s="21"/>
      <c r="M4" s="21"/>
      <c r="N4" s="21"/>
      <c r="O4" s="21"/>
      <c r="P4" s="32"/>
    </row>
    <row r="5" spans="1:16" ht="15" customHeight="1" x14ac:dyDescent="0.2">
      <c r="A5" s="29"/>
      <c r="B5" s="98" t="s">
        <v>14</v>
      </c>
      <c r="C5" s="99"/>
      <c r="D5" s="22"/>
      <c r="E5" s="99" t="s">
        <v>11</v>
      </c>
      <c r="F5" s="99"/>
      <c r="G5" s="22"/>
      <c r="H5" s="22"/>
      <c r="I5" s="99" t="s">
        <v>25</v>
      </c>
      <c r="J5" s="100"/>
      <c r="K5" s="21"/>
      <c r="L5" s="21"/>
      <c r="M5" s="21"/>
      <c r="N5" s="21"/>
      <c r="O5" s="21"/>
      <c r="P5" s="32"/>
    </row>
    <row r="6" spans="1:16" ht="15" customHeight="1" x14ac:dyDescent="0.2">
      <c r="A6" s="29"/>
      <c r="B6" s="38" t="s">
        <v>14</v>
      </c>
      <c r="C6" s="21"/>
      <c r="D6" s="21"/>
      <c r="E6" s="21"/>
      <c r="F6" s="21"/>
      <c r="H6" s="38" t="s">
        <v>11</v>
      </c>
      <c r="J6" s="21"/>
      <c r="K6" s="21"/>
      <c r="L6" s="21"/>
      <c r="M6" s="21"/>
      <c r="N6" s="21"/>
      <c r="O6" s="21"/>
      <c r="P6" s="32"/>
    </row>
    <row r="7" spans="1:16" ht="15" customHeight="1" x14ac:dyDescent="0.2">
      <c r="A7" s="29"/>
      <c r="B7" s="39" t="s">
        <v>18</v>
      </c>
      <c r="C7" s="21"/>
      <c r="D7" s="21"/>
      <c r="E7" s="21"/>
      <c r="F7" s="21"/>
      <c r="H7" s="39" t="s">
        <v>12</v>
      </c>
      <c r="J7" s="21"/>
      <c r="K7" s="21"/>
      <c r="L7" s="21"/>
      <c r="M7" s="21"/>
      <c r="N7" s="21"/>
      <c r="O7" s="21"/>
      <c r="P7" s="32"/>
    </row>
    <row r="8" spans="1:16" ht="15" customHeight="1" x14ac:dyDescent="0.2">
      <c r="A8" s="29"/>
      <c r="B8" s="39" t="s">
        <v>19</v>
      </c>
      <c r="C8" s="21"/>
      <c r="D8" s="21"/>
      <c r="E8" s="21"/>
      <c r="F8" s="21"/>
      <c r="H8" s="39" t="s">
        <v>13</v>
      </c>
      <c r="J8" s="21"/>
      <c r="K8" s="21"/>
      <c r="L8" s="21"/>
      <c r="M8" s="21"/>
      <c r="N8" s="21"/>
      <c r="O8" s="21"/>
      <c r="P8" s="32"/>
    </row>
    <row r="9" spans="1:16" ht="15" customHeight="1" x14ac:dyDescent="0.2">
      <c r="A9" s="29"/>
      <c r="B9" s="21"/>
      <c r="C9" s="21"/>
      <c r="D9" s="21"/>
      <c r="E9" s="21"/>
      <c r="F9" s="21"/>
      <c r="G9" s="21"/>
      <c r="H9" s="21"/>
      <c r="I9" s="21"/>
      <c r="J9" s="21"/>
      <c r="K9" s="21"/>
      <c r="L9" s="21"/>
      <c r="M9" s="21"/>
      <c r="N9" s="21"/>
      <c r="O9" s="21"/>
      <c r="P9" s="32"/>
    </row>
    <row r="10" spans="1:16" ht="15" customHeight="1" x14ac:dyDescent="0.2">
      <c r="A10" s="29"/>
      <c r="B10" s="77" t="s">
        <v>179</v>
      </c>
      <c r="C10" s="30"/>
      <c r="D10" s="30"/>
      <c r="E10" s="30"/>
      <c r="F10" s="21"/>
      <c r="G10" s="21"/>
      <c r="H10" s="21"/>
      <c r="I10" s="21"/>
      <c r="J10" s="21"/>
      <c r="K10" s="21"/>
      <c r="L10" s="21"/>
      <c r="M10" s="21"/>
      <c r="N10" s="21"/>
      <c r="O10" s="21"/>
      <c r="P10" s="32"/>
    </row>
    <row r="11" spans="1:16" ht="15" customHeight="1" x14ac:dyDescent="0.2">
      <c r="A11" s="29"/>
      <c r="B11" s="21" t="s">
        <v>27</v>
      </c>
      <c r="C11" s="21"/>
      <c r="D11" s="21"/>
      <c r="E11" s="21"/>
      <c r="F11" s="21"/>
      <c r="G11" s="21"/>
      <c r="H11" s="21"/>
      <c r="I11" s="21"/>
      <c r="J11" s="21"/>
      <c r="K11" s="21"/>
      <c r="L11" s="21"/>
      <c r="M11" s="21"/>
      <c r="N11" s="21"/>
      <c r="O11" s="21"/>
      <c r="P11" s="32"/>
    </row>
    <row r="12" spans="1:16" ht="15" customHeight="1" x14ac:dyDescent="0.2">
      <c r="A12" s="29"/>
      <c r="B12" s="16">
        <f>+B4</f>
        <v>0</v>
      </c>
      <c r="C12" s="17" t="s">
        <v>16</v>
      </c>
      <c r="D12" s="37" t="s">
        <v>23</v>
      </c>
      <c r="E12" s="35"/>
      <c r="F12" s="36" t="s">
        <v>15</v>
      </c>
      <c r="G12" s="102" t="s">
        <v>24</v>
      </c>
      <c r="H12" s="102"/>
      <c r="I12" s="18">
        <f>ROUND(B12*E12/100,1)</f>
        <v>0</v>
      </c>
      <c r="J12" s="20" t="s">
        <v>16</v>
      </c>
      <c r="K12" s="21"/>
      <c r="L12" s="21"/>
      <c r="M12" s="21"/>
      <c r="N12" s="21"/>
      <c r="O12" s="21"/>
      <c r="P12" s="32"/>
    </row>
    <row r="13" spans="1:16" ht="15" customHeight="1" x14ac:dyDescent="0.2">
      <c r="A13" s="29"/>
      <c r="B13" s="98" t="s">
        <v>14</v>
      </c>
      <c r="C13" s="99"/>
      <c r="D13" s="22"/>
      <c r="E13" s="99" t="s">
        <v>28</v>
      </c>
      <c r="F13" s="99"/>
      <c r="G13" s="22"/>
      <c r="H13" s="22"/>
      <c r="I13" s="99" t="s">
        <v>25</v>
      </c>
      <c r="J13" s="100"/>
      <c r="K13" s="21"/>
      <c r="L13" s="21"/>
      <c r="M13" s="21"/>
      <c r="N13" s="21"/>
      <c r="O13" s="21"/>
      <c r="P13" s="32"/>
    </row>
    <row r="14" spans="1:16" ht="15" customHeight="1" x14ac:dyDescent="0.2">
      <c r="A14" s="29"/>
      <c r="B14" s="38" t="s">
        <v>14</v>
      </c>
      <c r="C14" s="21"/>
      <c r="D14" s="21"/>
      <c r="E14" s="21"/>
      <c r="F14" s="21"/>
      <c r="H14" s="38" t="s">
        <v>20</v>
      </c>
      <c r="J14" s="21"/>
      <c r="K14" s="21"/>
      <c r="L14" s="21"/>
      <c r="M14" s="21"/>
      <c r="N14" s="21"/>
      <c r="O14" s="21"/>
      <c r="P14" s="32"/>
    </row>
    <row r="15" spans="1:16" ht="15" customHeight="1" x14ac:dyDescent="0.2">
      <c r="A15" s="29"/>
      <c r="B15" s="39" t="s">
        <v>18</v>
      </c>
      <c r="C15" s="21"/>
      <c r="D15" s="21"/>
      <c r="E15" s="21"/>
      <c r="F15" s="21"/>
      <c r="H15" s="39" t="s">
        <v>12</v>
      </c>
      <c r="J15" s="21"/>
      <c r="K15" s="21"/>
      <c r="L15" s="21"/>
      <c r="M15" s="21"/>
      <c r="N15" s="21"/>
      <c r="O15" s="21"/>
      <c r="P15" s="32"/>
    </row>
    <row r="16" spans="1:16" ht="15" customHeight="1" x14ac:dyDescent="0.2">
      <c r="A16" s="29"/>
      <c r="B16" s="39" t="s">
        <v>19</v>
      </c>
      <c r="C16" s="21"/>
      <c r="D16" s="21"/>
      <c r="E16" s="21"/>
      <c r="F16" s="21"/>
      <c r="H16" s="39" t="s">
        <v>21</v>
      </c>
      <c r="J16" s="21"/>
      <c r="K16" s="21"/>
      <c r="L16" s="21"/>
      <c r="M16" s="21"/>
      <c r="N16" s="21"/>
      <c r="O16" s="21"/>
      <c r="P16" s="32"/>
    </row>
    <row r="17" spans="1:16" ht="15" customHeight="1" x14ac:dyDescent="0.2">
      <c r="A17" s="29"/>
      <c r="B17" s="21"/>
      <c r="C17" s="21"/>
      <c r="D17" s="21"/>
      <c r="E17" s="21"/>
      <c r="F17" s="21"/>
      <c r="G17" s="21"/>
      <c r="H17" s="21"/>
      <c r="I17" s="21"/>
      <c r="J17" s="21"/>
      <c r="K17" s="21"/>
      <c r="L17" s="21"/>
      <c r="M17" s="21"/>
      <c r="N17" s="21"/>
      <c r="O17" s="21"/>
      <c r="P17" s="32"/>
    </row>
    <row r="18" spans="1:16" ht="15" customHeight="1" x14ac:dyDescent="0.2">
      <c r="A18" s="29"/>
      <c r="B18" s="77" t="s">
        <v>180</v>
      </c>
      <c r="C18" s="30"/>
      <c r="D18" s="30"/>
      <c r="E18" s="30"/>
      <c r="F18" s="30"/>
      <c r="G18" s="30"/>
      <c r="H18" s="30"/>
      <c r="I18" s="21"/>
      <c r="J18" s="21"/>
      <c r="K18" s="21"/>
      <c r="L18" s="21"/>
      <c r="M18" s="21"/>
      <c r="N18" s="21"/>
      <c r="O18" s="21"/>
      <c r="P18" s="32"/>
    </row>
    <row r="19" spans="1:16" ht="30.75" customHeight="1" x14ac:dyDescent="0.2">
      <c r="A19" s="29"/>
      <c r="B19" s="103" t="s">
        <v>42</v>
      </c>
      <c r="C19" s="103"/>
      <c r="D19" s="103"/>
      <c r="E19" s="103"/>
      <c r="F19" s="103"/>
      <c r="G19" s="103"/>
      <c r="H19" s="103"/>
      <c r="I19" s="103"/>
      <c r="J19" s="103"/>
      <c r="K19" s="103"/>
      <c r="L19" s="103"/>
      <c r="M19" s="103"/>
      <c r="N19" s="103"/>
      <c r="O19" s="21"/>
      <c r="P19" s="32"/>
    </row>
    <row r="20" spans="1:16" ht="15" customHeight="1" x14ac:dyDescent="0.2">
      <c r="A20" s="29"/>
      <c r="B20" s="43"/>
      <c r="C20" s="36" t="s">
        <v>16</v>
      </c>
      <c r="D20" s="37" t="s">
        <v>33</v>
      </c>
      <c r="E20" s="35"/>
      <c r="F20" s="36" t="s">
        <v>16</v>
      </c>
      <c r="G20" s="102" t="s">
        <v>33</v>
      </c>
      <c r="H20" s="102"/>
      <c r="I20" s="101"/>
      <c r="J20" s="101"/>
      <c r="K20" s="101"/>
      <c r="L20" s="36" t="s">
        <v>16</v>
      </c>
      <c r="M20" s="37" t="s">
        <v>24</v>
      </c>
      <c r="N20" s="18">
        <f>ROUND((B20+E20+I20),1)</f>
        <v>0</v>
      </c>
      <c r="O20" s="20" t="s">
        <v>16</v>
      </c>
      <c r="P20" s="32"/>
    </row>
    <row r="21" spans="1:16" ht="15" customHeight="1" x14ac:dyDescent="0.2">
      <c r="A21" s="29"/>
      <c r="B21" s="98" t="s">
        <v>29</v>
      </c>
      <c r="C21" s="99"/>
      <c r="D21" s="22"/>
      <c r="E21" s="99" t="s">
        <v>31</v>
      </c>
      <c r="F21" s="99"/>
      <c r="G21" s="22"/>
      <c r="H21" s="22"/>
      <c r="I21" s="99" t="s">
        <v>30</v>
      </c>
      <c r="J21" s="99"/>
      <c r="K21" s="99"/>
      <c r="L21" s="99"/>
      <c r="M21" s="22"/>
      <c r="N21" s="99" t="s">
        <v>25</v>
      </c>
      <c r="O21" s="100"/>
      <c r="P21" s="32"/>
    </row>
    <row r="22" spans="1:16" ht="15" customHeight="1" x14ac:dyDescent="0.2">
      <c r="A22" s="29"/>
      <c r="B22" s="39" t="s">
        <v>32</v>
      </c>
      <c r="C22" s="21"/>
      <c r="D22" s="21"/>
      <c r="E22" s="21"/>
      <c r="F22" s="21"/>
      <c r="G22" s="21"/>
      <c r="H22" s="21"/>
      <c r="I22" s="21"/>
      <c r="J22" s="21"/>
      <c r="K22" s="21"/>
      <c r="L22" s="21"/>
      <c r="M22" s="21"/>
      <c r="N22" s="21"/>
      <c r="O22" s="21"/>
      <c r="P22" s="32"/>
    </row>
    <row r="23" spans="1:16" ht="15" customHeight="1" x14ac:dyDescent="0.2">
      <c r="A23" s="29"/>
      <c r="B23" s="39" t="s">
        <v>34</v>
      </c>
      <c r="C23" s="21"/>
      <c r="D23" s="21"/>
      <c r="E23" s="21"/>
      <c r="F23" s="21"/>
      <c r="G23" s="21"/>
      <c r="H23" s="21"/>
      <c r="I23" s="21"/>
      <c r="J23" s="21"/>
      <c r="K23" s="21"/>
      <c r="L23" s="21"/>
      <c r="M23" s="21"/>
      <c r="N23" s="21"/>
      <c r="O23" s="21"/>
      <c r="P23" s="32"/>
    </row>
    <row r="24" spans="1:16" ht="15" customHeight="1" x14ac:dyDescent="0.2">
      <c r="A24" s="29"/>
      <c r="B24" s="39" t="s">
        <v>35</v>
      </c>
      <c r="C24" s="21"/>
      <c r="D24" s="21"/>
      <c r="E24" s="21"/>
      <c r="F24" s="21"/>
      <c r="G24" s="21"/>
      <c r="H24" s="21"/>
      <c r="I24" s="21"/>
      <c r="J24" s="21"/>
      <c r="K24" s="21"/>
      <c r="L24" s="21"/>
      <c r="M24" s="21"/>
      <c r="N24" s="21"/>
      <c r="O24" s="21"/>
      <c r="P24" s="32"/>
    </row>
    <row r="25" spans="1:16" ht="13.8" thickBot="1" x14ac:dyDescent="0.25">
      <c r="A25" s="45"/>
      <c r="B25" s="46"/>
      <c r="C25" s="46"/>
      <c r="D25" s="46"/>
      <c r="E25" s="46"/>
      <c r="F25" s="46"/>
      <c r="G25" s="46"/>
      <c r="H25" s="46"/>
      <c r="I25" s="46"/>
      <c r="J25" s="46"/>
      <c r="K25" s="46"/>
      <c r="L25" s="46"/>
      <c r="M25" s="46"/>
      <c r="N25" s="46"/>
      <c r="O25" s="46"/>
      <c r="P25" s="48"/>
    </row>
  </sheetData>
  <sheetProtection password="E3E4" sheet="1" objects="1" scenarios="1"/>
  <mergeCells count="15">
    <mergeCell ref="G4:H4"/>
    <mergeCell ref="G12:H12"/>
    <mergeCell ref="G20:H20"/>
    <mergeCell ref="B5:C5"/>
    <mergeCell ref="I5:J5"/>
    <mergeCell ref="B13:C13"/>
    <mergeCell ref="I13:J13"/>
    <mergeCell ref="E5:F5"/>
    <mergeCell ref="E13:F13"/>
    <mergeCell ref="B19:N19"/>
    <mergeCell ref="B21:C21"/>
    <mergeCell ref="E21:F21"/>
    <mergeCell ref="N21:O21"/>
    <mergeCell ref="I20:K20"/>
    <mergeCell ref="I21:L21"/>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showGridLines="0" tabSelected="1" view="pageBreakPreview" topLeftCell="A43" zoomScaleNormal="100" zoomScaleSheetLayoutView="100" workbookViewId="0">
      <selection activeCell="H55" sqref="H55:J55"/>
    </sheetView>
  </sheetViews>
  <sheetFormatPr defaultColWidth="9" defaultRowHeight="13.2" x14ac:dyDescent="0.2"/>
  <cols>
    <col min="1" max="1" width="1.6640625" style="25" customWidth="1"/>
    <col min="2" max="2" width="3.6640625" style="25" customWidth="1"/>
    <col min="3" max="3" width="29.6640625" style="25" customWidth="1"/>
    <col min="4" max="4" width="7.109375" style="25" customWidth="1"/>
    <col min="5" max="5" width="3.6640625" style="25" customWidth="1"/>
    <col min="6" max="6" width="10.6640625" style="25" customWidth="1"/>
    <col min="7" max="7" width="6.33203125" style="25" customWidth="1"/>
    <col min="8" max="8" width="6.33203125" style="92" customWidth="1"/>
    <col min="9" max="9" width="9.109375" style="25" customWidth="1"/>
    <col min="10" max="10" width="3.6640625" style="25" customWidth="1"/>
    <col min="11" max="11" width="7" style="25" customWidth="1"/>
    <col min="12" max="12" width="5.6640625" style="25" customWidth="1"/>
    <col min="13" max="14" width="1.77734375" style="25" customWidth="1"/>
    <col min="15" max="15" width="5.21875" style="25" customWidth="1"/>
    <col min="16" max="16" width="1.44140625" style="25" customWidth="1"/>
    <col min="17" max="17" width="2.21875" style="25" customWidth="1"/>
    <col min="18" max="16384" width="9" style="25"/>
  </cols>
  <sheetData>
    <row r="1" spans="1:16" ht="9.75" customHeight="1" x14ac:dyDescent="0.2">
      <c r="A1" s="26"/>
      <c r="B1" s="27"/>
      <c r="C1" s="27"/>
      <c r="D1" s="27"/>
      <c r="E1" s="27"/>
      <c r="F1" s="27"/>
      <c r="G1" s="27"/>
      <c r="H1" s="27"/>
      <c r="I1" s="27"/>
      <c r="J1" s="27"/>
      <c r="K1" s="27"/>
      <c r="L1" s="27"/>
      <c r="M1" s="27"/>
      <c r="N1" s="27"/>
      <c r="O1" s="27"/>
      <c r="P1" s="28"/>
    </row>
    <row r="2" spans="1:16" x14ac:dyDescent="0.2">
      <c r="A2" s="29"/>
      <c r="B2" s="21"/>
      <c r="C2" s="77" t="s">
        <v>181</v>
      </c>
      <c r="D2" s="31"/>
      <c r="E2" s="31"/>
      <c r="F2" s="31"/>
      <c r="G2" s="31"/>
      <c r="H2" s="31"/>
      <c r="I2" s="31"/>
      <c r="J2" s="21"/>
      <c r="K2" s="21"/>
      <c r="L2" s="21"/>
      <c r="M2" s="21"/>
      <c r="N2" s="21"/>
      <c r="O2" s="21"/>
      <c r="P2" s="32"/>
    </row>
    <row r="3" spans="1:16" ht="29.25" customHeight="1" x14ac:dyDescent="0.2">
      <c r="A3" s="29"/>
      <c r="B3" s="21"/>
      <c r="C3" s="119" t="s">
        <v>44</v>
      </c>
      <c r="D3" s="119"/>
      <c r="E3" s="119"/>
      <c r="F3" s="119"/>
      <c r="G3" s="119"/>
      <c r="H3" s="119"/>
      <c r="I3" s="119"/>
      <c r="J3" s="119"/>
      <c r="K3" s="119"/>
      <c r="L3" s="119"/>
      <c r="M3" s="119"/>
      <c r="N3" s="119"/>
      <c r="O3" s="119"/>
      <c r="P3" s="93"/>
    </row>
    <row r="4" spans="1:16" ht="15" customHeight="1" x14ac:dyDescent="0.2">
      <c r="A4" s="29"/>
      <c r="B4" s="21"/>
      <c r="C4" s="103" t="s">
        <v>45</v>
      </c>
      <c r="D4" s="103"/>
      <c r="E4" s="103"/>
      <c r="F4" s="103"/>
      <c r="G4" s="103"/>
      <c r="H4" s="103"/>
      <c r="I4" s="103"/>
      <c r="J4" s="103"/>
      <c r="K4" s="103"/>
      <c r="L4" s="103"/>
      <c r="M4" s="103"/>
      <c r="N4" s="103"/>
      <c r="O4" s="103"/>
      <c r="P4" s="127"/>
    </row>
    <row r="5" spans="1:16" ht="12.75" customHeight="1" x14ac:dyDescent="0.2">
      <c r="A5" s="29"/>
      <c r="B5" s="21"/>
      <c r="C5" s="128" t="s">
        <v>43</v>
      </c>
      <c r="D5" s="128"/>
      <c r="E5" s="128"/>
      <c r="F5" s="128"/>
      <c r="G5" s="128"/>
      <c r="H5" s="128"/>
      <c r="I5" s="128"/>
      <c r="J5" s="128"/>
      <c r="K5" s="128"/>
      <c r="L5" s="128"/>
      <c r="M5" s="128"/>
      <c r="N5" s="128"/>
      <c r="O5" s="128"/>
      <c r="P5" s="33"/>
    </row>
    <row r="6" spans="1:16" ht="12.75" customHeight="1" x14ac:dyDescent="0.2">
      <c r="A6" s="29"/>
      <c r="B6" s="21"/>
      <c r="C6" s="128" t="s">
        <v>46</v>
      </c>
      <c r="D6" s="128"/>
      <c r="E6" s="128"/>
      <c r="F6" s="128"/>
      <c r="G6" s="128"/>
      <c r="H6" s="128"/>
      <c r="I6" s="128"/>
      <c r="J6" s="128"/>
      <c r="K6" s="128"/>
      <c r="L6" s="128"/>
      <c r="M6" s="128"/>
      <c r="N6" s="128"/>
      <c r="O6" s="128"/>
      <c r="P6" s="33"/>
    </row>
    <row r="7" spans="1:16" ht="12" customHeight="1" x14ac:dyDescent="0.2">
      <c r="A7" s="29"/>
      <c r="B7" s="21"/>
      <c r="C7" s="128" t="s">
        <v>47</v>
      </c>
      <c r="D7" s="128"/>
      <c r="E7" s="128"/>
      <c r="F7" s="128"/>
      <c r="G7" s="128"/>
      <c r="H7" s="128"/>
      <c r="I7" s="128"/>
      <c r="J7" s="128"/>
      <c r="K7" s="128"/>
      <c r="L7" s="128"/>
      <c r="M7" s="128"/>
      <c r="N7" s="128"/>
      <c r="O7" s="128"/>
      <c r="P7" s="33"/>
    </row>
    <row r="8" spans="1:16" ht="15" customHeight="1" x14ac:dyDescent="0.2">
      <c r="A8" s="29"/>
      <c r="B8" s="94"/>
      <c r="C8" s="35"/>
      <c r="D8" s="36" t="s">
        <v>16</v>
      </c>
      <c r="E8" s="91" t="s">
        <v>23</v>
      </c>
      <c r="F8" s="125"/>
      <c r="G8" s="125"/>
      <c r="H8" s="125"/>
      <c r="I8" s="36" t="s">
        <v>15</v>
      </c>
      <c r="J8" s="37" t="s">
        <v>24</v>
      </c>
      <c r="K8" s="18">
        <f>ROUND(C8*F8/100,1)</f>
        <v>0</v>
      </c>
      <c r="L8" s="20" t="s">
        <v>16</v>
      </c>
      <c r="M8" s="21"/>
      <c r="N8" s="21"/>
      <c r="O8" s="21"/>
      <c r="P8" s="32"/>
    </row>
    <row r="9" spans="1:16" ht="15" customHeight="1" x14ac:dyDescent="0.2">
      <c r="A9" s="29"/>
      <c r="B9" s="94"/>
      <c r="C9" s="99" t="s">
        <v>38</v>
      </c>
      <c r="D9" s="99"/>
      <c r="E9" s="22"/>
      <c r="F9" s="99" t="s">
        <v>36</v>
      </c>
      <c r="G9" s="99"/>
      <c r="H9" s="99"/>
      <c r="I9" s="99"/>
      <c r="J9" s="22"/>
      <c r="K9" s="99" t="s">
        <v>25</v>
      </c>
      <c r="L9" s="100"/>
      <c r="M9" s="21"/>
      <c r="N9" s="21"/>
      <c r="O9" s="21"/>
      <c r="P9" s="32"/>
    </row>
    <row r="10" spans="1:16" ht="15" customHeight="1" x14ac:dyDescent="0.2">
      <c r="A10" s="29"/>
      <c r="B10" s="21"/>
      <c r="C10" s="38" t="s">
        <v>48</v>
      </c>
      <c r="D10" s="21"/>
      <c r="E10" s="21"/>
      <c r="F10" s="38" t="s">
        <v>36</v>
      </c>
      <c r="G10" s="38"/>
      <c r="H10" s="38"/>
      <c r="I10" s="21"/>
      <c r="J10" s="21"/>
      <c r="K10" s="38"/>
      <c r="L10" s="21"/>
      <c r="M10" s="21"/>
      <c r="N10" s="21"/>
      <c r="O10" s="21"/>
      <c r="P10" s="32"/>
    </row>
    <row r="11" spans="1:16" ht="24" customHeight="1" x14ac:dyDescent="0.2">
      <c r="A11" s="29"/>
      <c r="B11" s="21"/>
      <c r="C11" s="121" t="s">
        <v>190</v>
      </c>
      <c r="D11" s="121"/>
      <c r="E11" s="121"/>
      <c r="F11" s="121" t="s">
        <v>37</v>
      </c>
      <c r="G11" s="121"/>
      <c r="H11" s="121"/>
      <c r="I11" s="121"/>
      <c r="J11" s="121"/>
      <c r="K11" s="121"/>
      <c r="L11" s="21"/>
      <c r="M11" s="21"/>
      <c r="N11" s="21"/>
      <c r="O11" s="21"/>
      <c r="P11" s="32"/>
    </row>
    <row r="12" spans="1:16" ht="9" customHeight="1" x14ac:dyDescent="0.2">
      <c r="A12" s="29"/>
      <c r="B12" s="21"/>
      <c r="C12" s="39"/>
      <c r="D12" s="21"/>
      <c r="E12" s="21"/>
      <c r="F12" s="21"/>
      <c r="G12" s="21"/>
      <c r="H12" s="21"/>
      <c r="I12" s="21"/>
      <c r="J12" s="21"/>
      <c r="K12" s="39"/>
      <c r="L12" s="21"/>
      <c r="M12" s="21"/>
      <c r="N12" s="21"/>
      <c r="O12" s="21"/>
      <c r="P12" s="32"/>
    </row>
    <row r="13" spans="1:16" ht="15" customHeight="1" x14ac:dyDescent="0.2">
      <c r="A13" s="29"/>
      <c r="B13" s="34" t="s">
        <v>51</v>
      </c>
      <c r="C13" s="18"/>
      <c r="D13" s="17" t="s">
        <v>135</v>
      </c>
      <c r="E13" s="17" t="s">
        <v>23</v>
      </c>
      <c r="F13" s="126"/>
      <c r="G13" s="126"/>
      <c r="H13" s="126"/>
      <c r="I13" s="17" t="s">
        <v>136</v>
      </c>
      <c r="J13" s="37" t="s">
        <v>24</v>
      </c>
      <c r="K13" s="18">
        <f>+K51</f>
        <v>0</v>
      </c>
      <c r="L13" s="20" t="s">
        <v>16</v>
      </c>
      <c r="M13" s="21"/>
      <c r="N13" s="21"/>
      <c r="O13" s="122" t="s">
        <v>155</v>
      </c>
      <c r="P13" s="32"/>
    </row>
    <row r="14" spans="1:16" ht="15" customHeight="1" x14ac:dyDescent="0.2">
      <c r="A14" s="29"/>
      <c r="B14" s="98" t="s">
        <v>41</v>
      </c>
      <c r="C14" s="99"/>
      <c r="D14" s="99"/>
      <c r="E14" s="22"/>
      <c r="F14" s="99" t="s">
        <v>39</v>
      </c>
      <c r="G14" s="99"/>
      <c r="H14" s="99"/>
      <c r="I14" s="99"/>
      <c r="J14" s="22"/>
      <c r="K14" s="99" t="s">
        <v>25</v>
      </c>
      <c r="L14" s="100"/>
      <c r="M14" s="21"/>
      <c r="N14" s="21"/>
      <c r="O14" s="122"/>
      <c r="P14" s="32"/>
    </row>
    <row r="15" spans="1:16" ht="15" customHeight="1" x14ac:dyDescent="0.2">
      <c r="A15" s="29"/>
      <c r="B15" s="134" t="s">
        <v>49</v>
      </c>
      <c r="C15" s="135"/>
      <c r="D15" s="135"/>
      <c r="E15" s="135"/>
      <c r="F15" s="38" t="s">
        <v>39</v>
      </c>
      <c r="G15" s="38"/>
      <c r="H15" s="38"/>
      <c r="I15" s="21"/>
      <c r="J15" s="21"/>
      <c r="K15" s="39"/>
      <c r="L15" s="21"/>
      <c r="M15" s="21"/>
      <c r="N15" s="21"/>
      <c r="O15" s="21"/>
      <c r="P15" s="32"/>
    </row>
    <row r="16" spans="1:16" ht="24" customHeight="1" x14ac:dyDescent="0.2">
      <c r="A16" s="29"/>
      <c r="B16" s="121" t="s">
        <v>50</v>
      </c>
      <c r="C16" s="121"/>
      <c r="D16" s="121"/>
      <c r="E16" s="121"/>
      <c r="F16" s="95" t="s">
        <v>40</v>
      </c>
      <c r="G16" s="95"/>
      <c r="H16" s="95"/>
      <c r="I16" s="21"/>
      <c r="J16" s="21"/>
      <c r="K16" s="39"/>
      <c r="L16" s="21"/>
      <c r="M16" s="21"/>
      <c r="N16" s="21"/>
      <c r="O16" s="21"/>
      <c r="P16" s="32"/>
    </row>
    <row r="17" spans="1:16" ht="9" customHeight="1" x14ac:dyDescent="0.2">
      <c r="A17" s="29"/>
      <c r="B17" s="41"/>
      <c r="C17" s="41"/>
      <c r="D17" s="41"/>
      <c r="E17" s="41"/>
      <c r="F17" s="40"/>
      <c r="G17" s="40"/>
      <c r="H17" s="40"/>
      <c r="I17" s="21"/>
      <c r="J17" s="21"/>
      <c r="K17" s="39"/>
      <c r="L17" s="21"/>
      <c r="M17" s="21"/>
      <c r="N17" s="21"/>
      <c r="O17" s="21"/>
      <c r="P17" s="32"/>
    </row>
    <row r="18" spans="1:16" ht="15" customHeight="1" x14ac:dyDescent="0.2">
      <c r="A18" s="29"/>
      <c r="B18" s="41"/>
      <c r="C18" s="77" t="s">
        <v>182</v>
      </c>
      <c r="D18" s="42"/>
      <c r="E18" s="42"/>
      <c r="F18" s="40"/>
      <c r="G18" s="40"/>
      <c r="H18" s="40"/>
      <c r="I18" s="21"/>
      <c r="J18" s="21"/>
      <c r="K18" s="39"/>
      <c r="L18" s="21"/>
      <c r="M18" s="21"/>
      <c r="N18" s="21"/>
      <c r="O18" s="21"/>
      <c r="P18" s="32"/>
    </row>
    <row r="19" spans="1:16" ht="29.25" customHeight="1" x14ac:dyDescent="0.2">
      <c r="A19" s="29"/>
      <c r="B19" s="41"/>
      <c r="C19" s="103" t="s">
        <v>55</v>
      </c>
      <c r="D19" s="103"/>
      <c r="E19" s="103"/>
      <c r="F19" s="103"/>
      <c r="G19" s="103"/>
      <c r="H19" s="103"/>
      <c r="I19" s="103"/>
      <c r="J19" s="103"/>
      <c r="K19" s="103"/>
      <c r="L19" s="103"/>
      <c r="M19" s="103"/>
      <c r="N19" s="103"/>
      <c r="O19" s="103"/>
      <c r="P19" s="32"/>
    </row>
    <row r="20" spans="1:16" ht="15" customHeight="1" x14ac:dyDescent="0.2">
      <c r="A20" s="29"/>
      <c r="B20" s="41"/>
      <c r="C20" s="43"/>
      <c r="D20" s="36" t="s">
        <v>16</v>
      </c>
      <c r="E20" s="91" t="s">
        <v>23</v>
      </c>
      <c r="F20" s="125"/>
      <c r="G20" s="125"/>
      <c r="H20" s="125"/>
      <c r="I20" s="36" t="s">
        <v>15</v>
      </c>
      <c r="J20" s="37" t="s">
        <v>24</v>
      </c>
      <c r="K20" s="18">
        <f>ROUND(C20*F20/100,1)</f>
        <v>0</v>
      </c>
      <c r="L20" s="20" t="s">
        <v>16</v>
      </c>
      <c r="M20" s="21"/>
      <c r="N20" s="21"/>
      <c r="O20" s="21"/>
      <c r="P20" s="32"/>
    </row>
    <row r="21" spans="1:16" ht="15" customHeight="1" x14ac:dyDescent="0.2">
      <c r="A21" s="29"/>
      <c r="B21" s="41"/>
      <c r="C21" s="98" t="s">
        <v>52</v>
      </c>
      <c r="D21" s="99"/>
      <c r="E21" s="22"/>
      <c r="F21" s="99" t="s">
        <v>36</v>
      </c>
      <c r="G21" s="99"/>
      <c r="H21" s="99"/>
      <c r="I21" s="99"/>
      <c r="J21" s="56"/>
      <c r="K21" s="99" t="s">
        <v>25</v>
      </c>
      <c r="L21" s="100"/>
      <c r="M21" s="21"/>
      <c r="N21" s="21"/>
      <c r="O21" s="21"/>
      <c r="P21" s="32"/>
    </row>
    <row r="22" spans="1:16" ht="15" customHeight="1" x14ac:dyDescent="0.2">
      <c r="A22" s="29"/>
      <c r="B22" s="41"/>
      <c r="C22" s="38" t="s">
        <v>52</v>
      </c>
      <c r="D22" s="41"/>
      <c r="E22" s="41"/>
      <c r="F22" s="38" t="s">
        <v>36</v>
      </c>
      <c r="G22" s="38"/>
      <c r="H22" s="38"/>
      <c r="I22" s="21"/>
      <c r="J22" s="21"/>
      <c r="K22" s="39"/>
      <c r="L22" s="21"/>
      <c r="M22" s="21"/>
      <c r="N22" s="21"/>
      <c r="O22" s="21"/>
      <c r="P22" s="32"/>
    </row>
    <row r="23" spans="1:16" ht="24.75" customHeight="1" x14ac:dyDescent="0.2">
      <c r="A23" s="29"/>
      <c r="B23" s="41"/>
      <c r="C23" s="121" t="s">
        <v>53</v>
      </c>
      <c r="D23" s="121"/>
      <c r="E23" s="121"/>
      <c r="F23" s="121" t="s">
        <v>37</v>
      </c>
      <c r="G23" s="121"/>
      <c r="H23" s="121"/>
      <c r="I23" s="121"/>
      <c r="J23" s="121"/>
      <c r="K23" s="121"/>
      <c r="L23" s="21"/>
      <c r="M23" s="21"/>
      <c r="N23" s="21"/>
      <c r="O23" s="21"/>
      <c r="P23" s="32"/>
    </row>
    <row r="24" spans="1:16" ht="9" customHeight="1" x14ac:dyDescent="0.2">
      <c r="A24" s="29"/>
      <c r="B24" s="41"/>
      <c r="C24" s="41"/>
      <c r="D24" s="41"/>
      <c r="E24" s="41"/>
      <c r="F24" s="40"/>
      <c r="G24" s="40"/>
      <c r="H24" s="40"/>
      <c r="I24" s="21"/>
      <c r="J24" s="21"/>
      <c r="K24" s="39"/>
      <c r="L24" s="21"/>
      <c r="M24" s="21"/>
      <c r="N24" s="21"/>
      <c r="O24" s="21"/>
      <c r="P24" s="32"/>
    </row>
    <row r="25" spans="1:16" ht="15" customHeight="1" x14ac:dyDescent="0.2">
      <c r="A25" s="29"/>
      <c r="B25" s="21"/>
      <c r="C25" s="77" t="s">
        <v>183</v>
      </c>
      <c r="D25" s="30"/>
      <c r="E25" s="30"/>
      <c r="F25" s="30"/>
      <c r="G25" s="30"/>
      <c r="H25" s="30"/>
      <c r="I25" s="21"/>
      <c r="J25" s="21"/>
      <c r="K25" s="39"/>
      <c r="L25" s="21"/>
      <c r="M25" s="21"/>
      <c r="N25" s="21"/>
      <c r="O25" s="21"/>
      <c r="P25" s="32"/>
    </row>
    <row r="26" spans="1:16" ht="15" customHeight="1" x14ac:dyDescent="0.2">
      <c r="A26" s="29"/>
      <c r="B26" s="21"/>
      <c r="C26" s="133" t="s">
        <v>56</v>
      </c>
      <c r="D26" s="133"/>
      <c r="E26" s="133"/>
      <c r="F26" s="133"/>
      <c r="G26" s="133"/>
      <c r="H26" s="133"/>
      <c r="I26" s="133"/>
      <c r="J26" s="133"/>
      <c r="K26" s="133"/>
      <c r="L26" s="133"/>
      <c r="M26" s="133"/>
      <c r="N26" s="133"/>
      <c r="O26" s="133"/>
      <c r="P26" s="32"/>
    </row>
    <row r="27" spans="1:16" ht="15" customHeight="1" x14ac:dyDescent="0.2">
      <c r="A27" s="29"/>
      <c r="B27" s="21"/>
      <c r="C27" s="129" t="s">
        <v>54</v>
      </c>
      <c r="D27" s="130"/>
      <c r="E27" s="130"/>
      <c r="F27" s="130"/>
      <c r="G27" s="130"/>
      <c r="H27" s="130"/>
      <c r="I27" s="130"/>
      <c r="J27" s="123" t="s">
        <v>24</v>
      </c>
      <c r="K27" s="35"/>
      <c r="L27" s="44" t="s">
        <v>16</v>
      </c>
      <c r="M27" s="21"/>
      <c r="N27" s="21"/>
      <c r="O27" s="21"/>
      <c r="P27" s="32"/>
    </row>
    <row r="28" spans="1:16" ht="15" customHeight="1" x14ac:dyDescent="0.2">
      <c r="A28" s="29"/>
      <c r="B28" s="21"/>
      <c r="C28" s="131"/>
      <c r="D28" s="132"/>
      <c r="E28" s="132"/>
      <c r="F28" s="132"/>
      <c r="G28" s="132"/>
      <c r="H28" s="132"/>
      <c r="I28" s="132"/>
      <c r="J28" s="124"/>
      <c r="K28" s="99" t="s">
        <v>25</v>
      </c>
      <c r="L28" s="100"/>
      <c r="M28" s="21"/>
      <c r="N28" s="21"/>
      <c r="O28" s="21"/>
      <c r="P28" s="32"/>
    </row>
    <row r="29" spans="1:16" ht="9" customHeight="1" x14ac:dyDescent="0.2">
      <c r="A29" s="29"/>
      <c r="B29" s="21"/>
      <c r="C29" s="39"/>
      <c r="D29" s="21"/>
      <c r="E29" s="21"/>
      <c r="F29" s="21"/>
      <c r="G29" s="21"/>
      <c r="H29" s="21"/>
      <c r="I29" s="21"/>
      <c r="J29" s="21"/>
      <c r="K29" s="39"/>
      <c r="L29" s="21"/>
      <c r="M29" s="21"/>
      <c r="N29" s="21"/>
      <c r="O29" s="21"/>
      <c r="P29" s="32"/>
    </row>
    <row r="30" spans="1:16" ht="15" customHeight="1" x14ac:dyDescent="0.2">
      <c r="A30" s="29"/>
      <c r="B30" s="21"/>
      <c r="C30" s="77" t="s">
        <v>184</v>
      </c>
      <c r="D30" s="21"/>
      <c r="E30" s="21"/>
      <c r="F30" s="21"/>
      <c r="G30" s="21"/>
      <c r="H30" s="21"/>
      <c r="I30" s="21"/>
      <c r="J30" s="21"/>
      <c r="K30" s="39"/>
      <c r="L30" s="21"/>
      <c r="M30" s="21"/>
      <c r="N30" s="21"/>
      <c r="O30" s="21"/>
      <c r="P30" s="32"/>
    </row>
    <row r="31" spans="1:16" ht="30.75" customHeight="1" x14ac:dyDescent="0.2">
      <c r="A31" s="29"/>
      <c r="B31" s="21"/>
      <c r="C31" s="119" t="s">
        <v>57</v>
      </c>
      <c r="D31" s="119"/>
      <c r="E31" s="119"/>
      <c r="F31" s="119"/>
      <c r="G31" s="119"/>
      <c r="H31" s="119"/>
      <c r="I31" s="119"/>
      <c r="J31" s="119"/>
      <c r="K31" s="119"/>
      <c r="L31" s="119"/>
      <c r="M31" s="119"/>
      <c r="N31" s="119"/>
      <c r="O31" s="119"/>
      <c r="P31" s="93"/>
    </row>
    <row r="32" spans="1:16" ht="15" customHeight="1" x14ac:dyDescent="0.2">
      <c r="A32" s="29"/>
      <c r="B32" s="21"/>
      <c r="C32" s="21" t="s">
        <v>58</v>
      </c>
      <c r="D32" s="21"/>
      <c r="E32" s="21"/>
      <c r="F32" s="21"/>
      <c r="G32" s="21"/>
      <c r="H32" s="21"/>
      <c r="I32" s="21"/>
      <c r="J32" s="21"/>
      <c r="K32" s="39"/>
      <c r="L32" s="21"/>
      <c r="M32" s="21"/>
      <c r="N32" s="21"/>
      <c r="O32" s="21"/>
      <c r="P32" s="32"/>
    </row>
    <row r="33" spans="1:16" ht="15" customHeight="1" x14ac:dyDescent="0.2">
      <c r="A33" s="29"/>
      <c r="B33" s="21"/>
      <c r="C33" s="43"/>
      <c r="D33" s="36" t="s">
        <v>16</v>
      </c>
      <c r="E33" s="91" t="s">
        <v>23</v>
      </c>
      <c r="F33" s="125"/>
      <c r="G33" s="125"/>
      <c r="H33" s="125"/>
      <c r="I33" s="36" t="s">
        <v>15</v>
      </c>
      <c r="J33" s="37" t="s">
        <v>24</v>
      </c>
      <c r="K33" s="18">
        <f>ROUND(C33*F33/100,1)</f>
        <v>0</v>
      </c>
      <c r="L33" s="20" t="s">
        <v>16</v>
      </c>
      <c r="M33" s="21"/>
      <c r="N33" s="21"/>
      <c r="O33" s="21"/>
      <c r="P33" s="32"/>
    </row>
    <row r="34" spans="1:16" ht="15" customHeight="1" x14ac:dyDescent="0.2">
      <c r="A34" s="29"/>
      <c r="B34" s="21"/>
      <c r="C34" s="98" t="s">
        <v>61</v>
      </c>
      <c r="D34" s="99"/>
      <c r="E34" s="22"/>
      <c r="F34" s="99" t="s">
        <v>59</v>
      </c>
      <c r="G34" s="99"/>
      <c r="H34" s="99"/>
      <c r="I34" s="99"/>
      <c r="J34" s="56"/>
      <c r="K34" s="99" t="s">
        <v>25</v>
      </c>
      <c r="L34" s="100"/>
      <c r="M34" s="21"/>
      <c r="N34" s="21"/>
      <c r="O34" s="21"/>
      <c r="P34" s="32"/>
    </row>
    <row r="35" spans="1:16" ht="15" customHeight="1" x14ac:dyDescent="0.2">
      <c r="A35" s="29"/>
      <c r="B35" s="21"/>
      <c r="C35" s="38" t="s">
        <v>65</v>
      </c>
      <c r="D35" s="21"/>
      <c r="E35" s="21"/>
      <c r="F35" s="38" t="s">
        <v>59</v>
      </c>
      <c r="G35" s="38"/>
      <c r="H35" s="38"/>
      <c r="I35" s="21"/>
      <c r="J35" s="21"/>
      <c r="K35" s="39"/>
      <c r="L35" s="21"/>
      <c r="M35" s="21"/>
      <c r="N35" s="21"/>
      <c r="O35" s="21"/>
      <c r="P35" s="32"/>
    </row>
    <row r="36" spans="1:16" ht="24.75" customHeight="1" x14ac:dyDescent="0.2">
      <c r="A36" s="29"/>
      <c r="B36" s="21"/>
      <c r="C36" s="121" t="s">
        <v>66</v>
      </c>
      <c r="D36" s="121"/>
      <c r="E36" s="121"/>
      <c r="F36" s="121" t="s">
        <v>60</v>
      </c>
      <c r="G36" s="121"/>
      <c r="H36" s="121"/>
      <c r="I36" s="121"/>
      <c r="J36" s="121"/>
      <c r="K36" s="121"/>
      <c r="L36" s="21"/>
      <c r="M36" s="21"/>
      <c r="N36" s="21"/>
      <c r="O36" s="21"/>
      <c r="P36" s="32"/>
    </row>
    <row r="37" spans="1:16" ht="9" customHeight="1" x14ac:dyDescent="0.2">
      <c r="A37" s="29"/>
      <c r="B37" s="21"/>
      <c r="C37" s="39"/>
      <c r="D37" s="21"/>
      <c r="E37" s="21"/>
      <c r="F37" s="21"/>
      <c r="G37" s="21"/>
      <c r="H37" s="21"/>
      <c r="I37" s="21"/>
      <c r="J37" s="21"/>
      <c r="K37" s="39"/>
      <c r="L37" s="21"/>
      <c r="M37" s="21"/>
      <c r="N37" s="21"/>
      <c r="O37" s="21"/>
      <c r="P37" s="32"/>
    </row>
    <row r="38" spans="1:16" ht="15" customHeight="1" x14ac:dyDescent="0.2">
      <c r="A38" s="29"/>
      <c r="B38" s="34" t="s">
        <v>51</v>
      </c>
      <c r="C38" s="18"/>
      <c r="D38" s="17" t="s">
        <v>67</v>
      </c>
      <c r="E38" s="17" t="s">
        <v>23</v>
      </c>
      <c r="F38" s="126"/>
      <c r="G38" s="126"/>
      <c r="H38" s="126"/>
      <c r="I38" s="17" t="s">
        <v>68</v>
      </c>
      <c r="J38" s="17" t="s">
        <v>24</v>
      </c>
      <c r="K38" s="18">
        <f>+K60</f>
        <v>0</v>
      </c>
      <c r="L38" s="20" t="s">
        <v>16</v>
      </c>
      <c r="M38" s="21"/>
      <c r="N38" s="21"/>
      <c r="O38" s="122" t="s">
        <v>156</v>
      </c>
      <c r="P38" s="32"/>
    </row>
    <row r="39" spans="1:16" ht="15" customHeight="1" x14ac:dyDescent="0.2">
      <c r="A39" s="29"/>
      <c r="B39" s="98" t="s">
        <v>64</v>
      </c>
      <c r="C39" s="99"/>
      <c r="D39" s="99"/>
      <c r="E39" s="22"/>
      <c r="F39" s="99" t="s">
        <v>62</v>
      </c>
      <c r="G39" s="99"/>
      <c r="H39" s="99"/>
      <c r="I39" s="99"/>
      <c r="J39" s="22"/>
      <c r="K39" s="99" t="s">
        <v>25</v>
      </c>
      <c r="L39" s="100"/>
      <c r="M39" s="21"/>
      <c r="N39" s="21"/>
      <c r="O39" s="122"/>
      <c r="P39" s="32"/>
    </row>
    <row r="40" spans="1:16" ht="15" customHeight="1" x14ac:dyDescent="0.2">
      <c r="A40" s="29"/>
      <c r="B40" s="21"/>
      <c r="C40" s="38" t="s">
        <v>64</v>
      </c>
      <c r="D40" s="21"/>
      <c r="E40" s="21"/>
      <c r="F40" s="38" t="s">
        <v>62</v>
      </c>
      <c r="G40" s="38"/>
      <c r="H40" s="38"/>
      <c r="I40" s="21"/>
      <c r="J40" s="21"/>
      <c r="K40" s="39"/>
      <c r="L40" s="21"/>
      <c r="M40" s="21"/>
      <c r="N40" s="21"/>
      <c r="O40" s="21"/>
      <c r="P40" s="32"/>
    </row>
    <row r="41" spans="1:16" ht="25.5" customHeight="1" x14ac:dyDescent="0.2">
      <c r="A41" s="29"/>
      <c r="B41" s="21"/>
      <c r="C41" s="120" t="s">
        <v>69</v>
      </c>
      <c r="D41" s="120"/>
      <c r="E41" s="120"/>
      <c r="F41" s="121" t="s">
        <v>63</v>
      </c>
      <c r="G41" s="121"/>
      <c r="H41" s="121"/>
      <c r="I41" s="121"/>
      <c r="J41" s="121"/>
      <c r="K41" s="121"/>
      <c r="L41" s="21"/>
      <c r="M41" s="21"/>
      <c r="N41" s="21"/>
      <c r="O41" s="21"/>
      <c r="P41" s="32"/>
    </row>
    <row r="42" spans="1:16" ht="9" customHeight="1" thickBot="1" x14ac:dyDescent="0.25">
      <c r="A42" s="45"/>
      <c r="B42" s="46"/>
      <c r="C42" s="47"/>
      <c r="D42" s="46"/>
      <c r="E42" s="46"/>
      <c r="F42" s="46"/>
      <c r="G42" s="46"/>
      <c r="H42" s="46"/>
      <c r="I42" s="46"/>
      <c r="J42" s="46"/>
      <c r="K42" s="47"/>
      <c r="L42" s="46"/>
      <c r="M42" s="46"/>
      <c r="N42" s="46"/>
      <c r="O42" s="46"/>
      <c r="P42" s="48"/>
    </row>
    <row r="43" spans="1:16" ht="15" customHeight="1" x14ac:dyDescent="0.2"/>
    <row r="44" spans="1:16" ht="28.5" customHeight="1" x14ac:dyDescent="0.2">
      <c r="A44" s="111" t="s">
        <v>137</v>
      </c>
      <c r="B44" s="112"/>
      <c r="C44" s="90" t="s">
        <v>138</v>
      </c>
      <c r="D44" s="108" t="s">
        <v>138</v>
      </c>
      <c r="E44" s="118"/>
      <c r="F44" s="109"/>
      <c r="G44" s="113" t="s">
        <v>154</v>
      </c>
      <c r="H44" s="114"/>
      <c r="I44" s="113" t="s">
        <v>139</v>
      </c>
      <c r="J44" s="114"/>
      <c r="K44" s="113" t="s">
        <v>144</v>
      </c>
      <c r="L44" s="117"/>
    </row>
    <row r="45" spans="1:16" x14ac:dyDescent="0.2">
      <c r="C45" s="49" t="s">
        <v>140</v>
      </c>
      <c r="D45" s="106" t="s">
        <v>141</v>
      </c>
      <c r="E45" s="107"/>
      <c r="F45" s="110"/>
      <c r="G45" s="115"/>
      <c r="H45" s="116"/>
      <c r="I45" s="115"/>
      <c r="J45" s="116"/>
      <c r="K45" s="108">
        <f t="shared" ref="K45:K50" si="0">ROUND(G45*I45,1)</f>
        <v>0</v>
      </c>
      <c r="L45" s="109"/>
    </row>
    <row r="46" spans="1:16" x14ac:dyDescent="0.2">
      <c r="C46" s="49" t="s">
        <v>145</v>
      </c>
      <c r="D46" s="106" t="s">
        <v>145</v>
      </c>
      <c r="E46" s="107"/>
      <c r="F46" s="110"/>
      <c r="G46" s="115"/>
      <c r="H46" s="116"/>
      <c r="I46" s="115"/>
      <c r="J46" s="116"/>
      <c r="K46" s="108">
        <f t="shared" si="0"/>
        <v>0</v>
      </c>
      <c r="L46" s="109"/>
    </row>
    <row r="47" spans="1:16" x14ac:dyDescent="0.2">
      <c r="C47" s="49"/>
      <c r="D47" s="106"/>
      <c r="E47" s="107"/>
      <c r="F47" s="110"/>
      <c r="G47" s="115"/>
      <c r="H47" s="116"/>
      <c r="I47" s="115"/>
      <c r="J47" s="116"/>
      <c r="K47" s="108">
        <f t="shared" si="0"/>
        <v>0</v>
      </c>
      <c r="L47" s="109"/>
    </row>
    <row r="48" spans="1:16" s="92" customFormat="1" x14ac:dyDescent="0.2">
      <c r="C48" s="49"/>
      <c r="D48" s="106"/>
      <c r="E48" s="107"/>
      <c r="F48" s="110"/>
      <c r="G48" s="115"/>
      <c r="H48" s="116"/>
      <c r="I48" s="115"/>
      <c r="J48" s="116"/>
      <c r="K48" s="108">
        <f t="shared" si="0"/>
        <v>0</v>
      </c>
      <c r="L48" s="109"/>
    </row>
    <row r="49" spans="1:12" x14ac:dyDescent="0.2">
      <c r="C49" s="49"/>
      <c r="D49" s="106"/>
      <c r="E49" s="107"/>
      <c r="F49" s="110"/>
      <c r="G49" s="115"/>
      <c r="H49" s="116"/>
      <c r="I49" s="115"/>
      <c r="J49" s="116"/>
      <c r="K49" s="108">
        <f t="shared" si="0"/>
        <v>0</v>
      </c>
      <c r="L49" s="109"/>
    </row>
    <row r="50" spans="1:12" x14ac:dyDescent="0.2">
      <c r="C50" s="49" t="s">
        <v>145</v>
      </c>
      <c r="D50" s="106" t="s">
        <v>145</v>
      </c>
      <c r="E50" s="107"/>
      <c r="F50" s="110"/>
      <c r="G50" s="115"/>
      <c r="H50" s="116"/>
      <c r="I50" s="115"/>
      <c r="J50" s="116"/>
      <c r="K50" s="108">
        <f t="shared" si="0"/>
        <v>0</v>
      </c>
      <c r="L50" s="109"/>
    </row>
    <row r="51" spans="1:12" x14ac:dyDescent="0.2">
      <c r="C51" s="108" t="s">
        <v>142</v>
      </c>
      <c r="D51" s="118"/>
      <c r="E51" s="118"/>
      <c r="F51" s="118"/>
      <c r="G51" s="118"/>
      <c r="H51" s="118"/>
      <c r="I51" s="118"/>
      <c r="J51" s="109"/>
      <c r="K51" s="108">
        <f>SUM(K45:L50)</f>
        <v>0</v>
      </c>
      <c r="L51" s="109"/>
    </row>
    <row r="52" spans="1:12" ht="9.75" customHeight="1" x14ac:dyDescent="0.2"/>
    <row r="53" spans="1:12" ht="29.25" customHeight="1" x14ac:dyDescent="0.2">
      <c r="A53" s="111" t="s">
        <v>153</v>
      </c>
      <c r="B53" s="112"/>
      <c r="C53" s="108" t="s">
        <v>143</v>
      </c>
      <c r="D53" s="136"/>
      <c r="E53" s="117"/>
      <c r="F53" s="105" t="s">
        <v>150</v>
      </c>
      <c r="G53" s="105"/>
      <c r="H53" s="105" t="s">
        <v>147</v>
      </c>
      <c r="I53" s="105"/>
      <c r="J53" s="105"/>
      <c r="K53" s="113" t="s">
        <v>148</v>
      </c>
      <c r="L53" s="114"/>
    </row>
    <row r="54" spans="1:12" x14ac:dyDescent="0.2">
      <c r="C54" s="49" t="s">
        <v>146</v>
      </c>
      <c r="D54" s="106" t="s">
        <v>149</v>
      </c>
      <c r="E54" s="110"/>
      <c r="F54" s="104"/>
      <c r="G54" s="104"/>
      <c r="H54" s="104"/>
      <c r="I54" s="104"/>
      <c r="J54" s="104"/>
      <c r="K54" s="108">
        <f>ROUND(F54*H54,1)</f>
        <v>0</v>
      </c>
      <c r="L54" s="109"/>
    </row>
    <row r="55" spans="1:12" x14ac:dyDescent="0.2">
      <c r="C55" s="49" t="s">
        <v>145</v>
      </c>
      <c r="D55" s="106" t="s">
        <v>151</v>
      </c>
      <c r="E55" s="107"/>
      <c r="F55" s="104"/>
      <c r="G55" s="104"/>
      <c r="H55" s="104"/>
      <c r="I55" s="104"/>
      <c r="J55" s="104"/>
      <c r="K55" s="108">
        <f t="shared" ref="K55:K58" si="1">ROUND(F55*H55,1)</f>
        <v>0</v>
      </c>
      <c r="L55" s="109"/>
    </row>
    <row r="56" spans="1:12" x14ac:dyDescent="0.2">
      <c r="C56" s="49"/>
      <c r="D56" s="106"/>
      <c r="E56" s="107"/>
      <c r="F56" s="104"/>
      <c r="G56" s="104"/>
      <c r="H56" s="104"/>
      <c r="I56" s="104"/>
      <c r="J56" s="104"/>
      <c r="K56" s="108">
        <f t="shared" si="1"/>
        <v>0</v>
      </c>
      <c r="L56" s="109"/>
    </row>
    <row r="57" spans="1:12" s="92" customFormat="1" x14ac:dyDescent="0.2">
      <c r="C57" s="49"/>
      <c r="D57" s="106"/>
      <c r="E57" s="107"/>
      <c r="F57" s="104"/>
      <c r="G57" s="104"/>
      <c r="H57" s="104"/>
      <c r="I57" s="104"/>
      <c r="J57" s="104"/>
      <c r="K57" s="108">
        <f t="shared" si="1"/>
        <v>0</v>
      </c>
      <c r="L57" s="109"/>
    </row>
    <row r="58" spans="1:12" x14ac:dyDescent="0.2">
      <c r="C58" s="49"/>
      <c r="D58" s="106"/>
      <c r="E58" s="107"/>
      <c r="F58" s="104"/>
      <c r="G58" s="104"/>
      <c r="H58" s="104"/>
      <c r="I58" s="104"/>
      <c r="J58" s="104"/>
      <c r="K58" s="108">
        <f t="shared" si="1"/>
        <v>0</v>
      </c>
      <c r="L58" s="109"/>
    </row>
    <row r="59" spans="1:12" x14ac:dyDescent="0.2">
      <c r="C59" s="49" t="s">
        <v>145</v>
      </c>
      <c r="D59" s="106" t="s">
        <v>152</v>
      </c>
      <c r="E59" s="107"/>
      <c r="F59" s="104"/>
      <c r="G59" s="104"/>
      <c r="H59" s="104"/>
      <c r="I59" s="104"/>
      <c r="J59" s="104"/>
      <c r="K59" s="108">
        <f>ROUND(F59*H59,1)</f>
        <v>0</v>
      </c>
      <c r="L59" s="109"/>
    </row>
    <row r="60" spans="1:12" x14ac:dyDescent="0.2">
      <c r="C60" s="108" t="s">
        <v>142</v>
      </c>
      <c r="D60" s="118"/>
      <c r="E60" s="118"/>
      <c r="F60" s="118"/>
      <c r="G60" s="118"/>
      <c r="H60" s="118"/>
      <c r="I60" s="118"/>
      <c r="J60" s="118"/>
      <c r="K60" s="108">
        <f>SUM(K54:L59)</f>
        <v>0</v>
      </c>
      <c r="L60" s="109"/>
    </row>
  </sheetData>
  <sheetProtection password="E3E4" sheet="1" objects="1" scenarios="1"/>
  <mergeCells count="105">
    <mergeCell ref="I50:J50"/>
    <mergeCell ref="K50:L50"/>
    <mergeCell ref="K51:L51"/>
    <mergeCell ref="D46:F46"/>
    <mergeCell ref="D47:F47"/>
    <mergeCell ref="D49:F49"/>
    <mergeCell ref="I46:J46"/>
    <mergeCell ref="I47:J47"/>
    <mergeCell ref="K58:L58"/>
    <mergeCell ref="K59:L59"/>
    <mergeCell ref="C60:J60"/>
    <mergeCell ref="K60:L60"/>
    <mergeCell ref="C53:E53"/>
    <mergeCell ref="D54:E54"/>
    <mergeCell ref="D55:E55"/>
    <mergeCell ref="D56:E56"/>
    <mergeCell ref="K55:L55"/>
    <mergeCell ref="K56:L56"/>
    <mergeCell ref="D58:E58"/>
    <mergeCell ref="D59:E59"/>
    <mergeCell ref="I49:J49"/>
    <mergeCell ref="K46:L46"/>
    <mergeCell ref="K47:L47"/>
    <mergeCell ref="D44:F44"/>
    <mergeCell ref="D45:F45"/>
    <mergeCell ref="C9:D9"/>
    <mergeCell ref="K9:L9"/>
    <mergeCell ref="K14:L14"/>
    <mergeCell ref="B14:D14"/>
    <mergeCell ref="F21:I21"/>
    <mergeCell ref="K21:L21"/>
    <mergeCell ref="C23:E23"/>
    <mergeCell ref="F23:K23"/>
    <mergeCell ref="C26:O26"/>
    <mergeCell ref="B15:E15"/>
    <mergeCell ref="C11:E11"/>
    <mergeCell ref="F11:K11"/>
    <mergeCell ref="B16:E16"/>
    <mergeCell ref="C19:O19"/>
    <mergeCell ref="C21:D21"/>
    <mergeCell ref="F34:I34"/>
    <mergeCell ref="F39:I39"/>
    <mergeCell ref="F41:K41"/>
    <mergeCell ref="F36:K36"/>
    <mergeCell ref="C3:O3"/>
    <mergeCell ref="K39:L39"/>
    <mergeCell ref="C41:E41"/>
    <mergeCell ref="C34:D34"/>
    <mergeCell ref="K34:L34"/>
    <mergeCell ref="C36:E36"/>
    <mergeCell ref="O38:O39"/>
    <mergeCell ref="C31:O31"/>
    <mergeCell ref="J27:J28"/>
    <mergeCell ref="B39:D39"/>
    <mergeCell ref="F20:H20"/>
    <mergeCell ref="F33:H33"/>
    <mergeCell ref="F38:H38"/>
    <mergeCell ref="C4:P4"/>
    <mergeCell ref="C5:O5"/>
    <mergeCell ref="C6:O6"/>
    <mergeCell ref="C7:O7"/>
    <mergeCell ref="O13:O14"/>
    <mergeCell ref="F8:H8"/>
    <mergeCell ref="F13:H13"/>
    <mergeCell ref="F14:I14"/>
    <mergeCell ref="F9:I9"/>
    <mergeCell ref="K28:L28"/>
    <mergeCell ref="C27:I28"/>
    <mergeCell ref="D57:E57"/>
    <mergeCell ref="K57:L57"/>
    <mergeCell ref="D50:F50"/>
    <mergeCell ref="A44:B44"/>
    <mergeCell ref="A53:B53"/>
    <mergeCell ref="K53:L53"/>
    <mergeCell ref="K54:L54"/>
    <mergeCell ref="D48:F48"/>
    <mergeCell ref="I48:J48"/>
    <mergeCell ref="K48:L48"/>
    <mergeCell ref="G44:H44"/>
    <mergeCell ref="G45:H45"/>
    <mergeCell ref="G46:H46"/>
    <mergeCell ref="G47:H47"/>
    <mergeCell ref="G48:H48"/>
    <mergeCell ref="G49:H49"/>
    <mergeCell ref="G50:H50"/>
    <mergeCell ref="F53:G53"/>
    <mergeCell ref="K49:L49"/>
    <mergeCell ref="I45:J45"/>
    <mergeCell ref="I44:J44"/>
    <mergeCell ref="K44:L44"/>
    <mergeCell ref="K45:L45"/>
    <mergeCell ref="C51:J51"/>
    <mergeCell ref="F59:G59"/>
    <mergeCell ref="H53:J53"/>
    <mergeCell ref="H54:J54"/>
    <mergeCell ref="H55:J55"/>
    <mergeCell ref="H56:J56"/>
    <mergeCell ref="H57:J57"/>
    <mergeCell ref="H58:J58"/>
    <mergeCell ref="H59:J59"/>
    <mergeCell ref="F54:G54"/>
    <mergeCell ref="F55:G55"/>
    <mergeCell ref="F56:G56"/>
    <mergeCell ref="F57:G57"/>
    <mergeCell ref="F58:G58"/>
  </mergeCells>
  <phoneticPr fontId="1"/>
  <pageMargins left="0.70866141732283472" right="0.70866141732283472" top="0.74803149606299213" bottom="0.74803149606299213" header="0.31496062992125984" footer="0.31496062992125984"/>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view="pageBreakPreview" zoomScaleNormal="100" zoomScaleSheetLayoutView="100" workbookViewId="0">
      <selection activeCell="B6" sqref="B6"/>
    </sheetView>
  </sheetViews>
  <sheetFormatPr defaultRowHeight="13.2" x14ac:dyDescent="0.2"/>
  <cols>
    <col min="1" max="1" width="1.33203125" customWidth="1"/>
    <col min="2" max="2" width="10.44140625" customWidth="1"/>
    <col min="3" max="3" width="5.6640625" customWidth="1"/>
    <col min="4" max="4" width="3.44140625" bestFit="1" customWidth="1"/>
    <col min="5" max="5" width="10.109375" customWidth="1"/>
    <col min="6" max="6" width="5.6640625" customWidth="1"/>
    <col min="7" max="7" width="3.44140625" bestFit="1" customWidth="1"/>
    <col min="8" max="8" width="8.6640625" customWidth="1"/>
    <col min="9" max="9" width="5.6640625" customWidth="1"/>
    <col min="10" max="10" width="3.44140625" bestFit="1" customWidth="1"/>
    <col min="11" max="11" width="8.6640625" customWidth="1"/>
    <col min="12" max="12" width="5.6640625" customWidth="1"/>
    <col min="13" max="13" width="3.77734375" customWidth="1"/>
    <col min="14" max="14" width="7.109375" customWidth="1"/>
    <col min="15" max="15" width="5.6640625" customWidth="1"/>
    <col min="16" max="16" width="1.33203125" customWidth="1"/>
  </cols>
  <sheetData>
    <row r="1" spans="1:16" x14ac:dyDescent="0.2">
      <c r="A1" s="3"/>
      <c r="B1" s="4"/>
      <c r="C1" s="4"/>
      <c r="D1" s="4"/>
      <c r="E1" s="4"/>
      <c r="F1" s="4"/>
      <c r="G1" s="4"/>
      <c r="H1" s="4"/>
      <c r="I1" s="4"/>
      <c r="J1" s="4"/>
      <c r="K1" s="4"/>
      <c r="L1" s="4"/>
      <c r="M1" s="4"/>
      <c r="N1" s="4"/>
      <c r="O1" s="4"/>
      <c r="P1" s="5"/>
    </row>
    <row r="2" spans="1:16" ht="15" customHeight="1" x14ac:dyDescent="0.2">
      <c r="A2" s="6"/>
      <c r="B2" s="78" t="s">
        <v>185</v>
      </c>
      <c r="C2" s="11"/>
      <c r="D2" s="11"/>
      <c r="E2" s="11"/>
      <c r="F2" s="11"/>
      <c r="G2" s="2"/>
      <c r="H2" s="2"/>
      <c r="I2" s="2"/>
      <c r="J2" s="2"/>
      <c r="K2" s="2"/>
      <c r="L2" s="2"/>
      <c r="M2" s="2"/>
      <c r="N2" s="2"/>
      <c r="O2" s="2"/>
      <c r="P2" s="7"/>
    </row>
    <row r="3" spans="1:16" ht="15" customHeight="1" x14ac:dyDescent="0.2">
      <c r="A3" s="6"/>
      <c r="B3" s="2" t="s">
        <v>70</v>
      </c>
      <c r="C3" s="2"/>
      <c r="D3" s="2"/>
      <c r="E3" s="2"/>
      <c r="F3" s="2"/>
      <c r="G3" s="2"/>
      <c r="H3" s="2"/>
      <c r="I3" s="2"/>
      <c r="J3" s="2"/>
      <c r="K3" s="2"/>
      <c r="L3" s="2"/>
      <c r="M3" s="2"/>
      <c r="N3" s="2"/>
      <c r="O3" s="2"/>
      <c r="P3" s="7"/>
    </row>
    <row r="4" spans="1:16" ht="15" customHeight="1" x14ac:dyDescent="0.2">
      <c r="A4" s="6"/>
      <c r="B4" s="2"/>
      <c r="C4" s="2"/>
      <c r="D4" s="2"/>
      <c r="E4" s="2"/>
      <c r="F4" s="2"/>
      <c r="G4" s="2"/>
      <c r="H4" s="2"/>
      <c r="I4" s="2"/>
      <c r="J4" s="2"/>
      <c r="K4" s="2"/>
      <c r="L4" s="2"/>
      <c r="M4" s="2"/>
      <c r="N4" s="2"/>
      <c r="O4" s="2"/>
      <c r="P4" s="7"/>
    </row>
    <row r="5" spans="1:16" ht="15" customHeight="1" x14ac:dyDescent="0.2">
      <c r="A5" s="6"/>
      <c r="B5" s="2" t="s">
        <v>71</v>
      </c>
      <c r="C5" s="2"/>
      <c r="D5" s="2"/>
      <c r="E5" s="2"/>
      <c r="F5" s="2"/>
      <c r="G5" s="2"/>
      <c r="H5" s="2"/>
      <c r="I5" s="2"/>
      <c r="J5" s="2"/>
      <c r="K5" s="2"/>
      <c r="L5" s="2"/>
      <c r="M5" s="2"/>
      <c r="N5" s="2"/>
      <c r="O5" s="2"/>
      <c r="P5" s="7"/>
    </row>
    <row r="6" spans="1:16" ht="15" customHeight="1" x14ac:dyDescent="0.2">
      <c r="A6" s="6"/>
      <c r="B6" s="16">
        <f>+'1一般廃棄物'!I4</f>
        <v>0</v>
      </c>
      <c r="C6" s="17" t="s">
        <v>16</v>
      </c>
      <c r="D6" s="17" t="s">
        <v>33</v>
      </c>
      <c r="E6" s="18">
        <f>+'1一般廃棄物'!I12</f>
        <v>0</v>
      </c>
      <c r="F6" s="17" t="s">
        <v>16</v>
      </c>
      <c r="G6" s="17" t="s">
        <v>33</v>
      </c>
      <c r="H6" s="19">
        <f>+'1一般廃棄物'!N20</f>
        <v>0</v>
      </c>
      <c r="I6" s="17" t="s">
        <v>16</v>
      </c>
      <c r="J6" s="17" t="s">
        <v>24</v>
      </c>
      <c r="K6" s="18">
        <f>SUM(B6,E6,H6)</f>
        <v>0</v>
      </c>
      <c r="L6" s="20" t="s">
        <v>16</v>
      </c>
      <c r="M6" s="21"/>
      <c r="N6" s="21"/>
      <c r="O6" s="21"/>
      <c r="P6" s="7"/>
    </row>
    <row r="7" spans="1:16" ht="15" customHeight="1" x14ac:dyDescent="0.2">
      <c r="A7" s="6"/>
      <c r="B7" s="98" t="s">
        <v>72</v>
      </c>
      <c r="C7" s="99"/>
      <c r="D7" s="22"/>
      <c r="E7" s="99" t="s">
        <v>74</v>
      </c>
      <c r="F7" s="99"/>
      <c r="G7" s="23"/>
      <c r="H7" s="22" t="s">
        <v>73</v>
      </c>
      <c r="I7" s="23"/>
      <c r="J7" s="22"/>
      <c r="K7" s="99" t="s">
        <v>25</v>
      </c>
      <c r="L7" s="100"/>
      <c r="M7" s="21"/>
      <c r="N7" s="21"/>
      <c r="O7" s="21"/>
      <c r="P7" s="7"/>
    </row>
    <row r="8" spans="1:16" ht="15" customHeight="1" x14ac:dyDescent="0.2">
      <c r="A8" s="6"/>
      <c r="B8" s="21"/>
      <c r="C8" s="21"/>
      <c r="D8" s="21"/>
      <c r="E8" s="21"/>
      <c r="F8" s="21"/>
      <c r="G8" s="21"/>
      <c r="H8" s="21"/>
      <c r="I8" s="21"/>
      <c r="J8" s="21"/>
      <c r="K8" s="21"/>
      <c r="L8" s="21"/>
      <c r="M8" s="21"/>
      <c r="N8" s="21"/>
      <c r="O8" s="21"/>
      <c r="P8" s="7"/>
    </row>
    <row r="9" spans="1:16" ht="15" customHeight="1" x14ac:dyDescent="0.2">
      <c r="A9" s="6"/>
      <c r="B9" s="21" t="s">
        <v>75</v>
      </c>
      <c r="C9" s="21"/>
      <c r="D9" s="21"/>
      <c r="E9" s="21"/>
      <c r="F9" s="21"/>
      <c r="G9" s="21"/>
      <c r="H9" s="21"/>
      <c r="I9" s="21"/>
      <c r="J9" s="21"/>
      <c r="K9" s="21"/>
      <c r="L9" s="21"/>
      <c r="M9" s="21"/>
      <c r="N9" s="21"/>
      <c r="O9" s="21"/>
      <c r="P9" s="7"/>
    </row>
    <row r="10" spans="1:16" ht="15" customHeight="1" x14ac:dyDescent="0.2">
      <c r="A10" s="6"/>
      <c r="B10" s="16">
        <f>IF('1産業廃棄物'!K8&gt;0,'1産業廃棄物'!K8,'1産業廃棄物'!K13)</f>
        <v>0</v>
      </c>
      <c r="C10" s="17" t="s">
        <v>16</v>
      </c>
      <c r="D10" s="17" t="s">
        <v>33</v>
      </c>
      <c r="E10" s="18">
        <f>+'1産業廃棄物'!K20</f>
        <v>0</v>
      </c>
      <c r="F10" s="17" t="s">
        <v>16</v>
      </c>
      <c r="G10" s="17" t="s">
        <v>33</v>
      </c>
      <c r="H10" s="19">
        <f>+'1産業廃棄物'!K27</f>
        <v>0</v>
      </c>
      <c r="I10" s="17" t="s">
        <v>16</v>
      </c>
      <c r="J10" s="17" t="s">
        <v>33</v>
      </c>
      <c r="K10" s="19">
        <f>IF('1産業廃棄物'!K33&gt;0,'1産業廃棄物'!K33,'1産業廃棄物'!K38)</f>
        <v>0</v>
      </c>
      <c r="L10" s="17" t="s">
        <v>16</v>
      </c>
      <c r="M10" s="17" t="s">
        <v>24</v>
      </c>
      <c r="N10" s="18">
        <f>SUM(B10,E10,H10,K10)</f>
        <v>0</v>
      </c>
      <c r="O10" s="20" t="s">
        <v>16</v>
      </c>
      <c r="P10" s="7"/>
    </row>
    <row r="11" spans="1:16" ht="15" customHeight="1" x14ac:dyDescent="0.2">
      <c r="A11" s="6"/>
      <c r="B11" s="98" t="s">
        <v>76</v>
      </c>
      <c r="C11" s="99"/>
      <c r="D11" s="22"/>
      <c r="E11" s="99" t="s">
        <v>77</v>
      </c>
      <c r="F11" s="99"/>
      <c r="G11" s="23"/>
      <c r="H11" s="22" t="s">
        <v>78</v>
      </c>
      <c r="I11" s="23"/>
      <c r="J11" s="23"/>
      <c r="K11" s="99" t="s">
        <v>79</v>
      </c>
      <c r="L11" s="99"/>
      <c r="M11" s="22"/>
      <c r="N11" s="99" t="s">
        <v>25</v>
      </c>
      <c r="O11" s="100"/>
      <c r="P11" s="7"/>
    </row>
    <row r="12" spans="1:16" ht="15" customHeight="1" x14ac:dyDescent="0.2">
      <c r="A12" s="6"/>
      <c r="B12" s="21"/>
      <c r="C12" s="21"/>
      <c r="D12" s="21"/>
      <c r="E12" s="21"/>
      <c r="F12" s="21"/>
      <c r="G12" s="21"/>
      <c r="H12" s="21"/>
      <c r="I12" s="21"/>
      <c r="J12" s="21"/>
      <c r="K12" s="21"/>
      <c r="L12" s="21"/>
      <c r="M12" s="21"/>
      <c r="N12" s="21"/>
      <c r="O12" s="21"/>
      <c r="P12" s="7"/>
    </row>
    <row r="13" spans="1:16" ht="15" customHeight="1" x14ac:dyDescent="0.2">
      <c r="A13" s="6"/>
      <c r="B13" s="24" t="s">
        <v>80</v>
      </c>
      <c r="C13" s="21"/>
      <c r="D13" s="21"/>
      <c r="E13" s="21"/>
      <c r="F13" s="21"/>
      <c r="G13" s="21"/>
      <c r="H13" s="21"/>
      <c r="I13" s="21"/>
      <c r="J13" s="21"/>
      <c r="K13" s="21"/>
      <c r="L13" s="21"/>
      <c r="M13" s="21"/>
      <c r="N13" s="21"/>
      <c r="O13" s="21"/>
      <c r="P13" s="7"/>
    </row>
    <row r="14" spans="1:16" ht="15" customHeight="1" x14ac:dyDescent="0.2">
      <c r="A14" s="6"/>
      <c r="B14" s="16">
        <f>+K6</f>
        <v>0</v>
      </c>
      <c r="C14" s="17" t="s">
        <v>16</v>
      </c>
      <c r="D14" s="17" t="s">
        <v>33</v>
      </c>
      <c r="E14" s="18">
        <f>+N10</f>
        <v>0</v>
      </c>
      <c r="F14" s="17" t="s">
        <v>16</v>
      </c>
      <c r="G14" s="17" t="s">
        <v>24</v>
      </c>
      <c r="H14" s="85">
        <f>SUM(B14,E14)</f>
        <v>0</v>
      </c>
      <c r="I14" s="20" t="s">
        <v>16</v>
      </c>
      <c r="J14" s="21"/>
      <c r="K14" s="21"/>
      <c r="L14" s="21"/>
      <c r="M14" s="21"/>
      <c r="N14" s="21"/>
      <c r="O14" s="21"/>
      <c r="P14" s="7"/>
    </row>
    <row r="15" spans="1:16" ht="15" customHeight="1" x14ac:dyDescent="0.2">
      <c r="A15" s="6"/>
      <c r="B15" s="98" t="s">
        <v>81</v>
      </c>
      <c r="C15" s="99"/>
      <c r="D15" s="22"/>
      <c r="E15" s="99" t="s">
        <v>82</v>
      </c>
      <c r="F15" s="99"/>
      <c r="G15" s="22"/>
      <c r="H15" s="99" t="s">
        <v>83</v>
      </c>
      <c r="I15" s="100"/>
      <c r="J15" s="21"/>
      <c r="K15" s="21"/>
      <c r="L15" s="21"/>
      <c r="M15" s="21"/>
      <c r="N15" s="21"/>
      <c r="O15" s="21"/>
      <c r="P15" s="7"/>
    </row>
    <row r="16" spans="1:16" ht="15" customHeight="1" thickBot="1" x14ac:dyDescent="0.25">
      <c r="A16" s="8"/>
      <c r="B16" s="9"/>
      <c r="C16" s="9"/>
      <c r="D16" s="9"/>
      <c r="E16" s="9"/>
      <c r="F16" s="9"/>
      <c r="G16" s="9"/>
      <c r="H16" s="9"/>
      <c r="I16" s="9"/>
      <c r="J16" s="9"/>
      <c r="K16" s="9"/>
      <c r="L16" s="9"/>
      <c r="M16" s="9"/>
      <c r="N16" s="9"/>
      <c r="O16" s="9"/>
      <c r="P16" s="10"/>
    </row>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75" customHeight="1" x14ac:dyDescent="0.2"/>
  </sheetData>
  <sheetProtection password="E3E4" sheet="1" objects="1" scenarios="1"/>
  <mergeCells count="10">
    <mergeCell ref="K7:L7"/>
    <mergeCell ref="B11:C11"/>
    <mergeCell ref="E11:F11"/>
    <mergeCell ref="N11:O11"/>
    <mergeCell ref="K11:L11"/>
    <mergeCell ref="B15:C15"/>
    <mergeCell ref="E15:F15"/>
    <mergeCell ref="H15:I15"/>
    <mergeCell ref="B7:C7"/>
    <mergeCell ref="E7:F7"/>
  </mergeCells>
  <phoneticPr fontId="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view="pageBreakPreview" zoomScaleNormal="100" zoomScaleSheetLayoutView="100" workbookViewId="0">
      <selection activeCell="J2" sqref="J2"/>
    </sheetView>
  </sheetViews>
  <sheetFormatPr defaultColWidth="9" defaultRowHeight="13.2" x14ac:dyDescent="0.2"/>
  <cols>
    <col min="1" max="1" width="2" style="25" customWidth="1"/>
    <col min="2" max="3" width="3.77734375" style="25" customWidth="1"/>
    <col min="4" max="4" width="12.33203125" style="25" customWidth="1"/>
    <col min="5" max="5" width="6.6640625" style="25" customWidth="1"/>
    <col min="6" max="6" width="3.33203125" style="25" bestFit="1" customWidth="1"/>
    <col min="7" max="7" width="4.6640625" style="25" customWidth="1"/>
    <col min="8" max="8" width="8" style="25" customWidth="1"/>
    <col min="9" max="9" width="3.33203125" style="25" bestFit="1" customWidth="1"/>
    <col min="10" max="10" width="8.44140625" style="25" customWidth="1"/>
    <col min="11" max="11" width="7.109375" style="25" customWidth="1"/>
    <col min="12" max="12" width="2.77734375" style="25" customWidth="1"/>
    <col min="13" max="13" width="1.77734375" style="25" customWidth="1"/>
    <col min="14" max="14" width="4.44140625" style="25" customWidth="1"/>
    <col min="15" max="15" width="8.77734375" style="25" customWidth="1"/>
    <col min="16" max="16" width="7.33203125" style="25" customWidth="1"/>
    <col min="17" max="17" width="1.6640625" style="25" customWidth="1"/>
    <col min="18" max="16384" width="9" style="25"/>
  </cols>
  <sheetData>
    <row r="1" spans="1:23" x14ac:dyDescent="0.2">
      <c r="A1" s="26"/>
      <c r="B1" s="27"/>
      <c r="C1" s="27"/>
      <c r="D1" s="27"/>
      <c r="E1" s="27"/>
      <c r="F1" s="27"/>
      <c r="G1" s="27"/>
      <c r="H1" s="27"/>
      <c r="I1" s="27"/>
      <c r="J1" s="27"/>
      <c r="K1" s="27"/>
      <c r="L1" s="27"/>
      <c r="M1" s="27"/>
      <c r="N1" s="27"/>
      <c r="O1" s="27"/>
      <c r="P1" s="27"/>
      <c r="Q1" s="28"/>
    </row>
    <row r="2" spans="1:23" ht="15" customHeight="1" x14ac:dyDescent="0.2">
      <c r="A2" s="29"/>
      <c r="B2" s="21"/>
      <c r="C2" s="77" t="s">
        <v>186</v>
      </c>
      <c r="D2" s="21"/>
      <c r="E2" s="30"/>
      <c r="F2" s="30"/>
      <c r="G2" s="30"/>
      <c r="H2" s="30"/>
      <c r="I2" s="21"/>
      <c r="J2" s="21"/>
      <c r="K2" s="21"/>
      <c r="L2" s="21"/>
      <c r="M2" s="21"/>
      <c r="N2" s="21"/>
      <c r="O2" s="21"/>
      <c r="P2" s="21"/>
      <c r="Q2" s="32"/>
    </row>
    <row r="3" spans="1:23" ht="15" customHeight="1" x14ac:dyDescent="0.2">
      <c r="A3" s="29"/>
      <c r="B3" s="21"/>
      <c r="C3" s="21" t="s">
        <v>84</v>
      </c>
      <c r="D3" s="21"/>
      <c r="E3" s="21"/>
      <c r="F3" s="21"/>
      <c r="G3" s="21"/>
      <c r="H3" s="21"/>
      <c r="I3" s="21"/>
      <c r="J3" s="21"/>
      <c r="K3" s="21"/>
      <c r="L3" s="21"/>
      <c r="M3" s="21"/>
      <c r="N3" s="21"/>
      <c r="O3" s="21"/>
      <c r="P3" s="21"/>
      <c r="Q3" s="32"/>
    </row>
    <row r="4" spans="1:23" ht="15" customHeight="1" x14ac:dyDescent="0.2">
      <c r="A4" s="29"/>
      <c r="B4" s="21"/>
      <c r="C4" s="21" t="s">
        <v>92</v>
      </c>
      <c r="D4" s="21"/>
      <c r="E4" s="21"/>
      <c r="F4" s="21"/>
      <c r="G4" s="21"/>
      <c r="H4" s="21"/>
      <c r="I4" s="21"/>
      <c r="J4" s="21"/>
      <c r="K4" s="21"/>
      <c r="L4" s="21"/>
      <c r="M4" s="21"/>
      <c r="N4" s="21"/>
      <c r="O4" s="21"/>
      <c r="P4" s="21"/>
      <c r="Q4" s="32"/>
    </row>
    <row r="5" spans="1:23" ht="15" customHeight="1" x14ac:dyDescent="0.2">
      <c r="A5" s="29"/>
      <c r="B5" s="21"/>
      <c r="C5" s="21"/>
      <c r="D5" s="21"/>
      <c r="E5" s="21"/>
      <c r="F5" s="21"/>
      <c r="G5" s="21"/>
      <c r="H5" s="21"/>
      <c r="I5" s="21"/>
      <c r="J5" s="21"/>
      <c r="K5" s="21"/>
      <c r="L5" s="21"/>
      <c r="M5" s="21"/>
      <c r="N5" s="21"/>
      <c r="O5" s="21"/>
      <c r="P5" s="21"/>
      <c r="Q5" s="32"/>
    </row>
    <row r="6" spans="1:23" ht="15" customHeight="1" thickBot="1" x14ac:dyDescent="0.25">
      <c r="A6" s="29"/>
      <c r="B6" s="21"/>
      <c r="C6" s="21"/>
      <c r="D6" s="21"/>
      <c r="E6" s="21"/>
      <c r="F6" s="21"/>
      <c r="G6" s="21"/>
      <c r="H6" s="21"/>
      <c r="I6" s="21"/>
      <c r="J6" s="21"/>
      <c r="K6" s="21"/>
      <c r="L6" s="21"/>
      <c r="M6" s="21"/>
      <c r="N6" s="21"/>
      <c r="O6" s="140" t="s">
        <v>164</v>
      </c>
      <c r="P6" s="141"/>
      <c r="Q6" s="32"/>
    </row>
    <row r="7" spans="1:23" ht="15" customHeight="1" x14ac:dyDescent="0.2">
      <c r="A7" s="29"/>
      <c r="B7" s="144" t="s">
        <v>97</v>
      </c>
      <c r="C7" s="21"/>
      <c r="D7" s="34"/>
      <c r="E7" s="52"/>
      <c r="F7" s="52"/>
      <c r="G7" s="53" t="s">
        <v>93</v>
      </c>
      <c r="H7" s="52"/>
      <c r="I7" s="52"/>
      <c r="J7" s="52"/>
      <c r="K7" s="58"/>
      <c r="L7" s="21"/>
      <c r="M7" s="21"/>
      <c r="N7" s="21"/>
      <c r="O7" s="142" t="s">
        <v>167</v>
      </c>
      <c r="P7" s="143"/>
      <c r="Q7" s="32"/>
    </row>
    <row r="8" spans="1:23" ht="15" customHeight="1" x14ac:dyDescent="0.2">
      <c r="A8" s="29"/>
      <c r="B8" s="145"/>
      <c r="C8" s="21"/>
      <c r="D8" s="59">
        <f>IF(O7="乾式",'1賦存量合計'!E6+'1賦存量合計'!E10,0)</f>
        <v>0</v>
      </c>
      <c r="E8" s="60" t="s">
        <v>16</v>
      </c>
      <c r="F8" s="55" t="s">
        <v>23</v>
      </c>
      <c r="G8" s="61">
        <v>490</v>
      </c>
      <c r="H8" s="79" t="s">
        <v>94</v>
      </c>
      <c r="I8" s="55" t="s">
        <v>24</v>
      </c>
      <c r="J8" s="62">
        <f>ROUND(D8*G8,0)</f>
        <v>0</v>
      </c>
      <c r="K8" s="72" t="s">
        <v>95</v>
      </c>
      <c r="L8" s="21"/>
      <c r="M8" s="21"/>
      <c r="N8" s="21"/>
      <c r="O8" s="21"/>
      <c r="P8" s="21"/>
      <c r="Q8" s="32"/>
      <c r="S8" s="87"/>
      <c r="T8" s="88"/>
      <c r="U8" s="88"/>
      <c r="V8" s="88"/>
      <c r="W8" s="88"/>
    </row>
    <row r="9" spans="1:23" ht="15" customHeight="1" x14ac:dyDescent="0.2">
      <c r="A9" s="29"/>
      <c r="B9" s="145"/>
      <c r="C9" s="21"/>
      <c r="D9" s="98" t="s">
        <v>85</v>
      </c>
      <c r="E9" s="99"/>
      <c r="F9" s="22"/>
      <c r="G9" s="99" t="s">
        <v>86</v>
      </c>
      <c r="H9" s="99"/>
      <c r="I9" s="99"/>
      <c r="J9" s="99" t="s">
        <v>87</v>
      </c>
      <c r="K9" s="100"/>
      <c r="L9" s="21"/>
      <c r="M9" s="21"/>
      <c r="N9" s="21"/>
      <c r="O9" s="21"/>
      <c r="P9" s="21"/>
      <c r="Q9" s="32"/>
      <c r="S9" s="88"/>
      <c r="T9" s="88"/>
      <c r="U9" s="88"/>
      <c r="V9" s="88"/>
      <c r="W9" s="88"/>
    </row>
    <row r="10" spans="1:23" ht="15" customHeight="1" x14ac:dyDescent="0.2">
      <c r="A10" s="29"/>
      <c r="B10" s="145"/>
      <c r="C10" s="21"/>
      <c r="D10" s="38" t="s">
        <v>88</v>
      </c>
      <c r="E10" s="55"/>
      <c r="F10" s="21"/>
      <c r="G10" s="55"/>
      <c r="H10" s="55"/>
      <c r="I10" s="21"/>
      <c r="J10" s="55"/>
      <c r="K10" s="55"/>
      <c r="L10" s="21"/>
      <c r="M10" s="21"/>
      <c r="N10" s="21"/>
      <c r="O10" s="21"/>
      <c r="P10" s="21"/>
      <c r="Q10" s="32"/>
    </row>
    <row r="11" spans="1:23" ht="15" customHeight="1" thickBot="1" x14ac:dyDescent="0.25">
      <c r="A11" s="29"/>
      <c r="B11" s="146"/>
      <c r="C11" s="21"/>
      <c r="D11" s="21"/>
      <c r="E11" s="21"/>
      <c r="F11" s="21"/>
      <c r="G11" s="21"/>
      <c r="H11" s="21"/>
      <c r="I11" s="21"/>
      <c r="J11" s="21"/>
      <c r="K11" s="21"/>
      <c r="L11" s="21"/>
      <c r="M11" s="21"/>
      <c r="N11" s="21"/>
      <c r="O11" s="21"/>
      <c r="P11" s="21"/>
      <c r="Q11" s="32"/>
    </row>
    <row r="12" spans="1:23" ht="15" customHeight="1" x14ac:dyDescent="0.2">
      <c r="A12" s="29"/>
      <c r="B12" s="21"/>
      <c r="C12" s="21"/>
      <c r="D12" s="34"/>
      <c r="E12" s="52"/>
      <c r="F12" s="52"/>
      <c r="G12" s="53" t="s">
        <v>93</v>
      </c>
      <c r="H12" s="52"/>
      <c r="I12" s="52"/>
      <c r="J12" s="52"/>
      <c r="K12" s="58"/>
      <c r="L12" s="21"/>
      <c r="M12" s="21"/>
      <c r="N12" s="21"/>
      <c r="O12" s="21"/>
      <c r="P12" s="21"/>
      <c r="Q12" s="32"/>
    </row>
    <row r="13" spans="1:23" ht="15" customHeight="1" thickBot="1" x14ac:dyDescent="0.25">
      <c r="A13" s="29"/>
      <c r="B13" s="21"/>
      <c r="C13" s="21"/>
      <c r="D13" s="59">
        <f>'1賦存量合計'!B6+'1賦存量合計'!B10</f>
        <v>0</v>
      </c>
      <c r="E13" s="60" t="s">
        <v>16</v>
      </c>
      <c r="F13" s="55" t="s">
        <v>23</v>
      </c>
      <c r="G13" s="61">
        <v>150</v>
      </c>
      <c r="H13" s="79" t="s">
        <v>94</v>
      </c>
      <c r="I13" s="55" t="s">
        <v>24</v>
      </c>
      <c r="J13" s="62">
        <f>ROUND(D13*G13,0)</f>
        <v>0</v>
      </c>
      <c r="K13" s="72" t="s">
        <v>95</v>
      </c>
      <c r="L13" s="21"/>
      <c r="M13" s="21"/>
      <c r="N13" s="21"/>
      <c r="O13" s="80">
        <f>SUM(J8,J13,J18)</f>
        <v>0</v>
      </c>
      <c r="P13" s="81" t="s">
        <v>95</v>
      </c>
      <c r="Q13" s="32"/>
    </row>
    <row r="14" spans="1:23" ht="15" customHeight="1" x14ac:dyDescent="0.2">
      <c r="A14" s="29"/>
      <c r="B14" s="21"/>
      <c r="C14" s="137" t="s">
        <v>96</v>
      </c>
      <c r="D14" s="98" t="s">
        <v>89</v>
      </c>
      <c r="E14" s="99"/>
      <c r="F14" s="22"/>
      <c r="G14" s="56" t="s">
        <v>86</v>
      </c>
      <c r="H14" s="56"/>
      <c r="I14" s="22"/>
      <c r="J14" s="99" t="s">
        <v>87</v>
      </c>
      <c r="K14" s="100"/>
      <c r="L14" s="21"/>
      <c r="M14" s="21"/>
      <c r="N14" s="21"/>
      <c r="O14" s="102" t="s">
        <v>17</v>
      </c>
      <c r="P14" s="102"/>
      <c r="Q14" s="32"/>
    </row>
    <row r="15" spans="1:23" ht="15" customHeight="1" x14ac:dyDescent="0.2">
      <c r="A15" s="29"/>
      <c r="B15" s="21"/>
      <c r="C15" s="138"/>
      <c r="D15" s="38" t="s">
        <v>90</v>
      </c>
      <c r="E15" s="55"/>
      <c r="F15" s="21"/>
      <c r="G15" s="55"/>
      <c r="H15" s="55"/>
      <c r="I15" s="21"/>
      <c r="J15" s="55"/>
      <c r="K15" s="55"/>
      <c r="L15" s="21"/>
      <c r="M15" s="21"/>
      <c r="N15" s="21"/>
      <c r="O15" s="21"/>
      <c r="P15" s="21"/>
      <c r="Q15" s="32"/>
    </row>
    <row r="16" spans="1:23" ht="15" customHeight="1" x14ac:dyDescent="0.2">
      <c r="A16" s="29"/>
      <c r="B16" s="21"/>
      <c r="C16" s="138"/>
      <c r="D16" s="21"/>
      <c r="E16" s="21"/>
      <c r="F16" s="21"/>
      <c r="G16" s="21"/>
      <c r="H16" s="21"/>
      <c r="I16" s="21"/>
      <c r="J16" s="21"/>
      <c r="K16" s="21"/>
      <c r="L16" s="21"/>
      <c r="M16" s="21"/>
      <c r="N16" s="21"/>
      <c r="O16" s="21"/>
      <c r="P16" s="21"/>
      <c r="Q16" s="32"/>
    </row>
    <row r="17" spans="1:17" ht="15" customHeight="1" x14ac:dyDescent="0.2">
      <c r="A17" s="29"/>
      <c r="B17" s="21"/>
      <c r="C17" s="138"/>
      <c r="D17" s="52"/>
      <c r="E17" s="52"/>
      <c r="F17" s="52"/>
      <c r="G17" s="53" t="s">
        <v>93</v>
      </c>
      <c r="H17" s="52"/>
      <c r="I17" s="52"/>
      <c r="J17" s="52"/>
      <c r="K17" s="58"/>
      <c r="L17" s="21"/>
      <c r="M17" s="21"/>
      <c r="N17" s="21"/>
      <c r="O17" s="21"/>
      <c r="P17" s="21"/>
      <c r="Q17" s="32"/>
    </row>
    <row r="18" spans="1:17" ht="15" customHeight="1" thickBot="1" x14ac:dyDescent="0.25">
      <c r="A18" s="29"/>
      <c r="B18" s="21"/>
      <c r="C18" s="139"/>
      <c r="D18" s="62">
        <f>'1賦存量合計'!H6+'1賦存量合計'!H10+'1賦存量合計'!K10</f>
        <v>0</v>
      </c>
      <c r="E18" s="62" t="s">
        <v>157</v>
      </c>
      <c r="F18" s="55" t="s">
        <v>23</v>
      </c>
      <c r="G18" s="61">
        <v>14</v>
      </c>
      <c r="H18" s="79" t="s">
        <v>158</v>
      </c>
      <c r="I18" s="55" t="s">
        <v>24</v>
      </c>
      <c r="J18" s="62">
        <f>ROUND(D18*G18,0)</f>
        <v>0</v>
      </c>
      <c r="K18" s="63" t="s">
        <v>95</v>
      </c>
      <c r="L18" s="21"/>
      <c r="M18" s="21"/>
      <c r="N18" s="21"/>
      <c r="O18" s="21"/>
      <c r="P18" s="21"/>
      <c r="Q18" s="32"/>
    </row>
    <row r="19" spans="1:17" ht="15" customHeight="1" x14ac:dyDescent="0.2">
      <c r="A19" s="29"/>
      <c r="B19" s="21"/>
      <c r="C19" s="21"/>
      <c r="D19" s="98" t="s">
        <v>91</v>
      </c>
      <c r="E19" s="99"/>
      <c r="F19" s="22"/>
      <c r="G19" s="56" t="s">
        <v>86</v>
      </c>
      <c r="H19" s="56"/>
      <c r="I19" s="22"/>
      <c r="J19" s="99" t="s">
        <v>87</v>
      </c>
      <c r="K19" s="100"/>
      <c r="L19" s="21"/>
      <c r="M19" s="21"/>
      <c r="N19" s="21"/>
      <c r="O19" s="21"/>
      <c r="P19" s="21"/>
      <c r="Q19" s="32"/>
    </row>
    <row r="20" spans="1:17" ht="15" customHeight="1" x14ac:dyDescent="0.2">
      <c r="A20" s="29"/>
      <c r="B20" s="21"/>
      <c r="C20" s="21"/>
      <c r="D20" s="21"/>
      <c r="E20" s="21"/>
      <c r="F20" s="21"/>
      <c r="G20" s="21"/>
      <c r="H20" s="21"/>
      <c r="I20" s="21"/>
      <c r="J20" s="21"/>
      <c r="K20" s="21"/>
      <c r="L20" s="21"/>
      <c r="M20" s="21"/>
      <c r="N20" s="21"/>
      <c r="O20" s="21"/>
      <c r="P20" s="21"/>
      <c r="Q20" s="32"/>
    </row>
    <row r="21" spans="1:17" ht="15" customHeight="1" x14ac:dyDescent="0.2">
      <c r="A21" s="29"/>
      <c r="B21" s="21"/>
      <c r="C21" s="21"/>
      <c r="D21" s="21"/>
      <c r="E21" s="21"/>
      <c r="F21" s="21"/>
      <c r="G21" s="21"/>
      <c r="H21" s="21"/>
      <c r="I21" s="21"/>
      <c r="J21" s="21"/>
      <c r="K21" s="21"/>
      <c r="L21" s="21"/>
      <c r="M21" s="21"/>
      <c r="N21" s="21"/>
      <c r="O21" s="21"/>
      <c r="P21" s="21"/>
      <c r="Q21" s="32"/>
    </row>
    <row r="22" spans="1:17" ht="15" customHeight="1" x14ac:dyDescent="0.2">
      <c r="A22" s="29"/>
      <c r="B22" s="21"/>
      <c r="C22" s="21"/>
      <c r="D22" s="21"/>
      <c r="E22" s="21"/>
      <c r="F22" s="21"/>
      <c r="G22" s="21"/>
      <c r="H22" s="21"/>
      <c r="I22" s="21"/>
      <c r="J22" s="21"/>
      <c r="K22" s="21"/>
      <c r="L22" s="21"/>
      <c r="M22" s="21"/>
      <c r="N22" s="21"/>
      <c r="O22" s="21"/>
      <c r="P22" s="21"/>
      <c r="Q22" s="32"/>
    </row>
    <row r="23" spans="1:17" ht="15.75" customHeight="1" thickBot="1" x14ac:dyDescent="0.25">
      <c r="A23" s="45"/>
      <c r="B23" s="46"/>
      <c r="C23" s="82"/>
      <c r="D23" s="82"/>
      <c r="E23" s="82"/>
      <c r="F23" s="82"/>
      <c r="G23" s="82"/>
      <c r="H23" s="82"/>
      <c r="I23" s="82"/>
      <c r="J23" s="82"/>
      <c r="K23" s="82"/>
      <c r="L23" s="82"/>
      <c r="M23" s="82"/>
      <c r="N23" s="82"/>
      <c r="O23" s="82"/>
      <c r="P23" s="82"/>
      <c r="Q23" s="48"/>
    </row>
    <row r="24" spans="1:17" ht="15.75" customHeight="1" x14ac:dyDescent="0.2">
      <c r="C24" s="83"/>
      <c r="D24" s="83"/>
      <c r="E24" s="83"/>
      <c r="F24" s="83"/>
      <c r="G24" s="83"/>
      <c r="H24" s="83"/>
      <c r="I24" s="83"/>
      <c r="J24" s="83"/>
      <c r="K24" s="83"/>
      <c r="L24" s="83"/>
      <c r="M24" s="83"/>
      <c r="N24" s="83"/>
      <c r="O24" s="83"/>
      <c r="P24" s="83"/>
    </row>
    <row r="25" spans="1:17" ht="30.75" customHeight="1" x14ac:dyDescent="0.2"/>
    <row r="26" spans="1:17" ht="15.75" customHeight="1" x14ac:dyDescent="0.2"/>
    <row r="27" spans="1:17" ht="15.75" customHeight="1" x14ac:dyDescent="0.2"/>
  </sheetData>
  <sheetProtection password="E3E4" sheet="1" objects="1" scenarios="1"/>
  <mergeCells count="12">
    <mergeCell ref="B7:B11"/>
    <mergeCell ref="O14:P14"/>
    <mergeCell ref="D9:E9"/>
    <mergeCell ref="J9:K9"/>
    <mergeCell ref="J14:K14"/>
    <mergeCell ref="D19:E19"/>
    <mergeCell ref="J19:K19"/>
    <mergeCell ref="C14:C18"/>
    <mergeCell ref="D14:E14"/>
    <mergeCell ref="O6:P6"/>
    <mergeCell ref="O7:P7"/>
    <mergeCell ref="G9:I9"/>
  </mergeCells>
  <phoneticPr fontId="1"/>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showGridLines="0" view="pageBreakPreview" topLeftCell="A3" zoomScaleNormal="100" zoomScaleSheetLayoutView="100" workbookViewId="0">
      <selection activeCell="B7" sqref="B7:C7"/>
    </sheetView>
  </sheetViews>
  <sheetFormatPr defaultColWidth="9" defaultRowHeight="13.2" x14ac:dyDescent="0.2"/>
  <cols>
    <col min="1" max="1" width="1.33203125" style="25" customWidth="1"/>
    <col min="2" max="2" width="10.109375" style="25" customWidth="1"/>
    <col min="3" max="3" width="7.109375" style="25" customWidth="1"/>
    <col min="4" max="7" width="3.6640625" style="25" customWidth="1"/>
    <col min="8" max="8" width="9" style="25" customWidth="1"/>
    <col min="9" max="10" width="3.6640625" style="25" customWidth="1"/>
    <col min="11" max="11" width="3.44140625" style="25" bestFit="1" customWidth="1"/>
    <col min="12" max="12" width="6.6640625" style="25" customWidth="1"/>
    <col min="13" max="13" width="7.109375" style="25" customWidth="1"/>
    <col min="14" max="14" width="3.77734375" style="25" customWidth="1"/>
    <col min="15" max="15" width="7.109375" style="25" customWidth="1"/>
    <col min="16" max="16" width="5.6640625" style="25" customWidth="1"/>
    <col min="17" max="17" width="6.21875" style="25" bestFit="1" customWidth="1"/>
    <col min="18" max="18" width="1.33203125" style="25" customWidth="1"/>
    <col min="19" max="16384" width="9" style="25"/>
  </cols>
  <sheetData>
    <row r="1" spans="1:18" x14ac:dyDescent="0.2">
      <c r="A1" s="26"/>
      <c r="B1" s="27"/>
      <c r="C1" s="27"/>
      <c r="D1" s="27"/>
      <c r="E1" s="27"/>
      <c r="F1" s="27"/>
      <c r="G1" s="27"/>
      <c r="H1" s="27"/>
      <c r="I1" s="27"/>
      <c r="J1" s="27"/>
      <c r="K1" s="27"/>
      <c r="L1" s="27"/>
      <c r="M1" s="27"/>
      <c r="N1" s="27"/>
      <c r="O1" s="27"/>
      <c r="P1" s="27"/>
      <c r="Q1" s="27"/>
      <c r="R1" s="28"/>
    </row>
    <row r="2" spans="1:18" ht="15" customHeight="1" x14ac:dyDescent="0.2">
      <c r="A2" s="29"/>
      <c r="B2" s="77" t="s">
        <v>187</v>
      </c>
      <c r="C2" s="21"/>
      <c r="D2" s="21"/>
      <c r="E2" s="21"/>
      <c r="F2" s="21"/>
      <c r="G2" s="21"/>
      <c r="H2" s="21"/>
      <c r="I2" s="21"/>
      <c r="J2" s="21"/>
      <c r="K2" s="21"/>
      <c r="L2" s="21"/>
      <c r="M2" s="21"/>
      <c r="N2" s="21"/>
      <c r="O2" s="21"/>
      <c r="P2" s="21"/>
      <c r="Q2" s="21"/>
      <c r="R2" s="32"/>
    </row>
    <row r="3" spans="1:18" ht="15" customHeight="1" x14ac:dyDescent="0.2">
      <c r="A3" s="29"/>
      <c r="B3" s="21"/>
      <c r="C3" s="21"/>
      <c r="D3" s="21"/>
      <c r="E3" s="21"/>
      <c r="F3" s="21"/>
      <c r="G3" s="21"/>
      <c r="H3" s="21"/>
      <c r="I3" s="21"/>
      <c r="J3" s="21"/>
      <c r="K3" s="21"/>
      <c r="L3" s="21"/>
      <c r="M3" s="21"/>
      <c r="N3" s="21"/>
      <c r="O3" s="21"/>
      <c r="P3" s="21"/>
      <c r="Q3" s="21"/>
      <c r="R3" s="32"/>
    </row>
    <row r="4" spans="1:18" ht="29.25" customHeight="1" x14ac:dyDescent="0.2">
      <c r="A4" s="29"/>
      <c r="B4" s="103" t="s">
        <v>105</v>
      </c>
      <c r="C4" s="103"/>
      <c r="D4" s="103"/>
      <c r="E4" s="103"/>
      <c r="F4" s="103"/>
      <c r="G4" s="103"/>
      <c r="H4" s="103"/>
      <c r="I4" s="103"/>
      <c r="J4" s="103"/>
      <c r="K4" s="103"/>
      <c r="L4" s="103"/>
      <c r="M4" s="103"/>
      <c r="N4" s="103"/>
      <c r="O4" s="103"/>
      <c r="P4" s="103"/>
      <c r="Q4" s="103"/>
      <c r="R4" s="32"/>
    </row>
    <row r="5" spans="1:18" ht="15.75" customHeight="1" x14ac:dyDescent="0.2">
      <c r="A5" s="29"/>
      <c r="B5" s="21"/>
      <c r="C5" s="50"/>
      <c r="D5" s="50"/>
      <c r="E5" s="50"/>
      <c r="F5" s="50"/>
      <c r="G5" s="50"/>
      <c r="H5" s="50"/>
      <c r="I5" s="50"/>
      <c r="J5" s="50"/>
      <c r="K5" s="50"/>
      <c r="L5" s="50"/>
      <c r="M5" s="50"/>
      <c r="N5" s="50"/>
      <c r="O5" s="50"/>
      <c r="P5" s="50"/>
      <c r="Q5" s="21"/>
      <c r="R5" s="32"/>
    </row>
    <row r="6" spans="1:18" ht="15.75" customHeight="1" x14ac:dyDescent="0.2">
      <c r="A6" s="29"/>
      <c r="B6" s="34"/>
      <c r="C6" s="51"/>
      <c r="D6" s="52"/>
      <c r="E6" s="52"/>
      <c r="F6" s="52"/>
      <c r="G6" s="53" t="s">
        <v>93</v>
      </c>
      <c r="H6" s="52"/>
      <c r="I6" s="52"/>
      <c r="J6" s="52"/>
      <c r="K6" s="52"/>
      <c r="L6" s="51"/>
      <c r="M6" s="51"/>
      <c r="N6" s="51"/>
      <c r="O6" s="51"/>
      <c r="P6" s="54"/>
      <c r="Q6" s="21"/>
      <c r="R6" s="32"/>
    </row>
    <row r="7" spans="1:18" ht="15.75" customHeight="1" x14ac:dyDescent="0.2">
      <c r="A7" s="29"/>
      <c r="B7" s="147">
        <f>+'2バイオガス発生量'!O13</f>
        <v>0</v>
      </c>
      <c r="C7" s="148"/>
      <c r="D7" s="149" t="s">
        <v>159</v>
      </c>
      <c r="E7" s="149"/>
      <c r="F7" s="55" t="s">
        <v>23</v>
      </c>
      <c r="G7" s="150">
        <v>1.9</v>
      </c>
      <c r="H7" s="150"/>
      <c r="I7" s="151" t="s">
        <v>103</v>
      </c>
      <c r="J7" s="151"/>
      <c r="K7" s="151"/>
      <c r="L7" s="55" t="s">
        <v>24</v>
      </c>
      <c r="M7" s="152">
        <f>ROUND(B7*G7,0)</f>
        <v>0</v>
      </c>
      <c r="N7" s="152"/>
      <c r="O7" s="149" t="s">
        <v>160</v>
      </c>
      <c r="P7" s="153"/>
      <c r="Q7" s="21"/>
      <c r="R7" s="32"/>
    </row>
    <row r="8" spans="1:18" ht="15.75" customHeight="1" x14ac:dyDescent="0.2">
      <c r="A8" s="29"/>
      <c r="B8" s="98" t="s">
        <v>98</v>
      </c>
      <c r="C8" s="99"/>
      <c r="D8" s="99"/>
      <c r="E8" s="99"/>
      <c r="F8" s="22"/>
      <c r="G8" s="56" t="s">
        <v>99</v>
      </c>
      <c r="H8" s="56"/>
      <c r="I8" s="22"/>
      <c r="J8" s="22"/>
      <c r="K8" s="22"/>
      <c r="L8" s="57"/>
      <c r="M8" s="57"/>
      <c r="N8" s="57"/>
      <c r="O8" s="99" t="s">
        <v>100</v>
      </c>
      <c r="P8" s="100"/>
      <c r="Q8" s="21"/>
      <c r="R8" s="32"/>
    </row>
    <row r="9" spans="1:18" ht="15.75" customHeight="1" x14ac:dyDescent="0.2">
      <c r="A9" s="29"/>
      <c r="B9" s="21"/>
      <c r="C9" s="50"/>
      <c r="D9" s="38" t="s">
        <v>101</v>
      </c>
      <c r="E9" s="50"/>
      <c r="F9" s="50"/>
      <c r="G9" s="50"/>
      <c r="H9" s="50"/>
      <c r="I9" s="50"/>
      <c r="J9" s="50"/>
      <c r="K9" s="50"/>
      <c r="L9" s="50"/>
      <c r="M9" s="50"/>
      <c r="N9" s="50"/>
      <c r="O9" s="50"/>
      <c r="P9" s="50"/>
      <c r="Q9" s="21"/>
      <c r="R9" s="32"/>
    </row>
    <row r="10" spans="1:18" x14ac:dyDescent="0.2">
      <c r="A10" s="29"/>
      <c r="B10" s="50"/>
      <c r="C10" s="50"/>
      <c r="D10" s="50"/>
      <c r="E10" s="50"/>
      <c r="F10" s="50"/>
      <c r="G10" s="50"/>
      <c r="H10" s="50"/>
      <c r="I10" s="50"/>
      <c r="J10" s="50"/>
      <c r="K10" s="50"/>
      <c r="L10" s="50"/>
      <c r="M10" s="50"/>
      <c r="N10" s="50"/>
      <c r="O10" s="50"/>
      <c r="P10" s="50"/>
      <c r="Q10" s="21"/>
      <c r="R10" s="32"/>
    </row>
    <row r="11" spans="1:18" ht="15" customHeight="1" x14ac:dyDescent="0.2">
      <c r="A11" s="29"/>
      <c r="B11" s="24" t="s">
        <v>110</v>
      </c>
      <c r="C11" s="50"/>
      <c r="D11" s="50"/>
      <c r="E11" s="50"/>
      <c r="F11" s="50"/>
      <c r="G11" s="50"/>
      <c r="H11" s="50"/>
      <c r="I11" s="50"/>
      <c r="J11" s="50"/>
      <c r="K11" s="50"/>
      <c r="L11" s="50"/>
      <c r="M11" s="50"/>
      <c r="N11" s="50"/>
      <c r="O11" s="50"/>
      <c r="P11" s="50"/>
      <c r="Q11" s="21"/>
      <c r="R11" s="32"/>
    </row>
    <row r="12" spans="1:18" ht="15" customHeight="1" x14ac:dyDescent="0.2">
      <c r="A12" s="29"/>
      <c r="B12" s="34"/>
      <c r="C12" s="52"/>
      <c r="D12" s="52"/>
      <c r="E12" s="52"/>
      <c r="F12" s="52"/>
      <c r="G12" s="52"/>
      <c r="H12" s="53" t="s">
        <v>116</v>
      </c>
      <c r="I12" s="52"/>
      <c r="J12" s="52"/>
      <c r="K12" s="52"/>
      <c r="L12" s="52"/>
      <c r="M12" s="52"/>
      <c r="N12" s="52"/>
      <c r="O12" s="52"/>
      <c r="P12" s="52"/>
      <c r="Q12" s="58"/>
      <c r="R12" s="32"/>
    </row>
    <row r="13" spans="1:18" ht="15" customHeight="1" x14ac:dyDescent="0.2">
      <c r="A13" s="29"/>
      <c r="B13" s="70">
        <f>+'3バイオガスによる収入'!M7</f>
        <v>0</v>
      </c>
      <c r="C13" s="60" t="s">
        <v>160</v>
      </c>
      <c r="D13" s="55" t="s">
        <v>23</v>
      </c>
      <c r="E13" s="55"/>
      <c r="F13" s="55">
        <v>1</v>
      </c>
      <c r="G13" s="55" t="s">
        <v>115</v>
      </c>
      <c r="H13" s="86">
        <v>0.2</v>
      </c>
      <c r="I13" s="60"/>
      <c r="J13" s="60"/>
      <c r="K13" s="60" t="s">
        <v>23</v>
      </c>
      <c r="L13" s="65">
        <v>39</v>
      </c>
      <c r="M13" s="79" t="s">
        <v>117</v>
      </c>
      <c r="N13" s="55" t="s">
        <v>24</v>
      </c>
      <c r="O13" s="156">
        <f>ROUND(B13*(1-H13)*L13,0)</f>
        <v>0</v>
      </c>
      <c r="P13" s="156"/>
      <c r="Q13" s="63" t="s">
        <v>161</v>
      </c>
      <c r="R13" s="32"/>
    </row>
    <row r="14" spans="1:18" ht="15" customHeight="1" x14ac:dyDescent="0.2">
      <c r="A14" s="29"/>
      <c r="B14" s="98" t="s">
        <v>114</v>
      </c>
      <c r="C14" s="99"/>
      <c r="D14" s="22"/>
      <c r="E14" s="22"/>
      <c r="F14" s="22"/>
      <c r="G14" s="99" t="s">
        <v>118</v>
      </c>
      <c r="H14" s="99"/>
      <c r="I14" s="99"/>
      <c r="J14" s="23"/>
      <c r="K14" s="23"/>
      <c r="L14" s="22" t="s">
        <v>107</v>
      </c>
      <c r="M14" s="23"/>
      <c r="N14" s="22"/>
      <c r="O14" s="99" t="s">
        <v>108</v>
      </c>
      <c r="P14" s="99"/>
      <c r="Q14" s="69"/>
      <c r="R14" s="32"/>
    </row>
    <row r="15" spans="1:18" ht="15" customHeight="1" x14ac:dyDescent="0.2">
      <c r="A15" s="29"/>
      <c r="B15" s="38" t="s">
        <v>109</v>
      </c>
      <c r="C15" s="21"/>
      <c r="D15" s="21"/>
      <c r="E15" s="21"/>
      <c r="F15" s="21"/>
      <c r="G15" s="21"/>
      <c r="H15" s="21"/>
      <c r="I15" s="21"/>
      <c r="J15" s="21"/>
      <c r="K15" s="21"/>
      <c r="L15" s="21"/>
      <c r="M15" s="21"/>
      <c r="N15" s="21"/>
      <c r="O15" s="21"/>
      <c r="P15" s="21"/>
      <c r="Q15" s="21"/>
      <c r="R15" s="32"/>
    </row>
    <row r="16" spans="1:18" ht="15" customHeight="1" x14ac:dyDescent="0.2">
      <c r="A16" s="29"/>
      <c r="B16" s="38" t="s">
        <v>119</v>
      </c>
      <c r="C16" s="21"/>
      <c r="D16" s="21"/>
      <c r="E16" s="21"/>
      <c r="F16" s="21"/>
      <c r="G16" s="21"/>
      <c r="H16" s="21"/>
      <c r="I16" s="21"/>
      <c r="J16" s="21"/>
      <c r="K16" s="21"/>
      <c r="L16" s="21"/>
      <c r="M16" s="21"/>
      <c r="N16" s="21"/>
      <c r="O16" s="21"/>
      <c r="P16" s="21"/>
      <c r="Q16" s="21"/>
      <c r="R16" s="32"/>
    </row>
    <row r="17" spans="1:20" ht="15" customHeight="1" x14ac:dyDescent="0.2">
      <c r="A17" s="29"/>
      <c r="B17" s="21"/>
      <c r="C17" s="21"/>
      <c r="D17" s="21"/>
      <c r="E17" s="21"/>
      <c r="F17" s="21"/>
      <c r="G17" s="21"/>
      <c r="H17" s="21"/>
      <c r="I17" s="21"/>
      <c r="J17" s="21"/>
      <c r="K17" s="21"/>
      <c r="L17" s="21"/>
      <c r="M17" s="21"/>
      <c r="N17" s="21"/>
      <c r="O17" s="21"/>
      <c r="P17" s="21"/>
      <c r="Q17" s="21"/>
      <c r="R17" s="32"/>
    </row>
    <row r="18" spans="1:20" ht="15" customHeight="1" x14ac:dyDescent="0.2">
      <c r="A18" s="29"/>
      <c r="B18" s="24" t="s">
        <v>112</v>
      </c>
      <c r="C18" s="21"/>
      <c r="D18" s="21"/>
      <c r="E18" s="21"/>
      <c r="F18" s="21"/>
      <c r="G18" s="21"/>
      <c r="H18" s="21"/>
      <c r="I18" s="21"/>
      <c r="J18" s="21"/>
      <c r="K18" s="21"/>
      <c r="L18" s="21"/>
      <c r="M18" s="21"/>
      <c r="N18" s="21"/>
      <c r="O18" s="21"/>
      <c r="P18" s="21"/>
      <c r="Q18" s="21"/>
      <c r="R18" s="32"/>
    </row>
    <row r="19" spans="1:20" ht="15" customHeight="1" x14ac:dyDescent="0.2">
      <c r="A19" s="29"/>
      <c r="B19" s="34"/>
      <c r="C19" s="52"/>
      <c r="D19" s="52"/>
      <c r="E19" s="52"/>
      <c r="F19" s="52"/>
      <c r="G19" s="52"/>
      <c r="H19" s="53" t="s">
        <v>93</v>
      </c>
      <c r="I19" s="52"/>
      <c r="J19" s="52"/>
      <c r="K19" s="52"/>
      <c r="L19" s="52"/>
      <c r="M19" s="52"/>
      <c r="N19" s="52"/>
      <c r="O19" s="58"/>
      <c r="P19" s="21"/>
      <c r="Q19" s="21"/>
      <c r="R19" s="32"/>
    </row>
    <row r="20" spans="1:20" ht="15" customHeight="1" x14ac:dyDescent="0.2">
      <c r="A20" s="29"/>
      <c r="B20" s="70">
        <f>+'2バイオガス発生量'!O13</f>
        <v>0</v>
      </c>
      <c r="C20" s="60" t="s">
        <v>159</v>
      </c>
      <c r="D20" s="55" t="s">
        <v>23</v>
      </c>
      <c r="E20" s="154" t="s">
        <v>163</v>
      </c>
      <c r="F20" s="154"/>
      <c r="G20" s="154"/>
      <c r="H20" s="65">
        <v>59</v>
      </c>
      <c r="I20" s="66" t="s">
        <v>120</v>
      </c>
      <c r="J20" s="66"/>
      <c r="K20" s="67"/>
      <c r="L20" s="155">
        <f>ROUND(B20*(50/100)*H20,0)</f>
        <v>0</v>
      </c>
      <c r="M20" s="155"/>
      <c r="N20" s="155"/>
      <c r="O20" s="63" t="s">
        <v>161</v>
      </c>
      <c r="P20" s="21"/>
      <c r="Q20" s="21"/>
      <c r="R20" s="32"/>
      <c r="T20" s="68"/>
    </row>
    <row r="21" spans="1:20" ht="15" customHeight="1" x14ac:dyDescent="0.2">
      <c r="A21" s="29"/>
      <c r="B21" s="98" t="s">
        <v>98</v>
      </c>
      <c r="C21" s="99"/>
      <c r="D21" s="22"/>
      <c r="E21" s="22"/>
      <c r="F21" s="22"/>
      <c r="G21" s="22"/>
      <c r="H21" s="56" t="s">
        <v>162</v>
      </c>
      <c r="I21" s="56"/>
      <c r="J21" s="56"/>
      <c r="K21" s="56"/>
      <c r="L21" s="99" t="s">
        <v>111</v>
      </c>
      <c r="M21" s="99"/>
      <c r="N21" s="99"/>
      <c r="O21" s="100"/>
      <c r="P21" s="21"/>
      <c r="Q21" s="21"/>
      <c r="R21" s="32"/>
    </row>
    <row r="22" spans="1:20" ht="15" customHeight="1" x14ac:dyDescent="0.2">
      <c r="A22" s="29"/>
      <c r="B22" s="38" t="s">
        <v>101</v>
      </c>
      <c r="C22" s="21"/>
      <c r="D22" s="21"/>
      <c r="E22" s="21"/>
      <c r="F22" s="21"/>
      <c r="G22" s="21"/>
      <c r="H22" s="21"/>
      <c r="I22" s="21"/>
      <c r="J22" s="21"/>
      <c r="K22" s="21"/>
      <c r="L22" s="21"/>
      <c r="M22" s="21"/>
      <c r="N22" s="21"/>
      <c r="O22" s="21"/>
      <c r="P22" s="21"/>
      <c r="Q22" s="21"/>
      <c r="R22" s="32"/>
    </row>
    <row r="23" spans="1:20" ht="29.25" customHeight="1" x14ac:dyDescent="0.2">
      <c r="A23" s="29"/>
      <c r="B23" s="121" t="s">
        <v>113</v>
      </c>
      <c r="C23" s="121"/>
      <c r="D23" s="121"/>
      <c r="E23" s="121"/>
      <c r="F23" s="121"/>
      <c r="G23" s="121"/>
      <c r="H23" s="121"/>
      <c r="I23" s="121"/>
      <c r="J23" s="121"/>
      <c r="K23" s="121"/>
      <c r="L23" s="121"/>
      <c r="M23" s="121"/>
      <c r="N23" s="121"/>
      <c r="O23" s="121"/>
      <c r="P23" s="121"/>
      <c r="Q23" s="121"/>
      <c r="R23" s="32"/>
    </row>
    <row r="24" spans="1:20" ht="15" customHeight="1" thickBot="1" x14ac:dyDescent="0.25">
      <c r="A24" s="45"/>
      <c r="B24" s="46"/>
      <c r="C24" s="46"/>
      <c r="D24" s="46"/>
      <c r="E24" s="46"/>
      <c r="F24" s="46"/>
      <c r="G24" s="46"/>
      <c r="H24" s="46"/>
      <c r="I24" s="46"/>
      <c r="J24" s="46"/>
      <c r="K24" s="46"/>
      <c r="L24" s="46"/>
      <c r="M24" s="46"/>
      <c r="N24" s="46"/>
      <c r="O24" s="46"/>
      <c r="P24" s="46"/>
      <c r="Q24" s="46"/>
      <c r="R24" s="48"/>
    </row>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sheetProtection password="E3E4" sheet="1" objects="1" scenarios="1"/>
  <mergeCells count="18">
    <mergeCell ref="B23:Q23"/>
    <mergeCell ref="B21:C21"/>
    <mergeCell ref="E20:G20"/>
    <mergeCell ref="L20:N20"/>
    <mergeCell ref="O13:P13"/>
    <mergeCell ref="L21:O21"/>
    <mergeCell ref="B7:C7"/>
    <mergeCell ref="D7:E7"/>
    <mergeCell ref="B14:C14"/>
    <mergeCell ref="O14:P14"/>
    <mergeCell ref="B4:Q4"/>
    <mergeCell ref="G14:I14"/>
    <mergeCell ref="O8:P8"/>
    <mergeCell ref="G7:H7"/>
    <mergeCell ref="I7:K7"/>
    <mergeCell ref="B8:E8"/>
    <mergeCell ref="M7:N7"/>
    <mergeCell ref="O7:P7"/>
  </mergeCells>
  <phoneticPr fontId="1"/>
  <pageMargins left="0.70866141732283472" right="0.70866141732283472" top="0.74803149606299213" bottom="0.74803149606299213"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view="pageBreakPreview" zoomScaleNormal="100" zoomScaleSheetLayoutView="100" workbookViewId="0">
      <selection activeCell="E16" sqref="E16"/>
    </sheetView>
  </sheetViews>
  <sheetFormatPr defaultColWidth="9" defaultRowHeight="13.2" x14ac:dyDescent="0.2"/>
  <cols>
    <col min="1" max="1" width="1.44140625" style="25" customWidth="1"/>
    <col min="2" max="2" width="10.109375" style="25" customWidth="1"/>
    <col min="3" max="3" width="5.6640625" style="25" customWidth="1"/>
    <col min="4" max="4" width="3.6640625" style="25" customWidth="1"/>
    <col min="5" max="5" width="10.33203125" style="25" customWidth="1"/>
    <col min="6" max="6" width="3.33203125" style="25" bestFit="1" customWidth="1"/>
    <col min="7" max="7" width="10.77734375" style="25" customWidth="1"/>
    <col min="8" max="8" width="3.6640625" style="25" customWidth="1"/>
    <col min="9" max="9" width="9.21875" style="25" customWidth="1"/>
    <col min="10" max="10" width="9.6640625" style="25" bestFit="1" customWidth="1"/>
    <col min="11" max="11" width="3.6640625" style="25" customWidth="1"/>
    <col min="12" max="13" width="9" style="25"/>
    <col min="14" max="14" width="1.33203125" style="25" customWidth="1"/>
    <col min="15" max="16384" width="9" style="25"/>
  </cols>
  <sheetData>
    <row r="1" spans="1:21" x14ac:dyDescent="0.2">
      <c r="A1" s="26"/>
      <c r="B1" s="27"/>
      <c r="C1" s="27"/>
      <c r="D1" s="27"/>
      <c r="E1" s="27"/>
      <c r="F1" s="27"/>
      <c r="G1" s="27"/>
      <c r="H1" s="27"/>
      <c r="I1" s="27"/>
      <c r="J1" s="27"/>
      <c r="K1" s="27"/>
      <c r="L1" s="27"/>
      <c r="M1" s="27"/>
      <c r="N1" s="28"/>
    </row>
    <row r="2" spans="1:21" ht="15" customHeight="1" x14ac:dyDescent="0.2">
      <c r="A2" s="29"/>
      <c r="B2" s="77" t="s">
        <v>188</v>
      </c>
      <c r="C2" s="30"/>
      <c r="D2" s="30"/>
      <c r="E2" s="30"/>
      <c r="F2" s="30"/>
      <c r="G2" s="30"/>
      <c r="H2" s="21"/>
      <c r="I2" s="21"/>
      <c r="J2" s="21"/>
      <c r="K2" s="21"/>
      <c r="L2" s="21"/>
      <c r="M2" s="21"/>
      <c r="N2" s="32"/>
    </row>
    <row r="3" spans="1:21" ht="28.5" customHeight="1" x14ac:dyDescent="0.2">
      <c r="A3" s="29"/>
      <c r="B3" s="103" t="s">
        <v>121</v>
      </c>
      <c r="C3" s="103"/>
      <c r="D3" s="103"/>
      <c r="E3" s="103"/>
      <c r="F3" s="103"/>
      <c r="G3" s="103"/>
      <c r="H3" s="103"/>
      <c r="I3" s="103"/>
      <c r="J3" s="103"/>
      <c r="K3" s="103"/>
      <c r="L3" s="103"/>
      <c r="M3" s="103"/>
      <c r="N3" s="32"/>
    </row>
    <row r="4" spans="1:21" ht="15" customHeight="1" x14ac:dyDescent="0.2">
      <c r="A4" s="29"/>
      <c r="B4" s="21"/>
      <c r="C4" s="21"/>
      <c r="D4" s="21"/>
      <c r="E4" s="21"/>
      <c r="F4" s="21"/>
      <c r="G4" s="21"/>
      <c r="H4" s="21"/>
      <c r="I4" s="21"/>
      <c r="J4" s="21"/>
      <c r="K4" s="21"/>
      <c r="L4" s="21"/>
      <c r="M4" s="21"/>
      <c r="N4" s="32"/>
    </row>
    <row r="5" spans="1:21" ht="15" customHeight="1" x14ac:dyDescent="0.2">
      <c r="A5" s="29"/>
      <c r="B5" s="21" t="s">
        <v>122</v>
      </c>
      <c r="C5" s="21"/>
      <c r="D5" s="21"/>
      <c r="E5" s="21"/>
      <c r="F5" s="21"/>
      <c r="G5" s="21"/>
      <c r="H5" s="21"/>
      <c r="I5" s="21"/>
      <c r="J5" s="21"/>
      <c r="K5" s="21"/>
      <c r="L5" s="21"/>
      <c r="M5" s="21"/>
      <c r="N5" s="32"/>
    </row>
    <row r="6" spans="1:21" ht="15" customHeight="1" x14ac:dyDescent="0.2">
      <c r="A6" s="29"/>
      <c r="B6" s="24" t="s">
        <v>123</v>
      </c>
      <c r="C6" s="21"/>
      <c r="D6" s="21"/>
      <c r="E6" s="21"/>
      <c r="F6" s="21"/>
      <c r="G6" s="21"/>
      <c r="H6" s="21"/>
      <c r="I6" s="21"/>
      <c r="J6" s="21"/>
      <c r="K6" s="21"/>
      <c r="L6" s="21"/>
      <c r="M6" s="21"/>
      <c r="N6" s="32"/>
    </row>
    <row r="7" spans="1:21" ht="15" customHeight="1" x14ac:dyDescent="0.2">
      <c r="A7" s="29"/>
      <c r="B7" s="34"/>
      <c r="C7" s="52"/>
      <c r="D7" s="52"/>
      <c r="E7" s="53" t="s">
        <v>93</v>
      </c>
      <c r="F7" s="53"/>
      <c r="G7" s="52"/>
      <c r="H7" s="52"/>
      <c r="I7" s="52"/>
      <c r="J7" s="58"/>
      <c r="K7" s="21"/>
      <c r="L7" s="21"/>
      <c r="M7" s="21"/>
      <c r="N7" s="32"/>
    </row>
    <row r="8" spans="1:21" ht="18" customHeight="1" x14ac:dyDescent="0.2">
      <c r="A8" s="29"/>
      <c r="B8" s="59">
        <f>+'3バイオガスによる収入'!M7</f>
        <v>0</v>
      </c>
      <c r="C8" s="60" t="s">
        <v>104</v>
      </c>
      <c r="D8" s="55" t="s">
        <v>23</v>
      </c>
      <c r="E8" s="75">
        <v>5.8699999999999996E-4</v>
      </c>
      <c r="F8" s="75"/>
      <c r="G8" s="66" t="s">
        <v>125</v>
      </c>
      <c r="H8" s="55" t="s">
        <v>24</v>
      </c>
      <c r="I8" s="84">
        <f>ROUND(B8*E8,0)</f>
        <v>0</v>
      </c>
      <c r="J8" s="71" t="s">
        <v>126</v>
      </c>
      <c r="K8" s="21"/>
      <c r="L8" s="21"/>
      <c r="M8" s="21"/>
      <c r="N8" s="32"/>
      <c r="P8" s="157"/>
      <c r="Q8" s="157"/>
      <c r="R8" s="157"/>
      <c r="S8" s="157"/>
      <c r="T8" s="157"/>
      <c r="U8" s="157"/>
    </row>
    <row r="9" spans="1:21" ht="18" customHeight="1" x14ac:dyDescent="0.2">
      <c r="A9" s="29"/>
      <c r="B9" s="98" t="s">
        <v>106</v>
      </c>
      <c r="C9" s="99"/>
      <c r="D9" s="22"/>
      <c r="E9" s="56" t="s">
        <v>127</v>
      </c>
      <c r="F9" s="56"/>
      <c r="G9" s="56"/>
      <c r="H9" s="22"/>
      <c r="I9" s="99" t="s">
        <v>128</v>
      </c>
      <c r="J9" s="100"/>
      <c r="K9" s="21"/>
      <c r="L9" s="21"/>
      <c r="M9" s="21"/>
      <c r="N9" s="32"/>
      <c r="P9" s="157"/>
      <c r="Q9" s="157"/>
      <c r="R9" s="157"/>
      <c r="S9" s="157"/>
      <c r="T9" s="157"/>
      <c r="U9" s="157"/>
    </row>
    <row r="10" spans="1:21" ht="15" customHeight="1" x14ac:dyDescent="0.2">
      <c r="A10" s="29"/>
      <c r="B10" s="38" t="s">
        <v>109</v>
      </c>
      <c r="C10" s="21"/>
      <c r="D10" s="21"/>
      <c r="E10" s="21"/>
      <c r="F10" s="21"/>
      <c r="G10" s="21"/>
      <c r="H10" s="21"/>
      <c r="I10" s="39"/>
      <c r="J10" s="21"/>
      <c r="K10" s="21"/>
      <c r="L10" s="21"/>
      <c r="M10" s="21"/>
      <c r="N10" s="32"/>
    </row>
    <row r="11" spans="1:21" ht="15" customHeight="1" x14ac:dyDescent="0.2">
      <c r="A11" s="29"/>
      <c r="B11" s="38" t="s">
        <v>124</v>
      </c>
      <c r="C11" s="21"/>
      <c r="D11" s="21"/>
      <c r="E11" s="21"/>
      <c r="F11" s="21"/>
      <c r="G11" s="21"/>
      <c r="H11" s="21"/>
      <c r="I11" s="39"/>
      <c r="J11" s="21"/>
      <c r="K11" s="21"/>
      <c r="L11" s="21"/>
      <c r="M11" s="21"/>
      <c r="N11" s="32"/>
    </row>
    <row r="12" spans="1:21" ht="15" customHeight="1" x14ac:dyDescent="0.2">
      <c r="A12" s="29"/>
      <c r="B12" s="39" t="s">
        <v>129</v>
      </c>
      <c r="C12" s="21"/>
      <c r="D12" s="21"/>
      <c r="E12" s="21"/>
      <c r="F12" s="21"/>
      <c r="G12" s="21"/>
      <c r="H12" s="21"/>
      <c r="I12" s="21"/>
      <c r="J12" s="21"/>
      <c r="K12" s="21"/>
      <c r="L12" s="21"/>
      <c r="M12" s="21"/>
      <c r="N12" s="32"/>
    </row>
    <row r="13" spans="1:21" ht="15" customHeight="1" x14ac:dyDescent="0.2">
      <c r="A13" s="29"/>
      <c r="B13" s="39"/>
      <c r="C13" s="21"/>
      <c r="D13" s="21"/>
      <c r="E13" s="21"/>
      <c r="F13" s="21"/>
      <c r="G13" s="21"/>
      <c r="H13" s="21"/>
      <c r="I13" s="21"/>
      <c r="J13" s="21"/>
      <c r="K13" s="21"/>
      <c r="L13" s="21"/>
      <c r="M13" s="21"/>
      <c r="N13" s="32"/>
    </row>
    <row r="14" spans="1:21" ht="15" customHeight="1" x14ac:dyDescent="0.2">
      <c r="A14" s="29"/>
      <c r="B14" s="24" t="s">
        <v>130</v>
      </c>
      <c r="C14" s="21"/>
      <c r="D14" s="21"/>
      <c r="E14" s="21"/>
      <c r="F14" s="21"/>
      <c r="G14" s="21"/>
      <c r="H14" s="21"/>
      <c r="I14" s="21"/>
      <c r="J14" s="21"/>
      <c r="K14" s="21"/>
      <c r="L14" s="21"/>
      <c r="M14" s="21"/>
      <c r="N14" s="32"/>
    </row>
    <row r="15" spans="1:21" ht="15" customHeight="1" x14ac:dyDescent="0.2">
      <c r="A15" s="29"/>
      <c r="B15" s="34"/>
      <c r="C15" s="52"/>
      <c r="D15" s="52"/>
      <c r="E15" s="52"/>
      <c r="F15" s="52"/>
      <c r="G15" s="53" t="s">
        <v>93</v>
      </c>
      <c r="H15" s="52"/>
      <c r="I15" s="52"/>
      <c r="J15" s="52"/>
      <c r="K15" s="52"/>
      <c r="L15" s="52"/>
      <c r="M15" s="58"/>
      <c r="N15" s="32"/>
    </row>
    <row r="16" spans="1:21" ht="18.75" customHeight="1" x14ac:dyDescent="0.2">
      <c r="A16" s="29"/>
      <c r="B16" s="59">
        <f>+'2バイオガス発生量'!O13</f>
        <v>0</v>
      </c>
      <c r="C16" s="60" t="s">
        <v>102</v>
      </c>
      <c r="D16" s="55" t="s">
        <v>23</v>
      </c>
      <c r="E16" s="76">
        <v>0.5</v>
      </c>
      <c r="F16" s="55" t="s">
        <v>169</v>
      </c>
      <c r="G16" s="74">
        <v>2.2300000000000002E-3</v>
      </c>
      <c r="H16" s="151" t="s">
        <v>170</v>
      </c>
      <c r="I16" s="151"/>
      <c r="J16" s="64" t="s">
        <v>171</v>
      </c>
      <c r="K16" s="156">
        <f>ROUND(B16*E16*G16,0)</f>
        <v>0</v>
      </c>
      <c r="L16" s="156"/>
      <c r="M16" s="71" t="s">
        <v>126</v>
      </c>
      <c r="N16" s="32"/>
    </row>
    <row r="17" spans="1:14" ht="15" customHeight="1" x14ac:dyDescent="0.2">
      <c r="A17" s="29"/>
      <c r="B17" s="98" t="s">
        <v>98</v>
      </c>
      <c r="C17" s="99"/>
      <c r="D17" s="22"/>
      <c r="E17" s="22"/>
      <c r="F17" s="22"/>
      <c r="G17" s="56" t="s">
        <v>131</v>
      </c>
      <c r="H17" s="56"/>
      <c r="I17" s="22"/>
      <c r="J17" s="99" t="s">
        <v>128</v>
      </c>
      <c r="K17" s="99"/>
      <c r="L17" s="22"/>
      <c r="M17" s="69"/>
      <c r="N17" s="32"/>
    </row>
    <row r="18" spans="1:14" ht="15" customHeight="1" x14ac:dyDescent="0.2">
      <c r="A18" s="29"/>
      <c r="B18" s="38" t="s">
        <v>133</v>
      </c>
      <c r="C18" s="21"/>
      <c r="D18" s="21"/>
      <c r="E18" s="21"/>
      <c r="F18" s="21"/>
      <c r="G18" s="21"/>
      <c r="H18" s="21"/>
      <c r="I18" s="21"/>
      <c r="J18" s="21"/>
      <c r="K18" s="21"/>
      <c r="L18" s="21"/>
      <c r="M18" s="21"/>
      <c r="N18" s="32"/>
    </row>
    <row r="19" spans="1:14" ht="15" customHeight="1" x14ac:dyDescent="0.2">
      <c r="A19" s="29"/>
      <c r="B19" s="38" t="s">
        <v>134</v>
      </c>
      <c r="C19" s="21"/>
      <c r="D19" s="21"/>
      <c r="E19" s="21"/>
      <c r="F19" s="21"/>
      <c r="G19" s="21"/>
      <c r="H19" s="21"/>
      <c r="I19" s="21"/>
      <c r="J19" s="21"/>
      <c r="K19" s="21"/>
      <c r="L19" s="21"/>
      <c r="M19" s="21"/>
      <c r="N19" s="32"/>
    </row>
    <row r="20" spans="1:14" ht="15" customHeight="1" x14ac:dyDescent="0.2">
      <c r="A20" s="29"/>
      <c r="B20" s="39" t="s">
        <v>129</v>
      </c>
      <c r="C20" s="21"/>
      <c r="D20" s="21"/>
      <c r="E20" s="21"/>
      <c r="F20" s="21"/>
      <c r="G20" s="21"/>
      <c r="H20" s="21"/>
      <c r="I20" s="21"/>
      <c r="J20" s="21"/>
      <c r="K20" s="21"/>
      <c r="L20" s="21"/>
      <c r="M20" s="21"/>
      <c r="N20" s="32"/>
    </row>
    <row r="21" spans="1:14" ht="59.25" customHeight="1" x14ac:dyDescent="0.2">
      <c r="A21" s="29"/>
      <c r="B21" s="121" t="s">
        <v>132</v>
      </c>
      <c r="C21" s="121"/>
      <c r="D21" s="121"/>
      <c r="E21" s="121"/>
      <c r="F21" s="121"/>
      <c r="G21" s="121"/>
      <c r="H21" s="121"/>
      <c r="I21" s="121"/>
      <c r="J21" s="121"/>
      <c r="K21" s="73"/>
      <c r="L21" s="73"/>
      <c r="M21" s="73"/>
      <c r="N21" s="32"/>
    </row>
    <row r="22" spans="1:14" ht="15" customHeight="1" thickBot="1" x14ac:dyDescent="0.25">
      <c r="A22" s="45"/>
      <c r="B22" s="47"/>
      <c r="C22" s="46"/>
      <c r="D22" s="46"/>
      <c r="E22" s="46"/>
      <c r="F22" s="46"/>
      <c r="G22" s="46"/>
      <c r="H22" s="46"/>
      <c r="I22" s="46"/>
      <c r="J22" s="46"/>
      <c r="K22" s="46"/>
      <c r="L22" s="46"/>
      <c r="M22" s="46"/>
      <c r="N22" s="48"/>
    </row>
  </sheetData>
  <sheetProtection password="E3E4" sheet="1" objects="1" scenarios="1"/>
  <mergeCells count="9">
    <mergeCell ref="P8:U9"/>
    <mergeCell ref="H16:I16"/>
    <mergeCell ref="J17:K17"/>
    <mergeCell ref="B21:J21"/>
    <mergeCell ref="B3:M3"/>
    <mergeCell ref="B9:C9"/>
    <mergeCell ref="I9:J9"/>
    <mergeCell ref="B17:C17"/>
    <mergeCell ref="K16:L16"/>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はじめに</vt:lpstr>
      <vt:lpstr>1一般廃棄物</vt:lpstr>
      <vt:lpstr>1産業廃棄物</vt:lpstr>
      <vt:lpstr>1賦存量合計</vt:lpstr>
      <vt:lpstr>2バイオガス発生量</vt:lpstr>
      <vt:lpstr>3バイオガスによる収入</vt:lpstr>
      <vt:lpstr>4環境負荷低減効果</vt:lpstr>
      <vt:lpstr>'1一般廃棄物'!Print_Area</vt:lpstr>
      <vt:lpstr>'4環境負荷低減効果'!Print_Area</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Printed>2017-11-30T02:03:09Z</cp:lastPrinted>
  <dcterms:created xsi:type="dcterms:W3CDTF">2017-04-03T06:44:17Z</dcterms:created>
  <dcterms:modified xsi:type="dcterms:W3CDTF">2017-11-30T02:14:56Z</dcterms:modified>
</cp:coreProperties>
</file>