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菅原賢人(SUGAWARAKento)\Downloads\"/>
    </mc:Choice>
  </mc:AlternateContent>
  <xr:revisionPtr revIDLastSave="0" documentId="13_ncr:1_{9BA0B795-23A9-48D9-BB81-9EC1DD009624}" xr6:coauthVersionLast="47" xr6:coauthVersionMax="47" xr10:uidLastSave="{00000000-0000-0000-0000-000000000000}"/>
  <bookViews>
    <workbookView xWindow="-110" yWindow="-110" windowWidth="19420" windowHeight="11500" tabRatio="909" firstSheet="1" activeTab="1" xr2:uid="{00000000-000D-0000-FFFF-FFFF00000000}"/>
  </bookViews>
  <sheets>
    <sheet name="必要に応じて記入" sheetId="71" r:id="rId1"/>
    <sheet name="策定に関する留意事項" sheetId="74" r:id="rId2"/>
    <sheet name="本文１基本事項" sheetId="16" r:id="rId3"/>
    <sheet name="本文２－１一般廃棄物" sheetId="17" state="hidden" r:id="rId4"/>
    <sheet name="本文２－２一般廃棄物" sheetId="31" state="hidden" r:id="rId5"/>
    <sheet name="本文２－３一般廃棄物" sheetId="30" state="hidden" r:id="rId6"/>
    <sheet name="本文３施策（一般廃棄物）" sheetId="35" state="hidden" r:id="rId7"/>
    <sheet name="本文表２" sheetId="19" state="hidden" r:id="rId8"/>
    <sheet name="項目１，２" sheetId="12" state="hidden" r:id="rId9"/>
    <sheet name="項目３" sheetId="11" state="hidden" r:id="rId10"/>
    <sheet name="本文表３－Aマテリサ" sheetId="23" state="hidden" r:id="rId11"/>
    <sheet name="本文表３ーBエネ回収" sheetId="24" state="hidden" r:id="rId12"/>
    <sheet name="本文表３ーC運搬中継" sheetId="25" state="hidden" r:id="rId13"/>
    <sheet name="本文表３ーE最終処分" sheetId="27" state="hidden" r:id="rId14"/>
    <sheet name="本文２－１生活排水" sheetId="49" r:id="rId15"/>
    <sheet name="本文２－２生活排水" sheetId="50" r:id="rId16"/>
    <sheet name="本文３施策（生活排水) " sheetId="51" r:id="rId17"/>
    <sheet name="本文表７浄化槽 " sheetId="69" state="hidden" r:id="rId18"/>
    <sheet name="本文表２ーE有機性及びし尿処理" sheetId="26" r:id="rId19"/>
    <sheet name="本文表３計画支援等" sheetId="29" r:id="rId20"/>
    <sheet name="本文表４現有施設一覧" sheetId="22" r:id="rId21"/>
    <sheet name="本文表５浄化槽 " sheetId="73" r:id="rId22"/>
    <sheet name="本文４関連するその他の施策" sheetId="40" r:id="rId23"/>
    <sheet name="本文５フォローアップ" sheetId="43" r:id="rId24"/>
    <sheet name="本文総括表" sheetId="68" r:id="rId25"/>
    <sheet name="【添付資料】トレンドグラフ（一般廃棄物）" sheetId="64" state="hidden" r:id="rId26"/>
    <sheet name="【添付資料】トレンドグラフ (浄化槽用)" sheetId="67" r:id="rId27"/>
    <sheet name="【添付書類】理由書① " sheetId="54" state="hidden" r:id="rId28"/>
    <sheet name="【添付書類】理由書②" sheetId="55" state="hidden" r:id="rId29"/>
    <sheet name="【添付書類】理由書③" sheetId="56" state="hidden" r:id="rId30"/>
    <sheet name="選択肢" sheetId="45" state="hidden" r:id="rId31"/>
  </sheets>
  <definedNames>
    <definedName name="_xlnm.Print_Area" localSheetId="26">'【添付資料】トレンドグラフ (浄化槽用)'!$A$1:$R$36</definedName>
    <definedName name="_xlnm.Print_Area" localSheetId="25">'【添付資料】トレンドグラフ（一般廃棄物）'!$A$1:$O$20</definedName>
    <definedName name="_xlnm.Print_Area" localSheetId="27">'【添付書類】理由書① '!$A$1:$G$48</definedName>
    <definedName name="_xlnm.Print_Area" localSheetId="28">【添付書類】理由書②!$A$1:$G$48</definedName>
    <definedName name="_xlnm.Print_Area" localSheetId="29">【添付書類】理由書③!$A$1:$G$49</definedName>
    <definedName name="_xlnm.Print_Area" localSheetId="8">'項目１，２'!$A$1:$Q$29</definedName>
    <definedName name="_xlnm.Print_Area" localSheetId="9">項目３!$A$1:$Z$56</definedName>
    <definedName name="_xlnm.Print_Area" localSheetId="1">策定に関する留意事項!$A$1:$I$44</definedName>
    <definedName name="_xlnm.Print_Area" localSheetId="2">本文１基本事項!$A$1:$M$60</definedName>
    <definedName name="_xlnm.Print_Area" localSheetId="3">'本文２－１一般廃棄物'!$A$1:$L$36</definedName>
    <definedName name="_xlnm.Print_Area" localSheetId="14">'本文２－１生活排水'!$A$1:$K$21</definedName>
    <definedName name="_xlnm.Print_Area" localSheetId="4">'本文２－２一般廃棄物'!$A$1:$T$46</definedName>
    <definedName name="_xlnm.Print_Area" localSheetId="15">'本文２－２生活排水'!$A$1:$L$46</definedName>
    <definedName name="_xlnm.Print_Area" localSheetId="5">'本文２－３一般廃棄物'!$A$1:$L$34</definedName>
    <definedName name="_xlnm.Print_Area" localSheetId="6">'本文３施策（一般廃棄物）'!$A$1:$M$16</definedName>
    <definedName name="_xlnm.Print_Area" localSheetId="16">'本文３施策（生活排水) '!$A$1:$M$9</definedName>
    <definedName name="_xlnm.Print_Area" localSheetId="22">本文４関連するその他の施策!$A$1:$M$25</definedName>
    <definedName name="_xlnm.Print_Area" localSheetId="23">本文５フォローアップ!$A$1:$M$10</definedName>
    <definedName name="_xlnm.Print_Area" localSheetId="24">本文総括表!$A$1:$Y$26</definedName>
    <definedName name="_xlnm.Print_Area" localSheetId="7">本文表２!$A$1:$S$21</definedName>
    <definedName name="_xlnm.Print_Area" localSheetId="18">本文表２ーE有機性及びし尿処理!$A$1:$F$27</definedName>
    <definedName name="_xlnm.Print_Area" localSheetId="11">本文表３ーBエネ回収!$A$1:$F$37</definedName>
    <definedName name="_xlnm.Print_Area" localSheetId="12">本文表３ーC運搬中継!$A$1:$F$22</definedName>
    <definedName name="_xlnm.Print_Area" localSheetId="13">本文表３ーE最終処分!$A$1:$F$25</definedName>
    <definedName name="_xlnm.Print_Area" localSheetId="10">'本文表３－Aマテリサ'!$A$1:$F$23</definedName>
    <definedName name="_xlnm.Print_Area" localSheetId="19">本文表３計画支援等!$A$1:$F$12</definedName>
    <definedName name="_xlnm.Print_Area" localSheetId="20">本文表４現有施設一覧!$A$1:$H$18</definedName>
    <definedName name="_xlnm.Print_Area" localSheetId="21">'本文表５浄化槽 '!$A$1:$F$14</definedName>
    <definedName name="_xlnm.Print_Area" localSheetId="17">'本文表７浄化槽 '!$A$1:$F$14</definedName>
    <definedName name="_xlnm.Print_Titles" localSheetId="24">本文総括表!$4:$5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68" l="1"/>
  <c r="U25" i="68"/>
  <c r="T25" i="68"/>
  <c r="S25" i="68"/>
  <c r="R25" i="68"/>
  <c r="Q25" i="68"/>
  <c r="P25" i="68"/>
  <c r="O25" i="68"/>
  <c r="N25" i="68"/>
  <c r="N6" i="68"/>
  <c r="O6" i="68"/>
  <c r="P6" i="68"/>
  <c r="R6" i="68"/>
  <c r="S6" i="68"/>
  <c r="T6" i="68"/>
  <c r="U6" i="68"/>
  <c r="V6" i="68"/>
  <c r="Q7" i="68"/>
  <c r="Q8" i="68"/>
  <c r="Q6" i="68" l="1"/>
  <c r="J298" i="50" l="1"/>
  <c r="H298" i="50"/>
  <c r="J297" i="50"/>
  <c r="H297" i="50"/>
  <c r="J296" i="50"/>
  <c r="H296" i="50"/>
  <c r="J295" i="50"/>
  <c r="H295" i="50"/>
  <c r="J294" i="50"/>
  <c r="H294" i="50"/>
  <c r="J293" i="50"/>
  <c r="H293" i="50"/>
  <c r="J292" i="50"/>
  <c r="H292" i="50"/>
  <c r="J291" i="50"/>
  <c r="H291" i="50"/>
  <c r="J283" i="50"/>
  <c r="H283" i="50"/>
  <c r="J282" i="50"/>
  <c r="H282" i="50"/>
  <c r="J281" i="50"/>
  <c r="H281" i="50"/>
  <c r="J280" i="50"/>
  <c r="H280" i="50"/>
  <c r="J279" i="50"/>
  <c r="H279" i="50"/>
  <c r="J278" i="50"/>
  <c r="H278" i="50"/>
  <c r="J277" i="50"/>
  <c r="H277" i="50"/>
  <c r="J276" i="50"/>
  <c r="H276" i="50"/>
  <c r="J268" i="50"/>
  <c r="H268" i="50"/>
  <c r="J267" i="50"/>
  <c r="H267" i="50"/>
  <c r="J266" i="50"/>
  <c r="H266" i="50"/>
  <c r="J265" i="50"/>
  <c r="H265" i="50"/>
  <c r="J264" i="50"/>
  <c r="H264" i="50"/>
  <c r="J263" i="50"/>
  <c r="H263" i="50"/>
  <c r="J262" i="50"/>
  <c r="H262" i="50"/>
  <c r="J261" i="50"/>
  <c r="H261" i="50"/>
  <c r="J253" i="50"/>
  <c r="H253" i="50"/>
  <c r="J252" i="50"/>
  <c r="H252" i="50"/>
  <c r="J251" i="50"/>
  <c r="H251" i="50"/>
  <c r="J250" i="50"/>
  <c r="H250" i="50"/>
  <c r="J249" i="50"/>
  <c r="H249" i="50"/>
  <c r="J248" i="50"/>
  <c r="H248" i="50"/>
  <c r="J247" i="50"/>
  <c r="H247" i="50"/>
  <c r="J246" i="50"/>
  <c r="H246" i="50"/>
  <c r="J238" i="50"/>
  <c r="H238" i="50"/>
  <c r="J237" i="50"/>
  <c r="H237" i="50"/>
  <c r="J236" i="50"/>
  <c r="H236" i="50"/>
  <c r="J235" i="50"/>
  <c r="H235" i="50"/>
  <c r="J234" i="50"/>
  <c r="H234" i="50"/>
  <c r="J233" i="50"/>
  <c r="H233" i="50"/>
  <c r="J232" i="50"/>
  <c r="H232" i="50"/>
  <c r="J231" i="50"/>
  <c r="H231" i="50"/>
  <c r="J223" i="50"/>
  <c r="H223" i="50"/>
  <c r="J222" i="50"/>
  <c r="H222" i="50"/>
  <c r="J221" i="50"/>
  <c r="H221" i="50"/>
  <c r="J220" i="50"/>
  <c r="H220" i="50"/>
  <c r="J219" i="50"/>
  <c r="H219" i="50"/>
  <c r="J218" i="50"/>
  <c r="H218" i="50"/>
  <c r="J217" i="50"/>
  <c r="H217" i="50"/>
  <c r="J216" i="50"/>
  <c r="H216" i="50"/>
  <c r="J208" i="50"/>
  <c r="H208" i="50"/>
  <c r="J207" i="50"/>
  <c r="H207" i="50"/>
  <c r="J206" i="50"/>
  <c r="H206" i="50"/>
  <c r="J205" i="50"/>
  <c r="H205" i="50"/>
  <c r="J204" i="50"/>
  <c r="H204" i="50"/>
  <c r="J203" i="50"/>
  <c r="H203" i="50"/>
  <c r="J202" i="50"/>
  <c r="H202" i="50"/>
  <c r="J201" i="50"/>
  <c r="H201" i="50"/>
  <c r="J193" i="50"/>
  <c r="H193" i="50"/>
  <c r="J192" i="50"/>
  <c r="H192" i="50"/>
  <c r="J191" i="50"/>
  <c r="H191" i="50"/>
  <c r="J190" i="50"/>
  <c r="H190" i="50"/>
  <c r="J189" i="50"/>
  <c r="H189" i="50"/>
  <c r="J188" i="50"/>
  <c r="H188" i="50"/>
  <c r="J187" i="50"/>
  <c r="H187" i="50"/>
  <c r="J186" i="50"/>
  <c r="H186" i="50"/>
  <c r="J178" i="50"/>
  <c r="H178" i="50"/>
  <c r="J177" i="50"/>
  <c r="H177" i="50"/>
  <c r="J176" i="50"/>
  <c r="H176" i="50"/>
  <c r="J175" i="50"/>
  <c r="H175" i="50"/>
  <c r="J174" i="50"/>
  <c r="H174" i="50"/>
  <c r="J173" i="50"/>
  <c r="H173" i="50"/>
  <c r="J172" i="50"/>
  <c r="H172" i="50"/>
  <c r="J171" i="50"/>
  <c r="H171" i="50"/>
  <c r="J163" i="50"/>
  <c r="H163" i="50"/>
  <c r="J162" i="50"/>
  <c r="H162" i="50"/>
  <c r="J161" i="50"/>
  <c r="H161" i="50"/>
  <c r="J160" i="50"/>
  <c r="H160" i="50"/>
  <c r="J159" i="50"/>
  <c r="H159" i="50"/>
  <c r="J158" i="50"/>
  <c r="H158" i="50"/>
  <c r="J157" i="50"/>
  <c r="H157" i="50"/>
  <c r="J156" i="50"/>
  <c r="H156" i="50"/>
  <c r="J148" i="50"/>
  <c r="H148" i="50"/>
  <c r="J147" i="50"/>
  <c r="H147" i="50"/>
  <c r="J146" i="50"/>
  <c r="H146" i="50"/>
  <c r="J145" i="50"/>
  <c r="H145" i="50"/>
  <c r="J144" i="50"/>
  <c r="H144" i="50"/>
  <c r="J143" i="50"/>
  <c r="H143" i="50"/>
  <c r="J142" i="50"/>
  <c r="H142" i="50"/>
  <c r="J141" i="50"/>
  <c r="H141" i="50"/>
  <c r="J133" i="50"/>
  <c r="H133" i="50"/>
  <c r="J132" i="50"/>
  <c r="H132" i="50"/>
  <c r="J131" i="50"/>
  <c r="H131" i="50"/>
  <c r="J130" i="50"/>
  <c r="H130" i="50"/>
  <c r="J129" i="50"/>
  <c r="H129" i="50"/>
  <c r="J128" i="50"/>
  <c r="H128" i="50"/>
  <c r="J127" i="50"/>
  <c r="H127" i="50"/>
  <c r="J126" i="50"/>
  <c r="H126" i="50"/>
  <c r="J118" i="50"/>
  <c r="H118" i="50"/>
  <c r="J117" i="50"/>
  <c r="H117" i="50"/>
  <c r="J116" i="50"/>
  <c r="H116" i="50"/>
  <c r="J115" i="50"/>
  <c r="H115" i="50"/>
  <c r="J114" i="50"/>
  <c r="H114" i="50"/>
  <c r="J113" i="50"/>
  <c r="H113" i="50"/>
  <c r="J112" i="50"/>
  <c r="H112" i="50"/>
  <c r="J111" i="50"/>
  <c r="H111" i="50"/>
  <c r="J103" i="50"/>
  <c r="H103" i="50"/>
  <c r="J102" i="50"/>
  <c r="H102" i="50"/>
  <c r="J101" i="50"/>
  <c r="H101" i="50"/>
  <c r="J100" i="50"/>
  <c r="H100" i="50"/>
  <c r="J99" i="50"/>
  <c r="H99" i="50"/>
  <c r="J98" i="50"/>
  <c r="H98" i="50"/>
  <c r="J97" i="50"/>
  <c r="H97" i="50"/>
  <c r="J96" i="50"/>
  <c r="H96" i="50"/>
  <c r="J88" i="50"/>
  <c r="H88" i="50"/>
  <c r="J87" i="50"/>
  <c r="H87" i="50"/>
  <c r="J86" i="50"/>
  <c r="H86" i="50"/>
  <c r="J85" i="50"/>
  <c r="H85" i="50"/>
  <c r="J84" i="50"/>
  <c r="H84" i="50"/>
  <c r="J83" i="50"/>
  <c r="H83" i="50"/>
  <c r="J82" i="50"/>
  <c r="H82" i="50"/>
  <c r="J81" i="50"/>
  <c r="H81" i="50"/>
  <c r="J73" i="50"/>
  <c r="H73" i="50"/>
  <c r="J72" i="50"/>
  <c r="H72" i="50"/>
  <c r="J71" i="50"/>
  <c r="H71" i="50"/>
  <c r="J70" i="50"/>
  <c r="H70" i="50"/>
  <c r="J69" i="50"/>
  <c r="H69" i="50"/>
  <c r="J68" i="50"/>
  <c r="H68" i="50"/>
  <c r="J67" i="50"/>
  <c r="H67" i="50"/>
  <c r="J66" i="50"/>
  <c r="H66" i="50"/>
  <c r="J58" i="50"/>
  <c r="H58" i="50"/>
  <c r="J57" i="50"/>
  <c r="H57" i="50"/>
  <c r="J56" i="50"/>
  <c r="H56" i="50"/>
  <c r="J55" i="50"/>
  <c r="H55" i="50"/>
  <c r="J54" i="50"/>
  <c r="H54" i="50"/>
  <c r="J53" i="50"/>
  <c r="H53" i="50"/>
  <c r="J52" i="50"/>
  <c r="H52" i="50"/>
  <c r="J51" i="50"/>
  <c r="H51" i="50"/>
  <c r="J43" i="50"/>
  <c r="H43" i="50"/>
  <c r="J42" i="50"/>
  <c r="H42" i="50"/>
  <c r="J41" i="50"/>
  <c r="H41" i="50"/>
  <c r="J40" i="50"/>
  <c r="H40" i="50"/>
  <c r="J39" i="50"/>
  <c r="H39" i="50"/>
  <c r="J38" i="50"/>
  <c r="H38" i="50"/>
  <c r="J37" i="50"/>
  <c r="H37" i="50"/>
  <c r="J36" i="50"/>
  <c r="H36" i="50"/>
  <c r="J28" i="50"/>
  <c r="H28" i="50"/>
  <c r="J27" i="50"/>
  <c r="H27" i="50"/>
  <c r="J26" i="50"/>
  <c r="H26" i="50"/>
  <c r="J25" i="50"/>
  <c r="H25" i="50"/>
  <c r="J24" i="50"/>
  <c r="H24" i="50"/>
  <c r="J23" i="50"/>
  <c r="H23" i="50"/>
  <c r="J22" i="50"/>
  <c r="H22" i="50"/>
  <c r="J21" i="50"/>
  <c r="H21" i="50"/>
  <c r="J13" i="50"/>
  <c r="H13" i="50"/>
  <c r="J12" i="50"/>
  <c r="H12" i="50"/>
  <c r="J11" i="50"/>
  <c r="H11" i="50"/>
  <c r="J10" i="50"/>
  <c r="H10" i="50"/>
  <c r="J9" i="50"/>
  <c r="H9" i="50"/>
  <c r="J8" i="50"/>
  <c r="H8" i="50"/>
  <c r="J7" i="50"/>
  <c r="H7" i="50"/>
  <c r="J6" i="50"/>
  <c r="H6" i="50"/>
  <c r="J14" i="49"/>
  <c r="H14" i="49"/>
  <c r="J13" i="49"/>
  <c r="H13" i="49"/>
  <c r="J12" i="49"/>
  <c r="H12" i="49"/>
  <c r="J11" i="49"/>
  <c r="H11" i="49"/>
  <c r="J10" i="49"/>
  <c r="H10" i="49"/>
  <c r="J9" i="49"/>
  <c r="H9" i="49"/>
  <c r="J8" i="49"/>
  <c r="H8" i="49"/>
  <c r="J7" i="49"/>
  <c r="H7" i="49"/>
  <c r="G9" i="50"/>
  <c r="Q10" i="67"/>
  <c r="P10" i="67"/>
  <c r="O10" i="67"/>
  <c r="N10" i="67"/>
  <c r="M10" i="67"/>
  <c r="L10" i="67"/>
  <c r="K10" i="67"/>
  <c r="J10" i="67"/>
  <c r="I10" i="67"/>
  <c r="H10" i="67"/>
  <c r="G10" i="67"/>
  <c r="Q8" i="67"/>
  <c r="P8" i="67"/>
  <c r="O8" i="67"/>
  <c r="N8" i="67"/>
  <c r="M8" i="67"/>
  <c r="L8" i="67"/>
  <c r="K8" i="67"/>
  <c r="J8" i="67"/>
  <c r="I8" i="67"/>
  <c r="H8" i="67"/>
  <c r="G8" i="67"/>
  <c r="Q6" i="67"/>
  <c r="P6" i="67"/>
  <c r="O6" i="67"/>
  <c r="N6" i="67"/>
  <c r="M6" i="67"/>
  <c r="L6" i="67"/>
  <c r="K6" i="67"/>
  <c r="J6" i="67"/>
  <c r="I6" i="67"/>
  <c r="H6" i="67"/>
  <c r="G6" i="67"/>
  <c r="G4" i="67"/>
  <c r="H4" i="67"/>
  <c r="I4" i="67"/>
  <c r="J4" i="67"/>
  <c r="K4" i="67"/>
  <c r="L4" i="67"/>
  <c r="M4" i="67"/>
  <c r="N4" i="67"/>
  <c r="O4" i="67"/>
  <c r="P4" i="67"/>
  <c r="Q4" i="67"/>
  <c r="F32" i="24"/>
  <c r="E32" i="24"/>
  <c r="D31" i="24"/>
  <c r="D32" i="24" s="1"/>
  <c r="E31" i="24"/>
  <c r="F31" i="24"/>
  <c r="V9" i="68"/>
  <c r="U9" i="68"/>
  <c r="T9" i="68"/>
  <c r="S9" i="68"/>
  <c r="R9" i="68"/>
  <c r="P9" i="68"/>
  <c r="O9" i="68"/>
  <c r="N9" i="68"/>
  <c r="Q24" i="68" l="1"/>
  <c r="Q23" i="68"/>
  <c r="Q22" i="68"/>
  <c r="Q21" i="68"/>
  <c r="Q19" i="68"/>
  <c r="Q18" i="68"/>
  <c r="Q17" i="68"/>
  <c r="Q16" i="68"/>
  <c r="Q15" i="68"/>
  <c r="Q12" i="68"/>
  <c r="Q11" i="68" l="1"/>
  <c r="R13" i="68"/>
  <c r="O13" i="68"/>
  <c r="T13" i="68"/>
  <c r="V13" i="68"/>
  <c r="Q20" i="68"/>
  <c r="U13" i="68"/>
  <c r="Q14" i="68"/>
  <c r="S13" i="68"/>
  <c r="Q9" i="68" l="1"/>
  <c r="Q10" i="68"/>
  <c r="Q13" i="68"/>
  <c r="I46" i="50" l="1"/>
  <c r="G46" i="50"/>
  <c r="I42" i="50"/>
  <c r="G42" i="50"/>
  <c r="I39" i="50"/>
  <c r="G39" i="50"/>
  <c r="G24" i="50"/>
  <c r="I24" i="50"/>
  <c r="G27" i="50"/>
  <c r="I27" i="50"/>
  <c r="G31" i="50"/>
  <c r="I31" i="50"/>
  <c r="I16" i="50"/>
  <c r="G16" i="50"/>
  <c r="I12" i="50"/>
  <c r="G12" i="50"/>
  <c r="I9" i="50"/>
  <c r="I43" i="50" l="1"/>
  <c r="G43" i="50"/>
  <c r="I13" i="50"/>
  <c r="I28" i="50"/>
  <c r="G28" i="50"/>
  <c r="G13" i="50"/>
  <c r="G34" i="50" l="1"/>
  <c r="G19" i="50"/>
  <c r="H9" i="64"/>
  <c r="H10" i="64" s="1"/>
  <c r="J9" i="64"/>
  <c r="J10" i="64" s="1"/>
  <c r="K9" i="64"/>
  <c r="K10" i="64" s="1"/>
  <c r="M9" i="64"/>
  <c r="M10" i="64" s="1"/>
  <c r="E9" i="64"/>
  <c r="E10" i="64" s="1"/>
  <c r="F9" i="64"/>
  <c r="F10" i="64" s="1"/>
  <c r="I7" i="64"/>
  <c r="J7" i="64"/>
  <c r="L7" i="64"/>
  <c r="E7" i="64"/>
  <c r="G7" i="64"/>
  <c r="H7" i="64"/>
  <c r="N7" i="64"/>
  <c r="D9" i="64"/>
  <c r="D10" i="64" s="1"/>
  <c r="G9" i="64"/>
  <c r="G10" i="64" s="1"/>
  <c r="L9" i="64"/>
  <c r="L10" i="64" s="1"/>
  <c r="N9" i="64"/>
  <c r="N10" i="64" s="1"/>
  <c r="D7" i="64"/>
  <c r="K7" i="64"/>
  <c r="M7" i="64"/>
  <c r="K275" i="30"/>
  <c r="K273" i="30"/>
  <c r="K272" i="30"/>
  <c r="K271" i="30"/>
  <c r="K270" i="30"/>
  <c r="K269" i="30"/>
  <c r="K264" i="30"/>
  <c r="K262" i="30"/>
  <c r="K261" i="30"/>
  <c r="K260" i="30"/>
  <c r="K259" i="30"/>
  <c r="K258" i="30"/>
  <c r="K253" i="30"/>
  <c r="K251" i="30"/>
  <c r="K250" i="30"/>
  <c r="K249" i="30"/>
  <c r="K248" i="30"/>
  <c r="K247" i="30"/>
  <c r="K242" i="30"/>
  <c r="K240" i="30"/>
  <c r="K239" i="30"/>
  <c r="K238" i="30"/>
  <c r="K237" i="30"/>
  <c r="K236" i="30"/>
  <c r="K231" i="30"/>
  <c r="K229" i="30"/>
  <c r="K228" i="30"/>
  <c r="K227" i="30"/>
  <c r="K226" i="30"/>
  <c r="K225" i="30"/>
  <c r="K220" i="30"/>
  <c r="K218" i="30"/>
  <c r="K217" i="30"/>
  <c r="K216" i="30"/>
  <c r="K215" i="30"/>
  <c r="K214" i="30"/>
  <c r="K209" i="30"/>
  <c r="K207" i="30"/>
  <c r="K206" i="30"/>
  <c r="K205" i="30"/>
  <c r="K204" i="30"/>
  <c r="K203" i="30"/>
  <c r="K198" i="30"/>
  <c r="K196" i="30"/>
  <c r="K195" i="30"/>
  <c r="K194" i="30"/>
  <c r="K193" i="30"/>
  <c r="K192" i="30"/>
  <c r="K187" i="30"/>
  <c r="K185" i="30"/>
  <c r="K184" i="30"/>
  <c r="K183" i="30"/>
  <c r="K182" i="30"/>
  <c r="K181" i="30"/>
  <c r="K176" i="30"/>
  <c r="K174" i="30"/>
  <c r="K173" i="30"/>
  <c r="K172" i="30"/>
  <c r="K171" i="30"/>
  <c r="K170" i="30"/>
  <c r="K165" i="30"/>
  <c r="K163" i="30"/>
  <c r="K162" i="30"/>
  <c r="K161" i="30"/>
  <c r="K160" i="30"/>
  <c r="K159" i="30"/>
  <c r="K154" i="30"/>
  <c r="K152" i="30"/>
  <c r="K151" i="30"/>
  <c r="K150" i="30"/>
  <c r="K149" i="30"/>
  <c r="K148" i="30"/>
  <c r="K143" i="30"/>
  <c r="K141" i="30"/>
  <c r="K140" i="30"/>
  <c r="K139" i="30"/>
  <c r="K138" i="30"/>
  <c r="K137" i="30"/>
  <c r="K132" i="30"/>
  <c r="K130" i="30"/>
  <c r="K129" i="30"/>
  <c r="K128" i="30"/>
  <c r="K127" i="30"/>
  <c r="K126" i="30"/>
  <c r="K121" i="30"/>
  <c r="K119" i="30"/>
  <c r="K118" i="30"/>
  <c r="K117" i="30"/>
  <c r="K116" i="30"/>
  <c r="K115" i="30"/>
  <c r="K110" i="30"/>
  <c r="K108" i="30"/>
  <c r="K107" i="30"/>
  <c r="K106" i="30"/>
  <c r="K105" i="30"/>
  <c r="K104" i="30"/>
  <c r="K99" i="30"/>
  <c r="K97" i="30"/>
  <c r="K96" i="30"/>
  <c r="K95" i="30"/>
  <c r="K94" i="30"/>
  <c r="K93" i="30"/>
  <c r="K88" i="30"/>
  <c r="K86" i="30"/>
  <c r="K85" i="30"/>
  <c r="K84" i="30"/>
  <c r="K83" i="30"/>
  <c r="K82" i="30"/>
  <c r="K77" i="30"/>
  <c r="K75" i="30"/>
  <c r="K74" i="30"/>
  <c r="K73" i="30"/>
  <c r="K72" i="30"/>
  <c r="K71" i="30"/>
  <c r="K66" i="30"/>
  <c r="K64" i="30"/>
  <c r="K63" i="30"/>
  <c r="K62" i="30"/>
  <c r="K61" i="30"/>
  <c r="K60" i="30"/>
  <c r="K55" i="30"/>
  <c r="K53" i="30"/>
  <c r="K52" i="30"/>
  <c r="K51" i="30"/>
  <c r="K50" i="30"/>
  <c r="K49" i="30"/>
  <c r="K22" i="30"/>
  <c r="K20" i="30"/>
  <c r="K18" i="30"/>
  <c r="K17" i="30"/>
  <c r="K16" i="30"/>
  <c r="K11" i="30"/>
  <c r="K9" i="30"/>
  <c r="K7" i="30"/>
  <c r="K6" i="30"/>
  <c r="K5" i="30"/>
  <c r="K40" i="30"/>
  <c r="K39" i="30"/>
  <c r="K44" i="30"/>
  <c r="K42" i="30"/>
  <c r="K41" i="30"/>
  <c r="K38" i="30"/>
  <c r="K27" i="30"/>
  <c r="K28" i="30"/>
  <c r="K29" i="30"/>
  <c r="K31" i="30"/>
  <c r="K33" i="30"/>
  <c r="B31" i="24"/>
  <c r="B32" i="24" s="1"/>
  <c r="I43" i="30"/>
  <c r="J43" i="30"/>
  <c r="I45" i="30"/>
  <c r="J45" i="30"/>
  <c r="F7" i="64" l="1"/>
  <c r="I9" i="64"/>
  <c r="I10" i="64" s="1"/>
  <c r="E26" i="16"/>
  <c r="G4" i="50"/>
  <c r="O18" i="50"/>
  <c r="O23" i="50"/>
  <c r="O22" i="50"/>
  <c r="O21" i="50"/>
  <c r="O20" i="50"/>
  <c r="O19" i="50"/>
  <c r="O17" i="50"/>
  <c r="N23" i="50"/>
  <c r="N22" i="50"/>
  <c r="N21" i="50"/>
  <c r="N20" i="50"/>
  <c r="N19" i="50"/>
  <c r="N18" i="50"/>
  <c r="N17" i="50"/>
  <c r="Q16" i="50"/>
  <c r="N16" i="50"/>
  <c r="I301" i="50"/>
  <c r="G301" i="50"/>
  <c r="I297" i="50"/>
  <c r="G297" i="50"/>
  <c r="I294" i="50"/>
  <c r="I298" i="50" s="1"/>
  <c r="G294" i="50"/>
  <c r="G289" i="50"/>
  <c r="I286" i="50"/>
  <c r="G286" i="50"/>
  <c r="I282" i="50"/>
  <c r="G282" i="50"/>
  <c r="I279" i="50"/>
  <c r="I283" i="50" s="1"/>
  <c r="G279" i="50"/>
  <c r="G283" i="50" s="1"/>
  <c r="G274" i="50"/>
  <c r="I271" i="50"/>
  <c r="G271" i="50"/>
  <c r="I267" i="50"/>
  <c r="G267" i="50"/>
  <c r="I264" i="50"/>
  <c r="I268" i="50" s="1"/>
  <c r="G264" i="50"/>
  <c r="G268" i="50" s="1"/>
  <c r="G259" i="50"/>
  <c r="I256" i="50"/>
  <c r="G256" i="50"/>
  <c r="I252" i="50"/>
  <c r="G252" i="50"/>
  <c r="I249" i="50"/>
  <c r="I253" i="50" s="1"/>
  <c r="G249" i="50"/>
  <c r="G244" i="50"/>
  <c r="I241" i="50"/>
  <c r="G241" i="50"/>
  <c r="I237" i="50"/>
  <c r="G237" i="50"/>
  <c r="I234" i="50"/>
  <c r="I238" i="50" s="1"/>
  <c r="G234" i="50"/>
  <c r="G238" i="50" s="1"/>
  <c r="G229" i="50"/>
  <c r="I226" i="50"/>
  <c r="G226" i="50"/>
  <c r="I222" i="50"/>
  <c r="G222" i="50"/>
  <c r="I219" i="50"/>
  <c r="I223" i="50" s="1"/>
  <c r="G219" i="50"/>
  <c r="G223" i="50" s="1"/>
  <c r="G214" i="50"/>
  <c r="I211" i="50"/>
  <c r="G211" i="50"/>
  <c r="I207" i="50"/>
  <c r="G207" i="50"/>
  <c r="I204" i="50"/>
  <c r="I208" i="50" s="1"/>
  <c r="G204" i="50"/>
  <c r="G199" i="50"/>
  <c r="I196" i="50"/>
  <c r="G196" i="50"/>
  <c r="G193" i="50"/>
  <c r="I192" i="50"/>
  <c r="G192" i="50"/>
  <c r="I189" i="50"/>
  <c r="I193" i="50" s="1"/>
  <c r="G189" i="50"/>
  <c r="G184" i="50"/>
  <c r="I181" i="50"/>
  <c r="G181" i="50"/>
  <c r="G178" i="50"/>
  <c r="I177" i="50"/>
  <c r="G177" i="50"/>
  <c r="I174" i="50"/>
  <c r="I178" i="50" s="1"/>
  <c r="G174" i="50"/>
  <c r="G169" i="50"/>
  <c r="I166" i="50"/>
  <c r="G166" i="50"/>
  <c r="I162" i="50"/>
  <c r="G162" i="50"/>
  <c r="I159" i="50"/>
  <c r="I163" i="50" s="1"/>
  <c r="G159" i="50"/>
  <c r="G163" i="50" s="1"/>
  <c r="G154" i="50"/>
  <c r="I151" i="50"/>
  <c r="G151" i="50"/>
  <c r="I147" i="50"/>
  <c r="G147" i="50"/>
  <c r="I144" i="50"/>
  <c r="I148" i="50" s="1"/>
  <c r="G144" i="50"/>
  <c r="G148" i="50" s="1"/>
  <c r="G139" i="50"/>
  <c r="I136" i="50"/>
  <c r="G136" i="50"/>
  <c r="G133" i="50"/>
  <c r="I132" i="50"/>
  <c r="G132" i="50"/>
  <c r="I129" i="50"/>
  <c r="I133" i="50" s="1"/>
  <c r="G129" i="50"/>
  <c r="G124" i="50"/>
  <c r="I121" i="50"/>
  <c r="G121" i="50"/>
  <c r="G118" i="50"/>
  <c r="I117" i="50"/>
  <c r="G117" i="50"/>
  <c r="I114" i="50"/>
  <c r="I118" i="50" s="1"/>
  <c r="G114" i="50"/>
  <c r="G109" i="50"/>
  <c r="I106" i="50"/>
  <c r="G106" i="50"/>
  <c r="G103" i="50"/>
  <c r="I102" i="50"/>
  <c r="G102" i="50"/>
  <c r="I99" i="50"/>
  <c r="I103" i="50" s="1"/>
  <c r="G99" i="50"/>
  <c r="G94" i="50"/>
  <c r="I91" i="50"/>
  <c r="G91" i="50"/>
  <c r="I87" i="50"/>
  <c r="G87" i="50"/>
  <c r="I84" i="50"/>
  <c r="I88" i="50" s="1"/>
  <c r="G84" i="50"/>
  <c r="G88" i="50" s="1"/>
  <c r="G79" i="50"/>
  <c r="I76" i="50"/>
  <c r="G76" i="50"/>
  <c r="I72" i="50"/>
  <c r="G72" i="50"/>
  <c r="I69" i="50"/>
  <c r="I73" i="50" s="1"/>
  <c r="G69" i="50"/>
  <c r="G73" i="50" s="1"/>
  <c r="G64" i="50"/>
  <c r="I61" i="50"/>
  <c r="G61" i="50"/>
  <c r="I57" i="50"/>
  <c r="G57" i="50"/>
  <c r="I54" i="50"/>
  <c r="I58" i="50" s="1"/>
  <c r="G54" i="50"/>
  <c r="G49" i="50"/>
  <c r="J5" i="49"/>
  <c r="I15" i="30"/>
  <c r="I26" i="30"/>
  <c r="I37" i="30"/>
  <c r="I48" i="30"/>
  <c r="I59" i="30"/>
  <c r="I70" i="30"/>
  <c r="I81" i="30"/>
  <c r="I92" i="30"/>
  <c r="I103" i="30"/>
  <c r="I114" i="30"/>
  <c r="I125" i="30"/>
  <c r="I136" i="30"/>
  <c r="I147" i="30"/>
  <c r="I158" i="30"/>
  <c r="I169" i="30"/>
  <c r="I180" i="30"/>
  <c r="I191" i="30"/>
  <c r="I202" i="30"/>
  <c r="I213" i="30"/>
  <c r="I224" i="30"/>
  <c r="I235" i="30"/>
  <c r="I246" i="30"/>
  <c r="I257" i="30"/>
  <c r="I4" i="30"/>
  <c r="J4" i="30"/>
  <c r="J15" i="30"/>
  <c r="J26" i="30"/>
  <c r="J37" i="30"/>
  <c r="J48" i="30"/>
  <c r="J59" i="30"/>
  <c r="J70" i="30"/>
  <c r="J81" i="30"/>
  <c r="J92" i="30"/>
  <c r="J103" i="30"/>
  <c r="J114" i="30"/>
  <c r="J125" i="30"/>
  <c r="J136" i="30"/>
  <c r="J147" i="30"/>
  <c r="J158" i="30"/>
  <c r="J169" i="30"/>
  <c r="J180" i="30"/>
  <c r="J191" i="30"/>
  <c r="J202" i="30"/>
  <c r="J213" i="30"/>
  <c r="J224" i="30"/>
  <c r="J235" i="30"/>
  <c r="J246" i="30"/>
  <c r="J257" i="30"/>
  <c r="J268" i="30"/>
  <c r="B28" i="31"/>
  <c r="B7" i="31"/>
  <c r="J6" i="17"/>
  <c r="I268" i="30"/>
  <c r="J272" i="30"/>
  <c r="J276" i="30" s="1"/>
  <c r="I272" i="30"/>
  <c r="I276" i="30" s="1"/>
  <c r="J261" i="30"/>
  <c r="J265" i="30" s="1"/>
  <c r="I261" i="30"/>
  <c r="I265" i="30" s="1"/>
  <c r="I254" i="30"/>
  <c r="J250" i="30"/>
  <c r="I250" i="30"/>
  <c r="I252" i="30" s="1"/>
  <c r="J239" i="30"/>
  <c r="J243" i="30" s="1"/>
  <c r="I239" i="30"/>
  <c r="I243" i="30" s="1"/>
  <c r="J228" i="30"/>
  <c r="J232" i="30" s="1"/>
  <c r="I228" i="30"/>
  <c r="I232" i="30" s="1"/>
  <c r="J217" i="30"/>
  <c r="J221" i="30" s="1"/>
  <c r="I217" i="30"/>
  <c r="I221" i="30" s="1"/>
  <c r="J206" i="30"/>
  <c r="J210" i="30" s="1"/>
  <c r="I206" i="30"/>
  <c r="I210" i="30" s="1"/>
  <c r="J195" i="30"/>
  <c r="J199" i="30" s="1"/>
  <c r="I195" i="30"/>
  <c r="I199" i="30" s="1"/>
  <c r="J184" i="30"/>
  <c r="J188" i="30" s="1"/>
  <c r="I184" i="30"/>
  <c r="I188" i="30" s="1"/>
  <c r="J173" i="30"/>
  <c r="J177" i="30" s="1"/>
  <c r="I173" i="30"/>
  <c r="I177" i="30" s="1"/>
  <c r="J162" i="30"/>
  <c r="J164" i="30" s="1"/>
  <c r="I162" i="30"/>
  <c r="I164" i="30" s="1"/>
  <c r="I153" i="30"/>
  <c r="J151" i="30"/>
  <c r="J155" i="30" s="1"/>
  <c r="I151" i="30"/>
  <c r="I155" i="30" s="1"/>
  <c r="J140" i="30"/>
  <c r="J144" i="30" s="1"/>
  <c r="I140" i="30"/>
  <c r="I144" i="30" s="1"/>
  <c r="J129" i="30"/>
  <c r="J131" i="30" s="1"/>
  <c r="I129" i="30"/>
  <c r="I133" i="30" s="1"/>
  <c r="J118" i="30"/>
  <c r="J122" i="30" s="1"/>
  <c r="I118" i="30"/>
  <c r="I120" i="30" s="1"/>
  <c r="J107" i="30"/>
  <c r="J111" i="30" s="1"/>
  <c r="I107" i="30"/>
  <c r="I111" i="30" s="1"/>
  <c r="J96" i="30"/>
  <c r="J100" i="30" s="1"/>
  <c r="I96" i="30"/>
  <c r="I100" i="30" s="1"/>
  <c r="J85" i="30"/>
  <c r="J89" i="30" s="1"/>
  <c r="I85" i="30"/>
  <c r="I89" i="30" s="1"/>
  <c r="J74" i="30"/>
  <c r="J78" i="30" s="1"/>
  <c r="I74" i="30"/>
  <c r="I78" i="30" s="1"/>
  <c r="J63" i="30"/>
  <c r="J67" i="30" s="1"/>
  <c r="I63" i="30"/>
  <c r="I67" i="30" s="1"/>
  <c r="J52" i="30"/>
  <c r="J56" i="30" s="1"/>
  <c r="I52" i="30"/>
  <c r="I56" i="30" s="1"/>
  <c r="J41" i="30"/>
  <c r="I41" i="30"/>
  <c r="J30" i="30"/>
  <c r="J32" i="30" s="1"/>
  <c r="I30" i="30"/>
  <c r="J19" i="30"/>
  <c r="J23" i="30" s="1"/>
  <c r="I19" i="30"/>
  <c r="I32" i="30" l="1"/>
  <c r="K30" i="30"/>
  <c r="I23" i="30"/>
  <c r="K19" i="30"/>
  <c r="R16" i="50"/>
  <c r="I34" i="50"/>
  <c r="I19" i="50"/>
  <c r="I21" i="30"/>
  <c r="I139" i="50"/>
  <c r="I154" i="50"/>
  <c r="I169" i="50"/>
  <c r="I184" i="50"/>
  <c r="I199" i="50"/>
  <c r="I214" i="50"/>
  <c r="I229" i="50"/>
  <c r="I244" i="50"/>
  <c r="I259" i="50"/>
  <c r="I274" i="50"/>
  <c r="I289" i="50"/>
  <c r="I49" i="50"/>
  <c r="I64" i="50"/>
  <c r="I79" i="50"/>
  <c r="I94" i="50"/>
  <c r="I4" i="50"/>
  <c r="I109" i="50"/>
  <c r="O16" i="50"/>
  <c r="I124" i="50"/>
  <c r="G58" i="50"/>
  <c r="G298" i="50"/>
  <c r="G253" i="50"/>
  <c r="G208" i="50"/>
  <c r="J21" i="30"/>
  <c r="I109" i="30"/>
  <c r="I197" i="30"/>
  <c r="I87" i="30"/>
  <c r="I166" i="30"/>
  <c r="I175" i="30"/>
  <c r="I34" i="30"/>
  <c r="I122" i="30"/>
  <c r="J133" i="30"/>
  <c r="J166" i="30"/>
  <c r="I208" i="30"/>
  <c r="I219" i="30"/>
  <c r="J34" i="30"/>
  <c r="I54" i="30"/>
  <c r="I230" i="30"/>
  <c r="J252" i="30"/>
  <c r="I274" i="30"/>
  <c r="J274" i="30"/>
  <c r="J254" i="30"/>
  <c r="I263" i="30"/>
  <c r="J263" i="30"/>
  <c r="I241" i="30"/>
  <c r="J241" i="30"/>
  <c r="J230" i="30"/>
  <c r="J219" i="30"/>
  <c r="J208" i="30"/>
  <c r="J197" i="30"/>
  <c r="I186" i="30"/>
  <c r="J186" i="30"/>
  <c r="J175" i="30"/>
  <c r="J153" i="30"/>
  <c r="I142" i="30"/>
  <c r="J142" i="30"/>
  <c r="I131" i="30"/>
  <c r="J120" i="30"/>
  <c r="J109" i="30"/>
  <c r="I98" i="30"/>
  <c r="J98" i="30"/>
  <c r="J87" i="30"/>
  <c r="I76" i="30"/>
  <c r="J76" i="30"/>
  <c r="I65" i="30"/>
  <c r="J65" i="30"/>
  <c r="J54" i="30"/>
  <c r="I16" i="49" l="1"/>
  <c r="R23" i="50" s="1"/>
  <c r="I15" i="49"/>
  <c r="G16" i="49"/>
  <c r="Q23" i="50" s="1"/>
  <c r="G15" i="49"/>
  <c r="Q22" i="50" s="1"/>
  <c r="G11" i="49"/>
  <c r="Q20" i="50" s="1"/>
  <c r="G12" i="49"/>
  <c r="Q21" i="50" s="1"/>
  <c r="I12" i="49"/>
  <c r="R21" i="50" s="1"/>
  <c r="I11" i="49"/>
  <c r="R20" i="50" s="1"/>
  <c r="I9" i="49"/>
  <c r="R19" i="50" s="1"/>
  <c r="I8" i="49"/>
  <c r="R18" i="50" s="1"/>
  <c r="I7" i="49"/>
  <c r="R17" i="50" s="1"/>
  <c r="G9" i="49"/>
  <c r="Q19" i="50" s="1"/>
  <c r="G8" i="49"/>
  <c r="Q18" i="50" s="1"/>
  <c r="G7" i="49"/>
  <c r="Q17" i="50" s="1"/>
  <c r="I17" i="49" l="1"/>
  <c r="R22" i="50"/>
  <c r="G13" i="49"/>
  <c r="S14" i="30" l="1"/>
  <c r="R14" i="30"/>
  <c r="X31" i="31" l="1"/>
  <c r="X32" i="31"/>
  <c r="X11" i="31"/>
  <c r="S41" i="31"/>
  <c r="S30" i="31"/>
  <c r="O37" i="31"/>
  <c r="O33" i="31"/>
  <c r="L39" i="31"/>
  <c r="L35" i="31"/>
  <c r="H41" i="31"/>
  <c r="H37" i="31"/>
  <c r="H33" i="31"/>
  <c r="E41" i="31"/>
  <c r="E37" i="31"/>
  <c r="B37" i="31"/>
  <c r="B30" i="31"/>
  <c r="X45" i="31"/>
  <c r="X42" i="31"/>
  <c r="X41" i="31"/>
  <c r="X37" i="31"/>
  <c r="X16" i="31"/>
  <c r="X24" i="31"/>
  <c r="X20" i="31"/>
  <c r="X21" i="31"/>
  <c r="X10" i="31"/>
  <c r="J16" i="17" l="1"/>
  <c r="K16" i="17" s="1"/>
  <c r="I16" i="17"/>
  <c r="J14" i="17"/>
  <c r="K14" i="17" s="1"/>
  <c r="I14" i="17"/>
  <c r="J11" i="17"/>
  <c r="I11" i="17"/>
  <c r="R17" i="30" s="1"/>
  <c r="I9" i="17"/>
  <c r="J7" i="17"/>
  <c r="K7" i="17" s="1"/>
  <c r="J8" i="17"/>
  <c r="J9" i="17"/>
  <c r="I8" i="17"/>
  <c r="I7" i="17"/>
  <c r="I18" i="17"/>
  <c r="J18" i="17"/>
  <c r="J19" i="17"/>
  <c r="I19" i="17"/>
  <c r="S17" i="30" l="1"/>
  <c r="T17" i="30" s="1"/>
  <c r="K11" i="17"/>
  <c r="K9" i="17"/>
  <c r="K8" i="17"/>
  <c r="R20" i="30"/>
  <c r="Y21" i="31"/>
  <c r="Y42" i="31"/>
  <c r="S20" i="30"/>
  <c r="T20" i="30" s="1"/>
  <c r="Y41" i="31"/>
  <c r="S19" i="30"/>
  <c r="T19" i="30" s="1"/>
  <c r="R19" i="30"/>
  <c r="Y20" i="31"/>
  <c r="I10" i="17"/>
  <c r="R16" i="30"/>
  <c r="Y11" i="31"/>
  <c r="R15" i="30"/>
  <c r="I12" i="17"/>
  <c r="J10" i="17"/>
  <c r="S16" i="30"/>
  <c r="Y32" i="31"/>
  <c r="S15" i="30"/>
  <c r="T15" i="30" l="1"/>
  <c r="T16" i="30"/>
  <c r="K10" i="17"/>
  <c r="R18" i="30"/>
  <c r="Y24" i="31"/>
  <c r="I13" i="17"/>
  <c r="J12" i="17"/>
  <c r="K12" i="17" s="1"/>
  <c r="J13" i="17" l="1"/>
  <c r="K13" i="17" s="1"/>
  <c r="Y45" i="31"/>
  <c r="S18" i="30"/>
  <c r="T18" i="30" s="1"/>
  <c r="I17" i="17"/>
  <c r="J17" i="17"/>
  <c r="J15" i="17"/>
  <c r="I15" i="17"/>
  <c r="S9" i="31" l="1"/>
  <c r="G17" i="49" l="1"/>
  <c r="I13" i="49"/>
  <c r="I10" i="49"/>
  <c r="G10" i="49"/>
  <c r="G14" i="49" s="1"/>
  <c r="I14" i="49" l="1"/>
  <c r="N14" i="30" l="1"/>
  <c r="O14" i="30"/>
  <c r="D35" i="24"/>
  <c r="B35" i="24"/>
  <c r="C31" i="24"/>
  <c r="B9" i="31"/>
  <c r="O20" i="30"/>
  <c r="P20" i="30" s="1"/>
  <c r="O16" i="30"/>
  <c r="O17" i="30"/>
  <c r="O19" i="30"/>
  <c r="P19" i="30" s="1"/>
  <c r="O15" i="30"/>
  <c r="N20" i="30"/>
  <c r="N16" i="30"/>
  <c r="N17" i="30"/>
  <c r="N19" i="30"/>
  <c r="N15" i="30"/>
  <c r="S20" i="31"/>
  <c r="H20" i="31"/>
  <c r="E20" i="31"/>
  <c r="L18" i="31"/>
  <c r="O16" i="31"/>
  <c r="H16" i="31"/>
  <c r="E16" i="31"/>
  <c r="B16" i="31"/>
  <c r="L14" i="31"/>
  <c r="O12" i="31"/>
  <c r="H12" i="31"/>
  <c r="J8" i="30"/>
  <c r="I8" i="30"/>
  <c r="E35" i="24"/>
  <c r="F35" i="24"/>
  <c r="C35" i="24" l="1"/>
  <c r="C32" i="24"/>
  <c r="P17" i="30"/>
  <c r="P16" i="30"/>
  <c r="P15" i="30"/>
  <c r="K8" i="30"/>
  <c r="J10" i="30"/>
  <c r="J12" i="30"/>
  <c r="I10" i="30"/>
  <c r="I12" i="30"/>
  <c r="T9" i="31"/>
  <c r="T11" i="31" s="1"/>
  <c r="O18" i="30"/>
  <c r="O38" i="31"/>
  <c r="L36" i="31"/>
  <c r="S42" i="31"/>
  <c r="E38" i="31"/>
  <c r="H42" i="31"/>
  <c r="L40" i="31"/>
  <c r="O34" i="31"/>
  <c r="H38" i="31"/>
  <c r="H34" i="31"/>
  <c r="T30" i="31"/>
  <c r="T32" i="31" s="1"/>
  <c r="E17" i="31"/>
  <c r="H13" i="31"/>
  <c r="S21" i="31"/>
  <c r="O13" i="31"/>
  <c r="H21" i="31"/>
  <c r="L19" i="31"/>
  <c r="L15" i="31"/>
  <c r="H17" i="31"/>
  <c r="O17" i="31"/>
  <c r="N18" i="30"/>
  <c r="P18"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工藤 れん</author>
    <author>藤本 央貴</author>
  </authors>
  <commentList>
    <comment ref="V13" authorId="0" shapeId="0" xr:uid="{00000000-0006-0000-0700-000001000000}">
      <text>
        <r>
          <rPr>
            <b/>
            <sz val="9"/>
            <color indexed="81"/>
            <rFont val="MS P ゴシック"/>
            <family val="3"/>
            <charset val="128"/>
          </rPr>
          <t>工藤 れん:</t>
        </r>
        <r>
          <rPr>
            <sz val="9"/>
            <color indexed="81"/>
            <rFont val="MS P ゴシック"/>
            <family val="3"/>
            <charset val="128"/>
          </rPr>
          <t xml:space="preserve">
現行マニュアルに記載しているだけの内容が必要なのか？</t>
        </r>
      </text>
    </comment>
    <comment ref="D20" authorId="0" shapeId="0" xr:uid="{00000000-0006-0000-0700-000002000000}">
      <text>
        <r>
          <rPr>
            <b/>
            <sz val="9"/>
            <color indexed="81"/>
            <rFont val="MS P ゴシック"/>
            <family val="3"/>
            <charset val="128"/>
          </rPr>
          <t>工藤 れん:</t>
        </r>
        <r>
          <rPr>
            <sz val="9"/>
            <color indexed="81"/>
            <rFont val="MS P ゴシック"/>
            <family val="3"/>
            <charset val="128"/>
          </rPr>
          <t xml:space="preserve">
エネ特か公共で変わるから、入れさせない方が良い？
または「検討中」を入れるか</t>
        </r>
      </text>
    </comment>
    <comment ref="U25" authorId="1" shapeId="0" xr:uid="{00000000-0006-0000-0700-000003000000}">
      <text>
        <r>
          <rPr>
            <sz val="9"/>
            <color indexed="81"/>
            <rFont val="MS P ゴシック"/>
            <family val="3"/>
            <charset val="128"/>
          </rPr>
          <t>藤本追加</t>
        </r>
      </text>
    </comment>
  </commentList>
</comments>
</file>

<file path=xl/sharedStrings.xml><?xml version="1.0" encoding="utf-8"?>
<sst xmlns="http://schemas.openxmlformats.org/spreadsheetml/2006/main" count="1914" uniqueCount="788">
  <si>
    <t>地域計画の策定に関する留意事項</t>
    <rPh sb="5" eb="7">
      <t>サクテイ</t>
    </rPh>
    <rPh sb="8" eb="9">
      <t>カン</t>
    </rPh>
    <rPh sb="11" eb="13">
      <t>リュウイ</t>
    </rPh>
    <rPh sb="13" eb="15">
      <t>ジコウ</t>
    </rPh>
    <phoneticPr fontId="58"/>
  </si>
  <si>
    <t xml:space="preserve">　地域計画は本文と添付資料からなり、本文とは、下記１から７まで（これに付する各図表を含む）及び総括表をいう。
　１　計画の基本的な事項
　２　循環型社会形成推進のための現状と目標（一般廃棄物の処理）
　３　目標達成に向けた施策（一般廃棄物の処理）
　４　循環型社会形成推進のための現状と目標（生活排水の処理）
　５　目標達成に向けた施策（生活排水の処理）
　６　関連するその他の施策
　７　計画のフォローアップと事後評価
　総括表（交付期間における各交付対象事業の概算事業費）
</t>
    <rPh sb="1" eb="5">
      <t>チイキケイカク</t>
    </rPh>
    <rPh sb="6" eb="8">
      <t>ホンブン</t>
    </rPh>
    <rPh sb="9" eb="11">
      <t>テンプ</t>
    </rPh>
    <rPh sb="11" eb="13">
      <t>シリョウ</t>
    </rPh>
    <rPh sb="23" eb="25">
      <t>カキ</t>
    </rPh>
    <rPh sb="35" eb="36">
      <t>フ</t>
    </rPh>
    <rPh sb="42" eb="43">
      <t>フク</t>
    </rPh>
    <rPh sb="45" eb="46">
      <t>オヨ</t>
    </rPh>
    <rPh sb="47" eb="49">
      <t>ソウカツ</t>
    </rPh>
    <rPh sb="49" eb="50">
      <t>ヒョウ</t>
    </rPh>
    <phoneticPr fontId="58"/>
  </si>
  <si>
    <t>○基本的事項</t>
    <rPh sb="1" eb="4">
      <t>キホンテキ</t>
    </rPh>
    <rPh sb="4" eb="6">
      <t>ジコウ</t>
    </rPh>
    <phoneticPr fontId="58"/>
  </si>
  <si>
    <t>＊全体について
【地域計画作成ツールについて】
　作成用として、４種類フォーマットを提示する。策定予定の地域計画の内容に合わせて使用すること。※「（地域計画の名称）」の部分は適宜変更すること。
①施設整備事業と浄化槽事業を行う地域計画を策定する場合
　01_【施設＋浄化槽】（地域計画の名称）.xlsx
②施設整備事業のみ行う地域計画を策定する場合
　02_【施設】（地域計画の名称）.xlsx
③浄化槽事業のみを行う地域計画を策定する場合
　03_【浄化槽】（地域計画の名称）.xlsx
④施設整備事業のうちし尿処理施設及び浄化槽事業を行う地域計画（生活排水に係る目標のみ）を策定する場合
　04_【し尿施設＋浄化槽】（地域計画の名称）.xlsx</t>
    <rPh sb="1" eb="3">
      <t>ゼンタイ</t>
    </rPh>
    <rPh sb="10" eb="12">
      <t>チイキ</t>
    </rPh>
    <rPh sb="12" eb="14">
      <t>ケイカク</t>
    </rPh>
    <rPh sb="14" eb="16">
      <t>サクセイ</t>
    </rPh>
    <rPh sb="26" eb="28">
      <t>サクセイ</t>
    </rPh>
    <rPh sb="28" eb="29">
      <t>ヨウ</t>
    </rPh>
    <rPh sb="34" eb="36">
      <t>シュルイ</t>
    </rPh>
    <rPh sb="43" eb="45">
      <t>テイジ</t>
    </rPh>
    <rPh sb="48" eb="50">
      <t>サクテイ</t>
    </rPh>
    <rPh sb="50" eb="52">
      <t>ヨテイ</t>
    </rPh>
    <rPh sb="53" eb="55">
      <t>チイキ</t>
    </rPh>
    <rPh sb="55" eb="57">
      <t>ケイカク</t>
    </rPh>
    <rPh sb="58" eb="60">
      <t>ナイヨウ</t>
    </rPh>
    <rPh sb="61" eb="62">
      <t>ア</t>
    </rPh>
    <rPh sb="65" eb="67">
      <t>シヨウ</t>
    </rPh>
    <rPh sb="99" eb="101">
      <t>シセツ</t>
    </rPh>
    <rPh sb="106" eb="109">
      <t>ジョウカソウ</t>
    </rPh>
    <rPh sb="109" eb="111">
      <t>ジギョウ</t>
    </rPh>
    <rPh sb="112" eb="113">
      <t>オコナ</t>
    </rPh>
    <rPh sb="114" eb="116">
      <t>チイキ</t>
    </rPh>
    <rPh sb="116" eb="118">
      <t>ケイカク</t>
    </rPh>
    <rPh sb="119" eb="121">
      <t>サクテイ</t>
    </rPh>
    <rPh sb="123" eb="125">
      <t>バアイ</t>
    </rPh>
    <rPh sb="131" eb="133">
      <t>シセツ</t>
    </rPh>
    <rPh sb="134" eb="137">
      <t>ジョウカソウ</t>
    </rPh>
    <rPh sb="247" eb="251">
      <t>シセツセイビ</t>
    </rPh>
    <rPh sb="251" eb="253">
      <t>ジギョウ</t>
    </rPh>
    <rPh sb="257" eb="260">
      <t>ニョウショリ</t>
    </rPh>
    <rPh sb="260" eb="262">
      <t>シセツ</t>
    </rPh>
    <rPh sb="262" eb="263">
      <t>オヨ</t>
    </rPh>
    <rPh sb="264" eb="267">
      <t>ジョウカソウ</t>
    </rPh>
    <rPh sb="267" eb="269">
      <t>ジギョウ</t>
    </rPh>
    <rPh sb="270" eb="271">
      <t>オコナ</t>
    </rPh>
    <rPh sb="272" eb="276">
      <t>チイキケイカク</t>
    </rPh>
    <rPh sb="290" eb="292">
      <t>サクテイ</t>
    </rPh>
    <rPh sb="294" eb="296">
      <t>バアイ</t>
    </rPh>
    <phoneticPr fontId="58"/>
  </si>
  <si>
    <t>【各フォーマットのシート入力等について】</t>
    <rPh sb="1" eb="2">
      <t>カク</t>
    </rPh>
    <rPh sb="12" eb="14">
      <t>ニュウリョク</t>
    </rPh>
    <rPh sb="14" eb="15">
      <t>トウ</t>
    </rPh>
    <phoneticPr fontId="58"/>
  </si>
  <si>
    <t>原則禁止とする事項
（参照範囲を指定しているため）</t>
    <rPh sb="0" eb="2">
      <t>ゲンソク</t>
    </rPh>
    <rPh sb="2" eb="4">
      <t>キンシ</t>
    </rPh>
    <rPh sb="7" eb="9">
      <t>ジコウ</t>
    </rPh>
    <rPh sb="11" eb="13">
      <t>サンショウ</t>
    </rPh>
    <rPh sb="13" eb="15">
      <t>ハンイ</t>
    </rPh>
    <rPh sb="16" eb="18">
      <t>シテイ</t>
    </rPh>
    <phoneticPr fontId="58"/>
  </si>
  <si>
    <t>・基本事項、現状と目標及びフロー図のページの行、列の追加（文章の記載箇所で行追加で幅不足を補う場合や添付資料は除く）
・実施する施設整備事業、現有施設及び浄化槽事業のページの項目（行）の削除
・列幅の変更
・数式の変更</t>
    <rPh sb="1" eb="5">
      <t>キホンジコウ</t>
    </rPh>
    <rPh sb="6" eb="8">
      <t>ゲンジョウ</t>
    </rPh>
    <rPh sb="9" eb="11">
      <t>モクヒョウ</t>
    </rPh>
    <rPh sb="11" eb="12">
      <t>オヨ</t>
    </rPh>
    <rPh sb="16" eb="17">
      <t>ズ</t>
    </rPh>
    <rPh sb="29" eb="31">
      <t>ブンショウ</t>
    </rPh>
    <rPh sb="32" eb="34">
      <t>キサイ</t>
    </rPh>
    <rPh sb="34" eb="36">
      <t>カショ</t>
    </rPh>
    <rPh sb="37" eb="40">
      <t>ギョウツイカ</t>
    </rPh>
    <rPh sb="41" eb="42">
      <t>ハバ</t>
    </rPh>
    <rPh sb="42" eb="44">
      <t>フソク</t>
    </rPh>
    <rPh sb="45" eb="46">
      <t>オギナ</t>
    </rPh>
    <rPh sb="47" eb="49">
      <t>バアイ</t>
    </rPh>
    <rPh sb="50" eb="52">
      <t>テンプ</t>
    </rPh>
    <rPh sb="52" eb="54">
      <t>シリョウ</t>
    </rPh>
    <rPh sb="55" eb="56">
      <t>ノゾ</t>
    </rPh>
    <rPh sb="100" eb="102">
      <t>ヘンコウ</t>
    </rPh>
    <rPh sb="104" eb="106">
      <t>スウシキ</t>
    </rPh>
    <rPh sb="107" eb="109">
      <t>ヘンコウ</t>
    </rPh>
    <phoneticPr fontId="58"/>
  </si>
  <si>
    <t>自由に行って構わない事項</t>
    <rPh sb="10" eb="12">
      <t>ジコウ</t>
    </rPh>
    <phoneticPr fontId="58"/>
  </si>
  <si>
    <t>・上記以外の行、列の追加・削除
・行間、文字サイズの変更
・文字の配置（適宜「左揃え」、「右揃え」、「中央揃え」を行うこと。）
・その他、参照等に影響がない事項</t>
    <rPh sb="1" eb="3">
      <t>ジョウキ</t>
    </rPh>
    <rPh sb="3" eb="5">
      <t>イガイ</t>
    </rPh>
    <rPh sb="13" eb="15">
      <t>サクジョ</t>
    </rPh>
    <rPh sb="67" eb="68">
      <t>タ</t>
    </rPh>
    <rPh sb="69" eb="71">
      <t>サンショウ</t>
    </rPh>
    <rPh sb="71" eb="72">
      <t>トウ</t>
    </rPh>
    <rPh sb="73" eb="75">
      <t>エイキョウ</t>
    </rPh>
    <rPh sb="78" eb="80">
      <t>ジコウ</t>
    </rPh>
    <phoneticPr fontId="58"/>
  </si>
  <si>
    <t>備考</t>
    <rPh sb="0" eb="2">
      <t>ビコウ</t>
    </rPh>
    <phoneticPr fontId="58"/>
  </si>
  <si>
    <t>実施する施設整備事業、浄化槽事業について記載する各表について、記載列に書き切れない場合は、列の追加又はシートを複製して対応すること。
（ただし、PDF化したときに空白が多くなりすぎたり、文字サイズが小さくすぎたりしないようにすること。）</t>
    <rPh sb="0" eb="2">
      <t>ジッシ</t>
    </rPh>
    <rPh sb="4" eb="6">
      <t>シセツ</t>
    </rPh>
    <rPh sb="6" eb="8">
      <t>セイビ</t>
    </rPh>
    <rPh sb="8" eb="10">
      <t>ジギョウ</t>
    </rPh>
    <rPh sb="11" eb="16">
      <t>ジョウカソウジギョウ</t>
    </rPh>
    <rPh sb="20" eb="22">
      <t>キサイ</t>
    </rPh>
    <rPh sb="24" eb="26">
      <t>カクヒョウ</t>
    </rPh>
    <rPh sb="31" eb="33">
      <t>キサイ</t>
    </rPh>
    <rPh sb="33" eb="34">
      <t>レツ</t>
    </rPh>
    <rPh sb="45" eb="46">
      <t>レツ</t>
    </rPh>
    <rPh sb="47" eb="49">
      <t>ツイカ</t>
    </rPh>
    <rPh sb="49" eb="50">
      <t>マタ</t>
    </rPh>
    <rPh sb="55" eb="57">
      <t>フクセイ</t>
    </rPh>
    <rPh sb="59" eb="61">
      <t>タイオウ</t>
    </rPh>
    <phoneticPr fontId="58"/>
  </si>
  <si>
    <t>【PDF化（印刷）の際の留意点】
PDF化（印刷）する際は、下部（フッター等）にページ番号を記載すること。</t>
    <rPh sb="10" eb="11">
      <t>サイ</t>
    </rPh>
    <rPh sb="12" eb="15">
      <t>リュウイテン</t>
    </rPh>
    <rPh sb="27" eb="28">
      <t>サイ</t>
    </rPh>
    <rPh sb="30" eb="32">
      <t>カブ</t>
    </rPh>
    <rPh sb="37" eb="38">
      <t>トウ</t>
    </rPh>
    <rPh sb="46" eb="48">
      <t>キサイ</t>
    </rPh>
    <phoneticPr fontId="58"/>
  </si>
  <si>
    <t>＊本文について
　地域計画策定マニュアル（令和８年３月作成）、欄外の留意事項を参考にすること。</t>
    <rPh sb="9" eb="13">
      <t>チイキケイカク</t>
    </rPh>
    <rPh sb="13" eb="15">
      <t>サクテイ</t>
    </rPh>
    <rPh sb="21" eb="23">
      <t>レイワ</t>
    </rPh>
    <rPh sb="24" eb="25">
      <t>ネン</t>
    </rPh>
    <rPh sb="26" eb="27">
      <t>ガツ</t>
    </rPh>
    <rPh sb="27" eb="29">
      <t>サクセイ</t>
    </rPh>
    <rPh sb="31" eb="33">
      <t>ランガイ</t>
    </rPh>
    <rPh sb="39" eb="41">
      <t>サンコウ</t>
    </rPh>
    <phoneticPr fontId="58"/>
  </si>
  <si>
    <t>＊添付資料について
　策定する地域計画によって、添付資料は異なるため、適宜地域計画に合わせて添付すること。
・計画開始前過去５年程度から目標年度までの各年度ごとの一般廃棄物の処理に係るトレンドグラフ（総人口、事業系ごみ排出量、生活系ごみ排出量、１人あたりのごみ排出量、１人あたりの排出量、総資源化量、最終処分量を記載）
　簡単な様式を用意しているため、適宜使用すること。策定主体において別で用意できる場合は、使用する必要は無い。
・計画開始前過去５年程度から目標年度までの各年度ごとの生活排水の処理に係るトレンドグラフ（総人口、公共下水道、集落排水施設等、合併処理浄化槽等、未処理人口を記載）
　簡単な様式を用意しているため、適宜使用すること。策定主体において別で用意できる場合は、使用する必要は無い。
・対象地域図
・地域内の施設の現況と予定（位置図）（浄化槽整備区域図及び浄化槽処理促進区域図を含む）
・現有及び新設予定の廃棄物処理施設が所在する地域のハザードマップ(災害が想定されない地域を除く。)
・国土強靱化地域計画（事業が記載されているページの抜粋、記載箇所を赤枠）</t>
    <rPh sb="11" eb="13">
      <t>サクテイ</t>
    </rPh>
    <rPh sb="15" eb="17">
      <t>チイキ</t>
    </rPh>
    <rPh sb="17" eb="19">
      <t>ケイカク</t>
    </rPh>
    <rPh sb="24" eb="28">
      <t>テンプシリョウ</t>
    </rPh>
    <rPh sb="29" eb="30">
      <t>コト</t>
    </rPh>
    <rPh sb="35" eb="37">
      <t>テキギ</t>
    </rPh>
    <rPh sb="37" eb="39">
      <t>チイキ</t>
    </rPh>
    <rPh sb="39" eb="41">
      <t>ケイカク</t>
    </rPh>
    <rPh sb="42" eb="43">
      <t>ア</t>
    </rPh>
    <rPh sb="46" eb="48">
      <t>テンプ</t>
    </rPh>
    <rPh sb="82" eb="84">
      <t>イッパン</t>
    </rPh>
    <rPh sb="84" eb="87">
      <t>ハイキブツ</t>
    </rPh>
    <rPh sb="88" eb="90">
      <t>ショリ</t>
    </rPh>
    <rPh sb="91" eb="92">
      <t>カカ</t>
    </rPh>
    <rPh sb="157" eb="159">
      <t>キサイ</t>
    </rPh>
    <rPh sb="162" eb="164">
      <t>カンタン</t>
    </rPh>
    <rPh sb="165" eb="167">
      <t>ヨウシキ</t>
    </rPh>
    <rPh sb="168" eb="170">
      <t>ヨウイ</t>
    </rPh>
    <rPh sb="177" eb="179">
      <t>テキギ</t>
    </rPh>
    <rPh sb="179" eb="181">
      <t>シヨウ</t>
    </rPh>
    <rPh sb="186" eb="188">
      <t>サクテイ</t>
    </rPh>
    <rPh sb="188" eb="190">
      <t>シュタイ</t>
    </rPh>
    <rPh sb="194" eb="195">
      <t>ベツ</t>
    </rPh>
    <rPh sb="196" eb="198">
      <t>ヨウイ</t>
    </rPh>
    <rPh sb="201" eb="203">
      <t>バアイ</t>
    </rPh>
    <rPh sb="205" eb="207">
      <t>シヨウ</t>
    </rPh>
    <rPh sb="209" eb="211">
      <t>ヒツヨウ</t>
    </rPh>
    <rPh sb="212" eb="213">
      <t>ナ</t>
    </rPh>
    <rPh sb="244" eb="246">
      <t>セイカツ</t>
    </rPh>
    <rPh sb="246" eb="248">
      <t>ハイスイ</t>
    </rPh>
    <rPh sb="295" eb="297">
      <t>キサイ</t>
    </rPh>
    <phoneticPr fontId="58"/>
  </si>
  <si>
    <t>＊添付書類について
　後述する「○理由書等の早見表」を参考に、該当する場合は、地域計画に合わせて提出すること。
・「循環型社会形成推進交付金等に係る施設の整備規模について（通知）」（令和６年３月２９日付）に基づく理由書等（適用を受けたい場合）</t>
    <rPh sb="3" eb="5">
      <t>ショルイ</t>
    </rPh>
    <rPh sb="11" eb="13">
      <t>コウジュツ</t>
    </rPh>
    <rPh sb="31" eb="33">
      <t>ガイトウ</t>
    </rPh>
    <rPh sb="35" eb="37">
      <t>バアイ</t>
    </rPh>
    <rPh sb="48" eb="50">
      <t>テイシュツ</t>
    </rPh>
    <rPh sb="101" eb="102">
      <t>ツ</t>
    </rPh>
    <phoneticPr fontId="58"/>
  </si>
  <si>
    <t>○地域計画において対象とする環境省所管の交付金等について</t>
    <rPh sb="1" eb="5">
      <t>チイキケイカク</t>
    </rPh>
    <rPh sb="9" eb="11">
      <t>タイショウ</t>
    </rPh>
    <rPh sb="14" eb="17">
      <t>カンキョウショウ</t>
    </rPh>
    <rPh sb="17" eb="19">
      <t>ショカン</t>
    </rPh>
    <rPh sb="20" eb="23">
      <t>コウフキン</t>
    </rPh>
    <rPh sb="23" eb="24">
      <t>トウ</t>
    </rPh>
    <phoneticPr fontId="58"/>
  </si>
  <si>
    <t>対象は、下記のとおり。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58"/>
  </si>
  <si>
    <t>○国土強靭化地域計画について</t>
    <rPh sb="1" eb="3">
      <t>コクド</t>
    </rPh>
    <rPh sb="3" eb="5">
      <t>キョウジン</t>
    </rPh>
    <rPh sb="5" eb="6">
      <t>カ</t>
    </rPh>
    <rPh sb="6" eb="8">
      <t>チイキ</t>
    </rPh>
    <rPh sb="8" eb="10">
      <t>ケイカク</t>
    </rPh>
    <phoneticPr fontId="58"/>
  </si>
  <si>
    <t>　交付金等を活用する施設整備事業、浄化槽事業において確認する、国土強靭化地域計画に明記された事業としての判断基準は下記のとおり。</t>
    <rPh sb="1" eb="4">
      <t>コウフキン</t>
    </rPh>
    <rPh sb="4" eb="5">
      <t>トウ</t>
    </rPh>
    <rPh sb="6" eb="8">
      <t>カツヨウ</t>
    </rPh>
    <rPh sb="10" eb="12">
      <t>シセツ</t>
    </rPh>
    <rPh sb="12" eb="14">
      <t>セイビ</t>
    </rPh>
    <rPh sb="14" eb="16">
      <t>ジギョウ</t>
    </rPh>
    <rPh sb="17" eb="22">
      <t>ジョウカソウジギョウ</t>
    </rPh>
    <rPh sb="26" eb="28">
      <t>カクニン</t>
    </rPh>
    <rPh sb="57" eb="59">
      <t>カキ</t>
    </rPh>
    <phoneticPr fontId="58"/>
  </si>
  <si>
    <t>【廃棄物処理施設事業について記載ありと判断できる国土強靭化地域計画の記載例】
＊個別の事業の実施内容の記載
地域計画の標記と一致する施設名　（例：総括表１に記載の○○クリーンセンター）
循環型社会形成地域計画の様式○○参照　　という記載でも可
＊交付要綱別表第１に示す事業名の記載
マテリアルリサイクル推進施設
エネルギー回収型廃棄物処理施設
有機性廃棄物リサイクル推進施設　等
＊「環境省の循環型社会形成推進交付金を活用」等の文言の記載
　廃棄物処理施設整備交付金、二酸化炭素排出抑制対策事業費補助金等の活用可能性もある場合は「環境省の循環型社会形成推進交付金等の活用」とすること。
【浄化槽事業について記載ありと判断できる国土強靭化地域計画の記載例】
＊「合併浄化槽への転換促進」等の文言の記載</t>
    <phoneticPr fontId="58"/>
  </si>
  <si>
    <t>【参考】
国土強靭化計画国土強靱化の推進に関する関係省庁連絡会議での決定に基づき、「実施中期計画第４章（推進が特に必要となる施策）」分の配分に当たっては国土強靭化地域計画の策定を要件とするとともに、国土強靭化地域計画に明記された事業については交付金の優先採択を行うこととしている。</t>
    <rPh sb="1" eb="3">
      <t>サンコウ</t>
    </rPh>
    <phoneticPr fontId="58"/>
  </si>
  <si>
    <t>○プラ施設整備事業について</t>
    <rPh sb="3" eb="9">
      <t>シセツセイビジギョウ</t>
    </rPh>
    <phoneticPr fontId="58"/>
  </si>
  <si>
    <t>　交付金等を活用する施設整備事業において確認する、「プラ施設整備事業」の該当・非該当の判断基準は下記のとおり。</t>
    <rPh sb="4" eb="5">
      <t>トウ</t>
    </rPh>
    <rPh sb="20" eb="22">
      <t>カクニン</t>
    </rPh>
    <rPh sb="39" eb="42">
      <t>ヒガイトウ</t>
    </rPh>
    <phoneticPr fontId="58"/>
  </si>
  <si>
    <t xml:space="preserve">【判断基準】
＊プラスチック使用製品廃棄物の分別収集及び再商品化を直接実施するために必要な施設整備
（例：プラスチック使用製品廃棄物のマテリアルリサイクル推進施設、分別収集としてはストックヤード）
＊プラスチック使用製品廃棄物以外の廃棄物と混合して処理する施設についても、分別収集及び再商品化を直接実施する施設
（例：不燃物とプラスチックを混合収集した後に選別する施設）
＊プラスチック施設整備事業にサーマルリサイクル施設は含まれない
（プラスチック資源循環法第２条第８項で定められる再商品化に熱回収は含まれないため）
＊再商品化の際に発生する残渣を処理するような施設整備事業はプラスチック施設整備事業に含まれない
（例：最終処分場）
</t>
    <phoneticPr fontId="58"/>
  </si>
  <si>
    <t>○エネルギー回収のありなしに関わらず、焼却施設を環境省所管の交付金等を活用し、整備する場合の各項目の記載要領</t>
    <rPh sb="46" eb="49">
      <t>カクコウモク</t>
    </rPh>
    <phoneticPr fontId="58"/>
  </si>
  <si>
    <t>【計画１人１日平均排出量(g)】
整備する施設における対象となるごみにおける、直近１人１日当たりのごみ排出量の実績を基礎とすること。
なお、「廃棄物の減量その他その適正な処理に関する施策の総合的かつ計画的な推進を図るための基本方針」における一般廃棄物の排出量の削減目標を踏まえ、排出抑制施策及び集団回収等によるごみ減量効果等を的確に見込んで推計すること。</t>
    <phoneticPr fontId="58"/>
  </si>
  <si>
    <t>【計画収集人口（人）】
計画目標年次における（区域内の総人口）-（自家処理量人口）の値。
※計画目標年次における各人口は、過去10年間の当該区域の地域人口の実績値の動態をもとにすること。</t>
    <phoneticPr fontId="58"/>
  </si>
  <si>
    <t>【計画直接搬入量（t/日)】
目標年次における直接搬入量（日量計算値）とする。
なお、過去の直接搬入量の実績、将来の収集計画等を考慮して算定すること。
※交付対象として加えることのできる直接搬入ごみ量は、一般廃棄物及び地方公共団体等が行う公共活動によって生ずる産業廃棄物に限るものとする。
※令和６年３月29日付け環境省環境再生・資源循環局廃棄物適正処理課長通知「中長期における持続可能な適正処理の確保に向けたごみ処理の広域化及びごみ処理施設の集約化について（通知）」に基づき広域化を実施する場合は、その分のごみ量を見込むことができる。
※他のごみ処理施設から排出される焼却灰等を溶融等により処理する場合は、直接搬入ごみとして見込むことができる。</t>
    <phoneticPr fontId="58"/>
  </si>
  <si>
    <t>【計画年間日平均処理量（t/日）※自動計算】
計画目標年次における年間処理量の日平均とする。
（計画１人１日平均排出量）×（計画収集人口）＋（計画直接搬入量）の式にて算出。</t>
    <phoneticPr fontId="58"/>
  </si>
  <si>
    <t xml:space="preserve">【通知に基づく施設規模　※自動計算】
施設規模算定通知２（１）に定める数値。
年間停止日数については、上限である７５日を適用している。
</t>
    <phoneticPr fontId="58"/>
  </si>
  <si>
    <t>【災害廃棄物処理計画への受入の記載有無】
施設規模算定通知３ウに従い、災害廃棄物対策指針等に基づき災害廃棄物処理計画を策定し、処理区域外からの災害廃棄物を受入れる旨を記載していれば「○」を選択すること。それ以外は「－」を選択すること。</t>
    <phoneticPr fontId="58"/>
  </si>
  <si>
    <t>【災害廃棄物処理量（見込み％）】
上記が「○」の場合のみ記載する。施設規模に対する災害廃棄物処理量の割合（％）の数字のみ入力すること（単位は自動入力）。</t>
    <phoneticPr fontId="58"/>
  </si>
  <si>
    <t>【適切な施設規模よりも大きいまたは小さい施設規模で整備する場合】
上段「災害廃棄物処理量を見込んだ通知に基づく施設規模」と比較し、
整備する施設規模が小さい場合・・・プルダウンより①または②を選択すること。
整備する施設規模が大きい場合・・・プルダウンより③を選択すること。
※施設規模算定通知より、算定式で求められる規模より小さい施設を整備することができるのは、施設規模算定通知２（３）または３エのみ。
※要綱要綱別表１備考より、施設規模算定通知に基づく施設規模よりも整備予定の施設規模が大きい場合は、交付対象事業費の上限が適用される。</t>
    <phoneticPr fontId="58"/>
  </si>
  <si>
    <t>○理由書等の早見表</t>
    <rPh sb="4" eb="5">
      <t>トウ</t>
    </rPh>
    <rPh sb="6" eb="9">
      <t>ハヤミヒョウ</t>
    </rPh>
    <phoneticPr fontId="58"/>
  </si>
  <si>
    <t>エネルギー回収のありなしに関わらず、焼却施設を環境省所管の交付金等を活用し、整備する場合は、「循環型社会形成推進交付金等に係る施設の整備規模について（通知）」（令和６年３月２９日付）に基づき施設規模を算定する必要がある。このとき特殊要因等により当該通知３イ及びウの適用を受けたい場合は、理由書及び必要資料を添付すること。必要な理由書の種類等については、下表のとおり。</t>
    <rPh sb="95" eb="97">
      <t>シセツ</t>
    </rPh>
    <rPh sb="97" eb="99">
      <t>キボ</t>
    </rPh>
    <rPh sb="100" eb="102">
      <t>サンテイ</t>
    </rPh>
    <rPh sb="104" eb="106">
      <t>ヒツヨウ</t>
    </rPh>
    <rPh sb="114" eb="116">
      <t>トクシュ</t>
    </rPh>
    <rPh sb="116" eb="118">
      <t>ヨウイン</t>
    </rPh>
    <rPh sb="118" eb="119">
      <t>トウ</t>
    </rPh>
    <rPh sb="122" eb="124">
      <t>トウガイ</t>
    </rPh>
    <rPh sb="124" eb="126">
      <t>ツウチ</t>
    </rPh>
    <rPh sb="128" eb="129">
      <t>オヨ</t>
    </rPh>
    <rPh sb="143" eb="146">
      <t>リユウショ</t>
    </rPh>
    <rPh sb="153" eb="155">
      <t>テンプ</t>
    </rPh>
    <rPh sb="160" eb="162">
      <t>ヒツヨウ</t>
    </rPh>
    <rPh sb="163" eb="166">
      <t>リユウショ</t>
    </rPh>
    <rPh sb="167" eb="169">
      <t>シュルイ</t>
    </rPh>
    <rPh sb="169" eb="170">
      <t>トウ</t>
    </rPh>
    <phoneticPr fontId="58"/>
  </si>
  <si>
    <t>理由書①</t>
    <rPh sb="0" eb="3">
      <t>リユウショ</t>
    </rPh>
    <phoneticPr fontId="58"/>
  </si>
  <si>
    <t>理由書②</t>
    <rPh sb="0" eb="3">
      <t>リユウショ</t>
    </rPh>
    <phoneticPr fontId="58"/>
  </si>
  <si>
    <t>理由書③</t>
    <rPh sb="0" eb="3">
      <t>リユウショ</t>
    </rPh>
    <phoneticPr fontId="58"/>
  </si>
  <si>
    <t>参考資料</t>
    <rPh sb="0" eb="2">
      <t>サンコウ</t>
    </rPh>
    <rPh sb="2" eb="4">
      <t>シリョウ</t>
    </rPh>
    <phoneticPr fontId="58"/>
  </si>
  <si>
    <t>災害廃棄物処理計画</t>
    <phoneticPr fontId="58"/>
  </si>
  <si>
    <t>計画１人１日あたりのごみ排出量が数値目標を上回って減少しているため、実績の95％で計画１人１日平均排出量を見込む場合</t>
    <phoneticPr fontId="58"/>
  </si>
  <si>
    <t>○</t>
    <phoneticPr fontId="58"/>
  </si>
  <si>
    <t>観光地等でごみ排出量の季節変動が著しく大きい場合</t>
    <phoneticPr fontId="58"/>
  </si>
  <si>
    <t>災害廃棄物処理量を10％超えて見込む場合</t>
    <phoneticPr fontId="58"/>
  </si>
  <si>
    <t>○※</t>
    <phoneticPr fontId="58"/>
  </si>
  <si>
    <t>※処理区域外からの災害廃棄物を受入れる旨の記載部分の抜粋</t>
    <rPh sb="1" eb="3">
      <t>ショリ</t>
    </rPh>
    <rPh sb="3" eb="5">
      <t>クイキ</t>
    </rPh>
    <rPh sb="5" eb="6">
      <t>ガイ</t>
    </rPh>
    <rPh sb="9" eb="11">
      <t>サイガイ</t>
    </rPh>
    <rPh sb="11" eb="14">
      <t>ハイキブツ</t>
    </rPh>
    <rPh sb="15" eb="17">
      <t>ウケイ</t>
    </rPh>
    <rPh sb="19" eb="20">
      <t>ムネ</t>
    </rPh>
    <rPh sb="21" eb="23">
      <t>キサイ</t>
    </rPh>
    <rPh sb="23" eb="25">
      <t>ブブン</t>
    </rPh>
    <rPh sb="26" eb="28">
      <t>バッスイ</t>
    </rPh>
    <phoneticPr fontId="58"/>
  </si>
  <si>
    <t>留意事項等について下記に記載する。</t>
    <phoneticPr fontId="14"/>
  </si>
  <si>
    <t>○○○循環型社会形成推進地域計画</t>
    <phoneticPr fontId="14"/>
  </si>
  <si>
    <t>下部線部分に地域計画の名称を記載すること。</t>
    <rPh sb="0" eb="3">
      <t>カブセン</t>
    </rPh>
    <rPh sb="3" eb="5">
      <t>ブブン</t>
    </rPh>
    <rPh sb="6" eb="8">
      <t>チイキ</t>
    </rPh>
    <rPh sb="8" eb="10">
      <t>ケイカク</t>
    </rPh>
    <rPh sb="11" eb="13">
      <t>メイショウ</t>
    </rPh>
    <rPh sb="14" eb="16">
      <t>キサイ</t>
    </rPh>
    <phoneticPr fontId="14"/>
  </si>
  <si>
    <t>作成日</t>
    <rPh sb="0" eb="3">
      <t>サクセイビ</t>
    </rPh>
    <phoneticPr fontId="14"/>
  </si>
  <si>
    <t>作成年月日（提出日でも可）を記載すること（承認年月日ではない）。</t>
    <rPh sb="0" eb="2">
      <t>サクセイ</t>
    </rPh>
    <rPh sb="2" eb="5">
      <t>ネンガッピ</t>
    </rPh>
    <rPh sb="6" eb="8">
      <t>テイシュツ</t>
    </rPh>
    <rPh sb="8" eb="9">
      <t>ビ</t>
    </rPh>
    <rPh sb="11" eb="12">
      <t>カ</t>
    </rPh>
    <rPh sb="14" eb="16">
      <t>キサイ</t>
    </rPh>
    <phoneticPr fontId="14"/>
  </si>
  <si>
    <t>変更日</t>
    <rPh sb="0" eb="3">
      <t>ヘンコウビ</t>
    </rPh>
    <phoneticPr fontId="14"/>
  </si>
  <si>
    <t>変更年月日（提出日でも可）と変更内容（承認か報告か）を記載すること。
記載例）令和○○年○○月○○日（変更報告）、令和△△年△月△△日（変更申請）</t>
    <rPh sb="0" eb="2">
      <t>ヘンコウ</t>
    </rPh>
    <rPh sb="2" eb="5">
      <t>ネンガッピ</t>
    </rPh>
    <rPh sb="14" eb="16">
      <t>ヘンコウ</t>
    </rPh>
    <rPh sb="16" eb="18">
      <t>ナイヨウ</t>
    </rPh>
    <rPh sb="19" eb="21">
      <t>ショウニン</t>
    </rPh>
    <rPh sb="22" eb="24">
      <t>ホウコク</t>
    </rPh>
    <rPh sb="27" eb="29">
      <t>キサイ</t>
    </rPh>
    <rPh sb="35" eb="38">
      <t>キサイレイ</t>
    </rPh>
    <rPh sb="39" eb="41">
      <t>レイワ</t>
    </rPh>
    <phoneticPr fontId="14"/>
  </si>
  <si>
    <t>１　計画の基本的な事項</t>
    <rPh sb="2" eb="4">
      <t>ケイカク</t>
    </rPh>
    <phoneticPr fontId="14"/>
  </si>
  <si>
    <t>（１）基礎情報</t>
    <rPh sb="3" eb="5">
      <t>キソ</t>
    </rPh>
    <rPh sb="5" eb="7">
      <t>ジョウホウ</t>
    </rPh>
    <phoneticPr fontId="14"/>
  </si>
  <si>
    <t>ア．対象地域</t>
    <rPh sb="2" eb="4">
      <t>タイショウ</t>
    </rPh>
    <rPh sb="4" eb="6">
      <t>チイキ</t>
    </rPh>
    <phoneticPr fontId="14"/>
  </si>
  <si>
    <t>構成市町村等（作成者）名</t>
    <rPh sb="2" eb="5">
      <t>シチョウソン</t>
    </rPh>
    <phoneticPr fontId="14"/>
  </si>
  <si>
    <t>地域計画の対象地域となる構成市町村名と関係組合名全てを記載すること。</t>
    <rPh sb="0" eb="2">
      <t>チイキ</t>
    </rPh>
    <rPh sb="2" eb="4">
      <t>ケイカク</t>
    </rPh>
    <rPh sb="5" eb="7">
      <t>タイショウ</t>
    </rPh>
    <rPh sb="7" eb="9">
      <t>チイキ</t>
    </rPh>
    <rPh sb="12" eb="14">
      <t>コウセイ</t>
    </rPh>
    <rPh sb="14" eb="17">
      <t>シチョウソン</t>
    </rPh>
    <rPh sb="17" eb="18">
      <t>メイ</t>
    </rPh>
    <rPh sb="19" eb="21">
      <t>カンケイ</t>
    </rPh>
    <rPh sb="21" eb="24">
      <t>クミアイメイ</t>
    </rPh>
    <rPh sb="24" eb="25">
      <t>スベ</t>
    </rPh>
    <rPh sb="27" eb="29">
      <t>キサイ</t>
    </rPh>
    <phoneticPr fontId="14"/>
  </si>
  <si>
    <t>地域内総人口（人）</t>
    <rPh sb="3" eb="4">
      <t>ソウ</t>
    </rPh>
    <rPh sb="7" eb="8">
      <t>ニン</t>
    </rPh>
    <phoneticPr fontId="14"/>
  </si>
  <si>
    <t>対象地域の総人口を記載すること。</t>
    <rPh sb="0" eb="2">
      <t>タイショウ</t>
    </rPh>
    <rPh sb="2" eb="4">
      <t>チイキ</t>
    </rPh>
    <rPh sb="5" eb="8">
      <t>ソウジンコウ</t>
    </rPh>
    <rPh sb="9" eb="11">
      <t>キサイ</t>
    </rPh>
    <phoneticPr fontId="14"/>
  </si>
  <si>
    <t>地域総面積（㎢）</t>
    <rPh sb="2" eb="3">
      <t>ソウ</t>
    </rPh>
    <phoneticPr fontId="14"/>
  </si>
  <si>
    <t>対象地域の総面積を記載すること。</t>
    <rPh sb="0" eb="2">
      <t>タイショウ</t>
    </rPh>
    <rPh sb="2" eb="4">
      <t>チイキ</t>
    </rPh>
    <rPh sb="5" eb="8">
      <t>ソウメンセキ</t>
    </rPh>
    <rPh sb="9" eb="11">
      <t>キサイ</t>
    </rPh>
    <phoneticPr fontId="14"/>
  </si>
  <si>
    <t>地域の要件</t>
    <phoneticPr fontId="14"/>
  </si>
  <si>
    <t>地域計画策定の要件を選択すること（自由記載不可）。
組合等の場合、構成自治体の過半数が該当する必要がある点に留意。</t>
    <rPh sb="0" eb="2">
      <t>チイキ</t>
    </rPh>
    <rPh sb="2" eb="4">
      <t>ケイカク</t>
    </rPh>
    <rPh sb="4" eb="6">
      <t>サクテイ</t>
    </rPh>
    <rPh sb="7" eb="9">
      <t>ヨウケン</t>
    </rPh>
    <rPh sb="10" eb="12">
      <t>センタク</t>
    </rPh>
    <rPh sb="26" eb="28">
      <t>クミアイ</t>
    </rPh>
    <rPh sb="28" eb="29">
      <t>トウ</t>
    </rPh>
    <rPh sb="30" eb="32">
      <t>バアイ</t>
    </rPh>
    <rPh sb="33" eb="35">
      <t>コウセイ</t>
    </rPh>
    <rPh sb="35" eb="38">
      <t>ジチタイ</t>
    </rPh>
    <rPh sb="39" eb="42">
      <t>カハンスウ</t>
    </rPh>
    <rPh sb="43" eb="45">
      <t>ガイトウ</t>
    </rPh>
    <rPh sb="47" eb="49">
      <t>ヒツヨウ</t>
    </rPh>
    <rPh sb="52" eb="53">
      <t>テン</t>
    </rPh>
    <rPh sb="54" eb="56">
      <t>リュウイ</t>
    </rPh>
    <phoneticPr fontId="14"/>
  </si>
  <si>
    <t>離島、豪雪、山村、半島、過疎地域に該当がある市町村名</t>
    <rPh sb="22" eb="26">
      <t>シチョウソンメイ</t>
    </rPh>
    <phoneticPr fontId="14"/>
  </si>
  <si>
    <t>市町村名と該当事項を記載すること。
記載例）□□村（全部過疎）、★町（一部山村）</t>
    <rPh sb="0" eb="4">
      <t>シチョウソンメイ</t>
    </rPh>
    <rPh sb="5" eb="7">
      <t>ガイトウ</t>
    </rPh>
    <rPh sb="7" eb="9">
      <t>ジコウ</t>
    </rPh>
    <rPh sb="10" eb="12">
      <t>キサイ</t>
    </rPh>
    <rPh sb="18" eb="20">
      <t>キサイ</t>
    </rPh>
    <rPh sb="20" eb="21">
      <t>レイ</t>
    </rPh>
    <rPh sb="24" eb="25">
      <t>ムラ</t>
    </rPh>
    <rPh sb="26" eb="28">
      <t>ゼンブ</t>
    </rPh>
    <rPh sb="28" eb="30">
      <t>カソ</t>
    </rPh>
    <rPh sb="33" eb="34">
      <t>マチ</t>
    </rPh>
    <rPh sb="35" eb="37">
      <t>イチブ</t>
    </rPh>
    <rPh sb="37" eb="39">
      <t>サンソン</t>
    </rPh>
    <phoneticPr fontId="14"/>
  </si>
  <si>
    <t>地域の要件がその他の場合は
具体的に記載</t>
    <phoneticPr fontId="14"/>
  </si>
  <si>
    <t>　　構成市町村に一部事務組合等が含まれている場合、当該組合の状況</t>
    <phoneticPr fontId="14"/>
  </si>
  <si>
    <t>該当がない場合は、組合に関する３項目は記載不要（空欄で良い）。</t>
    <rPh sb="0" eb="2">
      <t>ガイトウ</t>
    </rPh>
    <rPh sb="5" eb="7">
      <t>バアイ</t>
    </rPh>
    <rPh sb="9" eb="11">
      <t>クミアイ</t>
    </rPh>
    <rPh sb="12" eb="13">
      <t>カン</t>
    </rPh>
    <rPh sb="16" eb="18">
      <t>コウモク</t>
    </rPh>
    <rPh sb="19" eb="21">
      <t>キサイ</t>
    </rPh>
    <rPh sb="21" eb="23">
      <t>フヨウ</t>
    </rPh>
    <rPh sb="24" eb="26">
      <t>クウラン</t>
    </rPh>
    <rPh sb="27" eb="28">
      <t>ヨ</t>
    </rPh>
    <phoneticPr fontId="14"/>
  </si>
  <si>
    <t>組合名称
（設立（予定）年月日）</t>
    <rPh sb="0" eb="2">
      <t>クミアイ</t>
    </rPh>
    <rPh sb="2" eb="4">
      <t>メイショウ</t>
    </rPh>
    <phoneticPr fontId="14"/>
  </si>
  <si>
    <t>複数の組合がある場合は「、」で区切ること。設立予定の場合は「設立予定」と記載すること。
記載例）○△□組合（平成５年４月１日設立）、★□組合（令和ｎ年４月１日設立予定）</t>
    <rPh sb="0" eb="2">
      <t>フクスウ</t>
    </rPh>
    <rPh sb="3" eb="5">
      <t>クミアイ</t>
    </rPh>
    <rPh sb="8" eb="10">
      <t>バアイ</t>
    </rPh>
    <rPh sb="15" eb="17">
      <t>クギ</t>
    </rPh>
    <rPh sb="21" eb="23">
      <t>セツリツ</t>
    </rPh>
    <rPh sb="23" eb="25">
      <t>ヨテイ</t>
    </rPh>
    <rPh sb="26" eb="28">
      <t>バアイ</t>
    </rPh>
    <rPh sb="30" eb="32">
      <t>セツリツ</t>
    </rPh>
    <rPh sb="32" eb="34">
      <t>ヨテイ</t>
    </rPh>
    <rPh sb="36" eb="38">
      <t>キサイ</t>
    </rPh>
    <rPh sb="44" eb="47">
      <t>キサイレイ</t>
    </rPh>
    <rPh sb="54" eb="56">
      <t>ヘイセイ</t>
    </rPh>
    <rPh sb="68" eb="70">
      <t>クミアイ</t>
    </rPh>
    <rPh sb="71" eb="73">
      <t>レイワ</t>
    </rPh>
    <rPh sb="74" eb="75">
      <t>ネン</t>
    </rPh>
    <rPh sb="76" eb="77">
      <t>ガツ</t>
    </rPh>
    <rPh sb="78" eb="79">
      <t>ニチ</t>
    </rPh>
    <rPh sb="79" eb="81">
      <t>セツリツ</t>
    </rPh>
    <rPh sb="81" eb="83">
      <t>ヨテイ</t>
    </rPh>
    <phoneticPr fontId="14"/>
  </si>
  <si>
    <t>組合を構成する市町村</t>
    <phoneticPr fontId="14"/>
  </si>
  <si>
    <t>複数の組合がある場合は、構成市町村名の最後に括弧書きで組合名など、組合毎に構成市町村名が分かるように記載すること。</t>
    <rPh sb="0" eb="2">
      <t>フクスウ</t>
    </rPh>
    <rPh sb="3" eb="5">
      <t>クミアイ</t>
    </rPh>
    <rPh sb="8" eb="10">
      <t>バアイ</t>
    </rPh>
    <rPh sb="12" eb="18">
      <t>コウセイシチョウソンメイ</t>
    </rPh>
    <rPh sb="19" eb="21">
      <t>サイゴ</t>
    </rPh>
    <rPh sb="22" eb="25">
      <t>カッコガ</t>
    </rPh>
    <rPh sb="27" eb="30">
      <t>クミアイメイ</t>
    </rPh>
    <rPh sb="33" eb="35">
      <t>クミアイ</t>
    </rPh>
    <rPh sb="35" eb="36">
      <t>ゴト</t>
    </rPh>
    <rPh sb="37" eb="43">
      <t>コウセイシチョウソンメイ</t>
    </rPh>
    <rPh sb="44" eb="45">
      <t>ワ</t>
    </rPh>
    <rPh sb="50" eb="52">
      <t>キサイ</t>
    </rPh>
    <phoneticPr fontId="14"/>
  </si>
  <si>
    <t>組合設立に関する、
今後の見通し</t>
    <rPh sb="0" eb="2">
      <t>クミアイ</t>
    </rPh>
    <rPh sb="2" eb="4">
      <t>セツリツ</t>
    </rPh>
    <rPh sb="5" eb="6">
      <t>カン</t>
    </rPh>
    <phoneticPr fontId="14"/>
  </si>
  <si>
    <t>生活排水処理基本計画をもって地域計画とする場合は、地域計画期間とは別に生活排水処理基本計画期間も確認する必要があるため、「イ．計画期間（生活排水処理基本計画期間：○○年度～××年度）」と記載すること。</t>
    <rPh sb="0" eb="2">
      <t>セイカツ</t>
    </rPh>
    <rPh sb="2" eb="4">
      <t>ハイスイ</t>
    </rPh>
    <rPh sb="4" eb="6">
      <t>ショリ</t>
    </rPh>
    <rPh sb="6" eb="8">
      <t>キホン</t>
    </rPh>
    <rPh sb="8" eb="10">
      <t>ケイカク</t>
    </rPh>
    <rPh sb="14" eb="16">
      <t>チイキ</t>
    </rPh>
    <rPh sb="16" eb="18">
      <t>ケイカク</t>
    </rPh>
    <rPh sb="21" eb="23">
      <t>バアイ</t>
    </rPh>
    <rPh sb="25" eb="27">
      <t>チイキ</t>
    </rPh>
    <rPh sb="27" eb="29">
      <t>ケイカク</t>
    </rPh>
    <rPh sb="29" eb="31">
      <t>キカン</t>
    </rPh>
    <rPh sb="33" eb="34">
      <t>ベツ</t>
    </rPh>
    <rPh sb="35" eb="45">
      <t>セイカツハイスイショリキホンケイカク</t>
    </rPh>
    <rPh sb="45" eb="47">
      <t>キカン</t>
    </rPh>
    <rPh sb="48" eb="50">
      <t>カクニン</t>
    </rPh>
    <rPh sb="52" eb="54">
      <t>ヒツヨウ</t>
    </rPh>
    <rPh sb="63" eb="65">
      <t>ケイカク</t>
    </rPh>
    <rPh sb="65" eb="67">
      <t>キカン</t>
    </rPh>
    <rPh sb="68" eb="70">
      <t>セイカツ</t>
    </rPh>
    <rPh sb="70" eb="72">
      <t>ハイスイ</t>
    </rPh>
    <rPh sb="72" eb="74">
      <t>ショリ</t>
    </rPh>
    <rPh sb="74" eb="76">
      <t>キホン</t>
    </rPh>
    <rPh sb="76" eb="78">
      <t>ケイカク</t>
    </rPh>
    <rPh sb="78" eb="80">
      <t>キカン</t>
    </rPh>
    <rPh sb="83" eb="84">
      <t>ネン</t>
    </rPh>
    <rPh sb="84" eb="85">
      <t>ド</t>
    </rPh>
    <rPh sb="88" eb="89">
      <t>ネン</t>
    </rPh>
    <rPh sb="89" eb="90">
      <t>ド</t>
    </rPh>
    <rPh sb="93" eb="95">
      <t>キサイ</t>
    </rPh>
    <phoneticPr fontId="14"/>
  </si>
  <si>
    <t>イ．計画期間</t>
    <rPh sb="2" eb="6">
      <t>ケイカクキカン</t>
    </rPh>
    <phoneticPr fontId="14"/>
  </si>
  <si>
    <t>開始年月日</t>
    <rPh sb="0" eb="2">
      <t>カイシ</t>
    </rPh>
    <rPh sb="2" eb="5">
      <t>ネンガッピ</t>
    </rPh>
    <phoneticPr fontId="14"/>
  </si>
  <si>
    <t>西暦、和暦どちらでの入力も可。令和６年（2024年）・・・は不可。地域計画期間は５～７年である点に留意すること。</t>
    <rPh sb="0" eb="2">
      <t>セイレキ</t>
    </rPh>
    <rPh sb="3" eb="5">
      <t>ワレキ</t>
    </rPh>
    <rPh sb="10" eb="12">
      <t>ニュウリョク</t>
    </rPh>
    <rPh sb="13" eb="14">
      <t>カ</t>
    </rPh>
    <rPh sb="15" eb="17">
      <t>レイワ</t>
    </rPh>
    <rPh sb="18" eb="19">
      <t>ネン</t>
    </rPh>
    <rPh sb="24" eb="25">
      <t>ネン</t>
    </rPh>
    <rPh sb="30" eb="32">
      <t>フカ</t>
    </rPh>
    <rPh sb="33" eb="35">
      <t>チイキ</t>
    </rPh>
    <rPh sb="35" eb="37">
      <t>ケイカク</t>
    </rPh>
    <rPh sb="37" eb="39">
      <t>キカン</t>
    </rPh>
    <rPh sb="43" eb="44">
      <t>ネン</t>
    </rPh>
    <rPh sb="47" eb="48">
      <t>テン</t>
    </rPh>
    <rPh sb="49" eb="51">
      <t>リュウイ</t>
    </rPh>
    <phoneticPr fontId="14"/>
  </si>
  <si>
    <t>終了年月日</t>
    <rPh sb="0" eb="2">
      <t>シュウリョウ</t>
    </rPh>
    <rPh sb="2" eb="5">
      <t>ネンガッピ</t>
    </rPh>
    <phoneticPr fontId="14"/>
  </si>
  <si>
    <t>西暦、和暦どちらでの入力も可。令和６年（2024年）・・・は不可。</t>
    <rPh sb="0" eb="2">
      <t>セイレキ</t>
    </rPh>
    <rPh sb="3" eb="5">
      <t>ワレキ</t>
    </rPh>
    <rPh sb="10" eb="12">
      <t>ニュウリョク</t>
    </rPh>
    <rPh sb="13" eb="14">
      <t>カ</t>
    </rPh>
    <rPh sb="15" eb="17">
      <t>レイワ</t>
    </rPh>
    <rPh sb="18" eb="19">
      <t>ネン</t>
    </rPh>
    <rPh sb="24" eb="25">
      <t>ネン</t>
    </rPh>
    <rPh sb="30" eb="32">
      <t>フカ</t>
    </rPh>
    <phoneticPr fontId="14"/>
  </si>
  <si>
    <t>計画期間※</t>
    <rPh sb="0" eb="2">
      <t>ケイカク</t>
    </rPh>
    <rPh sb="2" eb="4">
      <t>キカン</t>
    </rPh>
    <phoneticPr fontId="14"/>
  </si>
  <si>
    <t>自動計算のため入力不要。</t>
    <rPh sb="0" eb="2">
      <t>ジドウ</t>
    </rPh>
    <rPh sb="2" eb="4">
      <t>ケイサン</t>
    </rPh>
    <rPh sb="7" eb="9">
      <t>ニュウリョク</t>
    </rPh>
    <rPh sb="9" eb="11">
      <t>フヨウ</t>
    </rPh>
    <phoneticPr fontId="14"/>
  </si>
  <si>
    <t>※目標の達成状況や社会経済情勢の変化等を踏まえ、必要な場合には計画を見直すものとする。</t>
    <phoneticPr fontId="14"/>
  </si>
  <si>
    <t>（２）対象地域における取組みに関する事項</t>
    <rPh sb="3" eb="5">
      <t>タイショウ</t>
    </rPh>
    <rPh sb="5" eb="7">
      <t>チイキ</t>
    </rPh>
    <rPh sb="11" eb="12">
      <t>ト</t>
    </rPh>
    <rPh sb="12" eb="13">
      <t>ク</t>
    </rPh>
    <rPh sb="15" eb="16">
      <t>カン</t>
    </rPh>
    <rPh sb="18" eb="20">
      <t>ジコウ</t>
    </rPh>
    <phoneticPr fontId="14"/>
  </si>
  <si>
    <t>ア．処理の広域化・施設の集約化の検討状況</t>
    <phoneticPr fontId="14"/>
  </si>
  <si>
    <r>
      <t>広域化・集約化の検討状況について、関係市町村間の調整状況、広域化・集約化の達成年度などの目標、施設整備の広域化・集約化における位置づけ等、具体的に記載すること。
広域化・集約化の検討については、都道府県が策定する広域化・集約化計画等に基づくものであると考えられるため、その場合は、都道府県が策定する広域化・集約化計画等での対象地域の位置づけ等もを含めて記載すること。
なお、エネルギー回収型廃棄物処理施設のうちごみ焼却施設の新設時は、ごみ処理の広域化・施設の集約化について検討することが交付要件となっている点に留意すること。</t>
    </r>
    <r>
      <rPr>
        <u/>
        <sz val="12"/>
        <color rgb="FFC00000"/>
        <rFont val="BIZ UDゴシック"/>
        <family val="3"/>
        <charset val="128"/>
      </rPr>
      <t xml:space="preserve">
</t>
    </r>
    <r>
      <rPr>
        <sz val="12"/>
        <color rgb="FFC00000"/>
        <rFont val="BIZ UDゴシック"/>
        <family val="3"/>
        <charset val="128"/>
      </rPr>
      <t xml:space="preserve">
離島地域など地域の特性等による広域化・集約化が困難な場合は、その理由等を検討結果として記載すること。</t>
    </r>
    <rPh sb="8" eb="10">
      <t>ケントウ</t>
    </rPh>
    <rPh sb="10" eb="12">
      <t>ジョウキョウ</t>
    </rPh>
    <rPh sb="17" eb="19">
      <t>カンケイ</t>
    </rPh>
    <rPh sb="19" eb="22">
      <t>シチョウソン</t>
    </rPh>
    <rPh sb="22" eb="23">
      <t>カン</t>
    </rPh>
    <rPh sb="24" eb="26">
      <t>チョウセイ</t>
    </rPh>
    <rPh sb="26" eb="28">
      <t>ジョウキョウ</t>
    </rPh>
    <rPh sb="67" eb="68">
      <t>トウ</t>
    </rPh>
    <rPh sb="73" eb="75">
      <t>キサイ</t>
    </rPh>
    <rPh sb="126" eb="127">
      <t>カンガ</t>
    </rPh>
    <rPh sb="136" eb="138">
      <t>バアイ</t>
    </rPh>
    <rPh sb="158" eb="159">
      <t>トウ</t>
    </rPh>
    <rPh sb="161" eb="163">
      <t>タイショウ</t>
    </rPh>
    <rPh sb="163" eb="165">
      <t>チイキ</t>
    </rPh>
    <rPh sb="166" eb="168">
      <t>イチ</t>
    </rPh>
    <rPh sb="170" eb="171">
      <t>トウ</t>
    </rPh>
    <rPh sb="173" eb="174">
      <t>フク</t>
    </rPh>
    <rPh sb="176" eb="178">
      <t>キサイ</t>
    </rPh>
    <rPh sb="253" eb="254">
      <t>テン</t>
    </rPh>
    <rPh sb="255" eb="257">
      <t>リュウイ</t>
    </rPh>
    <rPh sb="263" eb="265">
      <t>チイキ</t>
    </rPh>
    <rPh sb="287" eb="289">
      <t>バアイ</t>
    </rPh>
    <rPh sb="297" eb="299">
      <t>ケントウ</t>
    </rPh>
    <rPh sb="299" eb="301">
      <t>ケッカ</t>
    </rPh>
    <phoneticPr fontId="1"/>
  </si>
  <si>
    <t>Ｐ</t>
    <phoneticPr fontId="1"/>
  </si>
  <si>
    <t>確認した都道府県の
広域化・集約化計画の名称</t>
    <rPh sb="0" eb="2">
      <t>カクニン</t>
    </rPh>
    <rPh sb="10" eb="13">
      <t>コウイキカ</t>
    </rPh>
    <rPh sb="14" eb="17">
      <t>シュウヤクカ</t>
    </rPh>
    <rPh sb="17" eb="19">
      <t>ケイカク</t>
    </rPh>
    <rPh sb="20" eb="22">
      <t>メイショウ</t>
    </rPh>
    <phoneticPr fontId="14"/>
  </si>
  <si>
    <r>
      <t>記載内容に整合する都道府県の広域化・集約化計画</t>
    </r>
    <r>
      <rPr>
        <b/>
        <u/>
        <sz val="12"/>
        <color rgb="FFC00000"/>
        <rFont val="BIZ UDゴシック"/>
        <family val="3"/>
        <charset val="128"/>
      </rPr>
      <t>（長期広域化・集約化計画）</t>
    </r>
    <r>
      <rPr>
        <sz val="12"/>
        <color rgb="FFC00000"/>
        <rFont val="BIZ UDゴシック"/>
        <family val="3"/>
        <charset val="128"/>
      </rPr>
      <t>名称を記載すること。</t>
    </r>
    <rPh sb="0" eb="2">
      <t>キサイ</t>
    </rPh>
    <rPh sb="2" eb="4">
      <t>ナイヨウ</t>
    </rPh>
    <rPh sb="5" eb="7">
      <t>セイゴウ</t>
    </rPh>
    <rPh sb="9" eb="13">
      <t>トドウフケン</t>
    </rPh>
    <rPh sb="14" eb="17">
      <t>コウイキカ</t>
    </rPh>
    <rPh sb="18" eb="21">
      <t>シュウヤクカ</t>
    </rPh>
    <rPh sb="21" eb="23">
      <t>ケイカク</t>
    </rPh>
    <rPh sb="36" eb="38">
      <t>メイショウ</t>
    </rPh>
    <rPh sb="39" eb="41">
      <t>キサイ</t>
    </rPh>
    <phoneticPr fontId="1"/>
  </si>
  <si>
    <t>イ．プラスチック資源の分別収集及び再商品化に係る実施内容</t>
    <phoneticPr fontId="14"/>
  </si>
  <si>
    <t>本項は「プラスチックに係る資源循環の促進等に関する法律」（以下「プラスチック資源循環法」という。）に基づく取組みとして、対象地域におけるプラスチック資源の分別収集及び再商品化の実施状況について記載すること。
○【実施済】とは
プラスチック資源循環法に基づくプラスチック資源の分別収集及び再商品化について、プラスチック資源を日本容器包装リサイクル協会への委託（プラ法32条のルート）、環境省の認定（プラ法33条のルート）、独自処理（※）の方法により実施している状態を指す。
「プラスチック資源」についても留意すること。例えば、単に容器包装プラスチックの再商品化等を実施するだけでは、製品プラスチックについて再商品化等の実施ができておらず、プラスチック資源循環法に基づく取組みとして不足しているため、そのような状態は実施済とは言えない。
○独自処理について
独自処理を選択する場合は、実施済・実施予定に関わらず必ず地域計画策定前に、環境省リサイクル推進室（TEL:03-5501-3153,mail:plastic-circulation@env.go.jp）に相談すること。また、独自処理で実施済の場合は、どのようにリサイクルされているか環境省が確認する必要があるため、処理委託契約書や仕様書等の参考書類をあわせて提出すること。
○個別の記載項目について
＊実施・予定地域
市町村名と実施範囲について記載すること。記載例）○○市（全域）、△町（一部過疎地域を除く地域）
＊実施・予定年度・・・西暦、和暦どちらでの入力も可。
＊実施・予定方法
対象地域におけるプラ資源の再商品化等の実施方法を選択すること（自由記載不可）。
構成市町村やプラスチックの種類（容リプラ製品プラ等）により実施方法が異なる場合は、④を選択し、その詳細を分かりやすく簡潔に記載すること。内容が分かれば箇条書でも構わない。独自処理について、上記のとおり事前に環境省リサイクル推進室に確認した上で③を選択すること。
＊実施しない（予定）地域
該当市町村名と括弧書きでその理由を記載すること。記載例）□□村（全部過疎地域であるため）
＊プラ要件化対象事業の実施
策定する地域計画において、経過措置の適用を受けないプラ要件化の対象事業を実施する場合は「○」。
＊備考・・・空欄でよい。特記事項がある場合は記載する。</t>
    <rPh sb="0" eb="2">
      <t>ホンコウ</t>
    </rPh>
    <rPh sb="53" eb="55">
      <t>トリク</t>
    </rPh>
    <rPh sb="88" eb="92">
      <t>ジッシジョウキョウ</t>
    </rPh>
    <rPh sb="96" eb="98">
      <t>キサイ</t>
    </rPh>
    <rPh sb="107" eb="109">
      <t>ジッシ</t>
    </rPh>
    <rPh sb="109" eb="110">
      <t>ズミ</t>
    </rPh>
    <rPh sb="126" eb="127">
      <t>モト</t>
    </rPh>
    <rPh sb="219" eb="221">
      <t>ホウホウ</t>
    </rPh>
    <rPh sb="224" eb="226">
      <t>ジッシ</t>
    </rPh>
    <rPh sb="230" eb="232">
      <t>ジョウタイ</t>
    </rPh>
    <rPh sb="233" eb="234">
      <t>サ</t>
    </rPh>
    <rPh sb="252" eb="254">
      <t>リュウイ</t>
    </rPh>
    <rPh sb="259" eb="260">
      <t>タト</t>
    </rPh>
    <rPh sb="263" eb="264">
      <t>タン</t>
    </rPh>
    <rPh sb="265" eb="267">
      <t>ヨウキ</t>
    </rPh>
    <rPh sb="267" eb="269">
      <t>ホウソウ</t>
    </rPh>
    <rPh sb="276" eb="280">
      <t>サイショウヒンカ</t>
    </rPh>
    <rPh sb="280" eb="281">
      <t>トウ</t>
    </rPh>
    <rPh sb="282" eb="284">
      <t>ジッシ</t>
    </rPh>
    <rPh sb="291" eb="293">
      <t>セイヒン</t>
    </rPh>
    <rPh sb="303" eb="308">
      <t>サイショウヒンカトウ</t>
    </rPh>
    <rPh sb="309" eb="311">
      <t>ジッシ</t>
    </rPh>
    <rPh sb="331" eb="332">
      <t>モト</t>
    </rPh>
    <rPh sb="334" eb="336">
      <t>トリク</t>
    </rPh>
    <rPh sb="340" eb="342">
      <t>フソク</t>
    </rPh>
    <rPh sb="354" eb="356">
      <t>ジョウタイ</t>
    </rPh>
    <rPh sb="357" eb="359">
      <t>ジッシ</t>
    </rPh>
    <rPh sb="359" eb="360">
      <t>ズミ</t>
    </rPh>
    <rPh sb="362" eb="363">
      <t>イ</t>
    </rPh>
    <rPh sb="370" eb="372">
      <t>ドクジ</t>
    </rPh>
    <rPh sb="372" eb="374">
      <t>ショリ</t>
    </rPh>
    <rPh sb="384" eb="386">
      <t>センタク</t>
    </rPh>
    <rPh sb="388" eb="390">
      <t>バアイ</t>
    </rPh>
    <rPh sb="392" eb="394">
      <t>ジッシ</t>
    </rPh>
    <rPh sb="394" eb="395">
      <t>ズミ</t>
    </rPh>
    <rPh sb="396" eb="398">
      <t>ジッシ</t>
    </rPh>
    <rPh sb="398" eb="400">
      <t>ヨテイ</t>
    </rPh>
    <rPh sb="401" eb="402">
      <t>カカ</t>
    </rPh>
    <rPh sb="405" eb="406">
      <t>カナラ</t>
    </rPh>
    <rPh sb="407" eb="409">
      <t>チイキ</t>
    </rPh>
    <rPh sb="409" eb="411">
      <t>ケイカク</t>
    </rPh>
    <rPh sb="411" eb="413">
      <t>サクテイ</t>
    </rPh>
    <rPh sb="413" eb="414">
      <t>マエ</t>
    </rPh>
    <rPh sb="568" eb="570">
      <t>コベツ</t>
    </rPh>
    <rPh sb="571" eb="573">
      <t>キサイ</t>
    </rPh>
    <rPh sb="573" eb="575">
      <t>コウモク</t>
    </rPh>
    <rPh sb="581" eb="583">
      <t>ジッシ</t>
    </rPh>
    <rPh sb="584" eb="586">
      <t>ヨテイ</t>
    </rPh>
    <rPh sb="586" eb="588">
      <t>チイキ</t>
    </rPh>
    <rPh sb="589" eb="593">
      <t>シチョウソンメイ</t>
    </rPh>
    <rPh sb="594" eb="596">
      <t>ジッシ</t>
    </rPh>
    <rPh sb="596" eb="598">
      <t>ハンイ</t>
    </rPh>
    <rPh sb="602" eb="604">
      <t>キサイ</t>
    </rPh>
    <rPh sb="633" eb="635">
      <t>チイキ</t>
    </rPh>
    <rPh sb="639" eb="641">
      <t>ジッシ</t>
    </rPh>
    <rPh sb="642" eb="644">
      <t>ヨテイ</t>
    </rPh>
    <rPh sb="644" eb="646">
      <t>ネンド</t>
    </rPh>
    <rPh sb="667" eb="669">
      <t>ジッシ</t>
    </rPh>
    <rPh sb="670" eb="672">
      <t>ヨテイ</t>
    </rPh>
    <rPh sb="672" eb="674">
      <t>ホウホウ</t>
    </rPh>
    <rPh sb="675" eb="677">
      <t>タイショウ</t>
    </rPh>
    <rPh sb="677" eb="679">
      <t>チイキ</t>
    </rPh>
    <rPh sb="685" eb="687">
      <t>シゲン</t>
    </rPh>
    <rPh sb="688" eb="692">
      <t>サイショウヒンカ</t>
    </rPh>
    <rPh sb="692" eb="693">
      <t>トウ</t>
    </rPh>
    <rPh sb="694" eb="696">
      <t>ジッシ</t>
    </rPh>
    <rPh sb="696" eb="698">
      <t>ホウホウ</t>
    </rPh>
    <rPh sb="699" eb="701">
      <t>センタク</t>
    </rPh>
    <rPh sb="706" eb="708">
      <t>ジユウ</t>
    </rPh>
    <rPh sb="708" eb="710">
      <t>キサイ</t>
    </rPh>
    <rPh sb="710" eb="712">
      <t>フカ</t>
    </rPh>
    <rPh sb="758" eb="760">
      <t>センタク</t>
    </rPh>
    <rPh sb="764" eb="766">
      <t>ショウサイ</t>
    </rPh>
    <rPh sb="767" eb="768">
      <t>ワ</t>
    </rPh>
    <rPh sb="773" eb="775">
      <t>カンケツ</t>
    </rPh>
    <rPh sb="776" eb="778">
      <t>キサイ</t>
    </rPh>
    <rPh sb="783" eb="785">
      <t>ナイヨウ</t>
    </rPh>
    <rPh sb="786" eb="787">
      <t>ワ</t>
    </rPh>
    <rPh sb="790" eb="793">
      <t>カジョウガキ</t>
    </rPh>
    <rPh sb="795" eb="796">
      <t>カマ</t>
    </rPh>
    <rPh sb="800" eb="802">
      <t>ドクジ</t>
    </rPh>
    <rPh sb="802" eb="804">
      <t>ショリ</t>
    </rPh>
    <rPh sb="809" eb="811">
      <t>ジョウキ</t>
    </rPh>
    <rPh sb="815" eb="817">
      <t>ジゼン</t>
    </rPh>
    <rPh sb="818" eb="821">
      <t>カンキョウショウ</t>
    </rPh>
    <rPh sb="826" eb="829">
      <t>スイシンシツ</t>
    </rPh>
    <rPh sb="830" eb="832">
      <t>カクニン</t>
    </rPh>
    <rPh sb="834" eb="835">
      <t>ウエ</t>
    </rPh>
    <rPh sb="838" eb="840">
      <t>センタク</t>
    </rPh>
    <rPh sb="848" eb="850">
      <t>ジッシ</t>
    </rPh>
    <rPh sb="854" eb="856">
      <t>ヨテイ</t>
    </rPh>
    <rPh sb="857" eb="859">
      <t>チイキ</t>
    </rPh>
    <rPh sb="860" eb="862">
      <t>ガイトウ</t>
    </rPh>
    <rPh sb="862" eb="866">
      <t>シチョウソンメイ</t>
    </rPh>
    <rPh sb="867" eb="870">
      <t>カッコガ</t>
    </rPh>
    <rPh sb="874" eb="876">
      <t>リユウ</t>
    </rPh>
    <rPh sb="877" eb="879">
      <t>キサイ</t>
    </rPh>
    <rPh sb="920" eb="922">
      <t>サクテイ</t>
    </rPh>
    <rPh sb="924" eb="928">
      <t>チイキケイカク</t>
    </rPh>
    <rPh sb="933" eb="937">
      <t>ケイカソチ</t>
    </rPh>
    <rPh sb="938" eb="940">
      <t>テキヨウ</t>
    </rPh>
    <rPh sb="941" eb="942">
      <t>ウ</t>
    </rPh>
    <rPh sb="947" eb="950">
      <t>ヨウケンカ</t>
    </rPh>
    <rPh sb="951" eb="953">
      <t>タイショウ</t>
    </rPh>
    <rPh sb="953" eb="955">
      <t>ジギョウ</t>
    </rPh>
    <rPh sb="956" eb="958">
      <t>ジッシ</t>
    </rPh>
    <rPh sb="960" eb="962">
      <t>バアイ</t>
    </rPh>
    <rPh sb="970" eb="972">
      <t>ビコウ</t>
    </rPh>
    <rPh sb="975" eb="977">
      <t>クウラン</t>
    </rPh>
    <rPh sb="981" eb="983">
      <t>トッキ</t>
    </rPh>
    <rPh sb="983" eb="985">
      <t>ジコウ</t>
    </rPh>
    <rPh sb="988" eb="990">
      <t>バアイ</t>
    </rPh>
    <rPh sb="991" eb="993">
      <t>キサイ</t>
    </rPh>
    <phoneticPr fontId="14"/>
  </si>
  <si>
    <t>実施済の場合</t>
    <rPh sb="0" eb="2">
      <t>ジッシ</t>
    </rPh>
    <rPh sb="2" eb="3">
      <t>ズミ</t>
    </rPh>
    <rPh sb="4" eb="6">
      <t>バアイ</t>
    </rPh>
    <phoneticPr fontId="1"/>
  </si>
  <si>
    <t>実施地域</t>
    <rPh sb="0" eb="2">
      <t>ジッシ</t>
    </rPh>
    <rPh sb="2" eb="4">
      <t>チイキ</t>
    </rPh>
    <phoneticPr fontId="1"/>
  </si>
  <si>
    <t>実施年度</t>
    <rPh sb="0" eb="2">
      <t>ジッシ</t>
    </rPh>
    <rPh sb="2" eb="4">
      <t>ネンド</t>
    </rPh>
    <phoneticPr fontId="1"/>
  </si>
  <si>
    <t>実施方法</t>
    <rPh sb="0" eb="2">
      <t>ジッシ</t>
    </rPh>
    <rPh sb="2" eb="4">
      <t>ホウホウ</t>
    </rPh>
    <phoneticPr fontId="1"/>
  </si>
  <si>
    <t>上記が④もしくは⑤の場合、その詳細</t>
    <rPh sb="0" eb="2">
      <t>ジョウキ</t>
    </rPh>
    <rPh sb="10" eb="12">
      <t>バアイ</t>
    </rPh>
    <rPh sb="15" eb="17">
      <t>ショウサイ</t>
    </rPh>
    <phoneticPr fontId="1"/>
  </si>
  <si>
    <t>実施予定の場合</t>
    <rPh sb="0" eb="2">
      <t>ジッシ</t>
    </rPh>
    <rPh sb="2" eb="4">
      <t>ヨテイ</t>
    </rPh>
    <rPh sb="5" eb="7">
      <t>バアイ</t>
    </rPh>
    <phoneticPr fontId="1"/>
  </si>
  <si>
    <t>予定地域</t>
    <rPh sb="0" eb="2">
      <t>ヨテイ</t>
    </rPh>
    <rPh sb="2" eb="4">
      <t>チイキ</t>
    </rPh>
    <phoneticPr fontId="1"/>
  </si>
  <si>
    <t>予定年度</t>
    <rPh sb="0" eb="2">
      <t>ヨテイ</t>
    </rPh>
    <rPh sb="2" eb="4">
      <t>ネンド</t>
    </rPh>
    <phoneticPr fontId="1"/>
  </si>
  <si>
    <t>予定方法</t>
    <rPh sb="2" eb="4">
      <t>ホウホウ</t>
    </rPh>
    <phoneticPr fontId="1"/>
  </si>
  <si>
    <t>実施しない（予定）地域</t>
    <rPh sb="0" eb="2">
      <t>ジッシ</t>
    </rPh>
    <rPh sb="6" eb="8">
      <t>ヨテイ</t>
    </rPh>
    <rPh sb="9" eb="11">
      <t>チイキ</t>
    </rPh>
    <phoneticPr fontId="32"/>
  </si>
  <si>
    <t>プラ要件化対象事業の実施</t>
    <rPh sb="2" eb="5">
      <t>ヨウケンカ</t>
    </rPh>
    <rPh sb="5" eb="7">
      <t>タイショウ</t>
    </rPh>
    <rPh sb="7" eb="9">
      <t>ジギョウ</t>
    </rPh>
    <rPh sb="10" eb="12">
      <t>ジッシ</t>
    </rPh>
    <phoneticPr fontId="32"/>
  </si>
  <si>
    <t>備考</t>
    <rPh sb="0" eb="2">
      <t>ビコウ</t>
    </rPh>
    <phoneticPr fontId="1"/>
  </si>
  <si>
    <t>ウ．対象地域における一般廃棄物処理有料化の状況</t>
    <rPh sb="2" eb="4">
      <t>タイショウ</t>
    </rPh>
    <rPh sb="4" eb="6">
      <t>チイキ</t>
    </rPh>
    <rPh sb="10" eb="12">
      <t>イッパン</t>
    </rPh>
    <rPh sb="12" eb="15">
      <t>ハイキブツ</t>
    </rPh>
    <rPh sb="15" eb="17">
      <t>ショリ</t>
    </rPh>
    <rPh sb="17" eb="20">
      <t>ユウリョウカ</t>
    </rPh>
    <rPh sb="21" eb="23">
      <t>ジョウキョウ</t>
    </rPh>
    <phoneticPr fontId="14"/>
  </si>
  <si>
    <t>有料化導入状況</t>
    <rPh sb="0" eb="2">
      <t>ユウリョウ</t>
    </rPh>
    <rPh sb="2" eb="3">
      <t>カ</t>
    </rPh>
    <rPh sb="3" eb="5">
      <t>ドウニュウ</t>
    </rPh>
    <rPh sb="5" eb="7">
      <t>ジョウキョウ</t>
    </rPh>
    <phoneticPr fontId="14"/>
  </si>
  <si>
    <t>状況について選択すること（自由記載不可）。なお、処理手数料の上乗せがない単なる指定袋制などは、有料化導入済と言えない点に留意すること。</t>
    <rPh sb="0" eb="2">
      <t>ジョウキョウ</t>
    </rPh>
    <rPh sb="6" eb="8">
      <t>センタク</t>
    </rPh>
    <rPh sb="13" eb="15">
      <t>ジユウ</t>
    </rPh>
    <rPh sb="15" eb="17">
      <t>キサイ</t>
    </rPh>
    <rPh sb="17" eb="19">
      <t>フカ</t>
    </rPh>
    <rPh sb="24" eb="26">
      <t>ショリ</t>
    </rPh>
    <rPh sb="26" eb="29">
      <t>テスウリョウ</t>
    </rPh>
    <rPh sb="30" eb="32">
      <t>ウワノ</t>
    </rPh>
    <rPh sb="47" eb="50">
      <t>ユウリョウカ</t>
    </rPh>
    <rPh sb="50" eb="52">
      <t>ドウニュウ</t>
    </rPh>
    <rPh sb="52" eb="53">
      <t>ズミ</t>
    </rPh>
    <rPh sb="54" eb="55">
      <t>イ</t>
    </rPh>
    <rPh sb="58" eb="59">
      <t>テン</t>
    </rPh>
    <rPh sb="60" eb="62">
      <t>リュウイ</t>
    </rPh>
    <phoneticPr fontId="14"/>
  </si>
  <si>
    <t>上記が④の場合、その詳細</t>
    <rPh sb="0" eb="2">
      <t>ジョウキ</t>
    </rPh>
    <rPh sb="5" eb="7">
      <t>バアイ</t>
    </rPh>
    <rPh sb="10" eb="12">
      <t>ショウサイ</t>
    </rPh>
    <phoneticPr fontId="14"/>
  </si>
  <si>
    <t>未導入の構成市町村名</t>
    <rPh sb="0" eb="3">
      <t>ミドウニュウ</t>
    </rPh>
    <rPh sb="4" eb="6">
      <t>コウセイ</t>
    </rPh>
    <rPh sb="6" eb="10">
      <t>シチョウソンメイ</t>
    </rPh>
    <phoneticPr fontId="14"/>
  </si>
  <si>
    <t>有料化導入に向けた検討状況
※全ての構成市町村で導入済の場合は記載不要</t>
    <rPh sb="0" eb="3">
      <t>ユウリョウカ</t>
    </rPh>
    <rPh sb="3" eb="5">
      <t>ドウニュウ</t>
    </rPh>
    <rPh sb="6" eb="7">
      <t>ム</t>
    </rPh>
    <rPh sb="9" eb="11">
      <t>ケントウ</t>
    </rPh>
    <rPh sb="11" eb="13">
      <t>ジョウキョウ</t>
    </rPh>
    <rPh sb="15" eb="16">
      <t>スベ</t>
    </rPh>
    <rPh sb="18" eb="20">
      <t>コウセイ</t>
    </rPh>
    <rPh sb="20" eb="23">
      <t>シチョウソン</t>
    </rPh>
    <rPh sb="24" eb="26">
      <t>ドウニュウ</t>
    </rPh>
    <rPh sb="26" eb="27">
      <t>ズミ</t>
    </rPh>
    <rPh sb="28" eb="30">
      <t>バアイ</t>
    </rPh>
    <rPh sb="31" eb="33">
      <t>キサイ</t>
    </rPh>
    <rPh sb="33" eb="35">
      <t>フヨウ</t>
    </rPh>
    <phoneticPr fontId="14"/>
  </si>
  <si>
    <t>有料化の実施方法ではなく、導入に向けた検討内容を簡潔に記載すること。構成市町村毎に検討内容等が異なる場合は、そのことが分かるように記載すること。
なお、有料化を実施済みの場合は、「６関連するその他の施策」において、その詳細を記載すること。</t>
    <rPh sb="0" eb="3">
      <t>ユウリョウカ</t>
    </rPh>
    <rPh sb="4" eb="6">
      <t>ジッシ</t>
    </rPh>
    <rPh sb="6" eb="8">
      <t>ホウホウ</t>
    </rPh>
    <rPh sb="13" eb="15">
      <t>ドウニュウ</t>
    </rPh>
    <rPh sb="16" eb="17">
      <t>ム</t>
    </rPh>
    <rPh sb="19" eb="21">
      <t>ケントウ</t>
    </rPh>
    <rPh sb="21" eb="23">
      <t>ナイヨウ</t>
    </rPh>
    <rPh sb="24" eb="26">
      <t>カンケツ</t>
    </rPh>
    <rPh sb="27" eb="29">
      <t>キサイ</t>
    </rPh>
    <rPh sb="34" eb="37">
      <t>コウセイシ</t>
    </rPh>
    <rPh sb="39" eb="40">
      <t>ゴト</t>
    </rPh>
    <rPh sb="41" eb="45">
      <t>ケントウナイヨウ</t>
    </rPh>
    <rPh sb="45" eb="46">
      <t>トウ</t>
    </rPh>
    <rPh sb="47" eb="48">
      <t>コト</t>
    </rPh>
    <rPh sb="50" eb="52">
      <t>バアイ</t>
    </rPh>
    <rPh sb="59" eb="60">
      <t>ワ</t>
    </rPh>
    <rPh sb="65" eb="67">
      <t>キサイ</t>
    </rPh>
    <rPh sb="76" eb="79">
      <t>ユウリョウカ</t>
    </rPh>
    <rPh sb="80" eb="83">
      <t>ジッシズ</t>
    </rPh>
    <rPh sb="85" eb="87">
      <t>バアイ</t>
    </rPh>
    <rPh sb="109" eb="111">
      <t>ショウサイ</t>
    </rPh>
    <rPh sb="112" eb="114">
      <t>キサイ</t>
    </rPh>
    <phoneticPr fontId="14"/>
  </si>
  <si>
    <t>イ．対象地域における災害廃棄物処理計画の策定状況</t>
    <rPh sb="2" eb="4">
      <t>タイショウ</t>
    </rPh>
    <rPh sb="4" eb="6">
      <t>チイキ</t>
    </rPh>
    <rPh sb="20" eb="22">
      <t>サクテイ</t>
    </rPh>
    <rPh sb="22" eb="24">
      <t>ジョウキョウ</t>
    </rPh>
    <phoneticPr fontId="14"/>
  </si>
  <si>
    <t>策定状況</t>
    <rPh sb="0" eb="2">
      <t>サクテイ</t>
    </rPh>
    <rPh sb="2" eb="4">
      <t>ジョウキョウ</t>
    </rPh>
    <phoneticPr fontId="14"/>
  </si>
  <si>
    <t>状況について選択すること（自由記載不可）。なお、構成市町村の策定状況については、実態調査の回答と齟齬が生じないようにすること。</t>
    <rPh sb="24" eb="27">
      <t>コウセイシ</t>
    </rPh>
    <rPh sb="27" eb="29">
      <t>チョウソン</t>
    </rPh>
    <rPh sb="30" eb="34">
      <t>サクテイジョウキョウ</t>
    </rPh>
    <rPh sb="40" eb="44">
      <t>ジッタイチョウサ</t>
    </rPh>
    <rPh sb="45" eb="47">
      <t>カイトウ</t>
    </rPh>
    <rPh sb="48" eb="50">
      <t>ソゴ</t>
    </rPh>
    <rPh sb="51" eb="52">
      <t>ショウ</t>
    </rPh>
    <phoneticPr fontId="14"/>
  </si>
  <si>
    <t>策定済の構成市（計画の名称）</t>
    <rPh sb="0" eb="2">
      <t>サクテイ</t>
    </rPh>
    <rPh sb="2" eb="3">
      <t>ズミ</t>
    </rPh>
    <rPh sb="4" eb="7">
      <t>コウセイシ</t>
    </rPh>
    <rPh sb="8" eb="10">
      <t>ケイカク</t>
    </rPh>
    <rPh sb="11" eb="13">
      <t>メイショウ</t>
    </rPh>
    <phoneticPr fontId="14"/>
  </si>
  <si>
    <t>記載例）○○市（○○市災害廃棄物処理計画）、△町（△町災害廃棄物処理計画）</t>
    <rPh sb="25" eb="27">
      <t>サンカクマチ</t>
    </rPh>
    <phoneticPr fontId="14"/>
  </si>
  <si>
    <t>未策定の構成市（策定予定時期）</t>
    <rPh sb="0" eb="3">
      <t>ミサクテイ</t>
    </rPh>
    <rPh sb="4" eb="7">
      <t>コウセイシ</t>
    </rPh>
    <rPh sb="8" eb="10">
      <t>サクテイ</t>
    </rPh>
    <rPh sb="10" eb="12">
      <t>ヨテイ</t>
    </rPh>
    <rPh sb="12" eb="14">
      <t>ジキ</t>
    </rPh>
    <phoneticPr fontId="14"/>
  </si>
  <si>
    <t>策定予定時期が未定の場合は、「（時期未定）」と記載すること。
記載例）□□村（時期未定）</t>
    <rPh sb="0" eb="6">
      <t>サクテイヨテイジキ</t>
    </rPh>
    <rPh sb="7" eb="9">
      <t>ミテイ</t>
    </rPh>
    <rPh sb="10" eb="12">
      <t>バアイ</t>
    </rPh>
    <rPh sb="16" eb="20">
      <t>ジキミテイ</t>
    </rPh>
    <rPh sb="23" eb="25">
      <t>キサイ</t>
    </rPh>
    <rPh sb="31" eb="34">
      <t>キサイレイ</t>
    </rPh>
    <rPh sb="39" eb="43">
      <t>ジキミテイ</t>
    </rPh>
    <phoneticPr fontId="14"/>
  </si>
  <si>
    <t>備考</t>
    <rPh sb="0" eb="2">
      <t>ビコウ</t>
    </rPh>
    <phoneticPr fontId="14"/>
  </si>
  <si>
    <t>地域計画が公表されることを前提に、記載できる範囲で、仮置き場の設定状況等について記載すること。</t>
    <rPh sb="0" eb="4">
      <t>チイキケイカク</t>
    </rPh>
    <rPh sb="5" eb="7">
      <t>コウヒョウ</t>
    </rPh>
    <rPh sb="13" eb="15">
      <t>ゼンテイ</t>
    </rPh>
    <rPh sb="17" eb="19">
      <t>キサイ</t>
    </rPh>
    <rPh sb="22" eb="24">
      <t>ハンイ</t>
    </rPh>
    <rPh sb="26" eb="28">
      <t>カリオ</t>
    </rPh>
    <rPh sb="29" eb="30">
      <t>バ</t>
    </rPh>
    <rPh sb="31" eb="33">
      <t>セッテイ</t>
    </rPh>
    <rPh sb="33" eb="35">
      <t>ジョウキョウ</t>
    </rPh>
    <rPh sb="35" eb="36">
      <t>トウ</t>
    </rPh>
    <rPh sb="40" eb="42">
      <t>キサイ</t>
    </rPh>
    <phoneticPr fontId="14"/>
  </si>
  <si>
    <t>２　循環型社会形成推進のための現状と目標（一般廃棄物の処理）</t>
    <rPh sb="2" eb="5">
      <t>ジュンカンガタ</t>
    </rPh>
    <rPh sb="5" eb="7">
      <t>シャカイ</t>
    </rPh>
    <rPh sb="7" eb="9">
      <t>ケイセイ</t>
    </rPh>
    <rPh sb="9" eb="11">
      <t>スイシン</t>
    </rPh>
    <rPh sb="15" eb="17">
      <t>ゲンジョウ</t>
    </rPh>
    <rPh sb="18" eb="20">
      <t>モクヒョウ</t>
    </rPh>
    <rPh sb="21" eb="23">
      <t>イッパン</t>
    </rPh>
    <rPh sb="23" eb="26">
      <t>ハイキブツ</t>
    </rPh>
    <rPh sb="27" eb="29">
      <t>ショリ</t>
    </rPh>
    <phoneticPr fontId="14"/>
  </si>
  <si>
    <t>対象地域全域における一般廃棄物等の処理の現状と目標について、表１を作成すること。
表１の作成にあたっては、下表「欄外入力セル」に現状、目標の各数値を上から順に入力すること。
※入力された数値が反映する仕様。
※現状の年度は、黄色セル部分に直接 "数字”を入力すること。</t>
    <rPh sb="0" eb="4">
      <t>タイショウチイキ</t>
    </rPh>
    <rPh sb="4" eb="6">
      <t>ゼンイキ</t>
    </rPh>
    <rPh sb="10" eb="15">
      <t>イッパンハイキブツ</t>
    </rPh>
    <rPh sb="15" eb="16">
      <t>トウ</t>
    </rPh>
    <rPh sb="17" eb="19">
      <t>ショリ</t>
    </rPh>
    <rPh sb="20" eb="22">
      <t>ゲンジョウ</t>
    </rPh>
    <rPh sb="23" eb="25">
      <t>モクヒョウ</t>
    </rPh>
    <rPh sb="30" eb="31">
      <t>ヒョウ</t>
    </rPh>
    <rPh sb="33" eb="35">
      <t>サクセイ</t>
    </rPh>
    <rPh sb="41" eb="42">
      <t>ヒョウ</t>
    </rPh>
    <rPh sb="44" eb="46">
      <t>サクセイ</t>
    </rPh>
    <rPh sb="64" eb="66">
      <t>ゲンジョウ</t>
    </rPh>
    <rPh sb="67" eb="69">
      <t>モクヒョウ</t>
    </rPh>
    <rPh sb="70" eb="73">
      <t>カクスウチ</t>
    </rPh>
    <rPh sb="74" eb="75">
      <t>ウエ</t>
    </rPh>
    <rPh sb="77" eb="78">
      <t>ジュン</t>
    </rPh>
    <rPh sb="79" eb="81">
      <t>ニュウリョク</t>
    </rPh>
    <rPh sb="105" eb="107">
      <t>ゲンジョウ</t>
    </rPh>
    <rPh sb="108" eb="110">
      <t>ネンド</t>
    </rPh>
    <rPh sb="116" eb="118">
      <t>ブブン</t>
    </rPh>
    <rPh sb="119" eb="121">
      <t>チョクセツ</t>
    </rPh>
    <rPh sb="123" eb="125">
      <t>スウジ</t>
    </rPh>
    <rPh sb="127" eb="129">
      <t>ニュウリョク</t>
    </rPh>
    <phoneticPr fontId="14"/>
  </si>
  <si>
    <t>（１）一般廃棄物の処理の現状と目標（全域）</t>
    <rPh sb="3" eb="5">
      <t>イッパン</t>
    </rPh>
    <rPh sb="5" eb="8">
      <t>ハイキブツ</t>
    </rPh>
    <rPh sb="9" eb="11">
      <t>ショリ</t>
    </rPh>
    <rPh sb="12" eb="14">
      <t>ゲンジョウ</t>
    </rPh>
    <rPh sb="15" eb="17">
      <t>モクヒョウ</t>
    </rPh>
    <rPh sb="18" eb="20">
      <t>ゼンイキ</t>
    </rPh>
    <phoneticPr fontId="14"/>
  </si>
  <si>
    <t>本計画の計画期間中においては、廃棄物の減量化を含め循環型社会の実現を目指し、表１のとおり目標量について定め、それぞれの施策に取り組んでいくものとする。</t>
    <rPh sb="38" eb="39">
      <t>ヒョウ</t>
    </rPh>
    <phoneticPr fontId="14"/>
  </si>
  <si>
    <t>　表１　減量化、再生利用に関する現状と目標</t>
    <phoneticPr fontId="14"/>
  </si>
  <si>
    <t>現状</t>
    <rPh sb="0" eb="2">
      <t>ゲンジョウ</t>
    </rPh>
    <phoneticPr fontId="1"/>
  </si>
  <si>
    <t>目標</t>
    <rPh sb="0" eb="1">
      <t>メ</t>
    </rPh>
    <rPh sb="1" eb="2">
      <t>シルベ</t>
    </rPh>
    <phoneticPr fontId="1"/>
  </si>
  <si>
    <t>　　欄外入力セル（数値が「0」の場合は、「0」と入力すること）</t>
    <rPh sb="2" eb="6">
      <t>ランガイニュウリョク</t>
    </rPh>
    <rPh sb="9" eb="11">
      <t>スウチ</t>
    </rPh>
    <rPh sb="16" eb="18">
      <t>バアイ</t>
    </rPh>
    <rPh sb="24" eb="26">
      <t>ニュウリョク</t>
    </rPh>
    <phoneticPr fontId="14"/>
  </si>
  <si>
    <t>現状比</t>
  </si>
  <si>
    <t>現状</t>
    <rPh sb="0" eb="2">
      <t>ゲンジョウ</t>
    </rPh>
    <phoneticPr fontId="14"/>
  </si>
  <si>
    <t>目標</t>
    <rPh sb="0" eb="2">
      <t>モクヒョウ</t>
    </rPh>
    <phoneticPr fontId="14"/>
  </si>
  <si>
    <t>　①総人口（人）</t>
    <rPh sb="2" eb="3">
      <t>ソウ</t>
    </rPh>
    <rPh sb="3" eb="5">
      <t>ジンコウ</t>
    </rPh>
    <rPh sb="6" eb="7">
      <t>ニン</t>
    </rPh>
    <phoneticPr fontId="5"/>
  </si>
  <si>
    <t>←総人口を入力</t>
    <rPh sb="1" eb="4">
      <t>ソウジンコウ</t>
    </rPh>
    <rPh sb="5" eb="7">
      <t>ニュウリョク</t>
    </rPh>
    <phoneticPr fontId="14"/>
  </si>
  <si>
    <t>　排出量</t>
    <rPh sb="1" eb="3">
      <t>ハイシュツ</t>
    </rPh>
    <rPh sb="3" eb="4">
      <t>リョウ</t>
    </rPh>
    <phoneticPr fontId="14"/>
  </si>
  <si>
    <t>　②事業系ごみ排出量（トン）</t>
    <rPh sb="2" eb="4">
      <t>ジギョウ</t>
    </rPh>
    <rPh sb="4" eb="5">
      <t>ケイ</t>
    </rPh>
    <rPh sb="7" eb="9">
      <t>ハイシュツ</t>
    </rPh>
    <rPh sb="9" eb="10">
      <t>リョウ</t>
    </rPh>
    <phoneticPr fontId="1"/>
  </si>
  <si>
    <t>←事業系ごみ排出量（トン）を入力</t>
    <rPh sb="14" eb="16">
      <t>ニュウリョク</t>
    </rPh>
    <phoneticPr fontId="14"/>
  </si>
  <si>
    <t>　③生活系ごみ排出量（トン）</t>
    <rPh sb="2" eb="4">
      <t>セイカツ</t>
    </rPh>
    <rPh sb="4" eb="5">
      <t>ケイ</t>
    </rPh>
    <rPh sb="7" eb="9">
      <t>ハイシュツ</t>
    </rPh>
    <rPh sb="9" eb="10">
      <t>リョウ</t>
    </rPh>
    <phoneticPr fontId="1"/>
  </si>
  <si>
    <t>←生活系ごみ排出量（トン）を入力</t>
    <rPh sb="14" eb="16">
      <t>ニュウリョク</t>
    </rPh>
    <phoneticPr fontId="14"/>
  </si>
  <si>
    <t>　④1人1日当たりのごみ排出量（ｇ/人日）</t>
    <rPh sb="5" eb="6">
      <t>ニチ</t>
    </rPh>
    <rPh sb="19" eb="20">
      <t>ニチ</t>
    </rPh>
    <phoneticPr fontId="1"/>
  </si>
  <si>
    <t>←生活系ごみ排出量のうち資源化量（トン）を入力（④で使用するため。表１には反映されない数値）</t>
    <rPh sb="1" eb="4">
      <t>セイカツケイ</t>
    </rPh>
    <rPh sb="6" eb="9">
      <t>ハイシュツリョウ</t>
    </rPh>
    <rPh sb="12" eb="14">
      <t>シゲン</t>
    </rPh>
    <rPh sb="14" eb="15">
      <t>カ</t>
    </rPh>
    <rPh sb="15" eb="16">
      <t>リョウ</t>
    </rPh>
    <rPh sb="21" eb="23">
      <t>ニュウリョク</t>
    </rPh>
    <rPh sb="26" eb="28">
      <t>シヨウ</t>
    </rPh>
    <rPh sb="33" eb="34">
      <t>ヒョウ</t>
    </rPh>
    <rPh sb="37" eb="39">
      <t>ハンエイ</t>
    </rPh>
    <rPh sb="43" eb="45">
      <t>スウチ</t>
    </rPh>
    <phoneticPr fontId="14"/>
  </si>
  <si>
    <t>　その他排出量（トン）</t>
    <rPh sb="3" eb="4">
      <t>ホカ</t>
    </rPh>
    <rPh sb="4" eb="7">
      <t>ハイシュツリョウ</t>
    </rPh>
    <phoneticPr fontId="14"/>
  </si>
  <si>
    <t>←その他排出量（トン）を入力（②、③に含まれない集団回収、自家処理量の数値）</t>
    <rPh sb="12" eb="14">
      <t>ニュウリョク</t>
    </rPh>
    <rPh sb="19" eb="20">
      <t>フク</t>
    </rPh>
    <rPh sb="24" eb="26">
      <t>シュウダン</t>
    </rPh>
    <rPh sb="26" eb="28">
      <t>カイシュウ</t>
    </rPh>
    <rPh sb="29" eb="31">
      <t>ジカ</t>
    </rPh>
    <rPh sb="31" eb="33">
      <t>ショリ</t>
    </rPh>
    <rPh sb="33" eb="34">
      <t>リョウ</t>
    </rPh>
    <rPh sb="35" eb="37">
      <t>スウチ</t>
    </rPh>
    <phoneticPr fontId="14"/>
  </si>
  <si>
    <t>　⑤総排出量（トン）</t>
    <rPh sb="2" eb="3">
      <t>ソウ</t>
    </rPh>
    <rPh sb="3" eb="5">
      <t>ハイシュツ</t>
    </rPh>
    <rPh sb="5" eb="6">
      <t>リョウ</t>
    </rPh>
    <phoneticPr fontId="1"/>
  </si>
  <si>
    <t>　⑥1人1日当たりの排出量（ｇ/人日）</t>
    <rPh sb="3" eb="4">
      <t>ニン</t>
    </rPh>
    <rPh sb="5" eb="7">
      <t>ニチア</t>
    </rPh>
    <rPh sb="10" eb="13">
      <t>ハイシュツリョウ</t>
    </rPh>
    <rPh sb="16" eb="17">
      <t>ヒト</t>
    </rPh>
    <rPh sb="17" eb="18">
      <t>ヒ</t>
    </rPh>
    <phoneticPr fontId="14"/>
  </si>
  <si>
    <t>←年間日数365（うるう年の場合は366） を入力</t>
    <rPh sb="1" eb="3">
      <t>ネンカン</t>
    </rPh>
    <rPh sb="3" eb="5">
      <t>ニッスウ</t>
    </rPh>
    <rPh sb="12" eb="13">
      <t>ドシ</t>
    </rPh>
    <rPh sb="14" eb="16">
      <t>バアイ</t>
    </rPh>
    <rPh sb="23" eb="25">
      <t>ニュウリョク</t>
    </rPh>
    <phoneticPr fontId="14"/>
  </si>
  <si>
    <t>　再生利用量</t>
    <phoneticPr fontId="13"/>
  </si>
  <si>
    <t>　⑦総資源化量（トン）</t>
    <rPh sb="2" eb="3">
      <t>ソウ</t>
    </rPh>
    <rPh sb="3" eb="5">
      <t>シゲン</t>
    </rPh>
    <rPh sb="5" eb="7">
      <t>カリョウ</t>
    </rPh>
    <phoneticPr fontId="1"/>
  </si>
  <si>
    <t>←総資源化量（トン）を入力</t>
    <rPh sb="11" eb="13">
      <t>ニュウリョク</t>
    </rPh>
    <phoneticPr fontId="14"/>
  </si>
  <si>
    <t>　総排出量に占める総資源化量の割合</t>
    <rPh sb="9" eb="10">
      <t>ソウ</t>
    </rPh>
    <rPh sb="10" eb="13">
      <t>シゲンカ</t>
    </rPh>
    <rPh sb="13" eb="14">
      <t>リョウ</t>
    </rPh>
    <phoneticPr fontId="13"/>
  </si>
  <si>
    <t>　最終処分量</t>
    <rPh sb="1" eb="2">
      <t>サイ</t>
    </rPh>
    <rPh sb="2" eb="3">
      <t>オワ</t>
    </rPh>
    <rPh sb="3" eb="4">
      <t>ショ</t>
    </rPh>
    <rPh sb="4" eb="5">
      <t>ブン</t>
    </rPh>
    <rPh sb="5" eb="6">
      <t>リョウ</t>
    </rPh>
    <phoneticPr fontId="1"/>
  </si>
  <si>
    <t>　⑧埋立最終処分量（トン）</t>
    <rPh sb="2" eb="3">
      <t>ウ</t>
    </rPh>
    <rPh sb="3" eb="4">
      <t>タ</t>
    </rPh>
    <rPh sb="4" eb="6">
      <t>サイシュウ</t>
    </rPh>
    <rPh sb="6" eb="9">
      <t>ショブンリョウ</t>
    </rPh>
    <phoneticPr fontId="1"/>
  </si>
  <si>
    <t>←埋立最終処分量（トン）を入力</t>
    <rPh sb="13" eb="15">
      <t>ニュウリョク</t>
    </rPh>
    <phoneticPr fontId="14"/>
  </si>
  <si>
    <t>　総排出量に占める埋立最終処分量の割合</t>
    <phoneticPr fontId="14"/>
  </si>
  <si>
    <t>　エネルギー回収量</t>
    <phoneticPr fontId="14"/>
  </si>
  <si>
    <t>　年間の発電電力量（MWH）</t>
    <phoneticPr fontId="14"/>
  </si>
  <si>
    <t>←年間の発電電力量（MWH）を入力</t>
    <rPh sb="15" eb="17">
      <t>ニュウリョク</t>
    </rPh>
    <phoneticPr fontId="14"/>
  </si>
  <si>
    <t>　年間の熱利用量（GJ）</t>
    <phoneticPr fontId="14"/>
  </si>
  <si>
    <t>←年間の熱利用量（GJ）を入力</t>
    <rPh sb="13" eb="15">
      <t>ニュウリョク</t>
    </rPh>
    <phoneticPr fontId="14"/>
  </si>
  <si>
    <t>特記事項</t>
    <rPh sb="0" eb="2">
      <t>トッキ</t>
    </rPh>
    <rPh sb="2" eb="4">
      <t>ジコウ</t>
    </rPh>
    <phoneticPr fontId="14"/>
  </si>
  <si>
    <t>・その他排出量には集団回収量を含む。
・各焼却施設では温水の場内利用を行っており、さらに、○○市○○焼却施設では、冬期間、蒸気利用による市営施設の暖房を行っている。</t>
    <phoneticPr fontId="14"/>
  </si>
  <si>
    <t>特記事項がない場合は、記載不要（空欄で良い）。
その他排出量がある場合は、その内容を簡単に記載することができる。
熱利用等の状況について、その内容を簡単に記載することができる。</t>
    <rPh sb="0" eb="4">
      <t>トッキジコウ</t>
    </rPh>
    <rPh sb="7" eb="9">
      <t>バアイ</t>
    </rPh>
    <rPh sb="11" eb="13">
      <t>キサイ</t>
    </rPh>
    <rPh sb="13" eb="15">
      <t>フヨウ</t>
    </rPh>
    <rPh sb="16" eb="18">
      <t>クウラン</t>
    </rPh>
    <rPh sb="19" eb="20">
      <t>ヨ</t>
    </rPh>
    <rPh sb="26" eb="27">
      <t>タ</t>
    </rPh>
    <rPh sb="27" eb="30">
      <t>ハイシュツリョウ</t>
    </rPh>
    <rPh sb="33" eb="35">
      <t>バアイ</t>
    </rPh>
    <rPh sb="39" eb="41">
      <t>ナイヨウ</t>
    </rPh>
    <rPh sb="42" eb="44">
      <t>カンタン</t>
    </rPh>
    <rPh sb="45" eb="47">
      <t>キサイ</t>
    </rPh>
    <rPh sb="57" eb="60">
      <t>ネツリヨウ</t>
    </rPh>
    <rPh sb="60" eb="61">
      <t>トウ</t>
    </rPh>
    <rPh sb="62" eb="64">
      <t>ジョウキョウ</t>
    </rPh>
    <rPh sb="71" eb="73">
      <t>ナイヨウ</t>
    </rPh>
    <rPh sb="74" eb="76">
      <t>カンタン</t>
    </rPh>
    <rPh sb="77" eb="79">
      <t>キサイ</t>
    </rPh>
    <phoneticPr fontId="14"/>
  </si>
  <si>
    <t>※　別添資料として①～⑧に関する過去及び将来推計のトレンドグラフを添付する。</t>
    <rPh sb="2" eb="4">
      <t>ベッテン</t>
    </rPh>
    <rPh sb="4" eb="6">
      <t>シリョウ</t>
    </rPh>
    <rPh sb="13" eb="14">
      <t>カン</t>
    </rPh>
    <rPh sb="16" eb="18">
      <t>カコ</t>
    </rPh>
    <rPh sb="18" eb="19">
      <t>オヨ</t>
    </rPh>
    <rPh sb="20" eb="22">
      <t>ショウライ</t>
    </rPh>
    <rPh sb="22" eb="24">
      <t>スイケイ</t>
    </rPh>
    <rPh sb="33" eb="35">
      <t>テンプ</t>
    </rPh>
    <phoneticPr fontId="1"/>
  </si>
  <si>
    <t>≪用語の定義≫　下記のとおり表１で用いる用語の定義を行う。</t>
    <rPh sb="8" eb="10">
      <t>カキ</t>
    </rPh>
    <phoneticPr fontId="14"/>
  </si>
  <si>
    <t>②③排出量：対象地域において出されたごみの量（資源含む。集団回収されたごみを除く）〔単位：トン〕
　　　　　　※事業系・生活系それぞれで記載。</t>
    <rPh sb="6" eb="10">
      <t>タイショウチイキ</t>
    </rPh>
    <phoneticPr fontId="14"/>
  </si>
  <si>
    <t>④1人1日当たりのごみ排出量：（生活系ごみ排出量－生活系資源ごみの量）*10^6/総人口/年間日数〔単位：ｇ/人日〕</t>
    <rPh sb="50" eb="52">
      <t>タンイ</t>
    </rPh>
    <phoneticPr fontId="14"/>
  </si>
  <si>
    <t>その他排出量：②、③に該当しない排出量〔単位：トン〕</t>
    <phoneticPr fontId="14"/>
  </si>
  <si>
    <t>⑤総排出量：②＋③＋⑤の和〔単位：トン〕</t>
    <rPh sb="1" eb="5">
      <t>ソウハイシュツリョウ</t>
    </rPh>
    <rPh sb="12" eb="13">
      <t>ワ</t>
    </rPh>
    <phoneticPr fontId="14"/>
  </si>
  <si>
    <t>⑥1人1日当たりの排出量：⑤*10^6/総人口/年間日数〔単位：ｇ/人日〕</t>
    <phoneticPr fontId="14"/>
  </si>
  <si>
    <t>⑦総資源化量：事業系の資源ごみ量＋生活系の資源ごみの量＋集団回収量等の和〔単位：トン〕</t>
    <phoneticPr fontId="14"/>
  </si>
  <si>
    <t>エネルギー回収量：エネルギー回収施設において発電された年間の発電電力量〔単位：MWh〕及び熱利用量〔単位：GJ〕</t>
    <phoneticPr fontId="14"/>
  </si>
  <si>
    <t>⑧最終処分量：埋立処分された量〔単位：トン〕</t>
    <phoneticPr fontId="14"/>
  </si>
  <si>
    <t>予測・目標における数値のうち、②③④が増加予測となるものもがある場合はその理由を記載</t>
    <rPh sb="0" eb="2">
      <t>ヨソク</t>
    </rPh>
    <rPh sb="3" eb="5">
      <t>モクヒョウ</t>
    </rPh>
    <rPh sb="9" eb="11">
      <t>スウチ</t>
    </rPh>
    <rPh sb="19" eb="21">
      <t>ゾウカ</t>
    </rPh>
    <rPh sb="21" eb="23">
      <t>ヨソク</t>
    </rPh>
    <rPh sb="32" eb="34">
      <t>バアイ</t>
    </rPh>
    <rPh sb="37" eb="39">
      <t>リユウ</t>
    </rPh>
    <rPh sb="40" eb="42">
      <t>キサイ</t>
    </rPh>
    <phoneticPr fontId="14"/>
  </si>
  <si>
    <t>該当しない場合は、記載不要（空欄で良い）。
地域計画期間において、各種減量政策等を実施すると、目標は現状比マイナスとなると思われる。プラス予測で目標を設定する場合は、増加となる理由（人口の増加を予測している、大型企業を誘致予定　等）を具体的に説明すること。④については、人口の増加が理由となることはないため、記載する理由については留意すること。
なお、有料化の導入など減量施策を十分に進め、これ以上の減量が難しいと思われる場合は、その旨を説明すること。</t>
    <rPh sb="0" eb="2">
      <t>ガイトウ</t>
    </rPh>
    <rPh sb="5" eb="7">
      <t>バアイ</t>
    </rPh>
    <rPh sb="22" eb="28">
      <t>チイキケイカクキカン</t>
    </rPh>
    <rPh sb="33" eb="35">
      <t>カクシュ</t>
    </rPh>
    <rPh sb="35" eb="39">
      <t>ゲンリョウセイサク</t>
    </rPh>
    <rPh sb="39" eb="40">
      <t>トウ</t>
    </rPh>
    <rPh sb="41" eb="43">
      <t>ジッシ</t>
    </rPh>
    <rPh sb="47" eb="49">
      <t>モクヒョウ</t>
    </rPh>
    <rPh sb="50" eb="52">
      <t>ゲンジョウ</t>
    </rPh>
    <rPh sb="52" eb="53">
      <t>ヒ</t>
    </rPh>
    <rPh sb="61" eb="62">
      <t>オモ</t>
    </rPh>
    <rPh sb="69" eb="71">
      <t>ヨソク</t>
    </rPh>
    <rPh sb="72" eb="74">
      <t>モクヒョウ</t>
    </rPh>
    <rPh sb="75" eb="77">
      <t>セッテイ</t>
    </rPh>
    <rPh sb="79" eb="81">
      <t>バアイ</t>
    </rPh>
    <rPh sb="83" eb="85">
      <t>ゾウカ</t>
    </rPh>
    <rPh sb="88" eb="90">
      <t>リユウ</t>
    </rPh>
    <rPh sb="91" eb="93">
      <t>ジンコウ</t>
    </rPh>
    <rPh sb="94" eb="96">
      <t>ゾウカ</t>
    </rPh>
    <rPh sb="97" eb="99">
      <t>ヨソク</t>
    </rPh>
    <rPh sb="104" eb="106">
      <t>オオガタ</t>
    </rPh>
    <rPh sb="106" eb="108">
      <t>キギョウ</t>
    </rPh>
    <rPh sb="109" eb="111">
      <t>ユウチ</t>
    </rPh>
    <rPh sb="111" eb="113">
      <t>ヨテイ</t>
    </rPh>
    <rPh sb="114" eb="115">
      <t>トウ</t>
    </rPh>
    <rPh sb="117" eb="120">
      <t>グタイテキ</t>
    </rPh>
    <rPh sb="121" eb="123">
      <t>セツメイ</t>
    </rPh>
    <rPh sb="141" eb="143">
      <t>リユウ</t>
    </rPh>
    <rPh sb="154" eb="156">
      <t>キサイ</t>
    </rPh>
    <rPh sb="158" eb="160">
      <t>リユウ</t>
    </rPh>
    <rPh sb="165" eb="167">
      <t>リュウイ</t>
    </rPh>
    <rPh sb="176" eb="179">
      <t>ユウリョウカ</t>
    </rPh>
    <rPh sb="180" eb="182">
      <t>ドウニュウ</t>
    </rPh>
    <rPh sb="184" eb="188">
      <t>ゲンリョウセサク</t>
    </rPh>
    <rPh sb="189" eb="191">
      <t>ジュウブン</t>
    </rPh>
    <rPh sb="192" eb="193">
      <t>スス</t>
    </rPh>
    <rPh sb="197" eb="199">
      <t>イジョウ</t>
    </rPh>
    <rPh sb="200" eb="202">
      <t>ゲンリョウ</t>
    </rPh>
    <rPh sb="203" eb="204">
      <t>ムズカ</t>
    </rPh>
    <rPh sb="207" eb="208">
      <t>オモ</t>
    </rPh>
    <rPh sb="211" eb="213">
      <t>バアイ</t>
    </rPh>
    <rPh sb="217" eb="218">
      <t>ムネ</t>
    </rPh>
    <rPh sb="219" eb="221">
      <t>セツメイ</t>
    </rPh>
    <phoneticPr fontId="14"/>
  </si>
  <si>
    <t>一般廃棄物処理計画と目標値が異なる場合に、地域計画と一般廃棄物処理計画との整合性に配慮した内容</t>
    <phoneticPr fontId="14"/>
  </si>
  <si>
    <t>特段配慮した内容がない場合は、記載不要（空欄で良い）。一般廃棄物処理計画の目標値と地域計画の目標値が異なる場合は、地域計画の目標設定に当たって一般廃棄物処理計画の目標値との整合性に配慮した内容について記載すること。</t>
    <rPh sb="0" eb="2">
      <t>トクダン</t>
    </rPh>
    <rPh sb="2" eb="4">
      <t>ハイリョ</t>
    </rPh>
    <rPh sb="6" eb="8">
      <t>ナイヨウ</t>
    </rPh>
    <rPh sb="11" eb="13">
      <t>バアイ</t>
    </rPh>
    <phoneticPr fontId="14"/>
  </si>
  <si>
    <t>留意事項等について下記に記載する。</t>
    <phoneticPr fontId="18"/>
  </si>
  <si>
    <t>対象地域全域における一般廃棄物の処理の現状と目標のフロー図について、それぞれ作成すること。
各数値については、下表「欄外入力セル」に上から順に入力すること。
※入力された数値が反映する仕様。
※下表は上段が現状用、下段が目標用である。</t>
    <rPh sb="28" eb="29">
      <t>ズ</t>
    </rPh>
    <rPh sb="97" eb="99">
      <t>カヒョウ</t>
    </rPh>
    <rPh sb="100" eb="102">
      <t>ジョウダン</t>
    </rPh>
    <rPh sb="103" eb="105">
      <t>ゲンジョウ</t>
    </rPh>
    <rPh sb="105" eb="106">
      <t>ヨウ</t>
    </rPh>
    <rPh sb="107" eb="109">
      <t>カダン</t>
    </rPh>
    <rPh sb="110" eb="112">
      <t>モクヒョウ</t>
    </rPh>
    <rPh sb="112" eb="113">
      <t>ヨウ</t>
    </rPh>
    <phoneticPr fontId="18"/>
  </si>
  <si>
    <t>（２）一般廃棄物の処理の現状と目標のフロー図（全域）</t>
    <rPh sb="21" eb="22">
      <t>ズ</t>
    </rPh>
    <phoneticPr fontId="18"/>
  </si>
  <si>
    <t>現状の一般廃棄物の処理状況フロー</t>
    <rPh sb="0" eb="2">
      <t>ゲンジョウ</t>
    </rPh>
    <phoneticPr fontId="18"/>
  </si>
  <si>
    <t>欄外入力セル</t>
    <rPh sb="0" eb="2">
      <t>ランガイ</t>
    </rPh>
    <rPh sb="2" eb="4">
      <t>ニュウリョク</t>
    </rPh>
    <phoneticPr fontId="18"/>
  </si>
  <si>
    <t>確認用（自動）</t>
    <rPh sb="0" eb="3">
      <t>カクニンヨウ</t>
    </rPh>
    <rPh sb="4" eb="6">
      <t>ジドウ</t>
    </rPh>
    <phoneticPr fontId="18"/>
  </si>
  <si>
    <t>青字箇所を確認し、入力した数値（黒字）と足し算、表１の数値の不一致がないか確認すること。(端数処理によって生じる差異については、修正を必要としない)。</t>
    <rPh sb="0" eb="2">
      <t>アオジ</t>
    </rPh>
    <rPh sb="2" eb="4">
      <t>カショ</t>
    </rPh>
    <rPh sb="5" eb="7">
      <t>カクニン</t>
    </rPh>
    <rPh sb="9" eb="11">
      <t>ニュウリョク</t>
    </rPh>
    <rPh sb="13" eb="15">
      <t>スウチ</t>
    </rPh>
    <rPh sb="16" eb="18">
      <t>クロジ</t>
    </rPh>
    <rPh sb="20" eb="21">
      <t>タ</t>
    </rPh>
    <rPh sb="22" eb="23">
      <t>ザン</t>
    </rPh>
    <rPh sb="24" eb="25">
      <t>ヒョウ</t>
    </rPh>
    <rPh sb="27" eb="29">
      <t>スウチ</t>
    </rPh>
    <rPh sb="30" eb="33">
      <t>フイッチ</t>
    </rPh>
    <rPh sb="37" eb="39">
      <t>カクニン</t>
    </rPh>
    <phoneticPr fontId="18"/>
  </si>
  <si>
    <t>集団回収量</t>
    <rPh sb="0" eb="2">
      <t>シュウダン</t>
    </rPh>
    <rPh sb="2" eb="5">
      <t>カイシュウリョウ</t>
    </rPh>
    <phoneticPr fontId="18"/>
  </si>
  <si>
    <t>総資源化量</t>
    <rPh sb="0" eb="1">
      <t>ソウ</t>
    </rPh>
    <rPh sb="1" eb="3">
      <t>シゲン</t>
    </rPh>
    <rPh sb="3" eb="5">
      <t>カリョウ</t>
    </rPh>
    <phoneticPr fontId="18"/>
  </si>
  <si>
    <t>総排出量</t>
    <rPh sb="0" eb="1">
      <t>ソウ</t>
    </rPh>
    <rPh sb="1" eb="4">
      <t>ハイシュツリョウ</t>
    </rPh>
    <phoneticPr fontId="18"/>
  </si>
  <si>
    <t>項目(左上から下へ)</t>
    <rPh sb="0" eb="2">
      <t>コウモク</t>
    </rPh>
    <rPh sb="3" eb="5">
      <t>ヒダリウエ</t>
    </rPh>
    <rPh sb="7" eb="8">
      <t>シタ</t>
    </rPh>
    <phoneticPr fontId="18"/>
  </si>
  <si>
    <t>現状</t>
    <rPh sb="0" eb="2">
      <t>ゲンジョウ</t>
    </rPh>
    <phoneticPr fontId="18"/>
  </si>
  <si>
    <t>足し算</t>
    <rPh sb="0" eb="1">
      <t>タ</t>
    </rPh>
    <rPh sb="2" eb="3">
      <t>ザン</t>
    </rPh>
    <phoneticPr fontId="18"/>
  </si>
  <si>
    <t>表１と突合</t>
    <rPh sb="0" eb="1">
      <t>ヒョウ</t>
    </rPh>
    <rPh sb="3" eb="5">
      <t>トツゴウ</t>
    </rPh>
    <phoneticPr fontId="18"/>
  </si>
  <si>
    <t>a.集団回収量</t>
    <rPh sb="2" eb="4">
      <t>シュウダン</t>
    </rPh>
    <rPh sb="4" eb="7">
      <t>カイシュウリョウ</t>
    </rPh>
    <phoneticPr fontId="18"/>
  </si>
  <si>
    <t>↓c＋d</t>
    <phoneticPr fontId="18"/>
  </si>
  <si>
    <t>リサイクル率</t>
    <rPh sb="5" eb="6">
      <t>リツ</t>
    </rPh>
    <phoneticPr fontId="18"/>
  </si>
  <si>
    <t>b.排出量</t>
    <rPh sb="2" eb="5">
      <t>ハイシュツリョウ</t>
    </rPh>
    <phoneticPr fontId="18"/>
  </si>
  <si>
    <t>直接資源化量</t>
    <rPh sb="0" eb="2">
      <t>チョクセツ</t>
    </rPh>
    <rPh sb="2" eb="4">
      <t>シゲン</t>
    </rPh>
    <rPh sb="4" eb="6">
      <t>カリョウ</t>
    </rPh>
    <phoneticPr fontId="18"/>
  </si>
  <si>
    <t>処理後再生利用量</t>
    <rPh sb="0" eb="3">
      <t>ショリゴ</t>
    </rPh>
    <rPh sb="3" eb="5">
      <t>サイセイ</t>
    </rPh>
    <rPh sb="5" eb="8">
      <t>リヨウリョウ</t>
    </rPh>
    <phoneticPr fontId="18"/>
  </si>
  <si>
    <t>c.計画処理</t>
    <rPh sb="2" eb="4">
      <t>ケイカク</t>
    </rPh>
    <rPh sb="4" eb="6">
      <t>ショリ</t>
    </rPh>
    <phoneticPr fontId="18"/>
  </si>
  <si>
    <t>←表１の②＋③</t>
    <rPh sb="1" eb="2">
      <t>ヒョウ</t>
    </rPh>
    <phoneticPr fontId="18"/>
  </si>
  <si>
    <t>d.自家処理量</t>
    <rPh sb="2" eb="4">
      <t>ジカ</t>
    </rPh>
    <rPh sb="4" eb="7">
      <t>ショリリョウ</t>
    </rPh>
    <phoneticPr fontId="18"/>
  </si>
  <si>
    <t>↑e＋f＋g</t>
    <phoneticPr fontId="18"/>
  </si>
  <si>
    <t>処理残さ量</t>
    <rPh sb="0" eb="2">
      <t>ショリ</t>
    </rPh>
    <rPh sb="2" eb="3">
      <t>ザン</t>
    </rPh>
    <rPh sb="4" eb="5">
      <t>リョウ</t>
    </rPh>
    <phoneticPr fontId="18"/>
  </si>
  <si>
    <t>e.直接資源化量</t>
    <rPh sb="2" eb="4">
      <t>チョクセツ</t>
    </rPh>
    <rPh sb="4" eb="6">
      <t>シゲン</t>
    </rPh>
    <rPh sb="6" eb="8">
      <t>カリョウ</t>
    </rPh>
    <phoneticPr fontId="18"/>
  </si>
  <si>
    <t>f.中間処理量</t>
    <rPh sb="2" eb="4">
      <t>チュウカン</t>
    </rPh>
    <rPh sb="4" eb="7">
      <t>ショリリョウ</t>
    </rPh>
    <phoneticPr fontId="18"/>
  </si>
  <si>
    <t>排出量</t>
    <rPh sb="0" eb="3">
      <t>ハイシュツリョウ</t>
    </rPh>
    <phoneticPr fontId="18"/>
  </si>
  <si>
    <t>計画処理</t>
    <rPh sb="0" eb="2">
      <t>ケイカク</t>
    </rPh>
    <rPh sb="2" eb="4">
      <t>ショリ</t>
    </rPh>
    <phoneticPr fontId="18"/>
  </si>
  <si>
    <t>中間処理量</t>
    <rPh sb="0" eb="2">
      <t>チュウカン</t>
    </rPh>
    <rPh sb="2" eb="5">
      <t>ショリリョウ</t>
    </rPh>
    <phoneticPr fontId="18"/>
  </si>
  <si>
    <t>処理後最終処分量</t>
    <rPh sb="0" eb="3">
      <t>ショリゴ</t>
    </rPh>
    <rPh sb="3" eb="5">
      <t>サイシュウ</t>
    </rPh>
    <rPh sb="5" eb="8">
      <t>ショブンリョウ</t>
    </rPh>
    <phoneticPr fontId="18"/>
  </si>
  <si>
    <t>g.直接最終処分量</t>
    <rPh sb="2" eb="4">
      <t>チョクセツ</t>
    </rPh>
    <rPh sb="4" eb="6">
      <t>サイシュウ</t>
    </rPh>
    <rPh sb="6" eb="9">
      <t>ショブンリョウ</t>
    </rPh>
    <phoneticPr fontId="18"/>
  </si>
  <si>
    <t>h.処理残さ量</t>
    <rPh sb="2" eb="4">
      <t>ショリ</t>
    </rPh>
    <rPh sb="4" eb="5">
      <t>ザン</t>
    </rPh>
    <rPh sb="6" eb="7">
      <t>リョウ</t>
    </rPh>
    <phoneticPr fontId="18"/>
  </si>
  <si>
    <t>減量化量</t>
    <rPh sb="0" eb="2">
      <t>ゲンリョウ</t>
    </rPh>
    <rPh sb="2" eb="4">
      <t>カリョウ</t>
    </rPh>
    <phoneticPr fontId="18"/>
  </si>
  <si>
    <t>i.減量化量</t>
    <rPh sb="2" eb="4">
      <t>ゲンリョウ</t>
    </rPh>
    <rPh sb="4" eb="6">
      <t>カリョウ</t>
    </rPh>
    <phoneticPr fontId="18"/>
  </si>
  <si>
    <t>↑j＋k</t>
    <phoneticPr fontId="18"/>
  </si>
  <si>
    <t>j.処理後再生利用量</t>
    <rPh sb="2" eb="5">
      <t>ショリゴ</t>
    </rPh>
    <rPh sb="5" eb="7">
      <t>サイセイ</t>
    </rPh>
    <rPh sb="7" eb="10">
      <t>リヨウリョウ</t>
    </rPh>
    <phoneticPr fontId="18"/>
  </si>
  <si>
    <t>自家処理量</t>
    <rPh sb="0" eb="2">
      <t>ジカ</t>
    </rPh>
    <rPh sb="2" eb="5">
      <t>ショリリョウ</t>
    </rPh>
    <phoneticPr fontId="18"/>
  </si>
  <si>
    <t>直接最終処分量</t>
    <rPh sb="0" eb="2">
      <t>チョクセツ</t>
    </rPh>
    <rPh sb="2" eb="4">
      <t>サイシュウ</t>
    </rPh>
    <rPh sb="4" eb="7">
      <t>ショブンリョウ</t>
    </rPh>
    <phoneticPr fontId="18"/>
  </si>
  <si>
    <t>最終処分量</t>
    <rPh sb="0" eb="2">
      <t>サイシュウ</t>
    </rPh>
    <rPh sb="2" eb="5">
      <t>ショブンリョウ</t>
    </rPh>
    <phoneticPr fontId="18"/>
  </si>
  <si>
    <t>k.処理後最終処分量</t>
    <rPh sb="2" eb="5">
      <t>ショリゴ</t>
    </rPh>
    <rPh sb="5" eb="7">
      <t>サイシュウ</t>
    </rPh>
    <rPh sb="7" eb="10">
      <t>ショブンリョウ</t>
    </rPh>
    <phoneticPr fontId="18"/>
  </si>
  <si>
    <t>↓a＋e＋j</t>
    <phoneticPr fontId="18"/>
  </si>
  <si>
    <t>l.総資源化量</t>
    <rPh sb="2" eb="3">
      <t>ソウ</t>
    </rPh>
    <rPh sb="3" eb="5">
      <t>シゲン</t>
    </rPh>
    <rPh sb="5" eb="7">
      <t>カリョウ</t>
    </rPh>
    <phoneticPr fontId="18"/>
  </si>
  <si>
    <t>←表１の⑦</t>
    <rPh sb="1" eb="2">
      <t>ヒョウ</t>
    </rPh>
    <phoneticPr fontId="18"/>
  </si>
  <si>
    <t>m.埋立最終処分量</t>
    <rPh sb="2" eb="3">
      <t>ウ</t>
    </rPh>
    <rPh sb="3" eb="4">
      <t>タ</t>
    </rPh>
    <rPh sb="4" eb="6">
      <t>サイシュウ</t>
    </rPh>
    <rPh sb="6" eb="9">
      <t>ショブンリョウ</t>
    </rPh>
    <phoneticPr fontId="18"/>
  </si>
  <si>
    <t>←表１の⑧</t>
    <rPh sb="1" eb="2">
      <t>ヒョウ</t>
    </rPh>
    <phoneticPr fontId="18"/>
  </si>
  <si>
    <t>↑g＋k</t>
    <phoneticPr fontId="18"/>
  </si>
  <si>
    <t>※端数処理により割合・合計が合わないことがある。</t>
    <phoneticPr fontId="18"/>
  </si>
  <si>
    <t>総排出量</t>
    <rPh sb="0" eb="4">
      <t>ソウハイシュツリョウ</t>
    </rPh>
    <phoneticPr fontId="18"/>
  </si>
  <si>
    <t>↑a＋b</t>
    <phoneticPr fontId="18"/>
  </si>
  <si>
    <t>↑表１の⑤</t>
    <rPh sb="1" eb="2">
      <t>ヒョウ</t>
    </rPh>
    <phoneticPr fontId="18"/>
  </si>
  <si>
    <t>目標達成時の一般廃棄物の処理状況フロー</t>
    <phoneticPr fontId="18"/>
  </si>
  <si>
    <t>確認用（自動入力）</t>
    <rPh sb="0" eb="3">
      <t>カクニンヨウ</t>
    </rPh>
    <rPh sb="4" eb="6">
      <t>ジドウ</t>
    </rPh>
    <rPh sb="6" eb="8">
      <t>ニュウリョク</t>
    </rPh>
    <phoneticPr fontId="18"/>
  </si>
  <si>
    <t>↓c＋d</t>
  </si>
  <si>
    <t>↑e＋f＋g</t>
  </si>
  <si>
    <t>↑j＋k</t>
  </si>
  <si>
    <t>↓a＋e＋j</t>
  </si>
  <si>
    <t>m.最終処分量</t>
    <rPh sb="2" eb="4">
      <t>サイシュウ</t>
    </rPh>
    <rPh sb="4" eb="7">
      <t>ショブンリョウ</t>
    </rPh>
    <phoneticPr fontId="18"/>
  </si>
  <si>
    <t>↑g＋k</t>
  </si>
  <si>
    <t>↑a＋b</t>
  </si>
  <si>
    <t>（３）各構成市町村の一般廃棄物の処理の現状と目標</t>
    <rPh sb="3" eb="4">
      <t>カク</t>
    </rPh>
    <rPh sb="4" eb="6">
      <t>コウセイ</t>
    </rPh>
    <rPh sb="6" eb="9">
      <t>シチョウソン</t>
    </rPh>
    <phoneticPr fontId="14"/>
  </si>
  <si>
    <r>
      <t>対象地域における一般廃棄物の処理の現状と目標について、表１の補足資料として、</t>
    </r>
    <r>
      <rPr>
        <u/>
        <sz val="12"/>
        <color rgb="FFC00000"/>
        <rFont val="BIZ UDゴシック"/>
        <family val="3"/>
        <charset val="128"/>
      </rPr>
      <t>必要に応じて</t>
    </r>
    <r>
      <rPr>
        <sz val="12"/>
        <color rgb="FFC00000"/>
        <rFont val="BIZ UDゴシック"/>
        <family val="3"/>
        <charset val="128"/>
      </rPr>
      <t>構成市町村毎に表を作成すること。</t>
    </r>
    <rPh sb="30" eb="34">
      <t>ホソクシリョウ</t>
    </rPh>
    <rPh sb="38" eb="40">
      <t>ヒツヨウ</t>
    </rPh>
    <rPh sb="41" eb="42">
      <t>オウ</t>
    </rPh>
    <phoneticPr fontId="18"/>
  </si>
  <si>
    <t>【表作成の留意事項】
＊表の左上に対象市町村名を記載すること。
＊黄色セル部分に数値を入力すること。
＊数値が「0」の場合は空欄ではなく「0」を入力すること。
＊必要に応じて印刷範囲を変更すること。</t>
    <phoneticPr fontId="18"/>
  </si>
  <si>
    <t>　排出量</t>
    <phoneticPr fontId="18"/>
  </si>
  <si>
    <t>　事業系ごみ排出量（トン）</t>
    <rPh sb="1" eb="2">
      <t>ギョウ</t>
    </rPh>
    <rPh sb="2" eb="3">
      <t>ケイ</t>
    </rPh>
    <rPh sb="5" eb="7">
      <t>ハイシュツ</t>
    </rPh>
    <rPh sb="7" eb="8">
      <t>リョウ</t>
    </rPh>
    <phoneticPr fontId="1"/>
  </si>
  <si>
    <t>　生活系ごみ排出量（トン）</t>
    <rPh sb="1" eb="3">
      <t>セイカツ</t>
    </rPh>
    <rPh sb="3" eb="4">
      <t>ケイ</t>
    </rPh>
    <rPh sb="6" eb="8">
      <t>ハイシュツ</t>
    </rPh>
    <rPh sb="8" eb="9">
      <t>リョウ</t>
    </rPh>
    <phoneticPr fontId="1"/>
  </si>
  <si>
    <t>　総排出量（トン）</t>
    <rPh sb="1" eb="2">
      <t>ソウ</t>
    </rPh>
    <rPh sb="2" eb="4">
      <t>ハイシュツ</t>
    </rPh>
    <rPh sb="4" eb="5">
      <t>リョウ</t>
    </rPh>
    <phoneticPr fontId="1"/>
  </si>
  <si>
    <t>【表１との突合について】
表１の数値は、構成市町村の積み上げだと考えられるため、突合用に下表を用意している。黄色セルに入力した数値の合計を左側の「各市町村合計」に、表１の数値を右側の「表１より」に青字で比較表示するため、不一致の項目がないか確認すること(端数処理によって生じる差異については、修正を必要としない)。</t>
    <rPh sb="1" eb="2">
      <t>ヒョウ</t>
    </rPh>
    <rPh sb="5" eb="7">
      <t>トツゴウ</t>
    </rPh>
    <rPh sb="13" eb="14">
      <t>ヒョウ</t>
    </rPh>
    <rPh sb="16" eb="18">
      <t>スウチ</t>
    </rPh>
    <rPh sb="20" eb="22">
      <t>コウセイ</t>
    </rPh>
    <rPh sb="22" eb="25">
      <t>シチョウソン</t>
    </rPh>
    <rPh sb="26" eb="27">
      <t>ツ</t>
    </rPh>
    <rPh sb="28" eb="29">
      <t>ア</t>
    </rPh>
    <rPh sb="32" eb="33">
      <t>カンガ</t>
    </rPh>
    <rPh sb="40" eb="43">
      <t>トツゴウヨウ</t>
    </rPh>
    <rPh sb="44" eb="46">
      <t>カヒョウ</t>
    </rPh>
    <rPh sb="47" eb="49">
      <t>ヨウイ</t>
    </rPh>
    <rPh sb="54" eb="56">
      <t>キイロ</t>
    </rPh>
    <rPh sb="59" eb="61">
      <t>ニュウリョク</t>
    </rPh>
    <rPh sb="63" eb="65">
      <t>スウチ</t>
    </rPh>
    <rPh sb="66" eb="68">
      <t>ゴウケイ</t>
    </rPh>
    <rPh sb="69" eb="71">
      <t>ヒダリガワ</t>
    </rPh>
    <rPh sb="73" eb="77">
      <t>カクシチョウソン</t>
    </rPh>
    <rPh sb="77" eb="79">
      <t>ゴウケイ</t>
    </rPh>
    <rPh sb="82" eb="83">
      <t>ヒョウ</t>
    </rPh>
    <rPh sb="85" eb="87">
      <t>スウチ</t>
    </rPh>
    <rPh sb="88" eb="90">
      <t>ミギガワ</t>
    </rPh>
    <rPh sb="92" eb="93">
      <t>ヒョウ</t>
    </rPh>
    <rPh sb="98" eb="100">
      <t>アオジ</t>
    </rPh>
    <rPh sb="101" eb="105">
      <t>ヒカクヒョウジ</t>
    </rPh>
    <rPh sb="110" eb="113">
      <t>フイッチ</t>
    </rPh>
    <rPh sb="114" eb="116">
      <t>コウモク</t>
    </rPh>
    <rPh sb="120" eb="122">
      <t>カクニン</t>
    </rPh>
    <rPh sb="127" eb="129">
      <t>ハスウ</t>
    </rPh>
    <rPh sb="129" eb="131">
      <t>ショリ</t>
    </rPh>
    <rPh sb="135" eb="136">
      <t>ショウ</t>
    </rPh>
    <rPh sb="138" eb="140">
      <t>サイ</t>
    </rPh>
    <rPh sb="146" eb="148">
      <t>シュウセイ</t>
    </rPh>
    <rPh sb="149" eb="151">
      <t>ヒツヨウ</t>
    </rPh>
    <phoneticPr fontId="18"/>
  </si>
  <si>
    <t>　総資源化量（トン）</t>
    <rPh sb="1" eb="2">
      <t>ソウ</t>
    </rPh>
    <rPh sb="2" eb="4">
      <t>シゲン</t>
    </rPh>
    <rPh sb="4" eb="6">
      <t>カリョウ</t>
    </rPh>
    <phoneticPr fontId="1"/>
  </si>
  <si>
    <t>　埋立最終処分量（トン）</t>
    <rPh sb="1" eb="2">
      <t>ウ</t>
    </rPh>
    <rPh sb="2" eb="3">
      <t>タ</t>
    </rPh>
    <rPh sb="3" eb="5">
      <t>サイシュウ</t>
    </rPh>
    <rPh sb="5" eb="8">
      <t>ショブンリョウ</t>
    </rPh>
    <phoneticPr fontId="1"/>
  </si>
  <si>
    <t>↓各市町村合計</t>
    <rPh sb="1" eb="3">
      <t>カクシ</t>
    </rPh>
    <rPh sb="3" eb="5">
      <t>チョウソン</t>
    </rPh>
    <rPh sb="5" eb="7">
      <t>ゴウケイ</t>
    </rPh>
    <phoneticPr fontId="18"/>
  </si>
  <si>
    <t>↓表１より（自動転記）</t>
    <rPh sb="1" eb="2">
      <t>ヒョウ</t>
    </rPh>
    <rPh sb="6" eb="8">
      <t>ジドウ</t>
    </rPh>
    <rPh sb="8" eb="10">
      <t>テンキ</t>
    </rPh>
    <phoneticPr fontId="18"/>
  </si>
  <si>
    <t>予測・目標</t>
    <rPh sb="0" eb="2">
      <t>ヨソク</t>
    </rPh>
    <rPh sb="3" eb="4">
      <t>メ</t>
    </rPh>
    <rPh sb="4" eb="5">
      <t>シルベ</t>
    </rPh>
    <phoneticPr fontId="1"/>
  </si>
  <si>
    <t>留意事項等について下記に記載する。</t>
    <phoneticPr fontId="19"/>
  </si>
  <si>
    <t>３　目標達成に向けた施策（一般廃棄物の処理）</t>
    <rPh sb="13" eb="15">
      <t>イッパン</t>
    </rPh>
    <rPh sb="15" eb="18">
      <t>ハイキブツ</t>
    </rPh>
    <rPh sb="19" eb="21">
      <t>ショリ</t>
    </rPh>
    <phoneticPr fontId="14"/>
  </si>
  <si>
    <t>（１）処理体制</t>
    <rPh sb="3" eb="5">
      <t>ショリ</t>
    </rPh>
    <rPh sb="5" eb="7">
      <t>タイセイ</t>
    </rPh>
    <phoneticPr fontId="14"/>
  </si>
  <si>
    <t>ごみ処理の体制について、分別区分、収集運搬・処分方法等、各種リサイクル法への対応、あわせ産廃の受入対応等に関するア～ウの項目について具体的かつ簡潔に記載すること。
また、現状と今後の分別区分に関する比較表を別シート「表２（テンプレ）」を参考に作成すること。
※「表２（テンプレ）」は、“地域を構成する市町村の分別区分は、目標年次までに統一することが望ましい”という考えのもと作成例としているが、様々な事情によって統一が難しい場合には、各市町村の分別区分ごとに、表２を作成すること。その際それぞれの対象品目が、どのような施設に搬入・処理されるか分かりやすく記載すること。
【留意事項】
＊ア～ウについて、「現状の処理体制」と「今後の処理体制」の両方を記載すること。
＊ア～ウについて、構成市町村ごとに体制が異なる場合は、それぞれについて状況を記載すること。
＊「ア．生活系ごみの処理体制の現状と今後」には、生活系ごみの分別区分・処理方法・処理施設・処理量等の現状と今後について、要点を簡潔に記載すること。
＊「イ．事業系ごみの処理体制の現状と今後」には、事業系ごみの分別区分・処理方法・処理施設・処理量等の現状と今後について、要点を簡潔に記載すること。
＊あわせ産廃を取り扱っている、または今後取扱う予定がある場合は、「ウ．一般廃棄物処理施設であわせて処理する産業廃棄物の現状と今後」に、その概要について簡潔に記載すること。あわせ産廃を現状取り扱っておらず、今後も取り扱うことがない場合は、記載不要（空欄で良い）。
【その他】
以下の項目については、地域計画の策定にあたっての留意事項であるため、参考とすること。
＊計画に基づく施設整備を含めた処理体制の検討に当たっては、現行の処理体制における問題点が解決され、表１で設定した各目標が達成されるものであり、かつ、計画を策定する市町村の予算・人員・機器・施設（計画に基づいて今後整備するものを含む）等の制約要件の中での実施可能なものとなるよう、これらの各観点を勘案して行う必要がある。また、可能であれば、これらのいずれをも満足するような複数ケースの処理体制を想定した上で、それぞれについてメリット・デメリットの比較衡量を行う等、最適な処理体制を決定することが望ましい。
＊地域計画で記述した今後の処理体制等と、廃棄物処理法に基づき市町村が作成する一般廃棄物処理計画に記載された処理体制等の基本的事項とは、整合性が図られている必要があるため、必要に応じて調整すること。</t>
    <rPh sb="71" eb="73">
      <t>カンケツ</t>
    </rPh>
    <rPh sb="85" eb="87">
      <t>ゲンジョウ</t>
    </rPh>
    <rPh sb="88" eb="90">
      <t>コンゴ</t>
    </rPh>
    <rPh sb="91" eb="93">
      <t>ブンベツ</t>
    </rPh>
    <rPh sb="93" eb="95">
      <t>クブン</t>
    </rPh>
    <rPh sb="96" eb="97">
      <t>カン</t>
    </rPh>
    <rPh sb="99" eb="102">
      <t>ヒカクヒョウ</t>
    </rPh>
    <rPh sb="103" eb="104">
      <t>ベツ</t>
    </rPh>
    <rPh sb="108" eb="109">
      <t>ヒョウ</t>
    </rPh>
    <rPh sb="118" eb="120">
      <t>サンコウ</t>
    </rPh>
    <rPh sb="121" eb="123">
      <t>サクセイ</t>
    </rPh>
    <rPh sb="182" eb="183">
      <t>カンガ</t>
    </rPh>
    <rPh sb="187" eb="189">
      <t>サクセイ</t>
    </rPh>
    <rPh sb="189" eb="190">
      <t>レイ</t>
    </rPh>
    <rPh sb="197" eb="199">
      <t>サマザマ</t>
    </rPh>
    <rPh sb="200" eb="202">
      <t>ジジョウ</t>
    </rPh>
    <rPh sb="209" eb="210">
      <t>ムズカ</t>
    </rPh>
    <rPh sb="212" eb="214">
      <t>バアイ</t>
    </rPh>
    <rPh sb="242" eb="243">
      <t>サイ</t>
    </rPh>
    <rPh sb="271" eb="272">
      <t>ワ</t>
    </rPh>
    <rPh sb="277" eb="279">
      <t>キサイ</t>
    </rPh>
    <rPh sb="325" eb="327">
      <t>キサイ</t>
    </rPh>
    <rPh sb="343" eb="345">
      <t>コウセイ</t>
    </rPh>
    <rPh sb="447" eb="449">
      <t>キサイ</t>
    </rPh>
    <rPh sb="522" eb="524">
      <t>キサイ</t>
    </rPh>
    <rPh sb="549" eb="551">
      <t>コンゴ</t>
    </rPh>
    <rPh sb="551" eb="553">
      <t>トリアツカ</t>
    </rPh>
    <rPh sb="554" eb="556">
      <t>ヨテイ</t>
    </rPh>
    <rPh sb="559" eb="561">
      <t>バアイ</t>
    </rPh>
    <rPh sb="600" eb="602">
      <t>ガイヨウ</t>
    </rPh>
    <rPh sb="606" eb="608">
      <t>カンケツ</t>
    </rPh>
    <rPh sb="609" eb="611">
      <t>キサイ</t>
    </rPh>
    <rPh sb="666" eb="667">
      <t>タ</t>
    </rPh>
    <rPh sb="669" eb="671">
      <t>イカ</t>
    </rPh>
    <rPh sb="672" eb="674">
      <t>コウモク</t>
    </rPh>
    <rPh sb="703" eb="705">
      <t>サンコウ</t>
    </rPh>
    <rPh sb="761" eb="762">
      <t>ヒョウ</t>
    </rPh>
    <rPh sb="865" eb="867">
      <t>ヒツヨウ</t>
    </rPh>
    <rPh sb="1056" eb="1058">
      <t>チョウセイ</t>
    </rPh>
    <phoneticPr fontId="19"/>
  </si>
  <si>
    <t>　　ア．生活系ごみの処理体制の現状と今後</t>
    <phoneticPr fontId="14"/>
  </si>
  <si>
    <t xml:space="preserve">　　イ．事業系ごみの処理体制の現状と今後 </t>
    <phoneticPr fontId="14"/>
  </si>
  <si>
    <t>　　ウ ．一般廃棄物処理施設であわせて処理する産業廃棄物の現状と今後</t>
    <phoneticPr fontId="14"/>
  </si>
  <si>
    <t>（２）処理施設等の整備</t>
    <phoneticPr fontId="14"/>
  </si>
  <si>
    <t>表３以降に示す必要な施設整備事業等について、各表の説明を簡潔に記載すること。
記載例）上記（１）の今後の分別区分及び処理体制で処理を行うため、表３のとおり必要な施設整備、表４のとおり計画支援事業等を行う。また、参考として現有施設の一覧を表５で示す。</t>
    <rPh sb="0" eb="1">
      <t>ヒョウ</t>
    </rPh>
    <rPh sb="2" eb="4">
      <t>イコウ</t>
    </rPh>
    <rPh sb="5" eb="6">
      <t>シメ</t>
    </rPh>
    <rPh sb="7" eb="9">
      <t>ヒツヨウ</t>
    </rPh>
    <rPh sb="10" eb="14">
      <t>シセツセイビ</t>
    </rPh>
    <rPh sb="14" eb="16">
      <t>ジギョウ</t>
    </rPh>
    <rPh sb="16" eb="17">
      <t>トウ</t>
    </rPh>
    <rPh sb="22" eb="23">
      <t>カク</t>
    </rPh>
    <rPh sb="23" eb="24">
      <t>ヒョウ</t>
    </rPh>
    <rPh sb="25" eb="27">
      <t>セツメイ</t>
    </rPh>
    <rPh sb="28" eb="30">
      <t>カンケツ</t>
    </rPh>
    <rPh sb="31" eb="33">
      <t>キサイ</t>
    </rPh>
    <rPh sb="39" eb="42">
      <t>キサイレイ</t>
    </rPh>
    <phoneticPr fontId="19"/>
  </si>
  <si>
    <t>表２　○○○地域各市町村の生活系ごみの分別区分と処理方法の現状と今後</t>
    <rPh sb="0" eb="1">
      <t>ヒョウ</t>
    </rPh>
    <rPh sb="6" eb="8">
      <t>チイキ</t>
    </rPh>
    <rPh sb="8" eb="9">
      <t>カク</t>
    </rPh>
    <rPh sb="9" eb="12">
      <t>シチョウソン</t>
    </rPh>
    <rPh sb="13" eb="15">
      <t>セイカツ</t>
    </rPh>
    <rPh sb="15" eb="16">
      <t>ケイ</t>
    </rPh>
    <rPh sb="19" eb="21">
      <t>ブンベツ</t>
    </rPh>
    <rPh sb="21" eb="23">
      <t>クブン</t>
    </rPh>
    <rPh sb="24" eb="26">
      <t>ショリ</t>
    </rPh>
    <rPh sb="26" eb="28">
      <t>ホウホウ</t>
    </rPh>
    <rPh sb="29" eb="31">
      <t>ゲンジョウ</t>
    </rPh>
    <rPh sb="32" eb="34">
      <t>コンゴ</t>
    </rPh>
    <phoneticPr fontId="1"/>
  </si>
  <si>
    <t>現　　　状（　　年度）</t>
    <rPh sb="0" eb="1">
      <t>ゲン</t>
    </rPh>
    <rPh sb="4" eb="5">
      <t>ジョウ</t>
    </rPh>
    <rPh sb="8" eb="9">
      <t>ネン</t>
    </rPh>
    <rPh sb="9" eb="10">
      <t>ド</t>
    </rPh>
    <phoneticPr fontId="1"/>
  </si>
  <si>
    <t>今　　　後（　　年度）</t>
    <rPh sb="0" eb="1">
      <t>イマ</t>
    </rPh>
    <rPh sb="4" eb="5">
      <t>アト</t>
    </rPh>
    <rPh sb="8" eb="10">
      <t>ネンド</t>
    </rPh>
    <phoneticPr fontId="1"/>
  </si>
  <si>
    <t>分別区分</t>
    <rPh sb="0" eb="2">
      <t>ブンベツ</t>
    </rPh>
    <rPh sb="2" eb="4">
      <t>クブン</t>
    </rPh>
    <phoneticPr fontId="1"/>
  </si>
  <si>
    <t>処理方法</t>
    <rPh sb="0" eb="2">
      <t>ショリ</t>
    </rPh>
    <rPh sb="2" eb="4">
      <t>ホウホウ</t>
    </rPh>
    <phoneticPr fontId="1"/>
  </si>
  <si>
    <t>処理施設等</t>
    <rPh sb="0" eb="2">
      <t>ショリ</t>
    </rPh>
    <rPh sb="2" eb="4">
      <t>シセツ</t>
    </rPh>
    <rPh sb="4" eb="5">
      <t>トウ</t>
    </rPh>
    <phoneticPr fontId="1"/>
  </si>
  <si>
    <t>一次処理</t>
    <rPh sb="0" eb="2">
      <t>イチジ</t>
    </rPh>
    <rPh sb="2" eb="4">
      <t>ショリ</t>
    </rPh>
    <phoneticPr fontId="1"/>
  </si>
  <si>
    <t>二次処理</t>
    <rPh sb="0" eb="2">
      <t>ニジ</t>
    </rPh>
    <rPh sb="2" eb="4">
      <t>ショリ</t>
    </rPh>
    <phoneticPr fontId="1"/>
  </si>
  <si>
    <t>様式１</t>
    <rPh sb="0" eb="2">
      <t>ヨウシキ</t>
    </rPh>
    <phoneticPr fontId="1"/>
  </si>
  <si>
    <t>循環型社会形成推進交付金等事業実施計画　総括表１</t>
    <rPh sb="0" eb="2">
      <t>ジュンカン</t>
    </rPh>
    <rPh sb="2" eb="3">
      <t>ガタ</t>
    </rPh>
    <rPh sb="3" eb="5">
      <t>シャカイ</t>
    </rPh>
    <rPh sb="5" eb="7">
      <t>ケイセイ</t>
    </rPh>
    <rPh sb="7" eb="9">
      <t>スイシン</t>
    </rPh>
    <rPh sb="9" eb="12">
      <t>コウフキン</t>
    </rPh>
    <rPh sb="12" eb="13">
      <t>トウ</t>
    </rPh>
    <rPh sb="13" eb="15">
      <t>ジギョウ</t>
    </rPh>
    <rPh sb="15" eb="17">
      <t>ジッシ</t>
    </rPh>
    <rPh sb="17" eb="19">
      <t>ケイカク</t>
    </rPh>
    <rPh sb="20" eb="22">
      <t>ソウカツ</t>
    </rPh>
    <rPh sb="22" eb="23">
      <t>ヒョウ</t>
    </rPh>
    <phoneticPr fontId="1"/>
  </si>
  <si>
    <t>１　地域の概要</t>
    <rPh sb="2" eb="4">
      <t>チイキ</t>
    </rPh>
    <rPh sb="5" eb="7">
      <t>ガイヨウ</t>
    </rPh>
    <phoneticPr fontId="1"/>
  </si>
  <si>
    <t>（１）地域名</t>
    <rPh sb="3" eb="6">
      <t>チイキメイ</t>
    </rPh>
    <phoneticPr fontId="1"/>
  </si>
  <si>
    <t>（２）地域内人口</t>
    <rPh sb="3" eb="5">
      <t>チイキ</t>
    </rPh>
    <rPh sb="5" eb="6">
      <t>ウチ</t>
    </rPh>
    <rPh sb="6" eb="8">
      <t>ジンコウ</t>
    </rPh>
    <phoneticPr fontId="1"/>
  </si>
  <si>
    <t>（３）地域面積</t>
    <phoneticPr fontId="1"/>
  </si>
  <si>
    <t>（４）構成市町村等名</t>
    <rPh sb="3" eb="5">
      <t>コウセイ</t>
    </rPh>
    <rPh sb="5" eb="8">
      <t>シチョウソン</t>
    </rPh>
    <rPh sb="8" eb="9">
      <t>トウ</t>
    </rPh>
    <rPh sb="9" eb="10">
      <t>メイ</t>
    </rPh>
    <phoneticPr fontId="1"/>
  </si>
  <si>
    <t>（５）地域の要件*</t>
    <rPh sb="3" eb="5">
      <t>チイキ</t>
    </rPh>
    <rPh sb="6" eb="8">
      <t>ヨウケン</t>
    </rPh>
    <phoneticPr fontId="1"/>
  </si>
  <si>
    <t>人口　面積　沖縄　離島　奄美　豪雪、山村　半島　過疎　その他</t>
    <rPh sb="0" eb="2">
      <t>ジンコウ</t>
    </rPh>
    <rPh sb="3" eb="5">
      <t>メンセキ</t>
    </rPh>
    <rPh sb="6" eb="8">
      <t>オキナワ</t>
    </rPh>
    <rPh sb="9" eb="11">
      <t>リトウ</t>
    </rPh>
    <rPh sb="12" eb="14">
      <t>アマミ</t>
    </rPh>
    <rPh sb="15" eb="17">
      <t>ゴウセツ</t>
    </rPh>
    <rPh sb="18" eb="20">
      <t>ヤマムラ</t>
    </rPh>
    <rPh sb="21" eb="23">
      <t>ハントウ</t>
    </rPh>
    <rPh sb="24" eb="26">
      <t>カソ</t>
    </rPh>
    <rPh sb="29" eb="30">
      <t>タ</t>
    </rPh>
    <phoneticPr fontId="1"/>
  </si>
  <si>
    <t>（６）構成市町村に一部事務組合等が含まれる場合、当該組合の状況</t>
    <rPh sb="3" eb="5">
      <t>コウセイ</t>
    </rPh>
    <rPh sb="5" eb="8">
      <t>シチョウソン</t>
    </rPh>
    <rPh sb="9" eb="11">
      <t>イチブ</t>
    </rPh>
    <rPh sb="11" eb="13">
      <t>ジム</t>
    </rPh>
    <rPh sb="13" eb="15">
      <t>クミアイ</t>
    </rPh>
    <rPh sb="15" eb="16">
      <t>トウ</t>
    </rPh>
    <rPh sb="17" eb="18">
      <t>フク</t>
    </rPh>
    <rPh sb="21" eb="23">
      <t>バアイ</t>
    </rPh>
    <rPh sb="24" eb="26">
      <t>トウガイ</t>
    </rPh>
    <rPh sb="26" eb="28">
      <t>クミアイ</t>
    </rPh>
    <rPh sb="29" eb="31">
      <t>ジョウキョウ</t>
    </rPh>
    <phoneticPr fontId="1"/>
  </si>
  <si>
    <t>組合を構成する市町村：　　　　　　　　　　　　　　　　　　　　　　　　　　　　　　　　　　設立（予定）年月日：○○年○○月○○日設立、認可予定
設立されていない場合、今後の見通し：</t>
    <rPh sb="0" eb="2">
      <t>クミアイ</t>
    </rPh>
    <rPh sb="3" eb="5">
      <t>コウセイ</t>
    </rPh>
    <rPh sb="7" eb="10">
      <t>シチョウソン</t>
    </rPh>
    <rPh sb="45" eb="47">
      <t>セツリツ</t>
    </rPh>
    <rPh sb="48" eb="50">
      <t>ヨテイ</t>
    </rPh>
    <rPh sb="51" eb="54">
      <t>ネンガッピ</t>
    </rPh>
    <rPh sb="57" eb="58">
      <t>ネン</t>
    </rPh>
    <rPh sb="60" eb="61">
      <t>ツキ</t>
    </rPh>
    <rPh sb="63" eb="64">
      <t>ヒ</t>
    </rPh>
    <rPh sb="64" eb="66">
      <t>セツリツ</t>
    </rPh>
    <rPh sb="67" eb="69">
      <t>ニンカ</t>
    </rPh>
    <rPh sb="69" eb="71">
      <t>ヨテイ</t>
    </rPh>
    <rPh sb="72" eb="74">
      <t>セツリツ</t>
    </rPh>
    <rPh sb="80" eb="82">
      <t>バアイ</t>
    </rPh>
    <rPh sb="83" eb="85">
      <t>コンゴ</t>
    </rPh>
    <rPh sb="86" eb="88">
      <t>ミトオ</t>
    </rPh>
    <phoneticPr fontId="1"/>
  </si>
  <si>
    <t>*交付要綱で定める交付対象となる要件のうち、該当する項目全てに○を付ける。</t>
    <phoneticPr fontId="1"/>
  </si>
  <si>
    <t>２　一般廃棄物の減量化、再生利用の現状と目標</t>
    <rPh sb="2" eb="4">
      <t>イッパン</t>
    </rPh>
    <rPh sb="4" eb="7">
      <t>ハイキブツ</t>
    </rPh>
    <rPh sb="8" eb="10">
      <t>ゲンリョウ</t>
    </rPh>
    <rPh sb="10" eb="11">
      <t>カ</t>
    </rPh>
    <rPh sb="12" eb="14">
      <t>サイセイ</t>
    </rPh>
    <rPh sb="14" eb="16">
      <t>リヨウ</t>
    </rPh>
    <rPh sb="17" eb="19">
      <t>ゲンジョウ</t>
    </rPh>
    <rPh sb="20" eb="22">
      <t>モクヒョウ</t>
    </rPh>
    <phoneticPr fontId="1"/>
  </si>
  <si>
    <t xml:space="preserve">
指標・単位　　　　　　　　　　　　　　　　　　　　　　　　　　　　　　　　　　　　　　　　　　　　　　　　　　　　　　　　　年</t>
    <rPh sb="1" eb="3">
      <t>シヒョウ</t>
    </rPh>
    <rPh sb="4" eb="6">
      <t>タンイ</t>
    </rPh>
    <rPh sb="63" eb="64">
      <t>ネン</t>
    </rPh>
    <phoneticPr fontId="1"/>
  </si>
  <si>
    <t>過去の状況・現状（排出量等に対する割合）</t>
    <rPh sb="0" eb="2">
      <t>カコ</t>
    </rPh>
    <rPh sb="3" eb="5">
      <t>ジョウキョウ</t>
    </rPh>
    <rPh sb="6" eb="8">
      <t>ゲンジョウ</t>
    </rPh>
    <rPh sb="9" eb="11">
      <t>ハイシュツ</t>
    </rPh>
    <rPh sb="11" eb="12">
      <t>リョウ</t>
    </rPh>
    <rPh sb="12" eb="13">
      <t>トウ</t>
    </rPh>
    <rPh sb="14" eb="15">
      <t>タイ</t>
    </rPh>
    <rPh sb="17" eb="19">
      <t>ワリアイ</t>
    </rPh>
    <phoneticPr fontId="1"/>
  </si>
  <si>
    <t>目　標</t>
    <rPh sb="0" eb="1">
      <t>メ</t>
    </rPh>
    <rPh sb="2" eb="3">
      <t>シルベ</t>
    </rPh>
    <phoneticPr fontId="1"/>
  </si>
  <si>
    <r>
      <rPr>
        <sz val="9"/>
        <rFont val="ＭＳ Ｐ明朝"/>
        <family val="1"/>
        <charset val="128"/>
      </rPr>
      <t>令和</t>
    </r>
    <r>
      <rPr>
        <sz val="9"/>
        <color indexed="8"/>
        <rFont val="ＭＳ Ｐ明朝"/>
        <family val="1"/>
        <charset val="128"/>
      </rPr>
      <t>○○年度</t>
    </r>
    <rPh sb="0" eb="2">
      <t>レイワ</t>
    </rPh>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</si>
  <si>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</si>
  <si>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</si>
  <si>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</si>
  <si>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</si>
  <si>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</si>
  <si>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</si>
  <si>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t>人口（処理対象人口）</t>
    <rPh sb="0" eb="2">
      <t>ジンコウ</t>
    </rPh>
    <rPh sb="3" eb="5">
      <t>ショリ</t>
    </rPh>
    <rPh sb="5" eb="7">
      <t>タイショウ</t>
    </rPh>
    <rPh sb="7" eb="9">
      <t>ジンコウ</t>
    </rPh>
    <phoneticPr fontId="5"/>
  </si>
  <si>
    <t>追加</t>
    <rPh sb="0" eb="2">
      <t>ツイカ</t>
    </rPh>
    <phoneticPr fontId="5"/>
  </si>
  <si>
    <t>目標は目標年次の人口になっているか</t>
    <rPh sb="0" eb="2">
      <t>モクヒョウ</t>
    </rPh>
    <rPh sb="3" eb="7">
      <t>モクヒョウネンジ</t>
    </rPh>
    <rPh sb="8" eb="10">
      <t>ジンコウ</t>
    </rPh>
    <phoneticPr fontId="5"/>
  </si>
  <si>
    <t>排出量</t>
    <phoneticPr fontId="1"/>
  </si>
  <si>
    <t>事業系　総排出量（トン）</t>
    <rPh sb="0" eb="2">
      <t>ジギョウ</t>
    </rPh>
    <rPh sb="2" eb="3">
      <t>ケイ</t>
    </rPh>
    <rPh sb="4" eb="5">
      <t>ソウ</t>
    </rPh>
    <rPh sb="5" eb="7">
      <t>ハイシュツ</t>
    </rPh>
    <rPh sb="7" eb="8">
      <t>リョウ</t>
    </rPh>
    <phoneticPr fontId="1"/>
  </si>
  <si>
    <t>　　　　　　1事業所当たりの排出量（トン/事業所）</t>
    <phoneticPr fontId="1"/>
  </si>
  <si>
    <t>削除</t>
    <rPh sb="0" eb="2">
      <t>サクジョ</t>
    </rPh>
    <phoneticPr fontId="5"/>
  </si>
  <si>
    <t>生活系　総排出量（トン）</t>
    <rPh sb="0" eb="2">
      <t>セイカツ</t>
    </rPh>
    <rPh sb="2" eb="3">
      <t>ケイ</t>
    </rPh>
    <rPh sb="3" eb="4">
      <t>カケイ</t>
    </rPh>
    <rPh sb="4" eb="5">
      <t>ソウ</t>
    </rPh>
    <rPh sb="5" eb="7">
      <t>ハイシュツ</t>
    </rPh>
    <rPh sb="7" eb="8">
      <t>リョウ</t>
    </rPh>
    <phoneticPr fontId="1"/>
  </si>
  <si>
    <r>
      <t>　　　　　　1人当たりの排出量</t>
    </r>
    <r>
      <rPr>
        <sz val="9"/>
        <color indexed="10"/>
        <rFont val="ＭＳ Ｐ明朝"/>
        <family val="1"/>
        <charset val="128"/>
      </rPr>
      <t>（ｇ/人/日）</t>
    </r>
    <rPh sb="20" eb="21">
      <t>ニチ</t>
    </rPh>
    <phoneticPr fontId="1"/>
  </si>
  <si>
    <t>この辺の表現を実態調査に合わせたい</t>
    <rPh sb="2" eb="3">
      <t>ヘン</t>
    </rPh>
    <rPh sb="4" eb="6">
      <t>ヒョウゲン</t>
    </rPh>
    <rPh sb="7" eb="9">
      <t>ジッタイ</t>
    </rPh>
    <rPh sb="9" eb="11">
      <t>チョウサ</t>
    </rPh>
    <rPh sb="12" eb="13">
      <t>ア</t>
    </rPh>
    <phoneticPr fontId="5"/>
  </si>
  <si>
    <r>
      <t>合計     事業系</t>
    </r>
    <r>
      <rPr>
        <sz val="9"/>
        <rFont val="ＭＳ Ｐ明朝"/>
        <family val="1"/>
        <charset val="128"/>
      </rPr>
      <t>生活系</t>
    </r>
    <r>
      <rPr>
        <sz val="9"/>
        <color indexed="8"/>
        <rFont val="ＭＳ Ｐ明朝"/>
        <family val="1"/>
        <charset val="128"/>
      </rPr>
      <t>の総排出量合計（トン）</t>
    </r>
    <rPh sb="0" eb="2">
      <t>ゴウケイ</t>
    </rPh>
    <rPh sb="7" eb="10">
      <t>ジギョウケイ</t>
    </rPh>
    <rPh sb="10" eb="12">
      <t>セイカツ</t>
    </rPh>
    <rPh sb="12" eb="13">
      <t>ケイ</t>
    </rPh>
    <rPh sb="14" eb="15">
      <t>ソウ</t>
    </rPh>
    <rPh sb="15" eb="17">
      <t>ハイシュツ</t>
    </rPh>
    <rPh sb="17" eb="18">
      <t>リョウ</t>
    </rPh>
    <rPh sb="18" eb="20">
      <t>ゴウケイ</t>
    </rPh>
    <phoneticPr fontId="1"/>
  </si>
  <si>
    <t>再生利用量</t>
    <rPh sb="0" eb="1">
      <t>サイ</t>
    </rPh>
    <rPh sb="1" eb="2">
      <t>セイ</t>
    </rPh>
    <rPh sb="2" eb="3">
      <t>リ</t>
    </rPh>
    <rPh sb="3" eb="4">
      <t>ヨウ</t>
    </rPh>
    <rPh sb="4" eb="5">
      <t>リョウ</t>
    </rPh>
    <phoneticPr fontId="1"/>
  </si>
  <si>
    <t>直接資源化量（トン）</t>
    <rPh sb="0" eb="2">
      <t>チョクセツ</t>
    </rPh>
    <rPh sb="2" eb="5">
      <t>シゲンカ</t>
    </rPh>
    <rPh sb="5" eb="6">
      <t>リョウ</t>
    </rPh>
    <phoneticPr fontId="1"/>
  </si>
  <si>
    <t>総資源化量（トン）</t>
    <rPh sb="0" eb="1">
      <t>ソウ</t>
    </rPh>
    <rPh sb="1" eb="3">
      <t>シゲン</t>
    </rPh>
    <rPh sb="3" eb="5">
      <t>カリョウ</t>
    </rPh>
    <phoneticPr fontId="1"/>
  </si>
  <si>
    <t>エネルギー回収量</t>
    <rPh sb="5" eb="6">
      <t>カイ</t>
    </rPh>
    <rPh sb="6" eb="7">
      <t>オサム</t>
    </rPh>
    <rPh sb="7" eb="8">
      <t>リョウ</t>
    </rPh>
    <phoneticPr fontId="1"/>
  </si>
  <si>
    <t>エネルギー回収量</t>
    <rPh sb="5" eb="7">
      <t>カイシュウ</t>
    </rPh>
    <rPh sb="7" eb="8">
      <t>リョウ</t>
    </rPh>
    <phoneticPr fontId="1"/>
  </si>
  <si>
    <t>（年間の発電電力量　MWH）</t>
    <phoneticPr fontId="2"/>
  </si>
  <si>
    <t>（年間の熱利用量　GJ）</t>
    <phoneticPr fontId="5"/>
  </si>
  <si>
    <t>最終処分量</t>
    <rPh sb="0" eb="1">
      <t>サイ</t>
    </rPh>
    <rPh sb="1" eb="2">
      <t>オワ</t>
    </rPh>
    <rPh sb="2" eb="3">
      <t>ショ</t>
    </rPh>
    <rPh sb="3" eb="4">
      <t>ブン</t>
    </rPh>
    <rPh sb="4" eb="5">
      <t>リョウ</t>
    </rPh>
    <phoneticPr fontId="1"/>
  </si>
  <si>
    <t>埋立最終処分量（トン）</t>
    <rPh sb="0" eb="1">
      <t>ウ</t>
    </rPh>
    <rPh sb="1" eb="2">
      <t>タ</t>
    </rPh>
    <rPh sb="2" eb="4">
      <t>サイシュウ</t>
    </rPh>
    <rPh sb="4" eb="7">
      <t>ショブンリョウ</t>
    </rPh>
    <phoneticPr fontId="1"/>
  </si>
  <si>
    <t>※　別添資料として指標と人口等の要因に関するトレンドグラフを添付する。</t>
    <rPh sb="2" eb="4">
      <t>ベッテン</t>
    </rPh>
    <rPh sb="4" eb="6">
      <t>シリョウ</t>
    </rPh>
    <rPh sb="9" eb="11">
      <t>シヒョウ</t>
    </rPh>
    <rPh sb="12" eb="14">
      <t>ジンコウ</t>
    </rPh>
    <rPh sb="14" eb="15">
      <t>トウ</t>
    </rPh>
    <rPh sb="16" eb="18">
      <t>ヨウイン</t>
    </rPh>
    <rPh sb="19" eb="20">
      <t>カン</t>
    </rPh>
    <rPh sb="30" eb="32">
      <t>テンプ</t>
    </rPh>
    <phoneticPr fontId="1"/>
  </si>
  <si>
    <t>一般廃棄物処理計画と目標値が異なる場合に、地域計画と一般廃棄物処理計画との整合性に配慮した内容</t>
    <rPh sb="0" eb="2">
      <t>イッパン</t>
    </rPh>
    <rPh sb="2" eb="5">
      <t>ハイキブツ</t>
    </rPh>
    <rPh sb="5" eb="7">
      <t>ショリ</t>
    </rPh>
    <rPh sb="7" eb="9">
      <t>ケイカク</t>
    </rPh>
    <rPh sb="10" eb="13">
      <t>モクヒョウチ</t>
    </rPh>
    <rPh sb="14" eb="15">
      <t>コト</t>
    </rPh>
    <rPh sb="17" eb="19">
      <t>バアイ</t>
    </rPh>
    <rPh sb="21" eb="23">
      <t>チイキ</t>
    </rPh>
    <rPh sb="23" eb="25">
      <t>ケイカク</t>
    </rPh>
    <rPh sb="26" eb="28">
      <t>イッパン</t>
    </rPh>
    <rPh sb="28" eb="31">
      <t>ハイキブツ</t>
    </rPh>
    <rPh sb="31" eb="33">
      <t>ショリ</t>
    </rPh>
    <rPh sb="33" eb="35">
      <t>ケイカク</t>
    </rPh>
    <rPh sb="37" eb="40">
      <t>セイゴウセイ</t>
    </rPh>
    <rPh sb="41" eb="43">
      <t>ハイリョ</t>
    </rPh>
    <rPh sb="45" eb="47">
      <t>ナイヨウ</t>
    </rPh>
    <phoneticPr fontId="1"/>
  </si>
  <si>
    <t>３　一般廃棄物処理施設の現況と更新、廃止、新設の予定</t>
    <rPh sb="2" eb="4">
      <t>イッパン</t>
    </rPh>
    <rPh sb="4" eb="7">
      <t>ハイキブツ</t>
    </rPh>
    <rPh sb="7" eb="9">
      <t>ショリ</t>
    </rPh>
    <rPh sb="9" eb="11">
      <t>シセツ</t>
    </rPh>
    <rPh sb="12" eb="14">
      <t>ゲンキョウ</t>
    </rPh>
    <rPh sb="15" eb="17">
      <t>コウシン</t>
    </rPh>
    <rPh sb="18" eb="20">
      <t>ハイシ</t>
    </rPh>
    <rPh sb="21" eb="23">
      <t>シンセツ</t>
    </rPh>
    <rPh sb="24" eb="26">
      <t>ヨテイ</t>
    </rPh>
    <phoneticPr fontId="1"/>
  </si>
  <si>
    <t>（１）現有施設リスト</t>
    <rPh sb="3" eb="5">
      <t>ゲンユウ</t>
    </rPh>
    <rPh sb="5" eb="7">
      <t>シセツ</t>
    </rPh>
    <phoneticPr fontId="3"/>
  </si>
  <si>
    <t>事業番号
※解体の場合のみ記載</t>
    <rPh sb="0" eb="4">
      <t>ジギョウバンゴウ</t>
    </rPh>
    <rPh sb="6" eb="8">
      <t>カイタイ</t>
    </rPh>
    <rPh sb="9" eb="11">
      <t>バアイ</t>
    </rPh>
    <rPh sb="13" eb="15">
      <t>キサイ</t>
    </rPh>
    <phoneticPr fontId="3"/>
  </si>
  <si>
    <t>施設種別</t>
    <phoneticPr fontId="3"/>
  </si>
  <si>
    <t>施設名</t>
    <rPh sb="0" eb="3">
      <t>シセツメイ</t>
    </rPh>
    <phoneticPr fontId="3"/>
  </si>
  <si>
    <t>事業主体</t>
    <rPh sb="0" eb="2">
      <t>ジギョウ</t>
    </rPh>
    <rPh sb="2" eb="4">
      <t>シュタイ</t>
    </rPh>
    <phoneticPr fontId="3"/>
  </si>
  <si>
    <t>所在地</t>
    <rPh sb="0" eb="3">
      <t>ショザイチ</t>
    </rPh>
    <phoneticPr fontId="3"/>
  </si>
  <si>
    <t>型式及び処理方式</t>
    <rPh sb="0" eb="2">
      <t>カタシキ</t>
    </rPh>
    <rPh sb="2" eb="3">
      <t>オヨ</t>
    </rPh>
    <rPh sb="4" eb="6">
      <t>ショリ</t>
    </rPh>
    <rPh sb="6" eb="8">
      <t>ホウシキ</t>
    </rPh>
    <phoneticPr fontId="1"/>
  </si>
  <si>
    <t>処理能力（単位）</t>
    <rPh sb="0" eb="2">
      <t>ショリ</t>
    </rPh>
    <rPh sb="2" eb="4">
      <t>ノウリョク</t>
    </rPh>
    <rPh sb="5" eb="7">
      <t>タンイ</t>
    </rPh>
    <phoneticPr fontId="1"/>
  </si>
  <si>
    <t>竣工年月</t>
    <rPh sb="0" eb="2">
      <t>シュンコウ</t>
    </rPh>
    <rPh sb="2" eb="4">
      <t>ネンゲツ</t>
    </rPh>
    <phoneticPr fontId="1"/>
  </si>
  <si>
    <t>廃止又は休止（予定）年月</t>
    <rPh sb="0" eb="2">
      <t>ハイシ</t>
    </rPh>
    <rPh sb="2" eb="3">
      <t>マタ</t>
    </rPh>
    <rPh sb="4" eb="6">
      <t>キュウシ</t>
    </rPh>
    <rPh sb="7" eb="9">
      <t>ヨテイ</t>
    </rPh>
    <rPh sb="10" eb="12">
      <t>ネンゲツ</t>
    </rPh>
    <phoneticPr fontId="3"/>
  </si>
  <si>
    <t>解体（予定）年月</t>
    <rPh sb="0" eb="2">
      <t>カイタイ</t>
    </rPh>
    <rPh sb="3" eb="5">
      <t>ヨテイ</t>
    </rPh>
    <rPh sb="6" eb="8">
      <t>ネンゲツ</t>
    </rPh>
    <phoneticPr fontId="3"/>
  </si>
  <si>
    <t>廃焼却施設解体事業
着手（予定）年月
完了（予定）年月</t>
    <rPh sb="0" eb="1">
      <t>ハイ</t>
    </rPh>
    <rPh sb="1" eb="3">
      <t>ショウキャク</t>
    </rPh>
    <rPh sb="3" eb="5">
      <t>シセツ</t>
    </rPh>
    <rPh sb="5" eb="7">
      <t>カイタイ</t>
    </rPh>
    <rPh sb="7" eb="9">
      <t>ジギョウ</t>
    </rPh>
    <rPh sb="10" eb="12">
      <t>チャクシュ</t>
    </rPh>
    <rPh sb="13" eb="15">
      <t>ヨテイ</t>
    </rPh>
    <rPh sb="16" eb="18">
      <t>ネンゲツ</t>
    </rPh>
    <rPh sb="19" eb="21">
      <t>カンリョウ</t>
    </rPh>
    <rPh sb="22" eb="24">
      <t>ヨテイ</t>
    </rPh>
    <rPh sb="25" eb="27">
      <t>ネンゲツ</t>
    </rPh>
    <phoneticPr fontId="3"/>
  </si>
  <si>
    <t>想定される浸水深と対策</t>
    <rPh sb="0" eb="2">
      <t>ソウテイ</t>
    </rPh>
    <rPh sb="5" eb="8">
      <t>シンスイシン</t>
    </rPh>
    <rPh sb="9" eb="11">
      <t>タイサク</t>
    </rPh>
    <phoneticPr fontId="3"/>
  </si>
  <si>
    <t>余熱利用の計画</t>
    <phoneticPr fontId="3"/>
  </si>
  <si>
    <t>広域化・集約化のための施設整備事業</t>
    <phoneticPr fontId="3"/>
  </si>
  <si>
    <t>解体事業の跡地利用</t>
    <rPh sb="0" eb="4">
      <t>カイタイジギョウ</t>
    </rPh>
    <rPh sb="5" eb="9">
      <t>アトチリヨウ</t>
    </rPh>
    <phoneticPr fontId="3"/>
  </si>
  <si>
    <t>備考</t>
    <rPh sb="0" eb="2">
      <t>ビコウ</t>
    </rPh>
    <phoneticPr fontId="3"/>
  </si>
  <si>
    <t>ごみ焼却施設</t>
    <rPh sb="2" eb="6">
      <t>ショウキャクシセツ</t>
    </rPh>
    <phoneticPr fontId="3"/>
  </si>
  <si>
    <t>発電効率　　％
熱利用率　　％</t>
    <phoneticPr fontId="3"/>
  </si>
  <si>
    <t>○</t>
    <phoneticPr fontId="3"/>
  </si>
  <si>
    <t>事業番号２の跡地利用をしない解体</t>
    <phoneticPr fontId="3"/>
  </si>
  <si>
    <t>ごみ焼却施設</t>
    <rPh sb="2" eb="4">
      <t>ショウキャク</t>
    </rPh>
    <rPh sb="4" eb="6">
      <t>シセツ</t>
    </rPh>
    <phoneticPr fontId="3"/>
  </si>
  <si>
    <t>事業番号１の跡地利用</t>
    <phoneticPr fontId="3"/>
  </si>
  <si>
    <r>
      <t xml:space="preserve">（２） </t>
    </r>
    <r>
      <rPr>
        <sz val="11"/>
        <color indexed="10"/>
        <rFont val="ＭＳ Ｐ明朝"/>
        <family val="1"/>
        <charset val="128"/>
      </rPr>
      <t>処理施設等の整備における</t>
    </r>
    <r>
      <rPr>
        <sz val="11"/>
        <color indexed="8"/>
        <rFont val="ＭＳ Ｐ明朝"/>
        <family val="1"/>
        <charset val="128"/>
      </rPr>
      <t>更新（改良）・新設施設リスト</t>
    </r>
    <rPh sb="16" eb="18">
      <t>コウシン</t>
    </rPh>
    <rPh sb="19" eb="21">
      <t>カイリョウ</t>
    </rPh>
    <rPh sb="23" eb="25">
      <t>シンセツ</t>
    </rPh>
    <rPh sb="25" eb="27">
      <t>シセツ</t>
    </rPh>
    <phoneticPr fontId="3"/>
  </si>
  <si>
    <t>マテリアルリサイクル推進等のための施設</t>
    <phoneticPr fontId="3"/>
  </si>
  <si>
    <t>事業番号</t>
    <rPh sb="0" eb="4">
      <t>ジギョウバンゴウ</t>
    </rPh>
    <phoneticPr fontId="3"/>
  </si>
  <si>
    <t>事業名</t>
    <rPh sb="0" eb="3">
      <t>ジギョウメイ</t>
    </rPh>
    <phoneticPr fontId="3"/>
  </si>
  <si>
    <t>処理方式</t>
    <rPh sb="0" eb="2">
      <t>ショリ</t>
    </rPh>
    <rPh sb="2" eb="4">
      <t>ホウシキ</t>
    </rPh>
    <phoneticPr fontId="1"/>
  </si>
  <si>
    <t>竣工予定年月</t>
    <rPh sb="0" eb="2">
      <t>シュンコウ</t>
    </rPh>
    <rPh sb="2" eb="4">
      <t>ヨテイ</t>
    </rPh>
    <rPh sb="4" eb="6">
      <t>ネンゲツ</t>
    </rPh>
    <phoneticPr fontId="1"/>
  </si>
  <si>
    <r>
      <t xml:space="preserve">更新（改良）・新設理由
</t>
    </r>
    <r>
      <rPr>
        <sz val="11"/>
        <color indexed="10"/>
        <rFont val="ＭＳ Ｐ明朝"/>
        <family val="1"/>
        <charset val="128"/>
      </rPr>
      <t>または事業目的</t>
    </r>
    <rPh sb="0" eb="2">
      <t>コウシン</t>
    </rPh>
    <rPh sb="3" eb="5">
      <t>カイリョウ</t>
    </rPh>
    <rPh sb="7" eb="9">
      <t>シンセツ</t>
    </rPh>
    <rPh sb="9" eb="11">
      <t>リユウ</t>
    </rPh>
    <rPh sb="15" eb="17">
      <t>ジギョウ</t>
    </rPh>
    <rPh sb="17" eb="19">
      <t>モクテキ</t>
    </rPh>
    <phoneticPr fontId="3"/>
  </si>
  <si>
    <t>廃焼却施設解体の有無
（解体施設の名称）</t>
    <rPh sb="0" eb="1">
      <t>ハイ</t>
    </rPh>
    <rPh sb="1" eb="3">
      <t>ショウキャク</t>
    </rPh>
    <rPh sb="3" eb="5">
      <t>シセツ</t>
    </rPh>
    <rPh sb="5" eb="7">
      <t>カイタイ</t>
    </rPh>
    <rPh sb="8" eb="10">
      <t>ウム</t>
    </rPh>
    <rPh sb="12" eb="14">
      <t>カイタイ</t>
    </rPh>
    <rPh sb="14" eb="16">
      <t>シセツ</t>
    </rPh>
    <rPh sb="17" eb="19">
      <t>メイショウ</t>
    </rPh>
    <phoneticPr fontId="3"/>
  </si>
  <si>
    <t>設置予定地</t>
    <rPh sb="0" eb="5">
      <t>セッチヨテイチ</t>
    </rPh>
    <phoneticPr fontId="3"/>
  </si>
  <si>
    <t>想定される浸水深と対策</t>
  </si>
  <si>
    <t>プラスチック再商品化を実施するための施設整備事業</t>
    <rPh sb="6" eb="10">
      <t>サイショウヒンカ</t>
    </rPh>
    <rPh sb="11" eb="13">
      <t>ジッシ</t>
    </rPh>
    <rPh sb="18" eb="20">
      <t>シセツ</t>
    </rPh>
    <rPh sb="20" eb="22">
      <t>セイビ</t>
    </rPh>
    <rPh sb="22" eb="24">
      <t>ジギョウ</t>
    </rPh>
    <phoneticPr fontId="3"/>
  </si>
  <si>
    <t>国土強靭化</t>
    <rPh sb="0" eb="5">
      <t>コクドキョウジンカ</t>
    </rPh>
    <phoneticPr fontId="3"/>
  </si>
  <si>
    <t>プラスチック資源の分別収集及び再商品化の要件事業</t>
    <rPh sb="6" eb="8">
      <t>シゲン</t>
    </rPh>
    <rPh sb="9" eb="11">
      <t>ブンベツ</t>
    </rPh>
    <rPh sb="11" eb="13">
      <t>シュウシュウ</t>
    </rPh>
    <rPh sb="13" eb="14">
      <t>オヨ</t>
    </rPh>
    <rPh sb="15" eb="16">
      <t>サイ</t>
    </rPh>
    <rPh sb="16" eb="18">
      <t>ショウヒン</t>
    </rPh>
    <rPh sb="18" eb="19">
      <t>カ</t>
    </rPh>
    <rPh sb="20" eb="22">
      <t>ヨウケン</t>
    </rPh>
    <rPh sb="22" eb="24">
      <t>ジギョウ</t>
    </rPh>
    <phoneticPr fontId="3"/>
  </si>
  <si>
    <t>CO2削減率
※改良事業の場合</t>
    <rPh sb="3" eb="6">
      <t>サクゲンリツ</t>
    </rPh>
    <rPh sb="8" eb="12">
      <t>カイリョウジギョウ</t>
    </rPh>
    <rPh sb="13" eb="15">
      <t>バアイ</t>
    </rPh>
    <phoneticPr fontId="3"/>
  </si>
  <si>
    <t>容器包装リサイクル推進施設の内訳
※容器包装リサイクル推進施設を整備する場合</t>
    <rPh sb="0" eb="2">
      <t>ヨウキ</t>
    </rPh>
    <rPh sb="2" eb="4">
      <t>ホウソウ</t>
    </rPh>
    <rPh sb="9" eb="11">
      <t>スイシン</t>
    </rPh>
    <rPh sb="11" eb="13">
      <t>シセツ</t>
    </rPh>
    <rPh sb="14" eb="16">
      <t>ウチワケ</t>
    </rPh>
    <rPh sb="32" eb="34">
      <t>セイビ</t>
    </rPh>
    <rPh sb="36" eb="38">
      <t>バアイ</t>
    </rPh>
    <phoneticPr fontId="3"/>
  </si>
  <si>
    <t>スラグの利用計画
※灰溶融施設を整備する場合</t>
    <rPh sb="4" eb="8">
      <t>リヨウケイカク</t>
    </rPh>
    <rPh sb="10" eb="11">
      <t>ハイ</t>
    </rPh>
    <rPh sb="11" eb="13">
      <t>ヨウユウ</t>
    </rPh>
    <rPh sb="13" eb="15">
      <t>シセツ</t>
    </rPh>
    <rPh sb="16" eb="18">
      <t>セイビ</t>
    </rPh>
    <rPh sb="20" eb="22">
      <t>バアイ</t>
    </rPh>
    <phoneticPr fontId="3"/>
  </si>
  <si>
    <t>ストック対象物
※ストックヤードを整備する場合</t>
    <rPh sb="4" eb="7">
      <t>タイショウブツ</t>
    </rPh>
    <rPh sb="17" eb="19">
      <t>セイビ</t>
    </rPh>
    <rPh sb="21" eb="23">
      <t>バアイ</t>
    </rPh>
    <phoneticPr fontId="3"/>
  </si>
  <si>
    <t>漂流・漂着ごみ処理施設</t>
    <rPh sb="0" eb="2">
      <t>ヒョウリュウ</t>
    </rPh>
    <rPh sb="3" eb="5">
      <t>ヒョウチャク</t>
    </rPh>
    <rPh sb="7" eb="11">
      <t>ショリシセツ</t>
    </rPh>
    <phoneticPr fontId="3"/>
  </si>
  <si>
    <t>リサイクルセンター</t>
    <phoneticPr fontId="3"/>
  </si>
  <si>
    <t>△△村リサイクルセンター</t>
    <rPh sb="2" eb="3">
      <t>ムラ</t>
    </rPh>
    <phoneticPr fontId="3"/>
  </si>
  <si>
    <t>△△村</t>
    <rPh sb="2" eb="3">
      <t>ムラ</t>
    </rPh>
    <phoneticPr fontId="3"/>
  </si>
  <si>
    <t>破砕・選別</t>
    <rPh sb="0" eb="2">
      <t>ハサイ</t>
    </rPh>
    <rPh sb="3" eb="5">
      <t>センベツ</t>
    </rPh>
    <phoneticPr fontId="3"/>
  </si>
  <si>
    <t>10t/日</t>
    <rPh sb="4" eb="5">
      <t>ニチ</t>
    </rPh>
    <phoneticPr fontId="3"/>
  </si>
  <si>
    <t>R○.○</t>
    <phoneticPr fontId="3"/>
  </si>
  <si>
    <t>漂流・漂着ごみ対策のため</t>
    <rPh sb="0" eb="2">
      <t>ヒョウリュウ</t>
    </rPh>
    <rPh sb="3" eb="5">
      <t>ヒョウチャク</t>
    </rPh>
    <rPh sb="7" eb="9">
      <t>タイサク</t>
    </rPh>
    <phoneticPr fontId="3"/>
  </si>
  <si>
    <t>無</t>
    <rPh sb="0" eb="1">
      <t>ナ</t>
    </rPh>
    <phoneticPr fontId="3"/>
  </si>
  <si>
    <t>―</t>
    <phoneticPr fontId="3"/>
  </si>
  <si>
    <t>△△村○-○-×</t>
    <rPh sb="0" eb="3">
      <t>サンカクサンカクムラ</t>
    </rPh>
    <phoneticPr fontId="3"/>
  </si>
  <si>
    <t>過疎地域</t>
    <rPh sb="0" eb="2">
      <t>カソ</t>
    </rPh>
    <rPh sb="2" eb="4">
      <t>チイキ</t>
    </rPh>
    <phoneticPr fontId="3"/>
  </si>
  <si>
    <t>マテリアルリサイクル推進施設</t>
    <rPh sb="10" eb="14">
      <t>スイシンシセツ</t>
    </rPh>
    <phoneticPr fontId="3"/>
  </si>
  <si>
    <t>ストックヤード</t>
    <phoneticPr fontId="3"/>
  </si>
  <si>
    <t>可燃ごみも含む</t>
    <phoneticPr fontId="3"/>
  </si>
  <si>
    <t>資源ごみのみ</t>
    <phoneticPr fontId="3"/>
  </si>
  <si>
    <t>エネルギー回収等のための施設</t>
    <phoneticPr fontId="3"/>
  </si>
  <si>
    <t>余熱利用の計画
※発電・熱回収がある場合、率を記載</t>
    <rPh sb="9" eb="11">
      <t>ハツデン</t>
    </rPh>
    <rPh sb="12" eb="13">
      <t>ネツ</t>
    </rPh>
    <rPh sb="13" eb="15">
      <t>カイシュウ</t>
    </rPh>
    <rPh sb="18" eb="20">
      <t>バアイ</t>
    </rPh>
    <rPh sb="21" eb="22">
      <t>リツ</t>
    </rPh>
    <rPh sb="23" eb="25">
      <t>キサイ</t>
    </rPh>
    <phoneticPr fontId="3"/>
  </si>
  <si>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3"/>
  </si>
  <si>
    <t>バイオガス熱利用率
※バイオガス化施設を整備する場合</t>
    <rPh sb="5" eb="9">
      <t>ネツリヨウリツ</t>
    </rPh>
    <rPh sb="16" eb="17">
      <t>カ</t>
    </rPh>
    <rPh sb="17" eb="19">
      <t>シセツ</t>
    </rPh>
    <rPh sb="20" eb="22">
      <t>セイビ</t>
    </rPh>
    <rPh sb="24" eb="26">
      <t>バアイ</t>
    </rPh>
    <phoneticPr fontId="3"/>
  </si>
  <si>
    <t>バイオガスの利用計画
※バイオガス化施設を整備する場合</t>
    <rPh sb="6" eb="8">
      <t>リヨウ</t>
    </rPh>
    <rPh sb="8" eb="10">
      <t>ケイカク</t>
    </rPh>
    <rPh sb="17" eb="18">
      <t>カ</t>
    </rPh>
    <rPh sb="18" eb="20">
      <t>シセツ</t>
    </rPh>
    <rPh sb="21" eb="23">
      <t>セイビ</t>
    </rPh>
    <rPh sb="25" eb="27">
      <t>バアイ</t>
    </rPh>
    <phoneticPr fontId="3"/>
  </si>
  <si>
    <t>○○市クリーンセンター</t>
    <rPh sb="0" eb="3">
      <t>マルマルシ</t>
    </rPh>
    <phoneticPr fontId="3"/>
  </si>
  <si>
    <t>○○市</t>
    <rPh sb="2" eb="3">
      <t>シ</t>
    </rPh>
    <phoneticPr fontId="3"/>
  </si>
  <si>
    <t>全連続式</t>
    <rPh sb="0" eb="4">
      <t>ゼンレンゾクシキ</t>
    </rPh>
    <phoneticPr fontId="3"/>
  </si>
  <si>
    <t>広域化のため</t>
    <rPh sb="0" eb="3">
      <t>コウイキカ</t>
    </rPh>
    <phoneticPr fontId="3"/>
  </si>
  <si>
    <t>有</t>
    <rPh sb="0" eb="1">
      <t>アリ</t>
    </rPh>
    <phoneticPr fontId="3"/>
  </si>
  <si>
    <t>発電効率２２％
熱利用率　３％</t>
    <phoneticPr fontId="3"/>
  </si>
  <si>
    <t>ｋWn/ごみt</t>
    <phoneticPr fontId="3"/>
  </si>
  <si>
    <t>廃棄物処理施設の基幹的設備改良事業</t>
    <rPh sb="0" eb="3">
      <t>ハイキブツ</t>
    </rPh>
    <rPh sb="3" eb="5">
      <t>ショリ</t>
    </rPh>
    <rPh sb="5" eb="7">
      <t>シセツ</t>
    </rPh>
    <rPh sb="8" eb="10">
      <t>キカン</t>
    </rPh>
    <rPh sb="10" eb="11">
      <t>テキ</t>
    </rPh>
    <rPh sb="11" eb="13">
      <t>セツビ</t>
    </rPh>
    <rPh sb="13" eb="15">
      <t>カイリョウ</t>
    </rPh>
    <rPh sb="15" eb="17">
      <t>ジギョウ</t>
    </rPh>
    <phoneticPr fontId="3"/>
  </si>
  <si>
    <t>老朽化</t>
    <rPh sb="0" eb="3">
      <t>ロウキュウカ</t>
    </rPh>
    <phoneticPr fontId="3"/>
  </si>
  <si>
    <t>発電効率　　％
熱利用率　　％</t>
    <rPh sb="0" eb="4">
      <t>ハツデンコウリツ</t>
    </rPh>
    <rPh sb="8" eb="11">
      <t>ネツリヨウ</t>
    </rPh>
    <phoneticPr fontId="3"/>
  </si>
  <si>
    <t>エネルギー回収型廃棄物処理施設</t>
    <phoneticPr fontId="3"/>
  </si>
  <si>
    <t>ごみ燃料化施設</t>
    <rPh sb="2" eb="5">
      <t>ネンリョウカ</t>
    </rPh>
    <rPh sb="5" eb="7">
      <t>シセツ</t>
    </rPh>
    <phoneticPr fontId="3"/>
  </si>
  <si>
    <t>経過措置適用</t>
    <rPh sb="0" eb="6">
      <t>ケイカソチテキヨウ</t>
    </rPh>
    <phoneticPr fontId="3"/>
  </si>
  <si>
    <t>RDF施設へ運搬</t>
    <rPh sb="3" eb="5">
      <t>シセツ</t>
    </rPh>
    <rPh sb="6" eb="8">
      <t>ウンパン</t>
    </rPh>
    <phoneticPr fontId="3"/>
  </si>
  <si>
    <t>廃棄物運搬中継のための施設</t>
  </si>
  <si>
    <t>中継施設へのごみの直接持ち込みの有無</t>
    <rPh sb="0" eb="2">
      <t>チュウケイ</t>
    </rPh>
    <rPh sb="2" eb="4">
      <t>シセツ</t>
    </rPh>
    <rPh sb="9" eb="11">
      <t>チョクセツ</t>
    </rPh>
    <rPh sb="11" eb="12">
      <t>モ</t>
    </rPh>
    <rPh sb="13" eb="14">
      <t>コ</t>
    </rPh>
    <rPh sb="16" eb="18">
      <t>ウム</t>
    </rPh>
    <phoneticPr fontId="3"/>
  </si>
  <si>
    <t>中継運搬施設の取り扱いごみ</t>
    <rPh sb="0" eb="4">
      <t>チュウケイウンパン</t>
    </rPh>
    <rPh sb="4" eb="6">
      <t>シセツ</t>
    </rPh>
    <rPh sb="7" eb="8">
      <t>ト</t>
    </rPh>
    <rPh sb="9" eb="10">
      <t>アツカ</t>
    </rPh>
    <phoneticPr fontId="3"/>
  </si>
  <si>
    <t>中継運搬</t>
    <rPh sb="0" eb="4">
      <t>チュウケイウンパン</t>
    </rPh>
    <phoneticPr fontId="3"/>
  </si>
  <si>
    <t>○○市ごみを△△組合に収集する広域化のため</t>
    <rPh sb="1" eb="3">
      <t>マルシ</t>
    </rPh>
    <rPh sb="8" eb="10">
      <t>クミアイ</t>
    </rPh>
    <rPh sb="11" eb="13">
      <t>シュウシュウ</t>
    </rPh>
    <rPh sb="15" eb="18">
      <t>コウイキカ</t>
    </rPh>
    <phoneticPr fontId="3"/>
  </si>
  <si>
    <t>可燃ごみも含む</t>
    <rPh sb="0" eb="2">
      <t>カネン</t>
    </rPh>
    <rPh sb="5" eb="6">
      <t>フク</t>
    </rPh>
    <phoneticPr fontId="3"/>
  </si>
  <si>
    <t>有機性廃棄物リサイクル推進のための施設</t>
    <phoneticPr fontId="3"/>
  </si>
  <si>
    <t>堆肥の利用計画
※ごみ堆肥化施設を整備する場合</t>
    <rPh sb="0" eb="2">
      <t>タイヒ</t>
    </rPh>
    <rPh sb="3" eb="7">
      <t>リヨウケイカク</t>
    </rPh>
    <rPh sb="17" eb="19">
      <t>セイビ</t>
    </rPh>
    <rPh sb="21" eb="23">
      <t>バアイ</t>
    </rPh>
    <phoneticPr fontId="3"/>
  </si>
  <si>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3"/>
  </si>
  <si>
    <t>有機性廃棄物リサイクル推進施設</t>
    <phoneticPr fontId="3"/>
  </si>
  <si>
    <t>ごみ飼料化施設</t>
    <phoneticPr fontId="3"/>
  </si>
  <si>
    <t xml:space="preserve">ごみ堆肥化施設 </t>
  </si>
  <si>
    <t>適正な最終処分のための施設</t>
  </si>
  <si>
    <t>処分場総面積
処分場埋立面積</t>
    <rPh sb="0" eb="3">
      <t>ショブンジョウ</t>
    </rPh>
    <rPh sb="3" eb="6">
      <t>ソウメンセキ</t>
    </rPh>
    <phoneticPr fontId="1"/>
  </si>
  <si>
    <t>処分場埋立容積</t>
    <phoneticPr fontId="3"/>
  </si>
  <si>
    <t>埋立開始（予定）年月
埋立終了（予定）年月</t>
    <rPh sb="0" eb="2">
      <t>ウメタテ</t>
    </rPh>
    <rPh sb="2" eb="4">
      <t>カイシ</t>
    </rPh>
    <rPh sb="5" eb="7">
      <t>ヨテイ</t>
    </rPh>
    <rPh sb="8" eb="10">
      <t>ネンゲツ</t>
    </rPh>
    <rPh sb="13" eb="15">
      <t>シュウリョウ</t>
    </rPh>
    <rPh sb="20" eb="21">
      <t>ゲツ</t>
    </rPh>
    <phoneticPr fontId="3"/>
  </si>
  <si>
    <t>跡地利用計画</t>
    <rPh sb="0" eb="4">
      <t>アトチリヨウ</t>
    </rPh>
    <phoneticPr fontId="3"/>
  </si>
  <si>
    <t>最終処分場</t>
    <phoneticPr fontId="3"/>
  </si>
  <si>
    <t>㎡
㎡</t>
    <phoneticPr fontId="3"/>
  </si>
  <si>
    <t>㎥</t>
    <phoneticPr fontId="3"/>
  </si>
  <si>
    <t>最終処分場再生事業</t>
    <phoneticPr fontId="3"/>
  </si>
  <si>
    <t>し尿処理のための施設</t>
  </si>
  <si>
    <t>竣工（基幹改良後稼働開始）予定年月</t>
    <rPh sb="0" eb="2">
      <t>シュンコウ</t>
    </rPh>
    <rPh sb="3" eb="8">
      <t>キカンカイリョウゴ</t>
    </rPh>
    <rPh sb="8" eb="12">
      <t>カドウカイシ</t>
    </rPh>
    <rPh sb="13" eb="15">
      <t>ヨテイ</t>
    </rPh>
    <rPh sb="15" eb="17">
      <t>ネンゲツ</t>
    </rPh>
    <phoneticPr fontId="1"/>
  </si>
  <si>
    <t>資源化の方法
※汚泥再生処理センターを整備する場合</t>
    <rPh sb="0" eb="3">
      <t>シゲンカ</t>
    </rPh>
    <rPh sb="4" eb="6">
      <t>ホウホウ</t>
    </rPh>
    <rPh sb="8" eb="14">
      <t>オデイサイセイショリ</t>
    </rPh>
    <rPh sb="19" eb="21">
      <t>セイビ</t>
    </rPh>
    <rPh sb="23" eb="25">
      <t>バアイ</t>
    </rPh>
    <phoneticPr fontId="3"/>
  </si>
  <si>
    <t>資源化物の再生利用計画
※汚泥再生処理センターを整備する場合</t>
    <rPh sb="0" eb="3">
      <t>シゲンカ</t>
    </rPh>
    <rPh sb="3" eb="4">
      <t>ブツ</t>
    </rPh>
    <rPh sb="5" eb="11">
      <t>サイセイリヨウケイカク</t>
    </rPh>
    <rPh sb="13" eb="17">
      <t>オデイサイセイ</t>
    </rPh>
    <rPh sb="17" eb="19">
      <t>ショリ</t>
    </rPh>
    <rPh sb="24" eb="26">
      <t>セイビ</t>
    </rPh>
    <rPh sb="28" eb="30">
      <t>バアイ</t>
    </rPh>
    <phoneticPr fontId="3"/>
  </si>
  <si>
    <t>計画処理人口及び面積
※コミュニティ・プラントを整備する場合</t>
    <rPh sb="0" eb="6">
      <t>ケイカクショリジンコウ</t>
    </rPh>
    <rPh sb="6" eb="7">
      <t>オヨ</t>
    </rPh>
    <rPh sb="8" eb="10">
      <t>メンセキ</t>
    </rPh>
    <rPh sb="24" eb="26">
      <t>セイビ</t>
    </rPh>
    <rPh sb="28" eb="30">
      <t>バアイ</t>
    </rPh>
    <phoneticPr fontId="3"/>
  </si>
  <si>
    <t>汚泥再生処理センター</t>
    <rPh sb="0" eb="2">
      <t>オデイ</t>
    </rPh>
    <rPh sb="2" eb="4">
      <t>サイセイ</t>
    </rPh>
    <rPh sb="4" eb="6">
      <t>ショリ</t>
    </rPh>
    <phoneticPr fontId="3"/>
  </si>
  <si>
    <t>人口：　　　　人
面積：　　　　㎥</t>
    <rPh sb="0" eb="2">
      <t>ジンコウ</t>
    </rPh>
    <rPh sb="7" eb="8">
      <t>ニン</t>
    </rPh>
    <rPh sb="9" eb="11">
      <t>メンセキ</t>
    </rPh>
    <phoneticPr fontId="3"/>
  </si>
  <si>
    <t>コミュニティ・プラント</t>
    <phoneticPr fontId="3"/>
  </si>
  <si>
    <t>コミュニティプラント</t>
    <phoneticPr fontId="3"/>
  </si>
  <si>
    <t>廃棄物処理施設の基幹的設備改良事業</t>
    <phoneticPr fontId="3"/>
  </si>
  <si>
    <t>し尿施設</t>
    <rPh sb="1" eb="4">
      <t>ニョウシセツ</t>
    </rPh>
    <phoneticPr fontId="3"/>
  </si>
  <si>
    <t>（３）施設整備に関する計画支援事業及び災害廃棄物処理計画策定支援事業実施予定リスト</t>
    <rPh sb="3" eb="7">
      <t>シセツセイビ</t>
    </rPh>
    <rPh sb="8" eb="9">
      <t>カン</t>
    </rPh>
    <rPh sb="11" eb="15">
      <t>ケイカクシエン</t>
    </rPh>
    <rPh sb="15" eb="17">
      <t>ジギョウ</t>
    </rPh>
    <rPh sb="17" eb="18">
      <t>オヨ</t>
    </rPh>
    <rPh sb="19" eb="24">
      <t>サイガイハイキブツ</t>
    </rPh>
    <rPh sb="24" eb="28">
      <t>ショリケイカク</t>
    </rPh>
    <rPh sb="28" eb="32">
      <t>サクテイシエン</t>
    </rPh>
    <rPh sb="32" eb="34">
      <t>ジギョウ</t>
    </rPh>
    <rPh sb="34" eb="38">
      <t>ジッシヨテイ</t>
    </rPh>
    <phoneticPr fontId="3"/>
  </si>
  <si>
    <t>本体事業番号</t>
    <rPh sb="0" eb="2">
      <t>ホンタイ</t>
    </rPh>
    <rPh sb="2" eb="6">
      <t>ジギョウバンゴウ</t>
    </rPh>
    <phoneticPr fontId="3"/>
  </si>
  <si>
    <t>事業名</t>
    <rPh sb="0" eb="2">
      <t>ジギョウ</t>
    </rPh>
    <rPh sb="2" eb="3">
      <t>メイ</t>
    </rPh>
    <phoneticPr fontId="3"/>
  </si>
  <si>
    <t>事業目的</t>
    <rPh sb="0" eb="4">
      <t>ジギョウモクテキ</t>
    </rPh>
    <phoneticPr fontId="3"/>
  </si>
  <si>
    <t>事業概要</t>
    <rPh sb="0" eb="4">
      <t>ジギョウガイヨウ</t>
    </rPh>
    <phoneticPr fontId="3"/>
  </si>
  <si>
    <t>施設整備に関する計画支援事業</t>
    <phoneticPr fontId="3"/>
  </si>
  <si>
    <t>現有施設の○○クリーンセンター施設解体のため</t>
    <rPh sb="0" eb="2">
      <t>ゲンユウ</t>
    </rPh>
    <rPh sb="2" eb="4">
      <t>シセツ</t>
    </rPh>
    <rPh sb="15" eb="17">
      <t>シセツ</t>
    </rPh>
    <rPh sb="17" eb="19">
      <t>カイタイ</t>
    </rPh>
    <phoneticPr fontId="3"/>
  </si>
  <si>
    <t>解体のためのアセス調査</t>
    <phoneticPr fontId="3"/>
  </si>
  <si>
    <t>要件化</t>
    <rPh sb="0" eb="3">
      <t>ヨウケンカ</t>
    </rPh>
    <phoneticPr fontId="3"/>
  </si>
  <si>
    <t>災害廃棄物処理計画策定支援事業</t>
    <phoneticPr fontId="3"/>
  </si>
  <si>
    <t>焼却施設整備のため</t>
    <rPh sb="0" eb="2">
      <t>ショウキャク</t>
    </rPh>
    <rPh sb="2" eb="4">
      <t>シセツ</t>
    </rPh>
    <rPh sb="4" eb="6">
      <t>セイビ</t>
    </rPh>
    <phoneticPr fontId="3"/>
  </si>
  <si>
    <t>災害廃棄物処理計画の策定</t>
    <rPh sb="0" eb="2">
      <t>サイガイ</t>
    </rPh>
    <rPh sb="2" eb="5">
      <t>ハイキブツ</t>
    </rPh>
    <rPh sb="5" eb="7">
      <t>ショリ</t>
    </rPh>
    <rPh sb="7" eb="9">
      <t>ケイカク</t>
    </rPh>
    <rPh sb="10" eb="12">
      <t>サクテイ</t>
    </rPh>
    <phoneticPr fontId="3"/>
  </si>
  <si>
    <t>※事業番号については、様式第２に記載の事業番号と一致させること。</t>
    <rPh sb="1" eb="5">
      <t>ジギョウバンゴウ</t>
    </rPh>
    <rPh sb="11" eb="13">
      <t>ヨウシキ</t>
    </rPh>
    <rPh sb="13" eb="14">
      <t>ダイ</t>
    </rPh>
    <rPh sb="16" eb="18">
      <t>キサイ</t>
    </rPh>
    <rPh sb="19" eb="23">
      <t>ジギョウバンゴウ</t>
    </rPh>
    <rPh sb="24" eb="26">
      <t>イッチ</t>
    </rPh>
    <phoneticPr fontId="3"/>
  </si>
  <si>
    <t>表３－Ａ　マテリアルリサイクル推進等のための整備事業</t>
    <rPh sb="0" eb="1">
      <t>ヒョウ</t>
    </rPh>
    <rPh sb="22" eb="24">
      <t>セイビ</t>
    </rPh>
    <rPh sb="24" eb="26">
      <t>ジギョウ</t>
    </rPh>
    <phoneticPr fontId="1"/>
  </si>
  <si>
    <t>各項目の留意事項等について下記に記載する。</t>
    <rPh sb="0" eb="3">
      <t>カクコウモク</t>
    </rPh>
    <rPh sb="4" eb="9">
      <t>リュウイジコウトウ</t>
    </rPh>
    <rPh sb="13" eb="15">
      <t>カキ</t>
    </rPh>
    <rPh sb="16" eb="18">
      <t>キサイ</t>
    </rPh>
    <phoneticPr fontId="16"/>
  </si>
  <si>
    <t>事業番号</t>
    <rPh sb="0" eb="4">
      <t>ジギョウバンゴウ</t>
    </rPh>
    <phoneticPr fontId="1"/>
  </si>
  <si>
    <t>施設名称</t>
    <rPh sb="0" eb="2">
      <t>シセツ</t>
    </rPh>
    <rPh sb="2" eb="4">
      <t>メイショウ</t>
    </rPh>
    <phoneticPr fontId="1"/>
  </si>
  <si>
    <t>事業主体</t>
    <rPh sb="0" eb="2">
      <t>ジギョウ</t>
    </rPh>
    <rPh sb="2" eb="4">
      <t>シュタイ</t>
    </rPh>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</si>
  <si>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t>
    <phoneticPr fontId="16"/>
  </si>
  <si>
    <t>工種</t>
    <rPh sb="0" eb="2">
      <t>コウシュ</t>
    </rPh>
    <phoneticPr fontId="16"/>
  </si>
  <si>
    <t>事業目的
（新設・改良等の理由）</t>
    <rPh sb="0" eb="2">
      <t>ジギョウ</t>
    </rPh>
    <rPh sb="2" eb="4">
      <t>モクテキ</t>
    </rPh>
    <rPh sb="6" eb="8">
      <t>シンセツ</t>
    </rPh>
    <rPh sb="9" eb="11">
      <t>カイリョウ</t>
    </rPh>
    <rPh sb="11" eb="12">
      <t>トウ</t>
    </rPh>
    <rPh sb="13" eb="15">
      <t>リユウ</t>
    </rPh>
    <phoneticPr fontId="1"/>
  </si>
  <si>
    <t>施設種別</t>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</si>
  <si>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6"/>
  </si>
  <si>
    <t>事業期間</t>
    <rPh sb="0" eb="2">
      <t>ジギョウ</t>
    </rPh>
    <rPh sb="2" eb="4">
      <t>キカン</t>
    </rPh>
    <phoneticPr fontId="16"/>
  </si>
  <si>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t>
    <phoneticPr fontId="16"/>
  </si>
  <si>
    <t>竣工（事業完了）予定年月</t>
    <rPh sb="0" eb="2">
      <t>シュンコウ</t>
    </rPh>
    <rPh sb="3" eb="5">
      <t>ジギョウ</t>
    </rPh>
    <rPh sb="5" eb="7">
      <t>カンリョウ</t>
    </rPh>
    <rPh sb="8" eb="10">
      <t>ヨテイ</t>
    </rPh>
    <rPh sb="10" eb="12">
      <t>ネンゲツ</t>
    </rPh>
    <phoneticPr fontId="1"/>
  </si>
  <si>
    <t>設置予定地
※検討中の場合は「未定」</t>
    <rPh sb="0" eb="5">
      <t>セッチヨテイチ</t>
    </rPh>
    <rPh sb="7" eb="10">
      <t>ケントウチュウ</t>
    </rPh>
    <phoneticPr fontId="1"/>
  </si>
  <si>
    <t>想定される浸水深
※未定の場合は記載不要</t>
    <phoneticPr fontId="16"/>
  </si>
  <si>
    <t>浸水対策</t>
    <rPh sb="0" eb="2">
      <t>シンスイ</t>
    </rPh>
    <rPh sb="2" eb="4">
      <t>タイサク</t>
    </rPh>
    <phoneticPr fontId="16"/>
  </si>
  <si>
    <r>
      <t xml:space="preserve">環境省所管（循環交付金等）の活用を予定
</t>
    </r>
    <r>
      <rPr>
        <sz val="9"/>
        <color indexed="8"/>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6"/>
  </si>
  <si>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6"/>
  </si>
  <si>
    <t>国土強靭化地域計画
（計画の名称）</t>
    <rPh sb="0" eb="2">
      <t>コクド</t>
    </rPh>
    <rPh sb="2" eb="4">
      <t>キョウジン</t>
    </rPh>
    <rPh sb="4" eb="5">
      <t>カ</t>
    </rPh>
    <rPh sb="5" eb="7">
      <t>チイキ</t>
    </rPh>
    <rPh sb="7" eb="9">
      <t>ケイカク</t>
    </rPh>
    <rPh sb="11" eb="13">
      <t>ケイカク</t>
    </rPh>
    <rPh sb="14" eb="16">
      <t>メイショウ</t>
    </rPh>
    <phoneticPr fontId="1"/>
  </si>
  <si>
    <t>プラ要件化の
経過措置の適用</t>
    <rPh sb="2" eb="4">
      <t>ヨウケン</t>
    </rPh>
    <rPh sb="4" eb="5">
      <t>カ</t>
    </rPh>
    <rPh sb="7" eb="11">
      <t>ケイカソチ</t>
    </rPh>
    <rPh sb="12" eb="14">
      <t>テキヨウ</t>
    </rPh>
    <phoneticPr fontId="16"/>
  </si>
  <si>
    <t>プラ施設整備事業</t>
    <rPh sb="2" eb="8">
      <t>シセツセイビジギョウ</t>
    </rPh>
    <phoneticPr fontId="1"/>
  </si>
  <si>
    <t>CO2削減率
※改良事業の場合</t>
    <rPh sb="3" eb="6">
      <t>サクゲンリツ</t>
    </rPh>
    <rPh sb="8" eb="12">
      <t>カイリョウジギョウ</t>
    </rPh>
    <rPh sb="13" eb="15">
      <t>バアイ</t>
    </rPh>
    <phoneticPr fontId="1"/>
  </si>
  <si>
    <t>○CO2削減率（空欄としないこと）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○スラグの利用計画※灰溶融施設を整備する場合（空欄としないこと）
該当の場合は、簡潔に記載すること。非該当の場合は「－」をプルダウンから選択すること。
○ストック対象物※ストックヤードを整備する場合（空欄としないこと）
該当の場合は、簡潔に箇条書で記載すること。非該当の場合は「－」をプルダウンから選択すること。
○備考
特記事項がない場合は、記載不要（空欄で良い）。</t>
    <phoneticPr fontId="16"/>
  </si>
  <si>
    <r>
      <t xml:space="preserve">スラグの利用計画
</t>
    </r>
    <r>
      <rPr>
        <sz val="9"/>
        <rFont val="BIZ UDゴシック"/>
        <family val="3"/>
        <charset val="128"/>
      </rPr>
      <t>※灰溶融施設を整備する場合</t>
    </r>
    <rPh sb="4" eb="8">
      <t>リヨウケイカク</t>
    </rPh>
    <rPh sb="10" eb="11">
      <t>ハイ</t>
    </rPh>
    <rPh sb="11" eb="13">
      <t>ヨウユウ</t>
    </rPh>
    <rPh sb="13" eb="15">
      <t>シセツ</t>
    </rPh>
    <rPh sb="16" eb="18">
      <t>セイビ</t>
    </rPh>
    <rPh sb="20" eb="22">
      <t>バアイ</t>
    </rPh>
    <phoneticPr fontId="1"/>
  </si>
  <si>
    <t>ストック対象物
※ストックヤードを整備する場合</t>
    <rPh sb="4" eb="7">
      <t>タイショウブツ</t>
    </rPh>
    <rPh sb="17" eb="19">
      <t>セイビ</t>
    </rPh>
    <rPh sb="21" eb="23">
      <t>バアイ</t>
    </rPh>
    <phoneticPr fontId="1"/>
  </si>
  <si>
    <t>表３－Ｂ　エネルギー回収等のための整備事業</t>
    <rPh sb="17" eb="19">
      <t>セイビ</t>
    </rPh>
    <rPh sb="19" eb="21">
      <t>ジギョウ</t>
    </rPh>
    <phoneticPr fontId="1"/>
  </si>
  <si>
    <t>各項目の留意事項等について下記に記載する。</t>
    <phoneticPr fontId="16"/>
  </si>
  <si>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○処理能力（単位）
特に環境省所管の交付金等（後述）を活用して整備する焼却施設の処理能力を算定する場合は、令和６年３月29日付け環境省環境再生・資源循環局廃棄物適正処理課長通知「循環型社会形成推進交付金等に係る施設の整備規模について（通知）」を参考にすること。
○事業期間
施設の着工から竣工までの整備期間を記載すること。地域計画期間内の事業期間ではない点に留意すること。</t>
    <phoneticPr fontId="16"/>
  </si>
  <si>
    <t>型式及び処理方式</t>
    <rPh sb="4" eb="6">
      <t>ショリ</t>
    </rPh>
    <rPh sb="6" eb="8">
      <t>ホウシキ</t>
    </rPh>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</si>
  <si>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16"/>
  </si>
  <si>
    <t>国土強靭化計画への記載
（計画の名称）</t>
    <rPh sb="0" eb="2">
      <t>コクド</t>
    </rPh>
    <rPh sb="2" eb="4">
      <t>キョウジン</t>
    </rPh>
    <rPh sb="4" eb="5">
      <t>カ</t>
    </rPh>
    <rPh sb="5" eb="7">
      <t>ケイカク</t>
    </rPh>
    <rPh sb="9" eb="11">
      <t>キサイ</t>
    </rPh>
    <rPh sb="13" eb="15">
      <t>ケイカク</t>
    </rPh>
    <rPh sb="16" eb="18">
      <t>メイショウ</t>
    </rPh>
    <phoneticPr fontId="1"/>
  </si>
  <si>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t>
    <phoneticPr fontId="16"/>
  </si>
  <si>
    <t>プラ要件化の経過措置</t>
    <rPh sb="2" eb="4">
      <t>ヨウケン</t>
    </rPh>
    <rPh sb="4" eb="5">
      <t>カ</t>
    </rPh>
    <rPh sb="6" eb="10">
      <t>ケイカソチ</t>
    </rPh>
    <phoneticPr fontId="16"/>
  </si>
  <si>
    <t>エネルギー回収率
※発電・熱回収がある場合</t>
    <phoneticPr fontId="1"/>
  </si>
  <si>
    <t>余熱利用の計画</t>
    <phoneticPr fontId="1"/>
  </si>
  <si>
    <t>外部供給における利活用の概要</t>
    <rPh sb="0" eb="2">
      <t>ガイブ</t>
    </rPh>
    <rPh sb="2" eb="4">
      <t>キョウキュウ</t>
    </rPh>
    <rPh sb="8" eb="11">
      <t>リカツヨウ</t>
    </rPh>
    <rPh sb="12" eb="14">
      <t>ガイヨウ</t>
    </rPh>
    <phoneticPr fontId="16"/>
  </si>
  <si>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1"/>
  </si>
  <si>
    <t>バイオガス熱利用率
※バイオガス化施設を整備する場合</t>
    <rPh sb="5" eb="9">
      <t>ネツリヨウリツ</t>
    </rPh>
    <rPh sb="16" eb="17">
      <t>カ</t>
    </rPh>
    <rPh sb="17" eb="19">
      <t>シセツ</t>
    </rPh>
    <rPh sb="20" eb="22">
      <t>セイビ</t>
    </rPh>
    <rPh sb="24" eb="26">
      <t>バアイ</t>
    </rPh>
    <phoneticPr fontId="1"/>
  </si>
  <si>
    <t>○エネルギー回収率（空欄としないこと）
エネルギー回収率（％）の数字のみ入力すること（単位は自動入力）。回収率は交付要件を満たすよう留意すること。非該当の場合は、「－」をプルダウンから選択すること。また、未定等の場合はその旨を記載すること。
○CO2削減率（空欄としないこと）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○バイオガス熱利用率（空欄としないこと）
バイオガス化施設を整備する場合は記載すること。利用率（％）の数字のみ入力すること（単位は自動入力）。非該当の場合は、「－」をプルダウンから選択すること。また、未定等の場合はその旨を記載すること。
○余熱利用の計画
○外部供給における利活用の概要
○燃料の利用計画
○バイオガスの利用計画
非該当の場合は、「－」をプルダウンから選択すること。（空欄としないこと）
該当の場合は、簡潔に記載すること。非該当の場合は「－」をプルダウンから選択すること。
○備考
特記事項がない場合は、記載不要（空欄で良い）。</t>
    <phoneticPr fontId="16"/>
  </si>
  <si>
    <t>バイオガスの利用計画
※バイオガス化施設を整備する場合</t>
    <rPh sb="6" eb="8">
      <t>リヨウ</t>
    </rPh>
    <rPh sb="8" eb="10">
      <t>ケイカク</t>
    </rPh>
    <rPh sb="17" eb="18">
      <t>カ</t>
    </rPh>
    <rPh sb="18" eb="20">
      <t>シセツ</t>
    </rPh>
    <rPh sb="21" eb="23">
      <t>セイビ</t>
    </rPh>
    <rPh sb="25" eb="27">
      <t>バアイ</t>
    </rPh>
    <phoneticPr fontId="1"/>
  </si>
  <si>
    <t>エネルギー回収のありなしに関わらず、焼却施設を環境省所管の交付金等を活用し、整備する場合は下記を記載</t>
    <rPh sb="5" eb="7">
      <t>カイシュウ</t>
    </rPh>
    <rPh sb="13" eb="14">
      <t>カカ</t>
    </rPh>
    <rPh sb="18" eb="20">
      <t>ショウキャク</t>
    </rPh>
    <rPh sb="20" eb="22">
      <t>シセツ</t>
    </rPh>
    <rPh sb="23" eb="26">
      <t>カンキョウショウ</t>
    </rPh>
    <rPh sb="26" eb="28">
      <t>ショカン</t>
    </rPh>
    <rPh sb="29" eb="32">
      <t>コウフキン</t>
    </rPh>
    <rPh sb="32" eb="33">
      <t>トウ</t>
    </rPh>
    <rPh sb="34" eb="36">
      <t>カツヨウ</t>
    </rPh>
    <rPh sb="38" eb="40">
      <t>セイビ</t>
    </rPh>
    <rPh sb="42" eb="44">
      <t>バアイ</t>
    </rPh>
    <rPh sb="45" eb="47">
      <t>カキ</t>
    </rPh>
    <rPh sb="48" eb="50">
      <t>キサイ</t>
    </rPh>
    <phoneticPr fontId="16"/>
  </si>
  <si>
    <t>計画１人１日平均排出量（g）</t>
    <rPh sb="0" eb="2">
      <t>ケイカク</t>
    </rPh>
    <rPh sb="3" eb="4">
      <t>ニン</t>
    </rPh>
    <rPh sb="5" eb="6">
      <t>ニチ</t>
    </rPh>
    <rPh sb="6" eb="8">
      <t>ヘイキン</t>
    </rPh>
    <rPh sb="8" eb="10">
      <t>ハイシュツ</t>
    </rPh>
    <rPh sb="10" eb="11">
      <t>リョウ</t>
    </rPh>
    <phoneticPr fontId="16"/>
  </si>
  <si>
    <t>計画収集人口（人）</t>
    <rPh sb="7" eb="8">
      <t>ニン</t>
    </rPh>
    <phoneticPr fontId="16"/>
  </si>
  <si>
    <t>計画直接搬入量
（t/日）</t>
    <rPh sb="11" eb="12">
      <t>ニチ</t>
    </rPh>
    <phoneticPr fontId="16"/>
  </si>
  <si>
    <t>計画年間日平均処理量（t/日）</t>
    <phoneticPr fontId="16"/>
  </si>
  <si>
    <r>
      <t xml:space="preserve">通知に基づく施設規模
</t>
    </r>
    <r>
      <rPr>
        <sz val="6"/>
        <rFont val="BIZ UDゴシック"/>
        <family val="3"/>
        <charset val="128"/>
      </rPr>
      <t>（計画１人１日平均排出量×計画収集人口＋計画直接搬入量）÷実稼働率</t>
    </r>
    <rPh sb="0" eb="2">
      <t>ツウチ</t>
    </rPh>
    <rPh sb="3" eb="4">
      <t>モト</t>
    </rPh>
    <phoneticPr fontId="16"/>
  </si>
  <si>
    <t>「エネルギー回収のありなしに関わらず、焼却施設を環境省所管の交付金等を活用し、整備する場合は下記を記載」の記載要領等については、別シート「策定に関する留意事項」まとめているため、確認すること。
なお、黄色付きセルは入力不要。</t>
    <rPh sb="100" eb="102">
      <t>キイロ</t>
    </rPh>
    <rPh sb="102" eb="103">
      <t>ツ</t>
    </rPh>
    <rPh sb="107" eb="109">
      <t>ニュウリョク</t>
    </rPh>
    <rPh sb="109" eb="111">
      <t>フヨウ</t>
    </rPh>
    <phoneticPr fontId="16"/>
  </si>
  <si>
    <t>災害廃棄物処理計画への受入の記載有無</t>
    <rPh sb="0" eb="2">
      <t>サイガイ</t>
    </rPh>
    <rPh sb="2" eb="5">
      <t>ハイキブツ</t>
    </rPh>
    <rPh sb="5" eb="7">
      <t>ショリ</t>
    </rPh>
    <rPh sb="7" eb="9">
      <t>ケイカク</t>
    </rPh>
    <rPh sb="11" eb="13">
      <t>ウケイレ</t>
    </rPh>
    <rPh sb="14" eb="16">
      <t>キサイ</t>
    </rPh>
    <rPh sb="16" eb="18">
      <t>ウム</t>
    </rPh>
    <phoneticPr fontId="16"/>
  </si>
  <si>
    <t>災害廃棄物処理量
（見込み％）</t>
    <rPh sb="7" eb="8">
      <t>リョウ</t>
    </rPh>
    <rPh sb="10" eb="12">
      <t>ミコ</t>
    </rPh>
    <phoneticPr fontId="16"/>
  </si>
  <si>
    <t>災害廃棄物処理量を見込んだ通知に基づく施設規模</t>
  </si>
  <si>
    <t>適切な施設規模よりも大きいまたは小さい施設規模で整備する場合</t>
    <phoneticPr fontId="16"/>
  </si>
  <si>
    <t>表３－Ｃ　廃棄物運搬中継のための整備事業</t>
    <rPh sb="16" eb="18">
      <t>セイビ</t>
    </rPh>
    <rPh sb="18" eb="20">
      <t>ジギョウ</t>
    </rPh>
    <phoneticPr fontId="16"/>
  </si>
  <si>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○型式及び処理方式
コンパクタ・コンテナ方式、ピット・クレーン方式等、適当な方式を直接入力すること。
○事業期間
施設の着工から竣工までの整備期間を記載すること。地域計画期間内の事業期間ではない点に留意すること。</t>
    <phoneticPr fontId="16"/>
  </si>
  <si>
    <t>事業目的
（新設等の理由）</t>
    <rPh sb="0" eb="2">
      <t>ジギョウ</t>
    </rPh>
    <rPh sb="2" eb="4">
      <t>モクテキ</t>
    </rPh>
    <rPh sb="6" eb="8">
      <t>シンセツ</t>
    </rPh>
    <rPh sb="8" eb="9">
      <t>トウ</t>
    </rPh>
    <rPh sb="10" eb="12">
      <t>リユウ</t>
    </rPh>
    <phoneticPr fontId="1"/>
  </si>
  <si>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t>
    <phoneticPr fontId="16"/>
  </si>
  <si>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6"/>
  </si>
  <si>
    <t>国土強靭化計画への記載
（計画の名称）</t>
    <rPh sb="0" eb="5">
      <t>コクドキョウジンカ</t>
    </rPh>
    <rPh sb="5" eb="7">
      <t>ケイカク</t>
    </rPh>
    <rPh sb="9" eb="11">
      <t>キサイ</t>
    </rPh>
    <phoneticPr fontId="1"/>
  </si>
  <si>
    <t>プラ施設整備事業</t>
    <rPh sb="2" eb="8">
      <t>シセツセイビジギョウ</t>
    </rPh>
    <phoneticPr fontId="16"/>
  </si>
  <si>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6"/>
  </si>
  <si>
    <t>関連する広域化・集約化事業の概要</t>
    <rPh sb="0" eb="2">
      <t>カンレン</t>
    </rPh>
    <rPh sb="11" eb="13">
      <t>ジギョウ</t>
    </rPh>
    <rPh sb="14" eb="16">
      <t>ガイヨウ</t>
    </rPh>
    <phoneticPr fontId="1"/>
  </si>
  <si>
    <t>施設へのごみの直接持ち込みの有無</t>
    <rPh sb="0" eb="2">
      <t>シセツ</t>
    </rPh>
    <rPh sb="7" eb="9">
      <t>チョクセツ</t>
    </rPh>
    <rPh sb="9" eb="10">
      <t>モ</t>
    </rPh>
    <rPh sb="11" eb="12">
      <t>コ</t>
    </rPh>
    <rPh sb="14" eb="16">
      <t>ウム</t>
    </rPh>
    <phoneticPr fontId="1"/>
  </si>
  <si>
    <t>取扱う収集品目</t>
    <rPh sb="0" eb="2">
      <t>トリアツカ</t>
    </rPh>
    <rPh sb="3" eb="5">
      <t>シュウシュウ</t>
    </rPh>
    <rPh sb="5" eb="7">
      <t>ヒンモク</t>
    </rPh>
    <phoneticPr fontId="1"/>
  </si>
  <si>
    <t>○関連する広域化・集約化事業の概要（空欄としないこと）
簡潔に記載すること。運搬中継施設は広域化・集約化のための施設整備事業が交付対象である点に留意すること。
○施設へのごみの直接持ち込みの有無（空欄としないこと）
プルダウンから選択、または直接入力すること。
○取扱う収集品目（空欄としないこと）
プルダウンから選択、または直接入力（資源物も扱う場合など）すること。
○備考
特記事項がない場合は、記載不要（空欄で良い）。</t>
    <phoneticPr fontId="16"/>
  </si>
  <si>
    <t>表３－Ｅ　適正な最終処分のための整備事業</t>
    <rPh sb="0" eb="1">
      <t>ヒョウ</t>
    </rPh>
    <rPh sb="16" eb="18">
      <t>セイビ</t>
    </rPh>
    <rPh sb="18" eb="20">
      <t>ジギョウ</t>
    </rPh>
    <phoneticPr fontId="16"/>
  </si>
  <si>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○埋立て場所
プルダウンから選択、または直接入力することができる。
○処分場総面積
○処分場埋立面積
○処分場埋立容積
予定面積等の”数字のみ”記載する（単位は自動入力）。
○事業期間
施設の着工から竣工までの整備期間を記載すること。地域計画期間内の事業期間ではない点に留意すること。</t>
    <phoneticPr fontId="16"/>
  </si>
  <si>
    <t>埋立て場所</t>
    <rPh sb="0" eb="2">
      <t>ウメタ</t>
    </rPh>
    <rPh sb="3" eb="5">
      <t>バショ</t>
    </rPh>
    <phoneticPr fontId="1"/>
  </si>
  <si>
    <t>処分場総面積</t>
    <rPh sb="0" eb="3">
      <t>ショブンジョウ</t>
    </rPh>
    <rPh sb="3" eb="6">
      <t>ソウメンセキ</t>
    </rPh>
    <phoneticPr fontId="1"/>
  </si>
  <si>
    <t>処分場埋立面積</t>
    <phoneticPr fontId="1"/>
  </si>
  <si>
    <t>処分場埋立容積</t>
    <phoneticPr fontId="1"/>
  </si>
  <si>
    <t>○環境省所管（循環交付金等）の活用を予定（選択のみ）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6"/>
  </si>
  <si>
    <r>
      <t xml:space="preserve">環境省所管（循環交付金等）の活用を予定
</t>
    </r>
    <r>
      <rPr>
        <sz val="9"/>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6"/>
  </si>
  <si>
    <t>プラ要件化の経過措置</t>
    <phoneticPr fontId="16"/>
  </si>
  <si>
    <t>○プラ要件化の経過措置の適用（選択のみ。空欄としないこと）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○埋立期間（空欄としないこと）
予定期間を直接入力すること。
○跡地利用計画（空欄としないこと）
直接入力すること。未定の場合は、プルダウンから「未定」選択。
○備考
特記事項がない場合は、記載不要（空欄で良い）。</t>
    <phoneticPr fontId="16"/>
  </si>
  <si>
    <t>埋立期間</t>
    <rPh sb="0" eb="2">
      <t>ウメタ</t>
    </rPh>
    <rPh sb="2" eb="4">
      <t>キカン</t>
    </rPh>
    <phoneticPr fontId="16"/>
  </si>
  <si>
    <t>埋立開始（予定）年月</t>
    <rPh sb="0" eb="2">
      <t>ウメタテ</t>
    </rPh>
    <rPh sb="2" eb="4">
      <t>カイシ</t>
    </rPh>
    <rPh sb="5" eb="7">
      <t>ヨテイ</t>
    </rPh>
    <rPh sb="8" eb="10">
      <t>ネンゲツ</t>
    </rPh>
    <phoneticPr fontId="1"/>
  </si>
  <si>
    <t>埋立終了（予定）年月</t>
    <phoneticPr fontId="1"/>
  </si>
  <si>
    <t>跡地利用計画</t>
    <rPh sb="0" eb="4">
      <t>アトチリヨウ</t>
    </rPh>
    <phoneticPr fontId="1"/>
  </si>
  <si>
    <t>２　循環型社会形成推進のための現状と目標（生活排水の処理）</t>
    <rPh sb="2" eb="5">
      <t>ジュンカンガタ</t>
    </rPh>
    <rPh sb="5" eb="7">
      <t>シャカイ</t>
    </rPh>
    <rPh sb="7" eb="9">
      <t>ケイセイ</t>
    </rPh>
    <rPh sb="9" eb="11">
      <t>スイシン</t>
    </rPh>
    <rPh sb="15" eb="17">
      <t>ゲンジョウ</t>
    </rPh>
    <rPh sb="18" eb="20">
      <t>モクヒョウ</t>
    </rPh>
    <rPh sb="21" eb="23">
      <t>セイカツ</t>
    </rPh>
    <rPh sb="23" eb="25">
      <t>ハイスイ</t>
    </rPh>
    <rPh sb="26" eb="28">
      <t>ショリ</t>
    </rPh>
    <phoneticPr fontId="1"/>
  </si>
  <si>
    <t>対象地域全域における生活排水の処理の現状と目標について、表６を作成すること。
表６の作成にあたっては、下表「欄外入力セル」に現状、目標の各数値を上から順に入力すること。
※入力された数値が反映する仕様。
※現状の年度は、黄色セル部分に直接 "数字”を入力すること。</t>
    <rPh sb="0" eb="4">
      <t>タイショウチイキ</t>
    </rPh>
    <rPh sb="4" eb="6">
      <t>ゼンイキ</t>
    </rPh>
    <rPh sb="18" eb="20">
      <t>ゲンジョウ</t>
    </rPh>
    <rPh sb="21" eb="23">
      <t>モクヒョウ</t>
    </rPh>
    <rPh sb="28" eb="29">
      <t>ヒョウ</t>
    </rPh>
    <rPh sb="31" eb="33">
      <t>サクセイ</t>
    </rPh>
    <rPh sb="39" eb="40">
      <t>ヒョウ</t>
    </rPh>
    <rPh sb="42" eb="44">
      <t>サクセイ</t>
    </rPh>
    <rPh sb="62" eb="64">
      <t>ゲンジョウ</t>
    </rPh>
    <rPh sb="65" eb="67">
      <t>モクヒョウ</t>
    </rPh>
    <rPh sb="68" eb="71">
      <t>カクスウチ</t>
    </rPh>
    <rPh sb="72" eb="73">
      <t>ウエ</t>
    </rPh>
    <rPh sb="75" eb="76">
      <t>ジュン</t>
    </rPh>
    <rPh sb="77" eb="79">
      <t>ニュウリョク</t>
    </rPh>
    <rPh sb="103" eb="105">
      <t>ゲンジョウ</t>
    </rPh>
    <rPh sb="106" eb="108">
      <t>ネンド</t>
    </rPh>
    <rPh sb="114" eb="116">
      <t>ブブン</t>
    </rPh>
    <rPh sb="117" eb="119">
      <t>チョクセツ</t>
    </rPh>
    <rPh sb="121" eb="123">
      <t>スウジ</t>
    </rPh>
    <rPh sb="125" eb="127">
      <t>ニュウリョク</t>
    </rPh>
    <phoneticPr fontId="14"/>
  </si>
  <si>
    <t>（１）生活排水の処理に関する現状と目標（全域）</t>
    <rPh sb="3" eb="5">
      <t>セイカツ</t>
    </rPh>
    <rPh sb="5" eb="7">
      <t>ハイスイ</t>
    </rPh>
    <rPh sb="8" eb="10">
      <t>ショリ</t>
    </rPh>
    <rPh sb="11" eb="12">
      <t>カン</t>
    </rPh>
    <rPh sb="14" eb="16">
      <t>ゲンジョウ</t>
    </rPh>
    <rPh sb="17" eb="19">
      <t>モクヒョウ</t>
    </rPh>
    <rPh sb="20" eb="22">
      <t>ゼンイキ</t>
    </rPh>
    <phoneticPr fontId="1"/>
  </si>
  <si>
    <t>生活排水の処理については、表１に掲げる目標のとおり、合併処理浄化槽の整備等を進めていくものとする。</t>
    <phoneticPr fontId="1"/>
  </si>
  <si>
    <t>表１　生活排水処理に関する現状と目標</t>
    <phoneticPr fontId="1"/>
  </si>
  <si>
    <t>現状　:</t>
    <rPh sb="0" eb="2">
      <t>ゲンジョウ</t>
    </rPh>
    <phoneticPr fontId="1"/>
  </si>
  <si>
    <t>目標　:</t>
    <rPh sb="0" eb="2">
      <t>モクヒョウ</t>
    </rPh>
    <phoneticPr fontId="58"/>
  </si>
  <si>
    <t>　　　欄外入力セル（数値が「0」の場合は、「0」と入力すること。）</t>
    <rPh sb="3" eb="5">
      <t>ランガイ</t>
    </rPh>
    <rPh sb="5" eb="7">
      <t>ニュウリョク</t>
    </rPh>
    <rPh sb="10" eb="12">
      <t>スウチ</t>
    </rPh>
    <rPh sb="17" eb="19">
      <t>バアイ</t>
    </rPh>
    <rPh sb="25" eb="27">
      <t>ニュウリョク</t>
    </rPh>
    <phoneticPr fontId="58"/>
  </si>
  <si>
    <t>人口</t>
    <rPh sb="0" eb="2">
      <t>ジンコウ</t>
    </rPh>
    <phoneticPr fontId="1"/>
  </si>
  <si>
    <t>構成比</t>
    <rPh sb="0" eb="3">
      <t>コウセイヒ</t>
    </rPh>
    <phoneticPr fontId="1"/>
  </si>
  <si>
    <t>現状</t>
    <rPh sb="0" eb="2">
      <t>ゲンジョウ</t>
    </rPh>
    <phoneticPr fontId="58"/>
  </si>
  <si>
    <t>目標</t>
    <rPh sb="0" eb="2">
      <t>モクヒョウ</t>
    </rPh>
    <phoneticPr fontId="58"/>
  </si>
  <si>
    <t>処理形態別人口</t>
    <rPh sb="0" eb="2">
      <t>ショリ</t>
    </rPh>
    <rPh sb="2" eb="5">
      <t>ケイタイベツ</t>
    </rPh>
    <rPh sb="5" eb="7">
      <t>ジンコウ</t>
    </rPh>
    <phoneticPr fontId="1"/>
  </si>
  <si>
    <t>公共下水道（人）</t>
    <rPh sb="0" eb="2">
      <t>コウキョウ</t>
    </rPh>
    <rPh sb="2" eb="5">
      <t>ゲスイドウ</t>
    </rPh>
    <rPh sb="6" eb="7">
      <t>ニン</t>
    </rPh>
    <phoneticPr fontId="1"/>
  </si>
  <si>
    <t>←公共下水道による排水処理を行っている人口を入力</t>
    <rPh sb="1" eb="3">
      <t>コウキョウ</t>
    </rPh>
    <rPh sb="3" eb="6">
      <t>ゲスイドウ</t>
    </rPh>
    <rPh sb="9" eb="11">
      <t>ハイスイ</t>
    </rPh>
    <rPh sb="11" eb="13">
      <t>ショリ</t>
    </rPh>
    <rPh sb="14" eb="15">
      <t>オコナ</t>
    </rPh>
    <rPh sb="19" eb="21">
      <t>ジンコウ</t>
    </rPh>
    <rPh sb="22" eb="24">
      <t>ニュウリョク</t>
    </rPh>
    <phoneticPr fontId="58"/>
  </si>
  <si>
    <t>農業集落排水施設等（人）</t>
    <rPh sb="0" eb="2">
      <t>ノウギョウ</t>
    </rPh>
    <rPh sb="2" eb="4">
      <t>シュウラク</t>
    </rPh>
    <rPh sb="4" eb="6">
      <t>ハイスイ</t>
    </rPh>
    <rPh sb="6" eb="8">
      <t>シセツ</t>
    </rPh>
    <rPh sb="8" eb="9">
      <t>トウ</t>
    </rPh>
    <phoneticPr fontId="1"/>
  </si>
  <si>
    <t>←農業集落排水施設等（コミュニティプラントを含む）による排水処理を行っている人口を入力</t>
    <rPh sb="1" eb="3">
      <t>ノウギョウ</t>
    </rPh>
    <rPh sb="3" eb="5">
      <t>シュウラク</t>
    </rPh>
    <rPh sb="5" eb="7">
      <t>ハイスイ</t>
    </rPh>
    <rPh sb="7" eb="9">
      <t>シセツ</t>
    </rPh>
    <rPh sb="9" eb="10">
      <t>トウ</t>
    </rPh>
    <rPh sb="22" eb="23">
      <t>フク</t>
    </rPh>
    <rPh sb="28" eb="30">
      <t>ハイスイ</t>
    </rPh>
    <rPh sb="30" eb="32">
      <t>ショリ</t>
    </rPh>
    <rPh sb="33" eb="34">
      <t>オコナ</t>
    </rPh>
    <rPh sb="38" eb="40">
      <t>ジンコウ</t>
    </rPh>
    <rPh sb="41" eb="43">
      <t>ニュウリョク</t>
    </rPh>
    <phoneticPr fontId="58"/>
  </si>
  <si>
    <t>合併処理浄化槽等（人）</t>
    <rPh sb="0" eb="2">
      <t>ガッペイ</t>
    </rPh>
    <rPh sb="2" eb="4">
      <t>ショリ</t>
    </rPh>
    <rPh sb="4" eb="7">
      <t>ジョウカソウ</t>
    </rPh>
    <rPh sb="7" eb="8">
      <t>トウ</t>
    </rPh>
    <phoneticPr fontId="1"/>
  </si>
  <si>
    <t>←合併処理浄化槽等による排水処理を行っている人口を入力</t>
    <rPh sb="8" eb="9">
      <t>トウ</t>
    </rPh>
    <rPh sb="12" eb="14">
      <t>ハイスイ</t>
    </rPh>
    <rPh sb="14" eb="16">
      <t>ショリ</t>
    </rPh>
    <rPh sb="17" eb="18">
      <t>オコナ</t>
    </rPh>
    <rPh sb="22" eb="24">
      <t>ジンコウ</t>
    </rPh>
    <rPh sb="25" eb="27">
      <t>ニュウリョク</t>
    </rPh>
    <phoneticPr fontId="58"/>
  </si>
  <si>
    <t>小計：汚水衛生処理人口（人）</t>
    <rPh sb="0" eb="2">
      <t>ショウケイ</t>
    </rPh>
    <rPh sb="3" eb="5">
      <t>オスイ</t>
    </rPh>
    <rPh sb="5" eb="7">
      <t>エイセイ</t>
    </rPh>
    <rPh sb="7" eb="9">
      <t>ショリ</t>
    </rPh>
    <rPh sb="9" eb="11">
      <t>ジンコウ</t>
    </rPh>
    <phoneticPr fontId="1"/>
  </si>
  <si>
    <t>単独処理浄化槽（人）</t>
    <rPh sb="0" eb="2">
      <t>タンドク</t>
    </rPh>
    <rPh sb="2" eb="4">
      <t>ショリ</t>
    </rPh>
    <rPh sb="4" eb="7">
      <t>ジョウカソウ</t>
    </rPh>
    <phoneticPr fontId="1"/>
  </si>
  <si>
    <t>←単独処理浄化槽による排水処理を行っている人口を入力</t>
    <rPh sb="1" eb="3">
      <t>タンドク</t>
    </rPh>
    <phoneticPr fontId="58"/>
  </si>
  <si>
    <t>非水洗化人口（人）</t>
    <rPh sb="0" eb="1">
      <t>ヒ</t>
    </rPh>
    <rPh sb="1" eb="3">
      <t>スイセン</t>
    </rPh>
    <rPh sb="3" eb="4">
      <t>カ</t>
    </rPh>
    <rPh sb="4" eb="6">
      <t>ジンコウ</t>
    </rPh>
    <phoneticPr fontId="1"/>
  </si>
  <si>
    <t>←非水洗化人口を入力</t>
    <rPh sb="1" eb="2">
      <t>ヒ</t>
    </rPh>
    <rPh sb="2" eb="5">
      <t>スイセンカ</t>
    </rPh>
    <rPh sb="5" eb="7">
      <t>ジンコウ</t>
    </rPh>
    <rPh sb="8" eb="10">
      <t>ニュウリョク</t>
    </rPh>
    <phoneticPr fontId="58"/>
  </si>
  <si>
    <t>小計：未処理人口（人）</t>
    <rPh sb="0" eb="2">
      <t>ショウケイ</t>
    </rPh>
    <rPh sb="3" eb="6">
      <t>ミショリ</t>
    </rPh>
    <rPh sb="6" eb="8">
      <t>ジンコウ</t>
    </rPh>
    <phoneticPr fontId="1"/>
  </si>
  <si>
    <t>合計：総人口（人）</t>
    <rPh sb="0" eb="2">
      <t>ゴウケイ</t>
    </rPh>
    <rPh sb="3" eb="6">
      <t>ソウジンコウ</t>
    </rPh>
    <phoneticPr fontId="1"/>
  </si>
  <si>
    <t>し尿・汚泥の量</t>
    <rPh sb="1" eb="2">
      <t>ニョウ</t>
    </rPh>
    <rPh sb="3" eb="5">
      <t>オデイ</t>
    </rPh>
    <rPh sb="6" eb="7">
      <t>リョウ</t>
    </rPh>
    <phoneticPr fontId="1"/>
  </si>
  <si>
    <t>汲取りし尿量（キロリットル）</t>
    <rPh sb="0" eb="2">
      <t>クミト</t>
    </rPh>
    <rPh sb="5" eb="6">
      <t>リョウ</t>
    </rPh>
    <phoneticPr fontId="1"/>
  </si>
  <si>
    <t>←非水洗化人口によるし尿発生量を入力</t>
    <rPh sb="1" eb="2">
      <t>ヒ</t>
    </rPh>
    <rPh sb="2" eb="5">
      <t>スイセンカ</t>
    </rPh>
    <rPh sb="5" eb="7">
      <t>ジンコウ</t>
    </rPh>
    <rPh sb="11" eb="12">
      <t>ニョウ</t>
    </rPh>
    <rPh sb="12" eb="15">
      <t>ハッセイリョウ</t>
    </rPh>
    <rPh sb="16" eb="18">
      <t>ニュウリョク</t>
    </rPh>
    <phoneticPr fontId="58"/>
  </si>
  <si>
    <t>浄化槽汚泥量（キロリットル）</t>
    <rPh sb="0" eb="3">
      <t>ジョウカソウ</t>
    </rPh>
    <rPh sb="3" eb="6">
      <t>オデイリョウ</t>
    </rPh>
    <phoneticPr fontId="1"/>
  </si>
  <si>
    <t>←合併処理浄化槽・単独処理浄化槽・農業集落排水施設等による汚泥発生量を入力</t>
    <rPh sb="1" eb="5">
      <t>ガッペイショリ</t>
    </rPh>
    <rPh sb="5" eb="8">
      <t>ジョウカソウ</t>
    </rPh>
    <rPh sb="9" eb="13">
      <t>タンドクショリ</t>
    </rPh>
    <rPh sb="13" eb="16">
      <t>ジョウカソウ</t>
    </rPh>
    <rPh sb="17" eb="21">
      <t>ノウギョウシュウラク</t>
    </rPh>
    <rPh sb="21" eb="23">
      <t>ハイスイ</t>
    </rPh>
    <rPh sb="23" eb="25">
      <t>シセツ</t>
    </rPh>
    <rPh sb="25" eb="26">
      <t>トウ</t>
    </rPh>
    <rPh sb="29" eb="31">
      <t>オデイ</t>
    </rPh>
    <rPh sb="31" eb="34">
      <t>ハッセイリョウ</t>
    </rPh>
    <rPh sb="35" eb="37">
      <t>ニュウリョク</t>
    </rPh>
    <phoneticPr fontId="58"/>
  </si>
  <si>
    <t>合計（キロリットル）</t>
    <rPh sb="0" eb="2">
      <t>ゴウケイ</t>
    </rPh>
    <phoneticPr fontId="1"/>
  </si>
  <si>
    <t>一般廃棄物処理計画と目標値が異なる場合に、地域計画と一般廃棄物処理計画との整合性に配慮した内容</t>
    <phoneticPr fontId="1"/>
  </si>
  <si>
    <t>特段配慮した内容がない場合は、記載不要（空欄で良い）。一般廃棄物処理計画（生活排水処理基本計画）の目標値と地域計画の目標値が異なる場合は、地域計画の目標設定に当たって一般廃棄物処理計画（生活排水処理基本計画）の目標値との整合性に配慮した内容について記載すること。</t>
    <phoneticPr fontId="58"/>
  </si>
  <si>
    <t>（２）各構成市町村の生活排水処理に関する現状と目標</t>
    <rPh sb="10" eb="12">
      <t>セイカツ</t>
    </rPh>
    <rPh sb="12" eb="14">
      <t>ハイスイ</t>
    </rPh>
    <rPh sb="14" eb="16">
      <t>ショリ</t>
    </rPh>
    <rPh sb="17" eb="18">
      <t>カン</t>
    </rPh>
    <rPh sb="20" eb="22">
      <t>ゲンジョウ</t>
    </rPh>
    <rPh sb="23" eb="25">
      <t>モクヒョウ</t>
    </rPh>
    <phoneticPr fontId="1"/>
  </si>
  <si>
    <t>対象地域における生活排水の処理の現状と目標について、表１の補足資料として、構成市町村毎に表を作成すること。複数の構成市町村で作成する地域計画であっても、浄化槽事業を実施しない場合は、この表は省略することができる。</t>
    <rPh sb="29" eb="33">
      <t>ホソクシリョウ</t>
    </rPh>
    <rPh sb="95" eb="97">
      <t>ショウリャク</t>
    </rPh>
    <phoneticPr fontId="18"/>
  </si>
  <si>
    <t>実績</t>
    <rPh sb="0" eb="2">
      <t>ジッセキ</t>
    </rPh>
    <phoneticPr fontId="1"/>
  </si>
  <si>
    <t>目標</t>
    <rPh sb="0" eb="2">
      <t>モクヒョウ</t>
    </rPh>
    <phoneticPr fontId="1"/>
  </si>
  <si>
    <t>単独処理浄化槽等（人）</t>
    <rPh sb="0" eb="2">
      <t>タンドク</t>
    </rPh>
    <rPh sb="2" eb="4">
      <t>ショリ</t>
    </rPh>
    <rPh sb="4" eb="7">
      <t>ジョウカソウ</t>
    </rPh>
    <rPh sb="7" eb="8">
      <t>トウ</t>
    </rPh>
    <phoneticPr fontId="1"/>
  </si>
  <si>
    <t>【表１との突合について】
表１の数値は、構成市町村の積み上げだと思われるため、突合用に下表を用意している。黄色セルに入力した数値の合計を左側の「各市町村合計」に、表１の数値を右側の「表１より」に比較表示するため、不一致の項目がないか確認すること。</t>
    <rPh sb="1" eb="2">
      <t>ヒョウ</t>
    </rPh>
    <rPh sb="5" eb="7">
      <t>トツゴウ</t>
    </rPh>
    <rPh sb="13" eb="14">
      <t>ヒョウ</t>
    </rPh>
    <rPh sb="16" eb="18">
      <t>スウチ</t>
    </rPh>
    <rPh sb="20" eb="22">
      <t>コウセイ</t>
    </rPh>
    <rPh sb="22" eb="25">
      <t>シチョウソン</t>
    </rPh>
    <rPh sb="26" eb="27">
      <t>ツ</t>
    </rPh>
    <rPh sb="28" eb="29">
      <t>ア</t>
    </rPh>
    <rPh sb="32" eb="33">
      <t>オモ</t>
    </rPh>
    <rPh sb="39" eb="42">
      <t>トツゴウヨウ</t>
    </rPh>
    <rPh sb="43" eb="45">
      <t>カヒョウ</t>
    </rPh>
    <rPh sb="46" eb="48">
      <t>ヨウイ</t>
    </rPh>
    <rPh sb="53" eb="55">
      <t>キイロ</t>
    </rPh>
    <rPh sb="58" eb="60">
      <t>ニュウリョク</t>
    </rPh>
    <rPh sb="62" eb="64">
      <t>スウチ</t>
    </rPh>
    <rPh sb="65" eb="67">
      <t>ゴウケイ</t>
    </rPh>
    <rPh sb="68" eb="70">
      <t>ヒダリガワ</t>
    </rPh>
    <rPh sb="72" eb="76">
      <t>カクシチョウソン</t>
    </rPh>
    <rPh sb="76" eb="78">
      <t>ゴウケイ</t>
    </rPh>
    <rPh sb="81" eb="82">
      <t>ヒョウ</t>
    </rPh>
    <rPh sb="84" eb="86">
      <t>スウチ</t>
    </rPh>
    <rPh sb="87" eb="89">
      <t>ミギガワ</t>
    </rPh>
    <rPh sb="91" eb="92">
      <t>ヒョウ</t>
    </rPh>
    <rPh sb="97" eb="101">
      <t>ヒカクヒョウジ</t>
    </rPh>
    <rPh sb="106" eb="109">
      <t>フイッチ</t>
    </rPh>
    <rPh sb="110" eb="112">
      <t>コウモク</t>
    </rPh>
    <rPh sb="116" eb="118">
      <t>カクニン</t>
    </rPh>
    <phoneticPr fontId="18"/>
  </si>
  <si>
    <t>□□村</t>
    <rPh sb="2" eb="3">
      <t>ムラ</t>
    </rPh>
    <phoneticPr fontId="1"/>
  </si>
  <si>
    <t>３　目標達成に向けた施策（生活排水の処理）</t>
    <rPh sb="13" eb="15">
      <t>セイカツ</t>
    </rPh>
    <rPh sb="15" eb="17">
      <t>ハイスイ</t>
    </rPh>
    <rPh sb="18" eb="20">
      <t>ショリ</t>
    </rPh>
    <phoneticPr fontId="1"/>
  </si>
  <si>
    <t>（１）処理体制</t>
    <rPh sb="3" eb="5">
      <t>ショリ</t>
    </rPh>
    <rPh sb="5" eb="7">
      <t>タイセイ</t>
    </rPh>
    <phoneticPr fontId="1"/>
  </si>
  <si>
    <t>　　ア 生活排水処理の現状と今後</t>
    <phoneticPr fontId="1"/>
  </si>
  <si>
    <t>＊「ア　生活排水処理の現状と今後」には、浄化槽に限らず、下水道や農業集落排水処理施設等も含めた生活排水処理の現状と今後について、要点を簡潔に記載すること。</t>
    <phoneticPr fontId="58"/>
  </si>
  <si>
    <t>（２）合併処理浄化槽の整備</t>
    <phoneticPr fontId="1"/>
  </si>
  <si>
    <t>「生活排水の処理施設および合併処理浄化槽の整備」等適宜変更すること。</t>
    <rPh sb="24" eb="25">
      <t>トウ</t>
    </rPh>
    <rPh sb="25" eb="27">
      <t>テキギ</t>
    </rPh>
    <rPh sb="27" eb="29">
      <t>ヘンコウ</t>
    </rPh>
    <phoneticPr fontId="58"/>
  </si>
  <si>
    <t>浄化槽事業について、表５に示すことを説明する記載にすること。
記載例）合併処理浄化槽の整備については、表５のとおり行う。</t>
    <rPh sb="0" eb="3">
      <t>ジョウカソウ</t>
    </rPh>
    <rPh sb="3" eb="5">
      <t>ジギョウ</t>
    </rPh>
    <rPh sb="18" eb="20">
      <t>セツメイ</t>
    </rPh>
    <rPh sb="31" eb="34">
      <t>キサイレイ</t>
    </rPh>
    <phoneticPr fontId="58"/>
  </si>
  <si>
    <t>表７　浄化槽事業等のための整備事業※ 計画地域内の施設の状況（現況、予定）を地図上に示したものを添付</t>
    <rPh sb="0" eb="1">
      <t>ヒョウ</t>
    </rPh>
    <rPh sb="3" eb="6">
      <t>ジョウカソウ</t>
    </rPh>
    <rPh sb="6" eb="8">
      <t>ジギョウ</t>
    </rPh>
    <rPh sb="8" eb="9">
      <t>トウ</t>
    </rPh>
    <rPh sb="13" eb="15">
      <t>セイビ</t>
    </rPh>
    <rPh sb="15" eb="17">
      <t>ジギョウ</t>
    </rPh>
    <phoneticPr fontId="1"/>
  </si>
  <si>
    <t>各項目の留意事項等について下記に記載する。</t>
    <phoneticPr fontId="58"/>
  </si>
  <si>
    <t>事業番号</t>
    <rPh sb="0" eb="2">
      <t>ジギョウ</t>
    </rPh>
    <rPh sb="2" eb="4">
      <t>バンゴウ</t>
    </rPh>
    <phoneticPr fontId="1"/>
  </si>
  <si>
    <t>○事業番号
任意の数字番号を記載すること。この数字は「総括表」等他シートへ記載する事業番号となる。
○事業名称（選択のみ）
プルダウンの３つから選択すること。環境省所管の交付金を活用して整備する場合は「浄化槽設置整備事業」「公共浄化槽等整備推進事業」を選択すること。
○直近の整備済み基数（基）
地域計画期間の直近の年度において整備済みの浄化槽基数を記載すること（単位は自動入力）。また、括弧内について、該当の年度を適宜記載すること（「○」としている部分）。
○処理人口（人）
直近の年度において整備済みの浄化槽に対する「処理人口」を記載すること（単位は自動入力）。
○整備計画基数（基）
地域計画の計画期間内において、整備予定の浄化槽基数を記載すること（単位は自動入力）。
○整備計画人口（人）
地域計画の計画期間内において、整備予定の浄化槽に対する「処理人口」を記載すること（単位は自動入力）。
○事業期間
地域計画期間内の事業実施期間を記載すること。例えば、地域計画期間がR6～R10だとしても、浄化槽事業の実施に応じて、R7～R9等もあり得る。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○備考
特記事項がない場合は、記載不要（空欄で良い）。</t>
    <rPh sb="128" eb="130">
      <t>センタク</t>
    </rPh>
    <phoneticPr fontId="1"/>
  </si>
  <si>
    <t>事業主体</t>
    <rPh sb="0" eb="4">
      <t>ジギョウシュタイ</t>
    </rPh>
    <phoneticPr fontId="1"/>
  </si>
  <si>
    <t>事業名称</t>
    <rPh sb="0" eb="4">
      <t>ジギョウメイショウ</t>
    </rPh>
    <phoneticPr fontId="1"/>
  </si>
  <si>
    <t>現有設備の内容</t>
    <rPh sb="0" eb="2">
      <t>ゲンユウ</t>
    </rPh>
    <rPh sb="2" eb="4">
      <t>セツビ</t>
    </rPh>
    <rPh sb="5" eb="7">
      <t>ナイヨウ</t>
    </rPh>
    <phoneticPr fontId="1"/>
  </si>
  <si>
    <t>直近の整備済み基数（基）
（令和４年度）</t>
    <rPh sb="0" eb="2">
      <t>チョッキン</t>
    </rPh>
    <rPh sb="3" eb="6">
      <t>セイビズ</t>
    </rPh>
    <rPh sb="7" eb="9">
      <t>キスウ</t>
    </rPh>
    <rPh sb="10" eb="11">
      <t>キ</t>
    </rPh>
    <rPh sb="14" eb="16">
      <t>レイワ</t>
    </rPh>
    <rPh sb="17" eb="19">
      <t>ネンド</t>
    </rPh>
    <phoneticPr fontId="1"/>
  </si>
  <si>
    <t>処理人口（人）</t>
    <rPh sb="0" eb="4">
      <t>ショリジンコウ</t>
    </rPh>
    <rPh sb="5" eb="6">
      <t>ニン</t>
    </rPh>
    <phoneticPr fontId="1"/>
  </si>
  <si>
    <t>整備計画</t>
    <rPh sb="0" eb="4">
      <t>セイビケイカク</t>
    </rPh>
    <phoneticPr fontId="1"/>
  </si>
  <si>
    <t>整備計画基数（基）</t>
    <rPh sb="0" eb="4">
      <t>セイビケイカク</t>
    </rPh>
    <rPh sb="4" eb="6">
      <t>キスウ</t>
    </rPh>
    <rPh sb="7" eb="8">
      <t>キ</t>
    </rPh>
    <phoneticPr fontId="1"/>
  </si>
  <si>
    <t>整備計画人口（人）</t>
    <rPh sb="0" eb="6">
      <t>セイビケイカクジンコウ</t>
    </rPh>
    <rPh sb="7" eb="8">
      <t>ニン</t>
    </rPh>
    <phoneticPr fontId="1"/>
  </si>
  <si>
    <t>事業期間</t>
    <rPh sb="0" eb="4">
      <t>ジギョウキカン</t>
    </rPh>
    <phoneticPr fontId="1"/>
  </si>
  <si>
    <t>表２－Ｅ　有機性廃棄物リサイクル推進のための整備事業及びし尿処理施設の改良等</t>
    <rPh sb="22" eb="24">
      <t>セイビ</t>
    </rPh>
    <rPh sb="24" eb="26">
      <t>ジギョウ</t>
    </rPh>
    <rPh sb="26" eb="27">
      <t>オヨ</t>
    </rPh>
    <rPh sb="29" eb="30">
      <t>ニョウ</t>
    </rPh>
    <rPh sb="30" eb="32">
      <t>ショリ</t>
    </rPh>
    <rPh sb="32" eb="34">
      <t>シセツ</t>
    </rPh>
    <rPh sb="35" eb="37">
      <t>カイリョウ</t>
    </rPh>
    <rPh sb="37" eb="38">
      <t>トウ</t>
    </rPh>
    <phoneticPr fontId="1"/>
  </si>
  <si>
    <t>事業番号</t>
    <phoneticPr fontId="1"/>
  </si>
  <si>
    <t xml:space="preserve">○事業番号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
</t>
    <phoneticPr fontId="16"/>
  </si>
  <si>
    <t>国土強靭化計画への記載
（計画の名称）</t>
    <phoneticPr fontId="16"/>
  </si>
  <si>
    <t>処理する有機性廃棄物
※汚泥再生処理センターを整備する場合</t>
    <rPh sb="0" eb="2">
      <t>ショリ</t>
    </rPh>
    <rPh sb="4" eb="7">
      <t>ユウキセイ</t>
    </rPh>
    <rPh sb="7" eb="10">
      <t>ハイキブツ</t>
    </rPh>
    <rPh sb="12" eb="14">
      <t>オデイ</t>
    </rPh>
    <rPh sb="14" eb="16">
      <t>サイセイ</t>
    </rPh>
    <rPh sb="16" eb="18">
      <t>ショリ</t>
    </rPh>
    <rPh sb="23" eb="25">
      <t>セイビ</t>
    </rPh>
    <rPh sb="27" eb="29">
      <t>バアイ</t>
    </rPh>
    <phoneticPr fontId="1"/>
  </si>
  <si>
    <t>資源化の方法
※汚泥再生処理センターを整備する場合</t>
    <rPh sb="0" eb="3">
      <t>シゲンカ</t>
    </rPh>
    <rPh sb="4" eb="6">
      <t>ホウホウ</t>
    </rPh>
    <rPh sb="8" eb="10">
      <t>オデイ</t>
    </rPh>
    <rPh sb="10" eb="12">
      <t>サイセイ</t>
    </rPh>
    <rPh sb="12" eb="14">
      <t>ショリ</t>
    </rPh>
    <rPh sb="19" eb="21">
      <t>セイビ</t>
    </rPh>
    <rPh sb="23" eb="25">
      <t>バアイ</t>
    </rPh>
    <phoneticPr fontId="1"/>
  </si>
  <si>
    <t>〇要綱第５の３による交付をうける予定の場合、建屋の活用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t>
    <phoneticPr fontId="16"/>
  </si>
  <si>
    <t>資源化物の利用方法
※汚泥再生処理センターを整備する場合</t>
    <rPh sb="0" eb="3">
      <t>シゲンカ</t>
    </rPh>
    <rPh sb="3" eb="4">
      <t>ブツ</t>
    </rPh>
    <rPh sb="5" eb="7">
      <t>リヨウ</t>
    </rPh>
    <rPh sb="7" eb="9">
      <t>ホウホウ</t>
    </rPh>
    <rPh sb="11" eb="13">
      <t>オデイ</t>
    </rPh>
    <rPh sb="13" eb="15">
      <t>サイセイ</t>
    </rPh>
    <rPh sb="15" eb="17">
      <t>ショリ</t>
    </rPh>
    <rPh sb="22" eb="24">
      <t>セイビ</t>
    </rPh>
    <rPh sb="26" eb="28">
      <t>バアイ</t>
    </rPh>
    <phoneticPr fontId="1"/>
  </si>
  <si>
    <t>堆肥の利用計画
※ごみ堆肥化施設を整備する場合</t>
    <rPh sb="0" eb="2">
      <t>タイヒ</t>
    </rPh>
    <rPh sb="3" eb="7">
      <t>リヨウケイカク</t>
    </rPh>
    <rPh sb="17" eb="19">
      <t>セイビ</t>
    </rPh>
    <rPh sb="21" eb="23">
      <t>バアイ</t>
    </rPh>
    <phoneticPr fontId="1"/>
  </si>
  <si>
    <t>○CO2削減率（空欄としないこと）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○処理する有機性廃棄物※汚泥再生処理センターを整備する場合
し尿、浄化槽汚泥、生ごみ、農業集落排水施設汚泥等を直接入力すること。また、性能指針において、し尿、浄化槽汚泥に加え、有機性廃棄物を処理することと示している点に留意すること。非該当の場合は、「－」をプルダウンから選択すること。
○資源化の方法※汚泥再生処理センターを整備する場合
○資源化物の利用方法※汚泥再生処理センターを整備する場合
○堆肥の利用計画※ごみ堆肥化施設を整備する場合
○飼料の利用計画※ごみ飼料化施設を整備する場合
○計画処理人口及び面積※コミュニティ・プラントを整備する場合
簡潔に直接入力すること。非該当の場合は、「－」をプルダウンから選択すること。
○備考
特記事項がない場合は、記載不要（空欄で良い）。</t>
    <phoneticPr fontId="16"/>
  </si>
  <si>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1"/>
  </si>
  <si>
    <t>計画処理人口及び面積
※コミュニティ・プラントを整備する場合</t>
    <rPh sb="0" eb="2">
      <t>ケイカク</t>
    </rPh>
    <rPh sb="2" eb="4">
      <t>ショリ</t>
    </rPh>
    <rPh sb="4" eb="6">
      <t>ジンコウ</t>
    </rPh>
    <rPh sb="6" eb="7">
      <t>オヨ</t>
    </rPh>
    <rPh sb="8" eb="10">
      <t>メンセキ</t>
    </rPh>
    <rPh sb="24" eb="26">
      <t>セイビ</t>
    </rPh>
    <rPh sb="28" eb="30">
      <t>バアイ</t>
    </rPh>
    <phoneticPr fontId="1"/>
  </si>
  <si>
    <t>要綱第５の３による交付をうける予定の場合、建屋の活用
※以下の項目を記載</t>
    <rPh sb="0" eb="2">
      <t>ヨウコウ</t>
    </rPh>
    <rPh sb="21" eb="23">
      <t>タテヤ</t>
    </rPh>
    <rPh sb="24" eb="26">
      <t>カツヨウ</t>
    </rPh>
    <rPh sb="28" eb="30">
      <t>イカ</t>
    </rPh>
    <rPh sb="31" eb="33">
      <t>コウモク</t>
    </rPh>
    <rPh sb="34" eb="36">
      <t>キサイ</t>
    </rPh>
    <phoneticPr fontId="1"/>
  </si>
  <si>
    <t>交付対象事業費の低減</t>
    <rPh sb="0" eb="2">
      <t>コウフ</t>
    </rPh>
    <rPh sb="2" eb="4">
      <t>タイショウ</t>
    </rPh>
    <rPh sb="4" eb="7">
      <t>ジギョウヒ</t>
    </rPh>
    <rPh sb="8" eb="10">
      <t>テイゲン</t>
    </rPh>
    <phoneticPr fontId="1"/>
  </si>
  <si>
    <t>表３　施設整備に関する計画支援事業等</t>
    <rPh sb="3" eb="5">
      <t>シセツ</t>
    </rPh>
    <rPh sb="5" eb="7">
      <t>セイビ</t>
    </rPh>
    <rPh sb="8" eb="9">
      <t>カン</t>
    </rPh>
    <rPh sb="11" eb="13">
      <t>ケイカク</t>
    </rPh>
    <rPh sb="13" eb="15">
      <t>シエン</t>
    </rPh>
    <rPh sb="15" eb="17">
      <t>ジギョウ</t>
    </rPh>
    <rPh sb="17" eb="18">
      <t>トウ</t>
    </rPh>
    <phoneticPr fontId="16"/>
  </si>
  <si>
    <t>各項目の留意事項等について下記に記載する。</t>
  </si>
  <si>
    <t>○事業番号
①や②等の丸数字番号を記載すること。この丸数字は「総括表」シートへ記載する事業番号となり、この番号により事業内容を確認するため、他の計画支援事業と重複しない番号にすること。
○関連する本体事業の番号
表３の関連する事業番号を記載すること。「廃棄物処理施設の集約化に係る調査」等関連する表３の番号がない場合は記載不要（空欄で良い）。
○事業名
プルダウンから選択、または直接入力することができる。
○事業目的
簡潔に記載すること。また、「廃棄物処理施設の集約化に係る調査」のためであれば、ここに明記すること。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○備考
特記事項がない場合は、記載不要（空欄で良い）。</t>
    <phoneticPr fontId="16"/>
  </si>
  <si>
    <t>関連する本体事業の番号</t>
    <rPh sb="0" eb="2">
      <t>カンレン</t>
    </rPh>
    <rPh sb="4" eb="6">
      <t>ホンタイ</t>
    </rPh>
    <rPh sb="6" eb="8">
      <t>ジギョウ</t>
    </rPh>
    <rPh sb="9" eb="11">
      <t>バンゴウ</t>
    </rPh>
    <phoneticPr fontId="1"/>
  </si>
  <si>
    <t>事業名</t>
    <rPh sb="0" eb="2">
      <t>ジギョウ</t>
    </rPh>
    <rPh sb="2" eb="3">
      <t>メイ</t>
    </rPh>
    <phoneticPr fontId="1"/>
  </si>
  <si>
    <t>事業目的</t>
    <rPh sb="0" eb="4">
      <t>ジギョウモクテキ</t>
    </rPh>
    <phoneticPr fontId="1"/>
  </si>
  <si>
    <t>事業概要</t>
    <rPh sb="0" eb="4">
      <t>ジギョウガイヨウ</t>
    </rPh>
    <phoneticPr fontId="1"/>
  </si>
  <si>
    <t>プラ要件の経過措置</t>
    <rPh sb="2" eb="4">
      <t>ヨウケン</t>
    </rPh>
    <rPh sb="5" eb="9">
      <t>ケイカソチ</t>
    </rPh>
    <phoneticPr fontId="16"/>
  </si>
  <si>
    <t>表４　現有施設一覧</t>
    <rPh sb="0" eb="1">
      <t>ヒョウ</t>
    </rPh>
    <rPh sb="3" eb="5">
      <t>ゲンユウ</t>
    </rPh>
    <rPh sb="5" eb="7">
      <t>シセツ</t>
    </rPh>
    <rPh sb="7" eb="9">
      <t>イチラン</t>
    </rPh>
    <phoneticPr fontId="1"/>
  </si>
  <si>
    <t>施設名</t>
    <rPh sb="0" eb="3">
      <t>シセツメイ</t>
    </rPh>
    <phoneticPr fontId="1"/>
  </si>
  <si>
    <t>施設所有主体</t>
    <rPh sb="0" eb="2">
      <t>シセツ</t>
    </rPh>
    <rPh sb="2" eb="4">
      <t>ショユウ</t>
    </rPh>
    <rPh sb="4" eb="6">
      <t>シュタイ</t>
    </rPh>
    <phoneticPr fontId="1"/>
  </si>
  <si>
    <t>○エネルギー回収の有無
プルダウンから選択すること。
○想定される浸水深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廃止・休止施設」の場合は空欄でも構わない。
○交付金を活用した解体を実施する場合、その交付条件
廃焼却施設の解体について該当がある場合は、プルダウンから選択。該当しない場合は記載不要（空欄で良い）。
○備考
特記事項がない場合は、記載不要（空欄で良い）。</t>
    <phoneticPr fontId="16"/>
  </si>
  <si>
    <t>エネルギー回収の有無</t>
    <rPh sb="5" eb="7">
      <t>カイシュウ</t>
    </rPh>
    <rPh sb="8" eb="10">
      <t>ウム</t>
    </rPh>
    <phoneticPr fontId="16"/>
  </si>
  <si>
    <t>廃止又は休止（予定）年月</t>
    <rPh sb="0" eb="2">
      <t>ハイシ</t>
    </rPh>
    <rPh sb="2" eb="3">
      <t>マタ</t>
    </rPh>
    <rPh sb="4" eb="6">
      <t>キュウシ</t>
    </rPh>
    <rPh sb="7" eb="9">
      <t>ヨテイ</t>
    </rPh>
    <rPh sb="10" eb="12">
      <t>ネンゲツ</t>
    </rPh>
    <phoneticPr fontId="1"/>
  </si>
  <si>
    <t>施設所在地</t>
    <rPh sb="0" eb="2">
      <t>シセツ</t>
    </rPh>
    <rPh sb="2" eb="5">
      <t>ショザイチ</t>
    </rPh>
    <phoneticPr fontId="1"/>
  </si>
  <si>
    <t>想定される浸水深</t>
    <phoneticPr fontId="16"/>
  </si>
  <si>
    <t>交付金を活用した解体を実施する場合、その交付条件</t>
    <rPh sb="0" eb="3">
      <t>コウフキン</t>
    </rPh>
    <rPh sb="4" eb="6">
      <t>カツヨウ</t>
    </rPh>
    <rPh sb="8" eb="10">
      <t>カイタイ</t>
    </rPh>
    <rPh sb="11" eb="13">
      <t>ジッシ</t>
    </rPh>
    <rPh sb="15" eb="17">
      <t>バアイ</t>
    </rPh>
    <rPh sb="20" eb="22">
      <t>コウフ</t>
    </rPh>
    <rPh sb="22" eb="24">
      <t>ジョウケン</t>
    </rPh>
    <phoneticPr fontId="1"/>
  </si>
  <si>
    <t>廃焼却施設解体事業
着手（予定）年月</t>
    <phoneticPr fontId="1"/>
  </si>
  <si>
    <t>完了（予定）年月</t>
    <rPh sb="0" eb="2">
      <t>カンリョウ</t>
    </rPh>
    <rPh sb="3" eb="5">
      <t>ヨテイ</t>
    </rPh>
    <rPh sb="6" eb="8">
      <t>ネンゲツ</t>
    </rPh>
    <phoneticPr fontId="1"/>
  </si>
  <si>
    <t>表５　浄化槽事業等のための整備事業※ 計画地域内の施設の状況（現況、予定）を地図上に示したものを添付</t>
    <rPh sb="0" eb="1">
      <t>ヒョウ</t>
    </rPh>
    <rPh sb="3" eb="6">
      <t>ジョウカソウ</t>
    </rPh>
    <rPh sb="6" eb="8">
      <t>ジギョウ</t>
    </rPh>
    <rPh sb="8" eb="9">
      <t>トウ</t>
    </rPh>
    <rPh sb="13" eb="15">
      <t>セイビ</t>
    </rPh>
    <rPh sb="15" eb="17">
      <t>ジギョウ</t>
    </rPh>
    <phoneticPr fontId="1"/>
  </si>
  <si>
    <t>４　関連するその他の施策</t>
    <rPh sb="2" eb="4">
      <t>カンレン</t>
    </rPh>
    <rPh sb="8" eb="9">
      <t>タ</t>
    </rPh>
    <phoneticPr fontId="14"/>
  </si>
  <si>
    <t>（１）地域の循環型社会を形成する上で、次の施策を実施していく</t>
    <rPh sb="3" eb="5">
      <t>チイキ</t>
    </rPh>
    <rPh sb="6" eb="8">
      <t>ジュンカン</t>
    </rPh>
    <rPh sb="8" eb="9">
      <t>ガタ</t>
    </rPh>
    <rPh sb="9" eb="11">
      <t>シャカイ</t>
    </rPh>
    <rPh sb="12" eb="14">
      <t>ケイセイ</t>
    </rPh>
    <rPh sb="16" eb="17">
      <t>ウエ</t>
    </rPh>
    <rPh sb="19" eb="20">
      <t>ツギ</t>
    </rPh>
    <rPh sb="21" eb="23">
      <t>シサク</t>
    </rPh>
    <rPh sb="24" eb="26">
      <t>ジッシ</t>
    </rPh>
    <phoneticPr fontId="14"/>
  </si>
  <si>
    <t>　　ア　ごみ減量・リサイクル促進のための施策内容</t>
    <phoneticPr fontId="14"/>
  </si>
  <si>
    <t>関連するその他施策について、構成市町村で実施している内容を記載すること。
一般廃棄物処理基本計画、生活排水処理基本計画等の記載をもって、地域計画の記載代わりに添付することができる。
詳細は、地域計画作成マニュアル（令和６年３月作成）を確認すること。</t>
    <rPh sb="0" eb="2">
      <t>カンレン</t>
    </rPh>
    <rPh sb="6" eb="7">
      <t>タ</t>
    </rPh>
    <rPh sb="7" eb="9">
      <t>セサク</t>
    </rPh>
    <rPh sb="14" eb="16">
      <t>コウセイ</t>
    </rPh>
    <rPh sb="16" eb="19">
      <t>シチョウソン</t>
    </rPh>
    <rPh sb="20" eb="22">
      <t>ジッシ</t>
    </rPh>
    <rPh sb="26" eb="28">
      <t>ナイヨウ</t>
    </rPh>
    <rPh sb="29" eb="31">
      <t>キサイ</t>
    </rPh>
    <rPh sb="61" eb="63">
      <t>キサイ</t>
    </rPh>
    <rPh sb="91" eb="93">
      <t>ショウサイ</t>
    </rPh>
    <rPh sb="95" eb="99">
      <t>チイキケイカク</t>
    </rPh>
    <rPh sb="99" eb="101">
      <t>サクセイ</t>
    </rPh>
    <rPh sb="107" eb="109">
      <t>レイワ</t>
    </rPh>
    <rPh sb="110" eb="111">
      <t>ネン</t>
    </rPh>
    <rPh sb="112" eb="113">
      <t>ガツ</t>
    </rPh>
    <rPh sb="113" eb="115">
      <t>サクセイ</t>
    </rPh>
    <rPh sb="117" eb="119">
      <t>カクニン</t>
    </rPh>
    <phoneticPr fontId="19"/>
  </si>
  <si>
    <t>　　イ　プラスチック資源に関する施策内容</t>
    <phoneticPr fontId="14"/>
  </si>
  <si>
    <t>　　ウ　ごみ処理手数料有料化の実施内容</t>
    <phoneticPr fontId="14"/>
  </si>
  <si>
    <t>　　エ　リチウム蓄電池に関する対策</t>
    <rPh sb="15" eb="17">
      <t>タイサク</t>
    </rPh>
    <phoneticPr fontId="14"/>
  </si>
  <si>
    <t>　　オ　事業系ごみに関する施策内容</t>
    <phoneticPr fontId="14"/>
  </si>
  <si>
    <t>　　ア　災害時の廃棄物処理に関する事項</t>
    <phoneticPr fontId="14"/>
  </si>
  <si>
    <t>　　イ　生活排水対策</t>
    <phoneticPr fontId="14"/>
  </si>
  <si>
    <t>５　計画のフォローアップと事後評価</t>
    <phoneticPr fontId="14"/>
  </si>
  <si>
    <t>（１）計画のフォローアップ</t>
  </si>
  <si>
    <t>記載例）○△□地域各市町村は、計画の進捗状況を把握し、その結果を公表するとともに、必要に応じて、○△□地域各市町村、◇■県及び国と意見交換をしつつ、計画の進捗状況を勘案し、計画の見直しを行う。</t>
    <rPh sb="0" eb="3">
      <t>キサイレイ</t>
    </rPh>
    <phoneticPr fontId="31"/>
  </si>
  <si>
    <t>（２）事後評価及び計画の見直し</t>
    <phoneticPr fontId="31"/>
  </si>
  <si>
    <t>記載例）計画期間終了後、処理状況の把握を行い、その結果が取りまとまった時点で、速やかに計画の事後評価、目標達成状況の評価を行う。また、評価の結果を公表するとともに、評価結果を次期計画策定に反映させるものとする。なお、計画の進捗状況や社会経済情勢の変化等を踏まえ、必要に応じ計画を見直すものとする。</t>
    <rPh sb="0" eb="3">
      <t>キサイレイ</t>
    </rPh>
    <phoneticPr fontId="31"/>
  </si>
  <si>
    <t>総括表（交付期間における各交付対象事業の概算事業費）</t>
    <phoneticPr fontId="1"/>
  </si>
  <si>
    <t>各項目の留意事項等について下記に記載する。</t>
    <rPh sb="0" eb="3">
      <t>カクコウモク</t>
    </rPh>
    <phoneticPr fontId="58"/>
  </si>
  <si>
    <t>事　業　種　別</t>
    <rPh sb="4" eb="5">
      <t>タネ</t>
    </rPh>
    <rPh sb="6" eb="7">
      <t>ベツ</t>
    </rPh>
    <phoneticPr fontId="1"/>
  </si>
  <si>
    <t>事業
番号</t>
    <rPh sb="0" eb="2">
      <t>ジギョウ</t>
    </rPh>
    <rPh sb="3" eb="5">
      <t>バンゴウ</t>
    </rPh>
    <phoneticPr fontId="1"/>
  </si>
  <si>
    <t>事業主体
名　　称</t>
    <rPh sb="2" eb="4">
      <t>シュタイ</t>
    </rPh>
    <rPh sb="5" eb="6">
      <t>ナ</t>
    </rPh>
    <rPh sb="8" eb="9">
      <t>ショウ</t>
    </rPh>
    <phoneticPr fontId="1"/>
  </si>
  <si>
    <t>規　模</t>
    <phoneticPr fontId="1"/>
  </si>
  <si>
    <t>事業期間</t>
    <rPh sb="0" eb="2">
      <t>ジギョウ</t>
    </rPh>
    <rPh sb="2" eb="4">
      <t>キカン</t>
    </rPh>
    <phoneticPr fontId="1"/>
  </si>
  <si>
    <t>交付金交付期間</t>
    <rPh sb="0" eb="3">
      <t>コウフキン</t>
    </rPh>
    <rPh sb="3" eb="5">
      <t>コウフ</t>
    </rPh>
    <rPh sb="5" eb="7">
      <t>キカン</t>
    </rPh>
    <phoneticPr fontId="1"/>
  </si>
  <si>
    <t>総事業費（千円）</t>
    <phoneticPr fontId="1"/>
  </si>
  <si>
    <t>交付対象事業費（千円）</t>
    <rPh sb="0" eb="2">
      <t>コウフ</t>
    </rPh>
    <rPh sb="2" eb="4">
      <t>タイショウ</t>
    </rPh>
    <rPh sb="4" eb="7">
      <t>ジギョウヒ</t>
    </rPh>
    <rPh sb="8" eb="10">
      <t>センエン</t>
    </rPh>
    <phoneticPr fontId="1"/>
  </si>
  <si>
    <t>備　　考</t>
    <rPh sb="0" eb="1">
      <t>ソナエ</t>
    </rPh>
    <rPh sb="3" eb="4">
      <t>コウ</t>
    </rPh>
    <phoneticPr fontId="1"/>
  </si>
  <si>
    <t>施　設　名　称　等</t>
    <rPh sb="0" eb="1">
      <t>セ</t>
    </rPh>
    <rPh sb="2" eb="3">
      <t>セツ</t>
    </rPh>
    <rPh sb="4" eb="5">
      <t>メイ</t>
    </rPh>
    <rPh sb="6" eb="7">
      <t>ショウ</t>
    </rPh>
    <rPh sb="8" eb="9">
      <t>トウ</t>
    </rPh>
    <phoneticPr fontId="1"/>
  </si>
  <si>
    <t>単位</t>
    <rPh sb="0" eb="2">
      <t>タンイ</t>
    </rPh>
    <phoneticPr fontId="1"/>
  </si>
  <si>
    <t>開始</t>
    <rPh sb="0" eb="2">
      <t>カイシ</t>
    </rPh>
    <phoneticPr fontId="1"/>
  </si>
  <si>
    <t>終了</t>
    <rPh sb="0" eb="2">
      <t>シュウリョウ</t>
    </rPh>
    <phoneticPr fontId="1"/>
  </si>
  <si>
    <t>複数計画
合算費</t>
    <rPh sb="7" eb="8">
      <t>ヒ</t>
    </rPh>
    <phoneticPr fontId="1"/>
  </si>
  <si>
    <t>現計画での
総事業費</t>
    <rPh sb="0" eb="1">
      <t>ゲン</t>
    </rPh>
    <rPh sb="1" eb="3">
      <t>ケイカク</t>
    </rPh>
    <rPh sb="6" eb="7">
      <t>ソウ</t>
    </rPh>
    <rPh sb="7" eb="10">
      <t>ジギョウヒ</t>
    </rPh>
    <phoneticPr fontId="1"/>
  </si>
  <si>
    <t>合計</t>
    <rPh sb="0" eb="2">
      <t>ゴウケイ</t>
    </rPh>
    <phoneticPr fontId="1"/>
  </si>
  <si>
    <t>年度</t>
    <phoneticPr fontId="1"/>
  </si>
  <si>
    <t>年度</t>
  </si>
  <si>
    <t>し尿処理施設の改良事業等</t>
  </si>
  <si>
    <t xml:space="preserve">
○事業種別
プルダウンから選択すること。
○施設名称等
施設整備事業については、表３－Ａ～Ｅの施設名称と合わせること。
計画支援事業等については、「事業番号○のための計画支援」とする。
廃焼却施設解体については、「廃焼却施設解体（「表５現有施設一覧に記載の施設名称」）」と記載すること。
○事業番号
各表の記載と合わせること。
廃焼却施設解体については、表５の「関連する新設事業番号※表３の事業番号」と合わせること。
○事業主体名
各表の記載と合わせること。
○規模
各表の記載と合わせること。
解体、計画支援事業等については記載不要。
○事業期間
○交付金交付期間
地域計画期間内の事業期間を記載すること。
なお、事業が複数の地域計画を跨ぐ場合は備考欄に「全体の事業期間：○○～○○」と記載すること。
○総事業費、交付対象事業費
基本、当該地域計画内の金額を記載すること。
なお、事業が複数の地域計画を跨ぐ場合は、「複数計画合算費」に、事業全体の総事業費及び交付対象事業費の合計金額を記載すること。
○その他
実施しない事業の欄は削除して構わない。
</t>
    <rPh sb="2" eb="4">
      <t>ジギョウ</t>
    </rPh>
    <rPh sb="4" eb="6">
      <t>シュベツ</t>
    </rPh>
    <rPh sb="24" eb="29">
      <t>シセツメイショウトウ</t>
    </rPh>
    <rPh sb="30" eb="32">
      <t>シセツ</t>
    </rPh>
    <rPh sb="32" eb="36">
      <t>セイビジギョウ</t>
    </rPh>
    <rPh sb="42" eb="43">
      <t>ヒョウ</t>
    </rPh>
    <rPh sb="51" eb="53">
      <t>キサイ</t>
    </rPh>
    <rPh sb="59" eb="66">
      <t>ケイカクシエンジギョウトウ</t>
    </rPh>
    <rPh sb="73" eb="75">
      <t>ジギョウ</t>
    </rPh>
    <rPh sb="75" eb="77">
      <t>バンゴウ</t>
    </rPh>
    <rPh sb="82" eb="84">
      <t>ケイカク</t>
    </rPh>
    <rPh sb="84" eb="86">
      <t>シエン</t>
    </rPh>
    <rPh sb="95" eb="98">
      <t>ハイショウキャク</t>
    </rPh>
    <rPh sb="98" eb="100">
      <t>シセツ</t>
    </rPh>
    <rPh sb="147" eb="149">
      <t>バンゴウ</t>
    </rPh>
    <rPh sb="153" eb="154">
      <t>カク</t>
    </rPh>
    <rPh sb="154" eb="155">
      <t>ヒョウ</t>
    </rPh>
    <rPh sb="220" eb="222">
      <t>カクヒョウ</t>
    </rPh>
    <rPh sb="239" eb="241">
      <t>カクヒョウ</t>
    </rPh>
    <rPh sb="253" eb="255">
      <t>カイタイ</t>
    </rPh>
    <rPh sb="256" eb="258">
      <t>ケイカク</t>
    </rPh>
    <rPh sb="258" eb="260">
      <t>シエン</t>
    </rPh>
    <rPh sb="260" eb="262">
      <t>ジギョウ</t>
    </rPh>
    <rPh sb="262" eb="263">
      <t>トウ</t>
    </rPh>
    <rPh sb="268" eb="270">
      <t>キサイ</t>
    </rPh>
    <rPh sb="270" eb="272">
      <t>フヨウ</t>
    </rPh>
    <rPh sb="273" eb="277">
      <t>ジギョウキカン</t>
    </rPh>
    <rPh sb="279" eb="282">
      <t>コウフキン</t>
    </rPh>
    <rPh sb="284" eb="286">
      <t>キカン</t>
    </rPh>
    <rPh sb="303" eb="305">
      <t>キサイ</t>
    </rPh>
    <rPh sb="317" eb="319">
      <t>フクスウ</t>
    </rPh>
    <rPh sb="360" eb="364">
      <t>ソウジギョウヒ</t>
    </rPh>
    <rPh sb="365" eb="369">
      <t>コウフタイショウ</t>
    </rPh>
    <rPh sb="369" eb="372">
      <t>ジギョウヒ</t>
    </rPh>
    <rPh sb="373" eb="375">
      <t>キホン</t>
    </rPh>
    <rPh sb="376" eb="378">
      <t>トウガイ</t>
    </rPh>
    <rPh sb="378" eb="382">
      <t>チイキケイカク</t>
    </rPh>
    <rPh sb="382" eb="383">
      <t>ナイ</t>
    </rPh>
    <rPh sb="384" eb="386">
      <t>キンガク</t>
    </rPh>
    <rPh sb="387" eb="389">
      <t>キサイ</t>
    </rPh>
    <rPh sb="398" eb="400">
      <t>ジギョウ</t>
    </rPh>
    <rPh sb="409" eb="410">
      <t>マタ</t>
    </rPh>
    <rPh sb="450" eb="452">
      <t>キサイ</t>
    </rPh>
    <rPh sb="462" eb="463">
      <t>タ</t>
    </rPh>
    <phoneticPr fontId="16"/>
  </si>
  <si>
    <t>計画支援事業等</t>
  </si>
  <si>
    <t>浄化槽事業等のための整備事業</t>
  </si>
  <si>
    <t>浄化槽設置整備事業</t>
    <phoneticPr fontId="1"/>
  </si>
  <si>
    <t>内訳</t>
    <rPh sb="0" eb="2">
      <t>ウチワケ</t>
    </rPh>
    <phoneticPr fontId="1"/>
  </si>
  <si>
    <t>浄化槽整備事業（下記事業を除く）</t>
    <rPh sb="0" eb="3">
      <t>ジョウカソウ</t>
    </rPh>
    <rPh sb="3" eb="5">
      <t>セイビ</t>
    </rPh>
    <rPh sb="5" eb="7">
      <t>ジギョウ</t>
    </rPh>
    <rPh sb="8" eb="10">
      <t>カキ</t>
    </rPh>
    <rPh sb="10" eb="12">
      <t>ジギョウ</t>
    </rPh>
    <rPh sb="13" eb="14">
      <t>ノゾ</t>
    </rPh>
    <phoneticPr fontId="1"/>
  </si>
  <si>
    <t>基</t>
    <rPh sb="0" eb="1">
      <t>モト</t>
    </rPh>
    <phoneticPr fontId="1"/>
  </si>
  <si>
    <t>既設の浄化槽改築事業</t>
    <rPh sb="0" eb="2">
      <t>キセツ</t>
    </rPh>
    <rPh sb="3" eb="6">
      <t>ジョウカソウ</t>
    </rPh>
    <rPh sb="6" eb="8">
      <t>カイチク</t>
    </rPh>
    <rPh sb="8" eb="10">
      <t>ジギョウ</t>
    </rPh>
    <phoneticPr fontId="1"/>
  </si>
  <si>
    <t>浄化槽災害復旧事業</t>
    <rPh sb="0" eb="3">
      <t>ジョウカソウ</t>
    </rPh>
    <rPh sb="3" eb="5">
      <t>サイガイ</t>
    </rPh>
    <rPh sb="5" eb="7">
      <t>フッキュウ</t>
    </rPh>
    <rPh sb="7" eb="9">
      <t>ジギョウ</t>
    </rPh>
    <phoneticPr fontId="1"/>
  </si>
  <si>
    <t>少人数高齢世帯の維持管理負担軽減事業</t>
    <rPh sb="0" eb="3">
      <t>ショウニンズウ</t>
    </rPh>
    <rPh sb="3" eb="5">
      <t>コウレイ</t>
    </rPh>
    <rPh sb="5" eb="7">
      <t>セタイ</t>
    </rPh>
    <rPh sb="8" eb="12">
      <t>イジカンリ</t>
    </rPh>
    <rPh sb="12" eb="14">
      <t>フタン</t>
    </rPh>
    <rPh sb="14" eb="18">
      <t>ケイゲンジギョウ</t>
    </rPh>
    <phoneticPr fontId="1"/>
  </si>
  <si>
    <t>浄化槽整備効率化事業費</t>
    <rPh sb="0" eb="3">
      <t>ジョウカソウ</t>
    </rPh>
    <rPh sb="3" eb="5">
      <t>セイビ</t>
    </rPh>
    <rPh sb="5" eb="7">
      <t>コウリツ</t>
    </rPh>
    <rPh sb="7" eb="8">
      <t>カ</t>
    </rPh>
    <rPh sb="8" eb="10">
      <t>ジギョウ</t>
    </rPh>
    <rPh sb="10" eb="11">
      <t>ヒ</t>
    </rPh>
    <phoneticPr fontId="1"/>
  </si>
  <si>
    <t>公共浄化槽等整備推進事業</t>
    <rPh sb="0" eb="2">
      <t>コウキョウ</t>
    </rPh>
    <rPh sb="2" eb="5">
      <t>ジョウカソウ</t>
    </rPh>
    <rPh sb="5" eb="6">
      <t>トウ</t>
    </rPh>
    <rPh sb="6" eb="8">
      <t>セイビ</t>
    </rPh>
    <rPh sb="8" eb="10">
      <t>スイシン</t>
    </rPh>
    <rPh sb="10" eb="12">
      <t>ジギョウ</t>
    </rPh>
    <phoneticPr fontId="1"/>
  </si>
  <si>
    <t>浄化槽整備事業（下記事業を除く）</t>
    <phoneticPr fontId="1"/>
  </si>
  <si>
    <t>既設の浄化槽改築事業</t>
    <phoneticPr fontId="1"/>
  </si>
  <si>
    <t>少人数高齢世帯の維持管理負担軽減事業</t>
    <phoneticPr fontId="1"/>
  </si>
  <si>
    <t>浄化槽整備効率化事業費</t>
    <phoneticPr fontId="1"/>
  </si>
  <si>
    <t>合     　　計</t>
    <phoneticPr fontId="1"/>
  </si>
  <si>
    <t>一般廃棄物の処理の実績と予測</t>
    <rPh sb="0" eb="2">
      <t>イッパン</t>
    </rPh>
    <rPh sb="2" eb="5">
      <t>ハイキブツ</t>
    </rPh>
    <phoneticPr fontId="58"/>
  </si>
  <si>
    <t xml:space="preserve">指標・単位
</t>
    <rPh sb="0" eb="2">
      <t>シヒョウ</t>
    </rPh>
    <rPh sb="3" eb="5">
      <t>タンイ</t>
    </rPh>
    <phoneticPr fontId="1"/>
  </si>
  <si>
    <t>過去の状況・現状</t>
    <rPh sb="0" eb="2">
      <t>カコ</t>
    </rPh>
    <rPh sb="3" eb="5">
      <t>ジョウキョウ</t>
    </rPh>
    <rPh sb="6" eb="8">
      <t>ゲンジョウ</t>
    </rPh>
    <phoneticPr fontId="1"/>
  </si>
  <si>
    <t>予測</t>
    <phoneticPr fontId="1"/>
  </si>
  <si>
    <t>令和元年度</t>
    <rPh sb="0" eb="2">
      <t>レイワ</t>
    </rPh>
    <rPh sb="2" eb="3">
      <t>モト</t>
    </rPh>
    <rPh sb="3" eb="5">
      <t>ネンド</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</si>
  <si>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</si>
  <si>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</si>
  <si>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</si>
  <si>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</si>
  <si>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</si>
  <si>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</si>
  <si>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</si>
  <si>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</si>
  <si>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</si>
  <si>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</si>
  <si>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①総人口（人）</t>
    <rPh sb="1" eb="4">
      <t>ソウジンコウ</t>
    </rPh>
    <rPh sb="5" eb="6">
      <t>ヒト</t>
    </rPh>
    <phoneticPr fontId="1"/>
  </si>
  <si>
    <t>②事業系ごみ排出量
（トン）</t>
    <rPh sb="1" eb="3">
      <t>ジギョウ</t>
    </rPh>
    <rPh sb="3" eb="4">
      <t>ケイ</t>
    </rPh>
    <rPh sb="6" eb="8">
      <t>ハイシュツ</t>
    </rPh>
    <rPh sb="8" eb="9">
      <t>リョウ</t>
    </rPh>
    <phoneticPr fontId="1"/>
  </si>
  <si>
    <t>③生活系ごみ排出量
（トン）</t>
    <rPh sb="1" eb="3">
      <t>セイカツ</t>
    </rPh>
    <rPh sb="3" eb="4">
      <t>ケイ</t>
    </rPh>
    <rPh sb="6" eb="8">
      <t>ハイシュツ</t>
    </rPh>
    <rPh sb="8" eb="9">
      <t>リョウ</t>
    </rPh>
    <phoneticPr fontId="1"/>
  </si>
  <si>
    <t>④1人1日当たりの
ごみ排出量
（ｇ/人日）</t>
    <rPh sb="2" eb="3">
      <t>ニン</t>
    </rPh>
    <rPh sb="4" eb="5">
      <t>ニチ</t>
    </rPh>
    <rPh sb="5" eb="6">
      <t>ア</t>
    </rPh>
    <rPh sb="12" eb="14">
      <t>ハイシュツ</t>
    </rPh>
    <rPh sb="14" eb="15">
      <t>リョウ</t>
    </rPh>
    <rPh sb="19" eb="20">
      <t>ヒト</t>
    </rPh>
    <rPh sb="20" eb="21">
      <t>ヒ</t>
    </rPh>
    <phoneticPr fontId="1"/>
  </si>
  <si>
    <t>その他排出量
（トン）</t>
    <rPh sb="2" eb="3">
      <t>タ</t>
    </rPh>
    <rPh sb="3" eb="5">
      <t>ハイシュツ</t>
    </rPh>
    <rPh sb="5" eb="6">
      <t>リョウ</t>
    </rPh>
    <phoneticPr fontId="1"/>
  </si>
  <si>
    <t>⑤総排出量
（トン）</t>
    <phoneticPr fontId="1"/>
  </si>
  <si>
    <t>⑥1人1日当たりの
排出量
（ｇ/人日）</t>
    <rPh sb="2" eb="3">
      <t>ニン</t>
    </rPh>
    <rPh sb="4" eb="5">
      <t>ニチ</t>
    </rPh>
    <rPh sb="5" eb="6">
      <t>ア</t>
    </rPh>
    <rPh sb="10" eb="12">
      <t>ハイシュツ</t>
    </rPh>
    <rPh sb="12" eb="13">
      <t>リョウ</t>
    </rPh>
    <rPh sb="17" eb="18">
      <t>ヒト</t>
    </rPh>
    <rPh sb="18" eb="19">
      <t>ヒ</t>
    </rPh>
    <phoneticPr fontId="1"/>
  </si>
  <si>
    <t>⑦総資源化量
（トン）</t>
    <rPh sb="1" eb="2">
      <t>ソウ</t>
    </rPh>
    <rPh sb="2" eb="4">
      <t>シゲン</t>
    </rPh>
    <rPh sb="4" eb="5">
      <t>カ</t>
    </rPh>
    <rPh sb="5" eb="6">
      <t>リョウ</t>
    </rPh>
    <phoneticPr fontId="1"/>
  </si>
  <si>
    <t>⑧埋立最終処分量
（トン）</t>
    <rPh sb="1" eb="3">
      <t>ウメタテ</t>
    </rPh>
    <rPh sb="3" eb="5">
      <t>サイシュウ</t>
    </rPh>
    <rPh sb="5" eb="7">
      <t>ショブン</t>
    </rPh>
    <rPh sb="7" eb="8">
      <t>リョウ</t>
    </rPh>
    <phoneticPr fontId="1"/>
  </si>
  <si>
    <t>生活系ごみ排出量
のうち資源化量
（トン）</t>
    <phoneticPr fontId="1"/>
  </si>
  <si>
    <t>年間日数
（日）</t>
    <rPh sb="0" eb="2">
      <t>ネンカン</t>
    </rPh>
    <rPh sb="2" eb="4">
      <t>ニッスウ</t>
    </rPh>
    <rPh sb="6" eb="7">
      <t>ニチ</t>
    </rPh>
    <phoneticPr fontId="1"/>
  </si>
  <si>
    <t>生活排水の処理の実績と予測</t>
    <rPh sb="0" eb="2">
      <t>セイカツ</t>
    </rPh>
    <rPh sb="2" eb="4">
      <t>ハイスイ</t>
    </rPh>
    <rPh sb="5" eb="7">
      <t>ショリ</t>
    </rPh>
    <rPh sb="8" eb="10">
      <t>ジッセキ</t>
    </rPh>
    <rPh sb="11" eb="13">
      <t>ヨソク</t>
    </rPh>
    <phoneticPr fontId="1"/>
  </si>
  <si>
    <t xml:space="preserve">　指標・単位
</t>
    <rPh sb="1" eb="3">
      <t>シヒョウ</t>
    </rPh>
    <rPh sb="4" eb="6">
      <t>タンイ</t>
    </rPh>
    <phoneticPr fontId="1"/>
  </si>
  <si>
    <t>総人口（人）</t>
    <rPh sb="0" eb="3">
      <t>ソウジンコウ</t>
    </rPh>
    <rPh sb="4" eb="5">
      <t>ニン</t>
    </rPh>
    <phoneticPr fontId="1"/>
  </si>
  <si>
    <t>汚水衛生処理人口
汚水衛生処理率又は汚水処理人口普及率</t>
    <rPh sb="0" eb="2">
      <t>オスイ</t>
    </rPh>
    <rPh sb="2" eb="4">
      <t>エイセイ</t>
    </rPh>
    <rPh sb="4" eb="6">
      <t>ショリ</t>
    </rPh>
    <rPh sb="6" eb="8">
      <t>ジンコウ</t>
    </rPh>
    <rPh sb="9" eb="11">
      <t>オスイ</t>
    </rPh>
    <rPh sb="11" eb="13">
      <t>エイセイ</t>
    </rPh>
    <rPh sb="13" eb="16">
      <t>ショリリツ</t>
    </rPh>
    <rPh sb="16" eb="17">
      <t>マタ</t>
    </rPh>
    <rPh sb="18" eb="20">
      <t>オスイ</t>
    </rPh>
    <rPh sb="20" eb="22">
      <t>ショリ</t>
    </rPh>
    <rPh sb="22" eb="24">
      <t>ジンコウ</t>
    </rPh>
    <rPh sb="24" eb="27">
      <t>フキュウリツ</t>
    </rPh>
    <phoneticPr fontId="1"/>
  </si>
  <si>
    <t>集落排水施設等（人）</t>
    <rPh sb="0" eb="2">
      <t>シュウラク</t>
    </rPh>
    <rPh sb="2" eb="4">
      <t>ハイスイ</t>
    </rPh>
    <rPh sb="4" eb="6">
      <t>シセツ</t>
    </rPh>
    <rPh sb="6" eb="7">
      <t>トウ</t>
    </rPh>
    <rPh sb="8" eb="9">
      <t>ニン</t>
    </rPh>
    <phoneticPr fontId="1"/>
  </si>
  <si>
    <t>合併処理浄化槽等（人）</t>
    <rPh sb="0" eb="2">
      <t>ガッペイ</t>
    </rPh>
    <rPh sb="2" eb="4">
      <t>ショリ</t>
    </rPh>
    <rPh sb="4" eb="7">
      <t>ジョウカソウ</t>
    </rPh>
    <rPh sb="7" eb="8">
      <t>トウ</t>
    </rPh>
    <rPh sb="9" eb="10">
      <t>ニン</t>
    </rPh>
    <phoneticPr fontId="1"/>
  </si>
  <si>
    <t>未処理人口（人）</t>
    <rPh sb="0" eb="3">
      <t>ミショリ</t>
    </rPh>
    <rPh sb="3" eb="5">
      <t>ジンコウ</t>
    </rPh>
    <rPh sb="6" eb="7">
      <t>ニン</t>
    </rPh>
    <phoneticPr fontId="1"/>
  </si>
  <si>
    <t>汚水衛生未処理人口</t>
    <rPh sb="0" eb="2">
      <t>オスイ</t>
    </rPh>
    <rPh sb="2" eb="4">
      <t>エイセイ</t>
    </rPh>
    <rPh sb="4" eb="7">
      <t>ミショリ</t>
    </rPh>
    <rPh sb="7" eb="9">
      <t>ジンコウ</t>
    </rPh>
    <phoneticPr fontId="1"/>
  </si>
  <si>
    <t>理由書</t>
    <rPh sb="0" eb="3">
      <t>リユウショ</t>
    </rPh>
    <phoneticPr fontId="58"/>
  </si>
  <si>
    <t>環境大臣</t>
    <rPh sb="0" eb="2">
      <t>カンキョウ</t>
    </rPh>
    <rPh sb="2" eb="4">
      <t>ダイジン</t>
    </rPh>
    <phoneticPr fontId="58"/>
  </si>
  <si>
    <t>殿</t>
  </si>
  <si>
    <t>〇〇市町村長</t>
    <rPh sb="2" eb="4">
      <t>シチョウ</t>
    </rPh>
    <rPh sb="4" eb="6">
      <t>ソンチョウ</t>
    </rPh>
    <phoneticPr fontId="58"/>
  </si>
  <si>
    <t>氏名</t>
  </si>
  <si>
    <t>（△△組合管理者）</t>
    <phoneticPr fontId="58"/>
  </si>
  <si>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直近の１人１日当たりのごみ排出量の実績値の95％以上の値とするため、当該通知３イに基づき下記のとおり提出します。</t>
    </r>
    <rPh sb="7" eb="9">
      <t>ジッシ</t>
    </rPh>
    <rPh sb="11" eb="13">
      <t>イッパン</t>
    </rPh>
    <rPh sb="13" eb="20">
      <t>ハイキブツショリシセツ</t>
    </rPh>
    <rPh sb="20" eb="22">
      <t>セイビ</t>
    </rPh>
    <rPh sb="22" eb="24">
      <t>ジギョウ</t>
    </rPh>
    <rPh sb="89" eb="91">
      <t>キテイ</t>
    </rPh>
    <rPh sb="147" eb="148">
      <t>モト</t>
    </rPh>
    <rPh sb="156" eb="158">
      <t>テイシュツ</t>
    </rPh>
    <phoneticPr fontId="58"/>
  </si>
  <si>
    <t>赤字箇所は事業主体において適宜修正すること。</t>
    <rPh sb="0" eb="2">
      <t>アカジ</t>
    </rPh>
    <rPh sb="2" eb="4">
      <t>カショ</t>
    </rPh>
    <rPh sb="5" eb="9">
      <t>ジギョウシュタイ</t>
    </rPh>
    <rPh sb="13" eb="15">
      <t>テキギ</t>
    </rPh>
    <rPh sb="15" eb="17">
      <t>シュウセイ</t>
    </rPh>
    <phoneticPr fontId="58"/>
  </si>
  <si>
    <t>記</t>
    <rPh sb="0" eb="1">
      <t>キ</t>
    </rPh>
    <phoneticPr fontId="58"/>
  </si>
  <si>
    <t>１．計画区域内において実施している排出抑制施策及び集団回収等の内容</t>
    <rPh sb="2" eb="7">
      <t>ケイカククイキナイ</t>
    </rPh>
    <rPh sb="11" eb="13">
      <t>ジッシ</t>
    </rPh>
    <rPh sb="17" eb="19">
      <t>ハイシュツ</t>
    </rPh>
    <rPh sb="19" eb="21">
      <t>ヨクセイ</t>
    </rPh>
    <rPh sb="21" eb="23">
      <t>シサク</t>
    </rPh>
    <rPh sb="23" eb="24">
      <t>オヨ</t>
    </rPh>
    <rPh sb="25" eb="30">
      <t>シュウダンカイシュウトウ</t>
    </rPh>
    <rPh sb="31" eb="33">
      <t>ナイヨウ</t>
    </rPh>
    <phoneticPr fontId="58"/>
  </si>
  <si>
    <t>２．以下どちらかを示す書類（参考書類添付）</t>
    <rPh sb="2" eb="4">
      <t>イカ</t>
    </rPh>
    <rPh sb="9" eb="10">
      <t>シメ</t>
    </rPh>
    <rPh sb="11" eb="13">
      <t>ショルイ</t>
    </rPh>
    <rPh sb="14" eb="18">
      <t>サンコウショルイ</t>
    </rPh>
    <rPh sb="18" eb="20">
      <t>テンプ</t>
    </rPh>
    <phoneticPr fontId="58"/>
  </si>
  <si>
    <t>・令和７年度において、平成24年度に対して排出量を約16％削減していることを示す書類</t>
    <rPh sb="38" eb="39">
      <t>シメ</t>
    </rPh>
    <rPh sb="40" eb="42">
      <t>ショルイ</t>
    </rPh>
    <phoneticPr fontId="58"/>
  </si>
  <si>
    <t>・循環型社会形成推進基本計画で定める１人１日当たりのごみ排出量の数値目標を達成していることを示す書類</t>
    <rPh sb="1" eb="3">
      <t>ジュンカン</t>
    </rPh>
    <rPh sb="3" eb="4">
      <t>ガタ</t>
    </rPh>
    <rPh sb="4" eb="6">
      <t>シャカイ</t>
    </rPh>
    <rPh sb="6" eb="8">
      <t>ケイセイ</t>
    </rPh>
    <rPh sb="8" eb="10">
      <t>スイシン</t>
    </rPh>
    <rPh sb="10" eb="12">
      <t>キホン</t>
    </rPh>
    <rPh sb="12" eb="14">
      <t>ケイカク</t>
    </rPh>
    <rPh sb="15" eb="16">
      <t>サダ</t>
    </rPh>
    <rPh sb="19" eb="20">
      <t>ニン</t>
    </rPh>
    <rPh sb="21" eb="22">
      <t>ニチ</t>
    </rPh>
    <rPh sb="22" eb="23">
      <t>ア</t>
    </rPh>
    <rPh sb="28" eb="30">
      <t>ハイシュツ</t>
    </rPh>
    <rPh sb="30" eb="31">
      <t>リョウ</t>
    </rPh>
    <rPh sb="32" eb="34">
      <t>スウチ</t>
    </rPh>
    <rPh sb="34" eb="36">
      <t>モクヒョウ</t>
    </rPh>
    <rPh sb="37" eb="39">
      <t>タッセイ</t>
    </rPh>
    <rPh sb="46" eb="47">
      <t>シメ</t>
    </rPh>
    <rPh sb="48" eb="50">
      <t>ショルイ</t>
    </rPh>
    <phoneticPr fontId="58"/>
  </si>
  <si>
    <r>
      <rPr>
        <sz val="12"/>
        <rFont val="ＭＳ 明朝"/>
        <family val="1"/>
        <charset val="128"/>
      </rP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t>
    </r>
    <r>
      <rPr>
        <sz val="12"/>
        <color rgb="FFFF0000"/>
        <rFont val="ＭＳ 明朝"/>
        <family val="1"/>
        <charset val="128"/>
      </rPr>
      <t>観光地</t>
    </r>
    <r>
      <rPr>
        <sz val="12"/>
        <color theme="1"/>
        <rFont val="ＭＳ 明朝"/>
        <family val="1"/>
        <charset val="128"/>
      </rPr>
      <t>を理由として計画処理区域となる市町村等のごみ排出量の</t>
    </r>
    <r>
      <rPr>
        <sz val="12"/>
        <color rgb="FFFF0000"/>
        <rFont val="ＭＳ 明朝"/>
        <family val="1"/>
        <charset val="128"/>
      </rPr>
      <t>季節変動</t>
    </r>
    <r>
      <rPr>
        <sz val="12"/>
        <color theme="1"/>
        <rFont val="ＭＳ 明朝"/>
        <family val="1"/>
        <charset val="128"/>
      </rPr>
      <t>が著しく大きいため、当該通知３イなお書に基づき下記のとおり提出します。</t>
    </r>
    <rPh sb="0" eb="1">
      <t>ホン</t>
    </rPh>
    <rPh sb="1" eb="4">
      <t>シチョウソン</t>
    </rPh>
    <rPh sb="4" eb="6">
      <t>クミアイ</t>
    </rPh>
    <rPh sb="7" eb="9">
      <t>ジッシ</t>
    </rPh>
    <rPh sb="11" eb="13">
      <t>イッパン</t>
    </rPh>
    <rPh sb="13" eb="20">
      <t>ハイキブツショリシセツ</t>
    </rPh>
    <rPh sb="20" eb="22">
      <t>セイビ</t>
    </rPh>
    <rPh sb="22" eb="24">
      <t>ジギョウ</t>
    </rPh>
    <rPh sb="89" eb="91">
      <t>キテイ</t>
    </rPh>
    <rPh sb="110" eb="112">
      <t>リユウ</t>
    </rPh>
    <rPh sb="115" eb="121">
      <t>ケイカクショリクイキ</t>
    </rPh>
    <rPh sb="124" eb="127">
      <t>シチョウソン</t>
    </rPh>
    <rPh sb="127" eb="128">
      <t>トウ</t>
    </rPh>
    <rPh sb="157" eb="158">
      <t>ガ</t>
    </rPh>
    <rPh sb="159" eb="160">
      <t>モト</t>
    </rPh>
    <rPh sb="168" eb="170">
      <t>テイシュツ</t>
    </rPh>
    <phoneticPr fontId="58"/>
  </si>
  <si>
    <t>赤字箇所は事業主体において理由に基づき適宜修正すること。</t>
    <rPh sb="0" eb="2">
      <t>アカジ</t>
    </rPh>
    <rPh sb="2" eb="4">
      <t>カショ</t>
    </rPh>
    <rPh sb="5" eb="9">
      <t>ジギョウシュタイ</t>
    </rPh>
    <rPh sb="13" eb="15">
      <t>リユウ</t>
    </rPh>
    <rPh sb="16" eb="17">
      <t>モト</t>
    </rPh>
    <rPh sb="19" eb="21">
      <t>テキギ</t>
    </rPh>
    <rPh sb="21" eb="23">
      <t>シュウセイ</t>
    </rPh>
    <phoneticPr fontId="58"/>
  </si>
  <si>
    <t>１．設定する計画１人１日平均排出量（単位：g/人/日）</t>
    <rPh sb="2" eb="4">
      <t>セッテイ</t>
    </rPh>
    <rPh sb="6" eb="8">
      <t>ケイカク</t>
    </rPh>
    <rPh sb="9" eb="10">
      <t>ニン</t>
    </rPh>
    <rPh sb="11" eb="12">
      <t>ニチ</t>
    </rPh>
    <rPh sb="12" eb="14">
      <t>ヘイキン</t>
    </rPh>
    <rPh sb="14" eb="16">
      <t>ハイシュツ</t>
    </rPh>
    <rPh sb="16" eb="17">
      <t>リョウ</t>
    </rPh>
    <rPh sb="18" eb="20">
      <t>タンイ</t>
    </rPh>
    <rPh sb="23" eb="24">
      <t>ニン</t>
    </rPh>
    <rPh sb="25" eb="26">
      <t>ニチ</t>
    </rPh>
    <phoneticPr fontId="58"/>
  </si>
  <si>
    <t>２．１．で設定した計画１人１日平均排出量の算出の考え方（算出方法）</t>
    <rPh sb="5" eb="7">
      <t>セッテイ</t>
    </rPh>
    <rPh sb="9" eb="11">
      <t>ケイカク</t>
    </rPh>
    <rPh sb="12" eb="13">
      <t>ニン</t>
    </rPh>
    <rPh sb="14" eb="15">
      <t>ニチ</t>
    </rPh>
    <rPh sb="15" eb="20">
      <t>ヘイキンハイシュツリョウ</t>
    </rPh>
    <phoneticPr fontId="58"/>
  </si>
  <si>
    <r>
      <t>３．</t>
    </r>
    <r>
      <rPr>
        <sz val="12"/>
        <color rgb="FFFF0000"/>
        <rFont val="ＭＳ 明朝"/>
        <family val="1"/>
        <charset val="128"/>
      </rPr>
      <t>観光地</t>
    </r>
    <r>
      <rPr>
        <sz val="12"/>
        <color theme="1"/>
        <rFont val="ＭＳ 明朝"/>
        <family val="1"/>
        <charset val="128"/>
      </rPr>
      <t>であることにより市町村等のごみ排出量の</t>
    </r>
    <r>
      <rPr>
        <sz val="12"/>
        <color rgb="FFFF0000"/>
        <rFont val="ＭＳ 明朝"/>
        <family val="1"/>
        <charset val="128"/>
      </rPr>
      <t>季節変動が大きい</t>
    </r>
    <r>
      <rPr>
        <sz val="12"/>
        <color theme="1"/>
        <rFont val="ＭＳ 明朝"/>
        <family val="1"/>
        <charset val="128"/>
      </rPr>
      <t>ことを示す書類</t>
    </r>
    <rPh sb="2" eb="5">
      <t>カンコウチ</t>
    </rPh>
    <rPh sb="24" eb="28">
      <t>キセツヘンドウ</t>
    </rPh>
    <rPh sb="29" eb="30">
      <t>オオ</t>
    </rPh>
    <rPh sb="35" eb="36">
      <t>シメ</t>
    </rPh>
    <rPh sb="37" eb="39">
      <t>ショルイ</t>
    </rPh>
    <phoneticPr fontId="58"/>
  </si>
  <si>
    <t>（例）月別（外国人）旅行者を示したグラフ</t>
    <rPh sb="1" eb="2">
      <t>レイ</t>
    </rPh>
    <rPh sb="3" eb="5">
      <t>ツキベツ</t>
    </rPh>
    <rPh sb="6" eb="9">
      <t>ガイコクジン</t>
    </rPh>
    <rPh sb="10" eb="13">
      <t>リョコウシャ</t>
    </rPh>
    <rPh sb="14" eb="15">
      <t>シメ</t>
    </rPh>
    <phoneticPr fontId="58"/>
  </si>
  <si>
    <t>（例）月別ごみ排出量のグラフ</t>
    <rPh sb="1" eb="2">
      <t>レイ</t>
    </rPh>
    <rPh sb="3" eb="5">
      <t>ツキベツ</t>
    </rPh>
    <rPh sb="7" eb="9">
      <t>ハイシュツ</t>
    </rPh>
    <rPh sb="9" eb="10">
      <t>リョウ</t>
    </rPh>
    <phoneticPr fontId="58"/>
  </si>
  <si>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より算出した施設規模に対して、災害廃棄物処理量を</t>
    </r>
    <r>
      <rPr>
        <sz val="12"/>
        <color rgb="FFFF0000"/>
        <rFont val="ＭＳ 明朝"/>
        <family val="1"/>
        <charset val="128"/>
      </rPr>
      <t>〇</t>
    </r>
    <r>
      <rPr>
        <sz val="12"/>
        <color theme="1"/>
        <rFont val="ＭＳ 明朝"/>
        <family val="1"/>
        <charset val="128"/>
      </rPr>
      <t>％を見込むものとしたいため、関係書類を添え、当該通知３ウに基づき下記のとおり提出します。</t>
    </r>
    <rPh sb="0" eb="1">
      <t>ホン</t>
    </rPh>
    <rPh sb="7" eb="9">
      <t>ジッシ</t>
    </rPh>
    <rPh sb="11" eb="13">
      <t>イッパン</t>
    </rPh>
    <rPh sb="13" eb="20">
      <t>ハイキブツショリシセツ</t>
    </rPh>
    <rPh sb="20" eb="22">
      <t>セイビ</t>
    </rPh>
    <rPh sb="22" eb="24">
      <t>ジギョウ</t>
    </rPh>
    <rPh sb="91" eb="93">
      <t>サンシュツ</t>
    </rPh>
    <rPh sb="100" eb="101">
      <t>タイ</t>
    </rPh>
    <rPh sb="104" eb="106">
      <t>サイガイ</t>
    </rPh>
    <rPh sb="106" eb="109">
      <t>ハイキブツ</t>
    </rPh>
    <rPh sb="109" eb="111">
      <t>ショリ</t>
    </rPh>
    <rPh sb="111" eb="112">
      <t>リョウ</t>
    </rPh>
    <rPh sb="143" eb="144">
      <t>モト</t>
    </rPh>
    <rPh sb="152" eb="154">
      <t>テイシュツ</t>
    </rPh>
    <phoneticPr fontId="58"/>
  </si>
  <si>
    <r>
      <t>１．災害廃棄物処理量を施設規模に対して</t>
    </r>
    <r>
      <rPr>
        <sz val="12"/>
        <color rgb="FFFF0000"/>
        <rFont val="ＭＳ 明朝"/>
        <family val="1"/>
        <charset val="128"/>
      </rPr>
      <t>〇</t>
    </r>
    <r>
      <rPr>
        <sz val="12"/>
        <color theme="1"/>
        <rFont val="ＭＳ 明朝"/>
        <family val="1"/>
        <charset val="128"/>
      </rPr>
      <t>％見込む理由（個別の事情）</t>
    </r>
    <rPh sb="2" eb="7">
      <t>サイガイハイキブツ</t>
    </rPh>
    <rPh sb="7" eb="9">
      <t>ショリ</t>
    </rPh>
    <rPh sb="9" eb="10">
      <t>リョウ</t>
    </rPh>
    <rPh sb="11" eb="15">
      <t>シセツキボ</t>
    </rPh>
    <rPh sb="16" eb="17">
      <t>タイ</t>
    </rPh>
    <rPh sb="21" eb="23">
      <t>ミコ</t>
    </rPh>
    <rPh sb="24" eb="26">
      <t>リユウ</t>
    </rPh>
    <rPh sb="27" eb="29">
      <t>コベツ</t>
    </rPh>
    <rPh sb="30" eb="32">
      <t>ジジョウ</t>
    </rPh>
    <phoneticPr fontId="58"/>
  </si>
  <si>
    <r>
      <t>２．</t>
    </r>
    <r>
      <rPr>
        <sz val="12"/>
        <color rgb="FFFF0000"/>
        <rFont val="ＭＳ 明朝"/>
        <family val="1"/>
        <charset val="128"/>
      </rPr>
      <t>〇</t>
    </r>
    <r>
      <rPr>
        <sz val="12"/>
        <color theme="1"/>
        <rFont val="ＭＳ 明朝"/>
        <family val="1"/>
        <charset val="128"/>
      </rPr>
      <t>％の算出の考え方（算出方法）</t>
    </r>
    <rPh sb="5" eb="7">
      <t>サンシュツ</t>
    </rPh>
    <rPh sb="8" eb="9">
      <t>カンガ</t>
    </rPh>
    <rPh sb="10" eb="11">
      <t>カタ</t>
    </rPh>
    <rPh sb="12" eb="16">
      <t>サンシュツホウホウ</t>
    </rPh>
    <phoneticPr fontId="58"/>
  </si>
  <si>
    <t>３．算出根拠となる数値データ、計画等（参考書類別紙添付）</t>
    <rPh sb="19" eb="23">
      <t>サンコウショルイ</t>
    </rPh>
    <rPh sb="23" eb="25">
      <t>ベッシ</t>
    </rPh>
    <rPh sb="25" eb="27">
      <t>テンプ</t>
    </rPh>
    <phoneticPr fontId="58"/>
  </si>
  <si>
    <t>本文１</t>
    <rPh sb="0" eb="2">
      <t>ホンブン</t>
    </rPh>
    <phoneticPr fontId="33"/>
  </si>
  <si>
    <t>人口</t>
    <rPh sb="0" eb="2">
      <t>ジンコウ</t>
    </rPh>
    <phoneticPr fontId="14"/>
  </si>
  <si>
    <t>面積</t>
    <phoneticPr fontId="14"/>
  </si>
  <si>
    <t>沖縄</t>
    <phoneticPr fontId="14"/>
  </si>
  <si>
    <t>離島</t>
    <phoneticPr fontId="14"/>
  </si>
  <si>
    <t>奄美</t>
    <phoneticPr fontId="14"/>
  </si>
  <si>
    <t>豪雪</t>
    <phoneticPr fontId="14"/>
  </si>
  <si>
    <t>山村</t>
    <phoneticPr fontId="14"/>
  </si>
  <si>
    <t>半島</t>
    <phoneticPr fontId="14"/>
  </si>
  <si>
    <t>過疎</t>
    <phoneticPr fontId="14"/>
  </si>
  <si>
    <r>
      <t>その他</t>
    </r>
    <r>
      <rPr>
        <sz val="8"/>
        <color theme="1"/>
        <rFont val="BIZ UDゴシック"/>
        <family val="3"/>
        <charset val="128"/>
      </rPr>
      <t>（詳細は下記）</t>
    </r>
    <rPh sb="2" eb="3">
      <t>タ</t>
    </rPh>
    <rPh sb="4" eb="6">
      <t>ショウサイ</t>
    </rPh>
    <rPh sb="7" eb="9">
      <t>カキ</t>
    </rPh>
    <phoneticPr fontId="14"/>
  </si>
  <si>
    <t>①日本容器包装リサイクル協会への委託（プラ法32条のルート）</t>
    <rPh sb="16" eb="18">
      <t>イタク</t>
    </rPh>
    <phoneticPr fontId="5"/>
  </si>
  <si>
    <t>②環境省の認定（プラ法33条のルート）</t>
  </si>
  <si>
    <t>③独自処理（独自処理方法は環境省に確認済み）</t>
  </si>
  <si>
    <t>④市町村・品目により異なる（詳細は下記に記載）</t>
    <rPh sb="1" eb="4">
      <t>シチョウソン</t>
    </rPh>
    <rPh sb="10" eb="11">
      <t>コト</t>
    </rPh>
    <rPh sb="14" eb="16">
      <t>ショウサイ</t>
    </rPh>
    <rPh sb="17" eb="19">
      <t>カキ</t>
    </rPh>
    <rPh sb="20" eb="22">
      <t>キサイ</t>
    </rPh>
    <phoneticPr fontId="5"/>
  </si>
  <si>
    <t>⑤その他（詳細は下記）</t>
    <rPh sb="3" eb="4">
      <t>タ</t>
    </rPh>
    <rPh sb="5" eb="7">
      <t>ショウサイ</t>
    </rPh>
    <rPh sb="8" eb="10">
      <t>カキ</t>
    </rPh>
    <phoneticPr fontId="5"/>
  </si>
  <si>
    <t>○</t>
    <phoneticPr fontId="33"/>
  </si>
  <si>
    <t>－</t>
    <phoneticPr fontId="33"/>
  </si>
  <si>
    <t>①全ての構成市町村で導入済</t>
    <rPh sb="1" eb="2">
      <t>スベ</t>
    </rPh>
    <rPh sb="4" eb="9">
      <t>コウセイシチョウソン</t>
    </rPh>
    <rPh sb="10" eb="12">
      <t>ドウニュウ</t>
    </rPh>
    <rPh sb="12" eb="13">
      <t>ズミ</t>
    </rPh>
    <phoneticPr fontId="14"/>
  </si>
  <si>
    <t>②一部の構成市町村で導入済</t>
    <rPh sb="1" eb="3">
      <t>イチブ</t>
    </rPh>
    <rPh sb="4" eb="9">
      <t>コウセイシチョウソン</t>
    </rPh>
    <rPh sb="10" eb="12">
      <t>ドウニュウ</t>
    </rPh>
    <rPh sb="12" eb="13">
      <t>ズミ</t>
    </rPh>
    <phoneticPr fontId="14"/>
  </si>
  <si>
    <t>③有料化は導入していない</t>
    <rPh sb="1" eb="4">
      <t>ユウリョウカ</t>
    </rPh>
    <rPh sb="5" eb="7">
      <t>ドウニュウ</t>
    </rPh>
    <phoneticPr fontId="14"/>
  </si>
  <si>
    <t>④その他（詳細は下記）</t>
    <rPh sb="3" eb="4">
      <t>タ</t>
    </rPh>
    <rPh sb="5" eb="7">
      <t>ショウサイ</t>
    </rPh>
    <rPh sb="8" eb="10">
      <t>カキ</t>
    </rPh>
    <phoneticPr fontId="14"/>
  </si>
  <si>
    <t>①構成市全てで策定済</t>
    <rPh sb="1" eb="4">
      <t>コウセイシ</t>
    </rPh>
    <rPh sb="4" eb="5">
      <t>スベ</t>
    </rPh>
    <rPh sb="7" eb="9">
      <t>サクテイ</t>
    </rPh>
    <rPh sb="9" eb="10">
      <t>ズミ</t>
    </rPh>
    <phoneticPr fontId="14"/>
  </si>
  <si>
    <t>②一部構成市が策定中</t>
    <rPh sb="1" eb="3">
      <t>イチブ</t>
    </rPh>
    <rPh sb="3" eb="6">
      <t>コウセイシ</t>
    </rPh>
    <rPh sb="7" eb="9">
      <t>サクテイ</t>
    </rPh>
    <rPh sb="9" eb="10">
      <t>チュウ</t>
    </rPh>
    <phoneticPr fontId="14"/>
  </si>
  <si>
    <t>③未策定（策定中）</t>
    <rPh sb="1" eb="4">
      <t>ミサクテイ</t>
    </rPh>
    <rPh sb="5" eb="8">
      <t>サクテイチュウ</t>
    </rPh>
    <phoneticPr fontId="14"/>
  </si>
  <si>
    <t>表３A</t>
    <rPh sb="0" eb="1">
      <t>ヒョウ</t>
    </rPh>
    <phoneticPr fontId="33"/>
  </si>
  <si>
    <t>新設工事</t>
  </si>
  <si>
    <t>改良（改造）工事</t>
  </si>
  <si>
    <t>増設工事</t>
  </si>
  <si>
    <t>リサイクルセンター</t>
  </si>
  <si>
    <t>ストックヤード</t>
  </si>
  <si>
    <t>灰溶融施設</t>
  </si>
  <si>
    <t>漂流・漂着ごみ処理施設</t>
  </si>
  <si>
    <t>表３B</t>
    <rPh sb="0" eb="1">
      <t>ヒョウ</t>
    </rPh>
    <phoneticPr fontId="33"/>
  </si>
  <si>
    <t>改良（改造）工事</t>
    <rPh sb="0" eb="2">
      <t>カイリョウ</t>
    </rPh>
    <rPh sb="3" eb="5">
      <t>カイゾウ</t>
    </rPh>
    <rPh sb="6" eb="8">
      <t>コウジ</t>
    </rPh>
    <phoneticPr fontId="33"/>
  </si>
  <si>
    <t>ごみ焼却施設（エネルギー回収あり）</t>
    <rPh sb="2" eb="4">
      <t>ショウキャク</t>
    </rPh>
    <rPh sb="4" eb="6">
      <t>シセツ</t>
    </rPh>
    <rPh sb="12" eb="14">
      <t>カイシュウ</t>
    </rPh>
    <phoneticPr fontId="1"/>
  </si>
  <si>
    <t>メタンガス化施設</t>
    <rPh sb="5" eb="6">
      <t>カ</t>
    </rPh>
    <rPh sb="6" eb="8">
      <t>シセツ</t>
    </rPh>
    <phoneticPr fontId="1"/>
  </si>
  <si>
    <t>ごみ燃料化施設</t>
    <rPh sb="2" eb="5">
      <t>ネンリョウカ</t>
    </rPh>
    <rPh sb="5" eb="7">
      <t>シセツ</t>
    </rPh>
    <phoneticPr fontId="1"/>
  </si>
  <si>
    <t>ごみ焼却施設（エネルギー回収なし）</t>
    <rPh sb="2" eb="4">
      <t>ショウキャク</t>
    </rPh>
    <rPh sb="4" eb="6">
      <t>シセツ</t>
    </rPh>
    <rPh sb="12" eb="14">
      <t>カイシュウ</t>
    </rPh>
    <phoneticPr fontId="33"/>
  </si>
  <si>
    <t>－</t>
  </si>
  <si>
    <t>①施設規模算定通知２(4)を適用</t>
    <phoneticPr fontId="33"/>
  </si>
  <si>
    <t>②施設規模算定通知３エを適用</t>
    <phoneticPr fontId="33"/>
  </si>
  <si>
    <t>③適正規模を超える場合は単費で整備する</t>
    <phoneticPr fontId="33"/>
  </si>
  <si>
    <t>表３C</t>
    <rPh sb="0" eb="1">
      <t>ヒョウ</t>
    </rPh>
    <phoneticPr fontId="33"/>
  </si>
  <si>
    <t>○</t>
  </si>
  <si>
    <t>有</t>
    <rPh sb="0" eb="1">
      <t>ア</t>
    </rPh>
    <phoneticPr fontId="33"/>
  </si>
  <si>
    <t>無</t>
    <rPh sb="0" eb="1">
      <t>ナ</t>
    </rPh>
    <phoneticPr fontId="33"/>
  </si>
  <si>
    <t>可燃ごみ</t>
    <rPh sb="0" eb="2">
      <t>カネン</t>
    </rPh>
    <phoneticPr fontId="33"/>
  </si>
  <si>
    <t>不燃ごみ</t>
    <rPh sb="0" eb="2">
      <t>フネン</t>
    </rPh>
    <phoneticPr fontId="33"/>
  </si>
  <si>
    <t>可燃ごみ・不燃ごみ</t>
    <rPh sb="0" eb="2">
      <t>カネン</t>
    </rPh>
    <rPh sb="5" eb="7">
      <t>フネン</t>
    </rPh>
    <phoneticPr fontId="33"/>
  </si>
  <si>
    <t>表３D</t>
    <rPh sb="0" eb="1">
      <t>ヒョウ</t>
    </rPh>
    <phoneticPr fontId="33"/>
  </si>
  <si>
    <t>汚泥再生処理センター</t>
  </si>
  <si>
    <t>ごみ堆肥化施設</t>
  </si>
  <si>
    <t>飼料化施設</t>
  </si>
  <si>
    <t>コミュニティ・プラント</t>
  </si>
  <si>
    <t>し尿処理施設</t>
    <rPh sb="1" eb="2">
      <t>ニョウ</t>
    </rPh>
    <rPh sb="2" eb="4">
      <t>ショリ</t>
    </rPh>
    <rPh sb="4" eb="6">
      <t>シセツ</t>
    </rPh>
    <phoneticPr fontId="16"/>
  </si>
  <si>
    <t>表３E</t>
    <rPh sb="0" eb="1">
      <t>ヒョウ</t>
    </rPh>
    <phoneticPr fontId="33"/>
  </si>
  <si>
    <t>再生事業</t>
  </si>
  <si>
    <t>平地</t>
    <rPh sb="0" eb="2">
      <t>ヘイチ</t>
    </rPh>
    <phoneticPr fontId="33"/>
  </si>
  <si>
    <t>山面</t>
    <rPh sb="0" eb="1">
      <t>ヤマ</t>
    </rPh>
    <rPh sb="1" eb="2">
      <t>メン</t>
    </rPh>
    <phoneticPr fontId="33"/>
  </si>
  <si>
    <t>海面</t>
    <rPh sb="0" eb="2">
      <t>カイメン</t>
    </rPh>
    <phoneticPr fontId="33"/>
  </si>
  <si>
    <t>水面</t>
    <rPh sb="0" eb="2">
      <t>スイメン</t>
    </rPh>
    <phoneticPr fontId="33"/>
  </si>
  <si>
    <t>未定</t>
    <rPh sb="0" eb="2">
      <t>ミテイ</t>
    </rPh>
    <phoneticPr fontId="33"/>
  </si>
  <si>
    <t>表４</t>
    <rPh sb="0" eb="1">
      <t>ヒョウ</t>
    </rPh>
    <phoneticPr fontId="33"/>
  </si>
  <si>
    <t>施設整備に関する計画支援事業</t>
  </si>
  <si>
    <t>災害廃棄物処理計画策定支援事業</t>
  </si>
  <si>
    <t>表５</t>
    <rPh sb="0" eb="1">
      <t>ヒョウ</t>
    </rPh>
    <phoneticPr fontId="33"/>
  </si>
  <si>
    <t>跡地利用の解体</t>
    <rPh sb="0" eb="2">
      <t>アトチ</t>
    </rPh>
    <rPh sb="2" eb="4">
      <t>リヨウ</t>
    </rPh>
    <rPh sb="5" eb="7">
      <t>カイタイ</t>
    </rPh>
    <phoneticPr fontId="33"/>
  </si>
  <si>
    <t>関連性・連続性の解体</t>
    <phoneticPr fontId="33"/>
  </si>
  <si>
    <t>環境大臣が認めた解体</t>
    <phoneticPr fontId="33"/>
  </si>
  <si>
    <t>表７</t>
    <rPh sb="0" eb="1">
      <t>ヒョウ</t>
    </rPh>
    <phoneticPr fontId="33"/>
  </si>
  <si>
    <t>浄化槽設置整備事業</t>
    <rPh sb="0" eb="3">
      <t>ジョウカソウ</t>
    </rPh>
    <rPh sb="3" eb="5">
      <t>セッチ</t>
    </rPh>
    <rPh sb="5" eb="7">
      <t>セイビ</t>
    </rPh>
    <rPh sb="7" eb="9">
      <t>ジギョウ</t>
    </rPh>
    <phoneticPr fontId="1"/>
  </si>
  <si>
    <t>公共浄化槽等整備推進事業</t>
    <phoneticPr fontId="1"/>
  </si>
  <si>
    <t>その他（地方単独事業等）</t>
  </si>
  <si>
    <t>※すべて令和６年３月２９日付け環境省環境再生・資源循環局廃棄物適正処理課長通知「循環型社会形成推進交付金等に係る施設の整備規模について（通知）」（以下「施設規模算定通知」という。）に基づくものである。</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</si>
</sst>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ggge&quot;年&quot;m&quot;月&quot;d&quot;日&quot;;@"/>
    <numFmt numFmtId="177" formatCode="###\ ;@"/>
    <numFmt numFmtId="178" formatCode="yyyy&quot;年&quot;m&quot;月&quot;;@"/>
    <numFmt numFmtId="179" formatCode="&quot;事業番号○の&quot;"/>
    <numFmt numFmtId="180" formatCode="&quot;発電効率&quot;###.0&quot;％&quot;"/>
    <numFmt numFmtId="181" formatCode="###.0&quot;%&quot;"/>
    <numFmt numFmtId="182" formatCode="###&quot;㎡&quot;"/>
    <numFmt numFmtId="183" formatCode="###&quot;㎥&quot;"/>
    <numFmt numFmtId="184" formatCode="#,###&quot;人&quot;"/>
    <numFmt numFmtId="185" formatCode="#,###&quot;t/日&quot;"/>
    <numFmt numFmtId="186" formatCode="#,###&quot;g&quot;"/>
    <numFmt numFmtId="187" formatCode="#,###.00&quot;t&quot;"/>
    <numFmt numFmtId="188" formatCode="#,##0_ \t"/>
    <numFmt numFmtId="189" formatCode="0.0%"/>
    <numFmt numFmtId="190" formatCode="&quot;令和&quot;e&quot;年度&quot;"/>
    <numFmt numFmtId="191" formatCode="&quot;浸水深&quot;###.0&quot;ｍ&quot;"/>
    <numFmt numFmtId="192" formatCode="#,###&quot;基&quot;"/>
    <numFmt numFmtId="193" formatCode="#,##0_ ;[Red]\-#,##0\ "/>
    <numFmt numFmtId="194" formatCode="&quot;令和&quot;0&quot;年度&quot;"/>
    <numFmt numFmtId="195" formatCode="&quot;浸水深&quot;###0.0&quot;ｍ&quot;"/>
    <numFmt numFmtId="196" formatCode="###0.0&quot;%&quot;"/>
    <numFmt numFmtId="197" formatCode="#,##0_);[Red]\(#,##0\)"/>
    <numFmt numFmtId="198" formatCode="#,##0_ "/>
    <numFmt numFmtId="199" formatCode="&quot;回収率&quot;##00.0&quot;％&quot;"/>
    <numFmt numFmtId="200" formatCode="&quot;熱利用率&quot;00.0&quot;％&quot;"/>
  </numFmts>
  <fonts count="7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9"/>
      <color indexed="10"/>
      <name val="ＭＳ Ｐ明朝"/>
      <family val="1"/>
      <charset val="128"/>
    </font>
    <font>
      <sz val="11"/>
      <color indexed="10"/>
      <name val="ＭＳ Ｐ明朝"/>
      <family val="1"/>
      <charset val="128"/>
    </font>
    <font>
      <sz val="9"/>
      <color indexed="81"/>
      <name val="MS P ゴシック"/>
      <family val="3"/>
      <charset val="128"/>
    </font>
    <font>
      <b/>
      <sz val="9"/>
      <color indexed="81"/>
      <name val="MS P ゴシック"/>
      <family val="3"/>
      <charset val="128"/>
    </font>
    <font>
      <sz val="11"/>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9"/>
      <name val="BIZ UDゴシック"/>
      <family val="3"/>
      <charset val="128"/>
    </font>
    <font>
      <sz val="10"/>
      <name val="BIZ UDゴシック"/>
      <family val="3"/>
      <charset val="128"/>
    </font>
    <font>
      <sz val="10"/>
      <color indexed="8"/>
      <name val="BIZ UDゴシック"/>
      <family val="3"/>
      <charset val="128"/>
    </font>
    <font>
      <sz val="9"/>
      <color indexed="8"/>
      <name val="BIZ UDゴシック"/>
      <family val="3"/>
      <charset val="128"/>
    </font>
    <font>
      <b/>
      <u/>
      <sz val="20"/>
      <name val="BIZ UDゴシック"/>
      <family val="3"/>
      <charset val="128"/>
    </font>
    <font>
      <b/>
      <sz val="20"/>
      <name val="BIZ UDゴシック"/>
      <family val="3"/>
      <charset val="128"/>
    </font>
    <font>
      <b/>
      <sz val="11"/>
      <name val="BIZ UDゴシック"/>
      <family val="3"/>
      <charset val="128"/>
    </font>
    <font>
      <b/>
      <sz val="10"/>
      <name val="BIZ UDゴシック"/>
      <family val="3"/>
      <charset val="128"/>
    </font>
    <font>
      <b/>
      <sz val="9"/>
      <name val="BIZ UD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11"/>
      <color theme="1"/>
      <name val="ＭＳ Ｐ明朝"/>
      <family val="1"/>
      <charset val="128"/>
    </font>
    <font>
      <sz val="12"/>
      <color theme="1"/>
      <name val="ＭＳ Ｐ明朝"/>
      <family val="1"/>
      <charset val="128"/>
    </font>
    <font>
      <sz val="11"/>
      <color rgb="FFFF0000"/>
      <name val="ＭＳ Ｐ明朝"/>
      <family val="1"/>
      <charset val="128"/>
    </font>
    <font>
      <sz val="10"/>
      <color rgb="FFFF0000"/>
      <name val="ＭＳ Ｐ明朝"/>
      <family val="1"/>
      <charset val="128"/>
    </font>
    <font>
      <sz val="12"/>
      <color theme="1"/>
      <name val="BIZ UDゴシック"/>
      <family val="3"/>
      <charset val="128"/>
    </font>
    <font>
      <sz val="9"/>
      <color theme="1"/>
      <name val="BIZ UDゴシック"/>
      <family val="3"/>
      <charset val="128"/>
    </font>
    <font>
      <sz val="20"/>
      <color theme="1"/>
      <name val="BIZ UDゴシック"/>
      <family val="3"/>
      <charset val="128"/>
    </font>
    <font>
      <sz val="11"/>
      <color theme="1"/>
      <name val="BIZ UDゴシック"/>
      <family val="3"/>
      <charset val="128"/>
    </font>
    <font>
      <sz val="9"/>
      <color rgb="FFFF0000"/>
      <name val="BIZ UDゴシック"/>
      <family val="3"/>
      <charset val="128"/>
    </font>
    <font>
      <sz val="10"/>
      <color theme="1"/>
      <name val="BIZ UDゴシック"/>
      <family val="3"/>
      <charset val="128"/>
    </font>
    <font>
      <sz val="10"/>
      <color rgb="FFFF0000"/>
      <name val="BIZ UDゴシック"/>
      <family val="3"/>
      <charset val="128"/>
    </font>
    <font>
      <sz val="11"/>
      <color rgb="FFFF0000"/>
      <name val="BIZ UDゴシック"/>
      <family val="3"/>
      <charset val="128"/>
    </font>
    <font>
      <sz val="8"/>
      <color theme="1"/>
      <name val="BIZ UDゴシック"/>
      <family val="3"/>
      <charset val="128"/>
    </font>
    <font>
      <sz val="18"/>
      <color theme="1"/>
      <name val="BIZ UDゴシック"/>
      <family val="3"/>
      <charset val="128"/>
    </font>
    <font>
      <b/>
      <sz val="12"/>
      <color theme="1"/>
      <name val="BIZ UDゴシック"/>
      <family val="3"/>
      <charset val="128"/>
    </font>
    <font>
      <b/>
      <sz val="11"/>
      <color rgb="FF00B0F0"/>
      <name val="BIZ UDゴシック"/>
      <family val="3"/>
      <charset val="128"/>
    </font>
    <font>
      <b/>
      <sz val="9"/>
      <color rgb="FF00B0F0"/>
      <name val="BIZ UDゴシック"/>
      <family val="3"/>
      <charset val="128"/>
    </font>
    <font>
      <b/>
      <sz val="10"/>
      <color rgb="FFFF0000"/>
      <name val="BIZ UDゴシック"/>
      <family val="3"/>
      <charset val="128"/>
    </font>
    <font>
      <b/>
      <sz val="11"/>
      <color rgb="FFFF0000"/>
      <name val="BIZ UDゴシック"/>
      <family val="3"/>
      <charset val="128"/>
    </font>
    <font>
      <strike/>
      <sz val="11"/>
      <color rgb="FFFF0000"/>
      <name val="BIZ UDゴシック"/>
      <family val="3"/>
      <charset val="128"/>
    </font>
    <font>
      <b/>
      <sz val="11"/>
      <color theme="1"/>
      <name val="BIZ UDゴシック"/>
      <family val="3"/>
      <charset val="128"/>
    </font>
    <font>
      <strike/>
      <sz val="9"/>
      <color theme="1"/>
      <name val="ＭＳ Ｐ明朝"/>
      <family val="1"/>
      <charset val="128"/>
    </font>
    <font>
      <sz val="6"/>
      <name val="ＭＳ Ｐゴシック"/>
      <family val="3"/>
      <charset val="128"/>
      <scheme val="minor"/>
    </font>
    <font>
      <sz val="9"/>
      <color rgb="FFC00000"/>
      <name val="BIZ UDゴシック"/>
      <family val="3"/>
      <charset val="128"/>
    </font>
    <font>
      <sz val="10"/>
      <color rgb="FFC00000"/>
      <name val="BIZ UDゴシック"/>
      <family val="3"/>
      <charset val="128"/>
    </font>
    <font>
      <sz val="11"/>
      <color rgb="FFC00000"/>
      <name val="BIZ UDゴシック"/>
      <family val="3"/>
      <charset val="128"/>
    </font>
    <font>
      <sz val="12"/>
      <color rgb="FFC00000"/>
      <name val="BIZ UDゴシック"/>
      <family val="3"/>
      <charset val="128"/>
    </font>
    <font>
      <sz val="11"/>
      <color theme="1"/>
      <name val="ＭＳ Ｐゴシック"/>
      <family val="2"/>
      <scheme val="minor"/>
    </font>
    <font>
      <sz val="12"/>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10"/>
      <color rgb="FF0070C0"/>
      <name val="BIZ UDゴシック"/>
      <family val="3"/>
      <charset val="128"/>
    </font>
    <font>
      <u/>
      <sz val="12"/>
      <color rgb="FFC00000"/>
      <name val="BIZ UDゴシック"/>
      <family val="3"/>
      <charset val="128"/>
    </font>
    <font>
      <sz val="8"/>
      <color rgb="FFFF0000"/>
      <name val="BIZ UDゴシック"/>
      <family val="3"/>
      <charset val="128"/>
    </font>
    <font>
      <sz val="8"/>
      <color rgb="FFC00000"/>
      <name val="BIZ UDゴシック"/>
      <family val="3"/>
      <charset val="128"/>
    </font>
    <font>
      <sz val="6"/>
      <name val="BIZ UDゴシック"/>
      <family val="3"/>
      <charset val="128"/>
    </font>
    <font>
      <b/>
      <u/>
      <sz val="12"/>
      <color rgb="FFC00000"/>
      <name val="BIZ UDゴシック"/>
      <family val="3"/>
      <charset val="128"/>
    </font>
    <font>
      <sz val="14"/>
      <name val="BIZ UDゴシック"/>
      <family val="3"/>
      <charset val="128"/>
    </font>
    <font>
      <sz val="11"/>
      <color rgb="FF0070C0"/>
      <name val="BIZ UD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s>
  <borders count="32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ck">
        <color indexed="64"/>
      </top>
      <bottom/>
      <diagonal/>
    </border>
    <border>
      <left style="medium">
        <color indexed="64"/>
      </left>
      <right/>
      <top style="thick">
        <color indexed="64"/>
      </top>
      <bottom/>
      <diagonal/>
    </border>
    <border>
      <left style="thin">
        <color indexed="8"/>
      </left>
      <right/>
      <top style="medium">
        <color indexed="8"/>
      </top>
      <bottom style="thin">
        <color indexed="8"/>
      </bottom>
      <diagonal/>
    </border>
    <border>
      <left style="medium">
        <color indexed="64"/>
      </left>
      <right style="thick">
        <color indexed="64"/>
      </right>
      <top style="medium">
        <color indexed="8"/>
      </top>
      <bottom style="thin">
        <color indexed="8"/>
      </bottom>
      <diagonal/>
    </border>
    <border>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top/>
      <bottom style="thin">
        <color indexed="8"/>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hair">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style="thin">
        <color indexed="8"/>
      </bottom>
      <diagonal/>
    </border>
    <border>
      <left style="medium">
        <color indexed="64"/>
      </left>
      <right style="thick">
        <color indexed="64"/>
      </right>
      <top/>
      <bottom style="thin">
        <color indexed="8"/>
      </bottom>
      <diagonal/>
    </border>
    <border>
      <left style="thick">
        <color indexed="64"/>
      </left>
      <right style="thin">
        <color indexed="8"/>
      </right>
      <top/>
      <bottom/>
      <diagonal/>
    </border>
    <border>
      <left style="thin">
        <color indexed="8"/>
      </left>
      <right style="medium">
        <color indexed="64"/>
      </right>
      <top/>
      <bottom style="medium">
        <color indexed="64"/>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ck">
        <color indexed="64"/>
      </left>
      <right style="thin">
        <color indexed="64"/>
      </right>
      <top/>
      <bottom/>
      <diagonal/>
    </border>
    <border>
      <left style="thin">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64"/>
      </left>
      <right style="thick">
        <color indexed="64"/>
      </right>
      <top style="medium">
        <color indexed="64"/>
      </top>
      <bottom style="thin">
        <color indexed="8"/>
      </bottom>
      <diagonal/>
    </border>
    <border>
      <left style="thick">
        <color indexed="64"/>
      </left>
      <right style="thin">
        <color indexed="64"/>
      </right>
      <top/>
      <bottom style="medium">
        <color indexed="64"/>
      </bottom>
      <diagonal/>
    </border>
    <border>
      <left style="medium">
        <color indexed="64"/>
      </left>
      <right/>
      <top/>
      <bottom style="thin">
        <color indexed="8"/>
      </bottom>
      <diagonal/>
    </border>
    <border>
      <left style="hair">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ck">
        <color indexed="64"/>
      </right>
      <top/>
      <bottom/>
      <diagonal/>
    </border>
    <border>
      <left style="thick">
        <color indexed="64"/>
      </left>
      <right/>
      <top/>
      <bottom/>
      <diagonal/>
    </border>
    <border>
      <left style="thin">
        <color indexed="64"/>
      </left>
      <right style="thin">
        <color indexed="8"/>
      </right>
      <top/>
      <bottom style="medium">
        <color indexed="64"/>
      </bottom>
      <diagonal/>
    </border>
    <border>
      <left style="thin">
        <color indexed="8"/>
      </left>
      <right/>
      <top/>
      <bottom style="medium">
        <color indexed="64"/>
      </bottom>
      <diagonal/>
    </border>
    <border>
      <left style="medium">
        <color indexed="8"/>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hair">
        <color indexed="64"/>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8"/>
      </right>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ck">
        <color indexed="64"/>
      </left>
      <right/>
      <top style="double">
        <color indexed="64"/>
      </top>
      <bottom style="thick">
        <color indexed="64"/>
      </bottom>
      <diagonal/>
    </border>
    <border>
      <left/>
      <right style="medium">
        <color indexed="8"/>
      </right>
      <top style="double">
        <color indexed="64"/>
      </top>
      <bottom style="thick">
        <color indexed="64"/>
      </bottom>
      <diagonal/>
    </border>
    <border>
      <left style="thick">
        <color indexed="64"/>
      </left>
      <right/>
      <top style="thick">
        <color indexed="64"/>
      </top>
      <bottom/>
      <diagonal/>
    </border>
    <border>
      <left style="medium">
        <color indexed="8"/>
      </left>
      <right/>
      <top style="thick">
        <color indexed="64"/>
      </top>
      <bottom/>
      <diagonal/>
    </border>
    <border>
      <left style="thin">
        <color indexed="64"/>
      </left>
      <right style="thin">
        <color indexed="8"/>
      </right>
      <top style="thick">
        <color indexed="64"/>
      </top>
      <bottom/>
      <diagonal/>
    </border>
    <border>
      <left style="thin">
        <color indexed="8"/>
      </left>
      <right/>
      <top style="thick">
        <color indexed="64"/>
      </top>
      <bottom/>
      <diagonal/>
    </border>
    <border>
      <left/>
      <right style="thin">
        <color indexed="8"/>
      </right>
      <top style="thick">
        <color indexed="64"/>
      </top>
      <bottom/>
      <diagonal/>
    </border>
    <border>
      <left style="thin">
        <color indexed="8"/>
      </left>
      <right/>
      <top style="thick">
        <color indexed="64"/>
      </top>
      <bottom style="thin">
        <color indexed="64"/>
      </bottom>
      <diagonal/>
    </border>
    <border>
      <left/>
      <right/>
      <top style="thick">
        <color indexed="64"/>
      </top>
      <bottom style="thin">
        <color indexed="64"/>
      </bottom>
      <diagonal/>
    </border>
    <border>
      <left style="medium">
        <color indexed="64"/>
      </left>
      <right style="thick">
        <color indexed="64"/>
      </right>
      <top style="thick">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right/>
      <top style="double">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left style="thin">
        <color indexed="8"/>
      </left>
      <right style="thin">
        <color indexed="8"/>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8"/>
      </bottom>
      <diagonal/>
    </border>
    <border diagonalUp="1">
      <left/>
      <right style="thin">
        <color indexed="8"/>
      </right>
      <top style="medium">
        <color indexed="64"/>
      </top>
      <bottom style="thin">
        <color indexed="8"/>
      </bottom>
      <diagonal style="thin">
        <color indexed="64"/>
      </diagonal>
    </border>
    <border>
      <left style="thin">
        <color indexed="8"/>
      </left>
      <right style="medium">
        <color indexed="8"/>
      </right>
      <top style="medium">
        <color indexed="64"/>
      </top>
      <bottom/>
      <diagonal/>
    </border>
    <border diagonalUp="1">
      <left style="medium">
        <color indexed="8"/>
      </left>
      <right style="thin">
        <color indexed="8"/>
      </right>
      <top style="medium">
        <color indexed="64"/>
      </top>
      <bottom style="thin">
        <color indexed="8"/>
      </bottom>
      <diagonal style="thin">
        <color indexed="64"/>
      </diagonal>
    </border>
    <border>
      <left style="hair">
        <color indexed="64"/>
      </left>
      <right/>
      <top style="thin">
        <color auto="1"/>
      </top>
      <bottom style="thin">
        <color indexed="64"/>
      </bottom>
      <diagonal/>
    </border>
    <border>
      <left/>
      <right style="medium">
        <color indexed="8"/>
      </right>
      <top/>
      <bottom style="thin">
        <color indexed="8"/>
      </bottom>
      <diagonal/>
    </border>
    <border>
      <left style="thin">
        <color indexed="64"/>
      </left>
      <right style="thin">
        <color indexed="64"/>
      </right>
      <top style="thin">
        <color indexed="64"/>
      </top>
      <bottom style="double">
        <color indexed="8"/>
      </bottom>
      <diagonal/>
    </border>
    <border>
      <left style="thin">
        <color indexed="64"/>
      </left>
      <right/>
      <top style="thin">
        <color indexed="64"/>
      </top>
      <bottom style="double">
        <color indexed="8"/>
      </bottom>
      <diagonal/>
    </border>
    <border>
      <left style="hair">
        <color indexed="64"/>
      </left>
      <right style="thin">
        <color indexed="64"/>
      </right>
      <top style="thin">
        <color indexed="64"/>
      </top>
      <bottom style="double">
        <color indexed="8"/>
      </bottom>
      <diagonal/>
    </border>
    <border>
      <left/>
      <right style="medium">
        <color indexed="64"/>
      </right>
      <top style="thin">
        <color indexed="64"/>
      </top>
      <bottom style="double">
        <color indexed="8"/>
      </bottom>
      <diagonal/>
    </border>
    <border>
      <left style="medium">
        <color indexed="64"/>
      </left>
      <right style="thick">
        <color indexed="64"/>
      </right>
      <top style="thin">
        <color indexed="64"/>
      </top>
      <bottom style="double">
        <color indexed="64"/>
      </bottom>
      <diagonal/>
    </border>
    <border>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8"/>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bottom style="thick">
        <color indexed="64"/>
      </bottom>
      <diagonal/>
    </border>
    <border>
      <left style="medium">
        <color indexed="64"/>
      </left>
      <right/>
      <top/>
      <bottom style="thick">
        <color indexed="64"/>
      </bottom>
      <diagonal/>
    </border>
    <border>
      <left style="thin">
        <color indexed="64"/>
      </left>
      <right style="thin">
        <color indexed="8"/>
      </right>
      <top/>
      <bottom style="thick">
        <color indexed="64"/>
      </bottom>
      <diagonal/>
    </border>
    <border>
      <left style="thin">
        <color indexed="8"/>
      </left>
      <right/>
      <top/>
      <bottom style="thick">
        <color indexed="64"/>
      </bottom>
      <diagonal/>
    </border>
    <border>
      <left style="hair">
        <color indexed="64"/>
      </left>
      <right style="thin">
        <color indexed="8"/>
      </right>
      <top/>
      <bottom style="thick">
        <color indexed="64"/>
      </bottom>
      <diagonal/>
    </border>
    <border>
      <left style="thin">
        <color indexed="8"/>
      </left>
      <right style="thin">
        <color indexed="8"/>
      </right>
      <top/>
      <bottom style="thick">
        <color indexed="64"/>
      </bottom>
      <diagonal/>
    </border>
    <border>
      <left style="thin">
        <color indexed="8"/>
      </left>
      <right style="medium">
        <color indexed="64"/>
      </right>
      <top/>
      <bottom style="thick">
        <color indexed="64"/>
      </bottom>
      <diagonal/>
    </border>
    <border>
      <left/>
      <right style="thin">
        <color indexed="64"/>
      </right>
      <top/>
      <bottom style="thick">
        <color indexed="64"/>
      </bottom>
      <diagonal/>
    </border>
    <border>
      <left style="medium">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8"/>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8"/>
      </top>
      <bottom style="thin">
        <color indexed="8"/>
      </bottom>
      <diagonal/>
    </border>
    <border>
      <left style="thick">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diagonalUp="1">
      <left style="medium">
        <color indexed="64"/>
      </left>
      <right style="thin">
        <color indexed="8"/>
      </right>
      <top style="thin">
        <color indexed="8"/>
      </top>
      <bottom/>
      <diagonal style="thin">
        <color indexed="64"/>
      </diagonal>
    </border>
    <border diagonalUp="1">
      <left style="medium">
        <color indexed="64"/>
      </left>
      <right style="thin">
        <color indexed="64"/>
      </right>
      <top style="thin">
        <color indexed="8"/>
      </top>
      <bottom/>
      <diagonal style="thin">
        <color indexed="64"/>
      </diagonal>
    </border>
    <border diagonalUp="1">
      <left style="medium">
        <color indexed="64"/>
      </left>
      <right style="thin">
        <color indexed="8"/>
      </right>
      <top style="thin">
        <color indexed="64"/>
      </top>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8"/>
      </right>
      <top style="thin">
        <color auto="1"/>
      </top>
      <bottom style="thin">
        <color indexed="64"/>
      </bottom>
      <diagonal style="thin">
        <color indexed="64"/>
      </diagonal>
    </border>
    <border>
      <left style="thin">
        <color indexed="8"/>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8"/>
      </right>
      <top style="thin">
        <color auto="1"/>
      </top>
      <bottom style="double">
        <color indexed="8"/>
      </bottom>
      <diagonal style="thin">
        <color indexed="64"/>
      </diagonal>
    </border>
    <border>
      <left style="thick">
        <color indexed="64"/>
      </left>
      <right/>
      <top style="medium">
        <color indexed="64"/>
      </top>
      <bottom/>
      <diagonal/>
    </border>
    <border>
      <left/>
      <right style="medium">
        <color indexed="8"/>
      </right>
      <top style="medium">
        <color indexed="64"/>
      </top>
      <bottom/>
      <diagonal/>
    </border>
    <border>
      <left style="hair">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medium">
        <color indexed="64"/>
      </top>
      <bottom/>
      <diagonal/>
    </border>
    <border>
      <left style="thin">
        <color indexed="8"/>
      </left>
      <right style="medium">
        <color indexed="64"/>
      </right>
      <top style="thin">
        <color indexed="8"/>
      </top>
      <bottom style="medium">
        <color indexed="64"/>
      </bottom>
      <diagonal/>
    </border>
    <border>
      <left style="hair">
        <color indexed="64"/>
      </left>
      <right/>
      <top/>
      <bottom style="thin">
        <color indexed="8"/>
      </bottom>
      <diagonal/>
    </border>
    <border>
      <left style="thin">
        <color indexed="64"/>
      </left>
      <right/>
      <top/>
      <bottom style="thin">
        <color indexed="8"/>
      </bottom>
      <diagonal/>
    </border>
    <border>
      <left style="thin">
        <color indexed="8"/>
      </left>
      <right style="medium">
        <color indexed="8"/>
      </right>
      <top/>
      <bottom style="thin">
        <color indexed="8"/>
      </bottom>
      <diagonal/>
    </border>
    <border>
      <left style="medium">
        <color indexed="8"/>
      </left>
      <right style="thin">
        <color indexed="64"/>
      </right>
      <top/>
      <bottom style="thin">
        <color indexed="8"/>
      </bottom>
      <diagonal/>
    </border>
    <border>
      <left/>
      <right/>
      <top/>
      <bottom style="thin">
        <color indexed="8"/>
      </bottom>
      <diagonal/>
    </border>
    <border>
      <left/>
      <right style="medium">
        <color indexed="8"/>
      </right>
      <top style="thin">
        <color indexed="64"/>
      </top>
      <bottom style="medium">
        <color indexed="64"/>
      </bottom>
      <diagonal/>
    </border>
    <border>
      <left style="medium">
        <color indexed="8"/>
      </left>
      <right/>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ck">
        <color indexed="64"/>
      </right>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thick">
        <color indexed="64"/>
      </bottom>
      <diagonal/>
    </border>
    <border>
      <left/>
      <right style="thin">
        <color indexed="8"/>
      </right>
      <top/>
      <bottom style="thick">
        <color indexed="64"/>
      </bottom>
      <diagonal/>
    </border>
    <border>
      <left style="thin">
        <color indexed="8"/>
      </left>
      <right/>
      <top style="thin">
        <color indexed="8"/>
      </top>
      <bottom style="thick">
        <color indexed="64"/>
      </bottom>
      <diagonal/>
    </border>
    <border>
      <left/>
      <right style="medium">
        <color indexed="64"/>
      </right>
      <top style="thin">
        <color indexed="8"/>
      </top>
      <bottom style="thick">
        <color indexed="64"/>
      </bottom>
      <diagonal/>
    </border>
    <border>
      <left/>
      <right/>
      <top style="thin">
        <color indexed="64"/>
      </top>
      <bottom/>
      <diagonal/>
    </border>
    <border>
      <left style="hair">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hair">
        <color indexed="64"/>
      </left>
      <right style="thin">
        <color indexed="8"/>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64"/>
      </bottom>
      <diagonal/>
    </border>
    <border>
      <left style="medium">
        <color indexed="64"/>
      </left>
      <right style="thick">
        <color indexed="64"/>
      </right>
      <top style="thin">
        <color indexed="8"/>
      </top>
      <bottom style="thin">
        <color indexed="8"/>
      </bottom>
      <diagonal/>
    </border>
    <border>
      <left style="medium">
        <color indexed="64"/>
      </left>
      <right style="thick">
        <color indexed="64"/>
      </right>
      <top style="thin">
        <color indexed="8"/>
      </top>
      <bottom style="medium">
        <color indexed="64"/>
      </bottom>
      <diagonal/>
    </border>
    <border>
      <left style="medium">
        <color indexed="64"/>
      </left>
      <right style="thick">
        <color indexed="64"/>
      </right>
      <top style="thin">
        <color indexed="8"/>
      </top>
      <bottom style="thin">
        <color indexed="64"/>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top style="thin">
        <color indexed="8"/>
      </top>
      <bottom style="medium">
        <color indexed="64"/>
      </bottom>
      <diagonal/>
    </border>
    <border>
      <left/>
      <right style="medium">
        <color indexed="8"/>
      </right>
      <top style="thin">
        <color indexed="8"/>
      </top>
      <bottom style="medium">
        <color indexed="64"/>
      </bottom>
      <diagonal/>
    </border>
    <border>
      <left style="thin">
        <color indexed="64"/>
      </left>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top style="thin">
        <color indexed="8"/>
      </top>
      <bottom style="medium">
        <color indexed="64"/>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style="thin">
        <color indexed="8"/>
      </left>
      <right style="medium">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hair">
        <color indexed="64"/>
      </left>
      <right style="thin">
        <color indexed="64"/>
      </right>
      <top style="thin">
        <color indexed="64"/>
      </top>
      <bottom/>
      <diagonal/>
    </border>
    <border>
      <left/>
      <right style="medium">
        <color indexed="8"/>
      </right>
      <top style="thin">
        <color auto="1"/>
      </top>
      <bottom style="thin">
        <color indexed="8"/>
      </bottom>
      <diagonal/>
    </border>
    <border>
      <left style="medium">
        <color indexed="8"/>
      </left>
      <right style="thin">
        <color indexed="64"/>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double">
        <color indexed="64"/>
      </bottom>
      <diagonal/>
    </border>
    <border>
      <left style="medium">
        <color indexed="8"/>
      </left>
      <right style="thin">
        <color indexed="64"/>
      </right>
      <top style="thin">
        <color indexed="8"/>
      </top>
      <bottom style="double">
        <color indexed="8"/>
      </bottom>
      <diagonal/>
    </border>
    <border>
      <left style="thin">
        <color indexed="8"/>
      </left>
      <right style="medium">
        <color indexed="64"/>
      </right>
      <top style="thin">
        <color indexed="8"/>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6">
    <xf numFmtId="0" fontId="0" fillId="0" borderId="0">
      <alignment vertical="center"/>
    </xf>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63" fillId="0" borderId="0"/>
  </cellStyleXfs>
  <cellXfs count="1238">
    <xf numFmtId="0" fontId="0" fillId="0" borderId="0" xfId="0">
      <alignment vertical="center"/>
    </xf>
    <xf numFmtId="0" fontId="35" fillId="0" borderId="0" xfId="0" applyFont="1">
      <alignment vertical="center"/>
    </xf>
    <xf numFmtId="0" fontId="36" fillId="0" borderId="0" xfId="0" applyFont="1">
      <alignment vertical="center"/>
    </xf>
    <xf numFmtId="0" fontId="36"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shrinkToFit="1"/>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0" xfId="0" applyFont="1" applyAlignment="1">
      <alignment vertical="center" wrapText="1"/>
    </xf>
    <xf numFmtId="0" fontId="36" fillId="0" borderId="2" xfId="0" applyFont="1" applyBorder="1" applyAlignment="1">
      <alignment horizontal="center" vertical="center" wrapText="1" shrinkToFit="1"/>
    </xf>
    <xf numFmtId="0" fontId="36" fillId="0" borderId="4" xfId="0" applyFont="1" applyBorder="1" applyAlignment="1">
      <alignment horizontal="center" vertical="center" wrapText="1" shrinkToFit="1"/>
    </xf>
    <xf numFmtId="0" fontId="35" fillId="0" borderId="6" xfId="0" applyFont="1" applyBorder="1">
      <alignment vertical="center"/>
    </xf>
    <xf numFmtId="0" fontId="35" fillId="0" borderId="7" xfId="0" applyFont="1" applyBorder="1">
      <alignment vertical="center"/>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1" xfId="0" applyFont="1" applyBorder="1">
      <alignment vertical="center"/>
    </xf>
    <xf numFmtId="0" fontId="35" fillId="0" borderId="12" xfId="0" applyFont="1" applyBorder="1">
      <alignment vertical="center"/>
    </xf>
    <xf numFmtId="0" fontId="35" fillId="0" borderId="13" xfId="0" applyFont="1" applyBorder="1">
      <alignment vertical="center"/>
    </xf>
    <xf numFmtId="0" fontId="35" fillId="0" borderId="14" xfId="0" applyFont="1" applyBorder="1">
      <alignment vertical="center"/>
    </xf>
    <xf numFmtId="0" fontId="35" fillId="0" borderId="15" xfId="0" applyFont="1" applyBorder="1">
      <alignment vertical="center"/>
    </xf>
    <xf numFmtId="0" fontId="35" fillId="0" borderId="16" xfId="0" applyFont="1" applyBorder="1">
      <alignment vertical="center"/>
    </xf>
    <xf numFmtId="0" fontId="35" fillId="0" borderId="17" xfId="0" applyFont="1" applyBorder="1">
      <alignment vertical="center"/>
    </xf>
    <xf numFmtId="0" fontId="35" fillId="0" borderId="18" xfId="0" applyFont="1" applyBorder="1">
      <alignment vertical="center"/>
    </xf>
    <xf numFmtId="0" fontId="35" fillId="0" borderId="19" xfId="0" applyFont="1" applyBorder="1">
      <alignment vertical="center"/>
    </xf>
    <xf numFmtId="0" fontId="35" fillId="0" borderId="20" xfId="0" applyFont="1" applyBorder="1">
      <alignment vertical="center"/>
    </xf>
    <xf numFmtId="0" fontId="35" fillId="0" borderId="8" xfId="0" applyFont="1" applyBorder="1" applyAlignment="1">
      <alignment horizontal="center" vertical="center"/>
    </xf>
    <xf numFmtId="0" fontId="35" fillId="0" borderId="21" xfId="0" applyFont="1" applyBorder="1">
      <alignment vertical="center"/>
    </xf>
    <xf numFmtId="0" fontId="35" fillId="0" borderId="4" xfId="0" applyFont="1" applyBorder="1">
      <alignment vertical="center"/>
    </xf>
    <xf numFmtId="0" fontId="35" fillId="0" borderId="5" xfId="0" applyFont="1" applyBorder="1">
      <alignment vertical="center"/>
    </xf>
    <xf numFmtId="0" fontId="35" fillId="0" borderId="10" xfId="0" applyFont="1" applyBorder="1">
      <alignment vertical="center"/>
    </xf>
    <xf numFmtId="0" fontId="35" fillId="0" borderId="22" xfId="0" applyFont="1" applyBorder="1" applyAlignment="1">
      <alignment horizontal="left" vertical="center"/>
    </xf>
    <xf numFmtId="0" fontId="35" fillId="0" borderId="0" xfId="0" applyFont="1" applyAlignment="1">
      <alignment horizontal="left" vertical="center"/>
    </xf>
    <xf numFmtId="0" fontId="35" fillId="0" borderId="23" xfId="0" applyFont="1" applyBorder="1" applyAlignment="1">
      <alignment horizontal="left" vertical="center"/>
    </xf>
    <xf numFmtId="0" fontId="35" fillId="0" borderId="24" xfId="0" applyFont="1" applyBorder="1">
      <alignment vertical="center"/>
    </xf>
    <xf numFmtId="0" fontId="35" fillId="0" borderId="25" xfId="0" applyFont="1" applyBorder="1">
      <alignment vertical="center"/>
    </xf>
    <xf numFmtId="0" fontId="35" fillId="0" borderId="26" xfId="0" applyFont="1" applyBorder="1" applyAlignment="1">
      <alignment horizontal="left" vertical="center"/>
    </xf>
    <xf numFmtId="0" fontId="35" fillId="0" borderId="27" xfId="0" applyFont="1" applyBorder="1">
      <alignment vertical="center"/>
    </xf>
    <xf numFmtId="0" fontId="35" fillId="0" borderId="28" xfId="0" applyFont="1" applyBorder="1">
      <alignment vertical="center"/>
    </xf>
    <xf numFmtId="0" fontId="35" fillId="0" borderId="6"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6" xfId="0" applyFont="1" applyBorder="1" applyAlignment="1">
      <alignment vertical="center" shrinkToFit="1"/>
    </xf>
    <xf numFmtId="0" fontId="37" fillId="0" borderId="0" xfId="0" applyFont="1">
      <alignment vertical="center"/>
    </xf>
    <xf numFmtId="0" fontId="36" fillId="0" borderId="30" xfId="0" applyFont="1" applyBorder="1" applyAlignment="1">
      <alignment horizontal="center" vertical="center" shrinkToFit="1"/>
    </xf>
    <xf numFmtId="0" fontId="36" fillId="0" borderId="30" xfId="0" applyFont="1" applyBorder="1" applyAlignment="1">
      <alignment horizontal="center" vertical="center" wrapText="1"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xf>
    <xf numFmtId="0" fontId="36" fillId="0" borderId="33" xfId="0" applyFont="1" applyBorder="1" applyAlignment="1">
      <alignment horizontal="center" vertical="center" wrapText="1" shrinkToFit="1"/>
    </xf>
    <xf numFmtId="0" fontId="36" fillId="0" borderId="34"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6" fillId="0" borderId="24" xfId="0" applyFont="1" applyBorder="1" applyAlignment="1">
      <alignment horizontal="center" vertical="center" wrapText="1" shrinkToFit="1"/>
    </xf>
    <xf numFmtId="0" fontId="36" fillId="0" borderId="35" xfId="0" applyFont="1" applyBorder="1" applyAlignment="1">
      <alignment horizontal="center" vertical="center" wrapText="1"/>
    </xf>
    <xf numFmtId="0" fontId="36" fillId="0" borderId="36" xfId="0" applyFont="1" applyBorder="1" applyAlignment="1">
      <alignment horizontal="center" vertical="center"/>
    </xf>
    <xf numFmtId="0" fontId="36" fillId="0" borderId="37" xfId="0" applyFont="1" applyBorder="1" applyAlignment="1">
      <alignment horizontal="center" vertical="center"/>
    </xf>
    <xf numFmtId="0" fontId="36" fillId="0" borderId="2" xfId="0" applyFont="1" applyBorder="1" applyAlignment="1">
      <alignment horizontal="center" vertical="center" wrapText="1"/>
    </xf>
    <xf numFmtId="0" fontId="35" fillId="5" borderId="38" xfId="0" applyFont="1" applyFill="1" applyBorder="1" applyAlignment="1">
      <alignment horizontal="center" vertical="center" shrinkToFit="1"/>
    </xf>
    <xf numFmtId="0" fontId="35" fillId="5" borderId="39"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7" xfId="0" applyFont="1" applyFill="1" applyBorder="1" applyAlignment="1">
      <alignment horizontal="center" vertical="center" shrinkToFit="1"/>
    </xf>
    <xf numFmtId="0" fontId="35" fillId="5" borderId="40" xfId="0" applyFont="1" applyFill="1" applyBorder="1" applyAlignment="1">
      <alignment horizontal="center" vertical="center" shrinkToFit="1"/>
    </xf>
    <xf numFmtId="0" fontId="35" fillId="5" borderId="11" xfId="0" applyFont="1" applyFill="1" applyBorder="1">
      <alignment vertical="center"/>
    </xf>
    <xf numFmtId="0" fontId="35" fillId="5" borderId="12" xfId="0" applyFont="1" applyFill="1" applyBorder="1">
      <alignment vertical="center"/>
    </xf>
    <xf numFmtId="0" fontId="35" fillId="5" borderId="13" xfId="0" applyFont="1" applyFill="1" applyBorder="1">
      <alignment vertical="center"/>
    </xf>
    <xf numFmtId="0" fontId="35" fillId="5" borderId="14" xfId="0" applyFont="1" applyFill="1" applyBorder="1">
      <alignment vertical="center"/>
    </xf>
    <xf numFmtId="0" fontId="35" fillId="5" borderId="15" xfId="0" applyFont="1" applyFill="1" applyBorder="1">
      <alignment vertical="center"/>
    </xf>
    <xf numFmtId="0" fontId="38" fillId="6" borderId="1" xfId="0" applyFont="1" applyFill="1" applyBorder="1" applyAlignment="1">
      <alignment horizontal="center" vertical="center" wrapText="1" shrinkToFit="1"/>
    </xf>
    <xf numFmtId="0" fontId="38" fillId="6" borderId="39" xfId="0" applyFont="1" applyFill="1" applyBorder="1" applyAlignment="1">
      <alignment horizontal="center" vertical="center" wrapText="1" shrinkToFit="1"/>
    </xf>
    <xf numFmtId="0" fontId="38" fillId="6" borderId="41" xfId="0" applyFont="1" applyFill="1" applyBorder="1" applyAlignment="1">
      <alignment horizontal="center" vertical="center" wrapText="1"/>
    </xf>
    <xf numFmtId="0" fontId="38" fillId="6" borderId="9" xfId="0" applyFont="1" applyFill="1" applyBorder="1" applyAlignment="1">
      <alignment horizontal="center" vertical="center"/>
    </xf>
    <xf numFmtId="0" fontId="38" fillId="6" borderId="2" xfId="0" applyFont="1" applyFill="1" applyBorder="1" applyAlignment="1">
      <alignment horizontal="center" vertical="center" wrapText="1"/>
    </xf>
    <xf numFmtId="0" fontId="38" fillId="6" borderId="4" xfId="0" applyFont="1" applyFill="1" applyBorder="1" applyAlignment="1">
      <alignment horizontal="center" vertical="center"/>
    </xf>
    <xf numFmtId="0" fontId="38" fillId="6" borderId="39" xfId="0" applyFont="1" applyFill="1" applyBorder="1" applyAlignment="1">
      <alignment horizontal="centerContinuous" vertical="center" wrapText="1" shrinkToFit="1"/>
    </xf>
    <xf numFmtId="0" fontId="38" fillId="6" borderId="1" xfId="0" applyFont="1" applyFill="1" applyBorder="1" applyAlignment="1">
      <alignment horizontal="centerContinuous" vertical="center" wrapText="1" shrinkToFit="1"/>
    </xf>
    <xf numFmtId="0" fontId="38" fillId="6" borderId="9" xfId="0" applyFont="1" applyFill="1" applyBorder="1" applyAlignment="1">
      <alignment horizontal="centerContinuous" vertical="center" wrapText="1"/>
    </xf>
    <xf numFmtId="0" fontId="38" fillId="6" borderId="17" xfId="0" applyFont="1" applyFill="1" applyBorder="1" applyAlignment="1">
      <alignment horizontal="centerContinuous" vertical="center" wrapText="1"/>
    </xf>
    <xf numFmtId="0" fontId="7" fillId="0" borderId="42" xfId="0" applyFont="1" applyBorder="1">
      <alignment vertical="center"/>
    </xf>
    <xf numFmtId="0" fontId="7" fillId="0" borderId="43" xfId="0" applyFont="1" applyBorder="1">
      <alignment vertical="center"/>
    </xf>
    <xf numFmtId="0" fontId="36" fillId="0" borderId="44" xfId="0" applyFont="1" applyBorder="1" applyAlignment="1">
      <alignment horizontal="centerContinuous" vertical="center" shrinkToFit="1"/>
    </xf>
    <xf numFmtId="0" fontId="7" fillId="0" borderId="45" xfId="0" applyFont="1" applyBorder="1" applyAlignment="1">
      <alignment horizontal="centerContinuous" vertical="center" shrinkToFit="1"/>
    </xf>
    <xf numFmtId="0" fontId="7" fillId="0" borderId="46" xfId="0" applyFont="1" applyBorder="1">
      <alignment vertical="center"/>
    </xf>
    <xf numFmtId="0" fontId="7" fillId="0" borderId="47" xfId="0" applyFont="1" applyBorder="1">
      <alignment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38" fillId="6" borderId="48" xfId="0" applyFont="1" applyFill="1" applyBorder="1" applyAlignment="1">
      <alignment horizontal="centerContinuous" vertical="center" wrapText="1"/>
    </xf>
    <xf numFmtId="0" fontId="38" fillId="6" borderId="47" xfId="0" applyFont="1" applyFill="1" applyBorder="1" applyAlignment="1">
      <alignment horizontal="centerContinuous" vertical="center" wrapText="1"/>
    </xf>
    <xf numFmtId="0" fontId="38" fillId="6" borderId="41" xfId="0" applyFont="1" applyFill="1" applyBorder="1" applyAlignment="1">
      <alignment horizontal="centerContinuous" vertical="center" wrapText="1"/>
    </xf>
    <xf numFmtId="0" fontId="38" fillId="6" borderId="46" xfId="0" applyFont="1" applyFill="1" applyBorder="1" applyAlignment="1">
      <alignment horizontal="centerContinuous" vertical="center" wrapText="1"/>
    </xf>
    <xf numFmtId="0" fontId="36" fillId="0" borderId="39" xfId="0" applyFont="1" applyBorder="1" applyAlignment="1">
      <alignment horizontal="center" vertical="center" shrinkToFit="1"/>
    </xf>
    <xf numFmtId="0" fontId="36" fillId="0" borderId="49" xfId="0" applyFont="1" applyBorder="1">
      <alignment vertical="center"/>
    </xf>
    <xf numFmtId="0" fontId="36" fillId="0" borderId="50" xfId="0" applyFont="1" applyBorder="1">
      <alignment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xf>
    <xf numFmtId="0" fontId="36" fillId="0" borderId="51" xfId="0" applyFont="1" applyBorder="1" applyAlignment="1">
      <alignment horizontal="center" vertical="center" shrinkToFit="1"/>
    </xf>
    <xf numFmtId="0" fontId="36" fillId="0" borderId="50" xfId="0" applyFont="1" applyBorder="1" applyAlignment="1">
      <alignment horizontal="center" vertical="center" wrapText="1" shrinkToFit="1"/>
    </xf>
    <xf numFmtId="0" fontId="36" fillId="0" borderId="33" xfId="0" applyFont="1" applyBorder="1" applyAlignment="1">
      <alignment horizontal="center" vertical="center" shrinkToFit="1"/>
    </xf>
    <xf numFmtId="0" fontId="38" fillId="6" borderId="6" xfId="0" applyFont="1" applyFill="1" applyBorder="1" applyAlignment="1">
      <alignment horizontal="center" vertical="center" wrapText="1" shrinkToFit="1"/>
    </xf>
    <xf numFmtId="0" fontId="38" fillId="6" borderId="6" xfId="0" applyFont="1" applyFill="1" applyBorder="1" applyAlignment="1">
      <alignment horizontal="center" vertical="center" shrinkToFit="1"/>
    </xf>
    <xf numFmtId="0" fontId="38" fillId="6" borderId="52" xfId="0" applyFont="1" applyFill="1" applyBorder="1" applyAlignment="1">
      <alignment horizontal="center" vertical="center" wrapText="1" shrinkToFit="1"/>
    </xf>
    <xf numFmtId="0" fontId="38" fillId="6" borderId="21" xfId="0" applyFont="1" applyFill="1" applyBorder="1" applyAlignment="1">
      <alignment horizontal="center" vertical="center" wrapText="1" shrinkToFit="1"/>
    </xf>
    <xf numFmtId="0" fontId="7" fillId="0" borderId="0" xfId="0" applyFont="1" applyAlignment="1">
      <alignment horizontal="center" vertical="center"/>
    </xf>
    <xf numFmtId="0" fontId="36" fillId="0" borderId="0" xfId="0" applyFont="1" applyAlignment="1">
      <alignment horizontal="center" vertical="center" wrapText="1" shrinkToFit="1"/>
    </xf>
    <xf numFmtId="0" fontId="36" fillId="0" borderId="0" xfId="0" applyFont="1" applyAlignment="1">
      <alignment horizontal="center" vertical="center" shrinkToFit="1"/>
    </xf>
    <xf numFmtId="0" fontId="36"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38" fillId="6" borderId="52" xfId="0" applyFont="1" applyFill="1" applyBorder="1" applyAlignment="1">
      <alignment horizontal="center" vertical="center" shrinkToFit="1"/>
    </xf>
    <xf numFmtId="0" fontId="38" fillId="0" borderId="49" xfId="0" applyFont="1" applyBorder="1" applyAlignment="1">
      <alignment horizontal="center" vertical="center" shrinkToFit="1"/>
    </xf>
    <xf numFmtId="0" fontId="38" fillId="0" borderId="0" xfId="0" applyFont="1">
      <alignment vertical="center"/>
    </xf>
    <xf numFmtId="0" fontId="38" fillId="0" borderId="1" xfId="0" applyFont="1" applyBorder="1" applyAlignment="1">
      <alignment horizontal="center" vertical="center" shrinkToFit="1"/>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6" borderId="49" xfId="0" applyFont="1" applyFill="1" applyBorder="1" applyAlignment="1">
      <alignment horizontal="center" vertical="center" wrapText="1"/>
    </xf>
    <xf numFmtId="0" fontId="38" fillId="6" borderId="50" xfId="0" applyFont="1" applyFill="1" applyBorder="1" applyAlignment="1">
      <alignment horizontal="center" vertical="center"/>
    </xf>
    <xf numFmtId="0" fontId="38" fillId="6" borderId="1" xfId="0" applyFont="1" applyFill="1" applyBorder="1" applyAlignment="1">
      <alignment horizontal="centerContinuous" vertical="center" shrinkToFit="1"/>
    </xf>
    <xf numFmtId="0" fontId="38" fillId="6" borderId="2" xfId="0" applyFont="1" applyFill="1" applyBorder="1" applyAlignment="1">
      <alignment vertical="center" wrapText="1"/>
    </xf>
    <xf numFmtId="0" fontId="38" fillId="6" borderId="4" xfId="0" applyFont="1" applyFill="1" applyBorder="1" applyAlignment="1">
      <alignment horizontal="centerContinuous" vertical="center"/>
    </xf>
    <xf numFmtId="0" fontId="38" fillId="6" borderId="18" xfId="0" applyFont="1" applyFill="1" applyBorder="1" applyAlignment="1">
      <alignment vertical="center" wrapText="1"/>
    </xf>
    <xf numFmtId="0" fontId="38" fillId="0" borderId="49" xfId="0" applyFont="1" applyBorder="1" applyAlignment="1">
      <alignment horizontal="center" vertical="center" wrapText="1" shrinkToFit="1"/>
    </xf>
    <xf numFmtId="0" fontId="38" fillId="0" borderId="53" xfId="0" applyFont="1" applyBorder="1" applyAlignment="1">
      <alignment horizontal="center" vertical="center" wrapText="1"/>
    </xf>
    <xf numFmtId="0" fontId="38" fillId="6" borderId="45" xfId="0" applyFont="1" applyFill="1" applyBorder="1" applyAlignment="1">
      <alignment horizontal="centerContinuous" vertical="center" shrinkToFit="1"/>
    </xf>
    <xf numFmtId="0" fontId="38" fillId="6" borderId="51" xfId="0" applyFont="1" applyFill="1" applyBorder="1" applyAlignment="1">
      <alignment horizontal="centerContinuous" vertical="center" shrinkToFit="1"/>
    </xf>
    <xf numFmtId="0" fontId="38" fillId="6" borderId="1" xfId="0" applyFont="1" applyFill="1" applyBorder="1" applyAlignment="1">
      <alignment horizontal="center" vertical="center" shrinkToFit="1"/>
    </xf>
    <xf numFmtId="0" fontId="38" fillId="6" borderId="2" xfId="0" applyFont="1" applyFill="1" applyBorder="1" applyAlignment="1">
      <alignment horizontal="center" vertical="center" shrinkToFit="1"/>
    </xf>
    <xf numFmtId="0" fontId="38" fillId="6" borderId="4" xfId="0" applyFont="1" applyFill="1" applyBorder="1" applyAlignment="1">
      <alignment horizontal="center" vertical="center" shrinkToFit="1"/>
    </xf>
    <xf numFmtId="0" fontId="38" fillId="6" borderId="33" xfId="0" applyFont="1" applyFill="1" applyBorder="1" applyAlignment="1">
      <alignment horizontal="center" vertical="center" shrinkToFit="1"/>
    </xf>
    <xf numFmtId="0" fontId="38" fillId="6" borderId="50" xfId="0" applyFont="1" applyFill="1" applyBorder="1" applyAlignment="1">
      <alignment horizontal="center" vertical="center" wrapText="1"/>
    </xf>
    <xf numFmtId="0" fontId="38" fillId="6" borderId="21" xfId="0" applyFont="1" applyFill="1" applyBorder="1" applyAlignment="1">
      <alignment horizontal="center" vertical="center" shrinkToFit="1"/>
    </xf>
    <xf numFmtId="0" fontId="38" fillId="0" borderId="50" xfId="0" applyFont="1" applyBorder="1" applyAlignment="1">
      <alignment horizontal="center" vertical="center" shrinkToFit="1"/>
    </xf>
    <xf numFmtId="0" fontId="7" fillId="0" borderId="4" xfId="0" applyFont="1" applyBorder="1" applyAlignment="1">
      <alignment horizontal="center" vertical="center" wrapText="1" shrinkToFit="1"/>
    </xf>
    <xf numFmtId="0" fontId="36" fillId="0" borderId="32" xfId="0" applyFont="1" applyBorder="1" applyAlignment="1">
      <alignment horizontal="center" vertical="center" wrapText="1" shrinkToFit="1"/>
    </xf>
    <xf numFmtId="0" fontId="36" fillId="0" borderId="37" xfId="0" applyFont="1" applyBorder="1" applyAlignment="1">
      <alignment horizontal="center" vertical="center" wrapText="1" shrinkToFit="1"/>
    </xf>
    <xf numFmtId="0" fontId="38" fillId="6" borderId="50"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7" fillId="6" borderId="4" xfId="0" applyFont="1" applyFill="1" applyBorder="1" applyAlignment="1">
      <alignment horizontal="center" vertical="center" wrapText="1" shrinkToFit="1"/>
    </xf>
    <xf numFmtId="0" fontId="38" fillId="6" borderId="4" xfId="0" applyFont="1" applyFill="1" applyBorder="1" applyAlignment="1">
      <alignment horizontal="center" vertical="center" wrapText="1" shrinkToFit="1"/>
    </xf>
    <xf numFmtId="0" fontId="38" fillId="6" borderId="9" xfId="0" applyFont="1" applyFill="1" applyBorder="1" applyAlignment="1">
      <alignment horizontal="center" vertical="center" wrapText="1" shrinkToFit="1"/>
    </xf>
    <xf numFmtId="0" fontId="38" fillId="6" borderId="54" xfId="0" applyFont="1" applyFill="1" applyBorder="1" applyAlignment="1">
      <alignment horizontal="center" vertical="center" wrapText="1" shrinkToFit="1"/>
    </xf>
    <xf numFmtId="0" fontId="38" fillId="6" borderId="33" xfId="0" applyFont="1" applyFill="1" applyBorder="1" applyAlignment="1">
      <alignment horizontal="center" vertical="center" wrapText="1" shrinkToFit="1"/>
    </xf>
    <xf numFmtId="0" fontId="38" fillId="6" borderId="35" xfId="0" applyFont="1" applyFill="1" applyBorder="1" applyAlignment="1">
      <alignment horizontal="center" vertical="center" wrapText="1"/>
    </xf>
    <xf numFmtId="0" fontId="38" fillId="6" borderId="36" xfId="0" applyFont="1" applyFill="1" applyBorder="1" applyAlignment="1">
      <alignment horizontal="center" vertical="center"/>
    </xf>
    <xf numFmtId="0" fontId="38" fillId="6" borderId="30" xfId="0" applyFont="1" applyFill="1" applyBorder="1" applyAlignment="1">
      <alignment horizontal="center" vertical="center" wrapText="1" shrinkToFit="1"/>
    </xf>
    <xf numFmtId="0" fontId="38" fillId="6" borderId="30" xfId="0" applyFont="1" applyFill="1" applyBorder="1" applyAlignment="1">
      <alignment horizontal="center" vertical="center" shrinkToFit="1"/>
    </xf>
    <xf numFmtId="0" fontId="38" fillId="6" borderId="2" xfId="0" applyFont="1" applyFill="1" applyBorder="1" applyAlignment="1">
      <alignment horizontal="center" vertical="center" wrapText="1" shrinkToFit="1"/>
    </xf>
    <xf numFmtId="0" fontId="38" fillId="6" borderId="2" xfId="0" applyFont="1" applyFill="1" applyBorder="1" applyAlignment="1">
      <alignment horizontal="center" vertical="center"/>
    </xf>
    <xf numFmtId="0" fontId="38" fillId="0" borderId="2" xfId="0" applyFont="1" applyBorder="1" applyAlignment="1">
      <alignment horizontal="center" vertical="center" wrapText="1"/>
    </xf>
    <xf numFmtId="0" fontId="38" fillId="6" borderId="2" xfId="0" applyFont="1" applyFill="1" applyBorder="1" applyAlignment="1">
      <alignment horizontal="centerContinuous" vertical="center" wrapText="1"/>
    </xf>
    <xf numFmtId="0" fontId="38" fillId="6" borderId="4" xfId="0" applyFont="1" applyFill="1" applyBorder="1" applyAlignment="1">
      <alignment horizontal="centerContinuous" vertical="center" wrapText="1"/>
    </xf>
    <xf numFmtId="0" fontId="38" fillId="6" borderId="24" xfId="0" applyFont="1" applyFill="1" applyBorder="1" applyAlignment="1">
      <alignment horizontal="centerContinuous" vertical="center" shrinkToFit="1"/>
    </xf>
    <xf numFmtId="0" fontId="38" fillId="6" borderId="33" xfId="0" applyFont="1" applyFill="1" applyBorder="1" applyAlignment="1">
      <alignment horizontal="centerContinuous" vertical="center" shrinkToFit="1"/>
    </xf>
    <xf numFmtId="0" fontId="38" fillId="6" borderId="9" xfId="0" applyFont="1" applyFill="1" applyBorder="1" applyAlignment="1">
      <alignment horizontal="centerContinuous" vertical="center" shrinkToFit="1"/>
    </xf>
    <xf numFmtId="0" fontId="38" fillId="6" borderId="50" xfId="0" applyFont="1" applyFill="1" applyBorder="1" applyAlignment="1">
      <alignment horizontal="centerContinuous" vertical="center" shrinkToFit="1"/>
    </xf>
    <xf numFmtId="9" fontId="38" fillId="6" borderId="9" xfId="0" applyNumberFormat="1" applyFont="1" applyFill="1" applyBorder="1" applyAlignment="1">
      <alignment horizontal="center" vertical="center" wrapText="1" shrinkToFit="1"/>
    </xf>
    <xf numFmtId="0" fontId="38" fillId="0" borderId="30" xfId="0" applyFont="1" applyBorder="1" applyAlignment="1">
      <alignment horizontal="center" vertical="center" wrapText="1" shrinkToFit="1"/>
    </xf>
    <xf numFmtId="0" fontId="36" fillId="0" borderId="11" xfId="0" applyFont="1" applyBorder="1" applyAlignment="1">
      <alignment horizontal="center" vertical="center" shrinkToFit="1"/>
    </xf>
    <xf numFmtId="0" fontId="36" fillId="0" borderId="11" xfId="0" applyFont="1" applyBorder="1" applyAlignment="1">
      <alignment horizontal="center" vertical="center"/>
    </xf>
    <xf numFmtId="0" fontId="38" fillId="0" borderId="0" xfId="0" applyFont="1" applyAlignment="1">
      <alignment horizontal="center" vertical="center" wrapText="1" shrinkToFit="1"/>
    </xf>
    <xf numFmtId="0" fontId="38" fillId="0" borderId="0" xfId="0" applyFont="1" applyAlignment="1">
      <alignment horizontal="center" vertical="center" wrapText="1"/>
    </xf>
    <xf numFmtId="0" fontId="7" fillId="0" borderId="3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horizontal="centerContinuous" vertical="center" shrinkToFit="1"/>
    </xf>
    <xf numFmtId="0" fontId="7" fillId="0" borderId="0" xfId="0" applyFont="1" applyAlignment="1">
      <alignment horizontal="center" vertical="center" wrapText="1"/>
    </xf>
    <xf numFmtId="0" fontId="7" fillId="0" borderId="0" xfId="0" applyFont="1" applyAlignment="1">
      <alignment horizontal="centerContinuous" vertical="center"/>
    </xf>
    <xf numFmtId="0" fontId="7" fillId="0" borderId="0" xfId="0" applyFont="1">
      <alignment vertical="center"/>
    </xf>
    <xf numFmtId="0" fontId="7" fillId="0" borderId="0" xfId="0" applyFont="1" applyAlignment="1">
      <alignment vertical="center" wrapText="1" shrinkToFit="1"/>
    </xf>
    <xf numFmtId="0" fontId="38" fillId="6" borderId="1" xfId="0" applyFont="1" applyFill="1" applyBorder="1" applyAlignment="1">
      <alignment horizontal="centerContinuous" vertical="center" wrapText="1"/>
    </xf>
    <xf numFmtId="0" fontId="38" fillId="6" borderId="46" xfId="0" applyFont="1" applyFill="1" applyBorder="1" applyAlignment="1">
      <alignment horizontal="centerContinuous" vertical="center" wrapText="1" shrinkToFit="1"/>
    </xf>
    <xf numFmtId="0" fontId="38" fillId="6" borderId="49" xfId="0" applyFont="1" applyFill="1" applyBorder="1" applyAlignment="1">
      <alignment horizontal="centerContinuous" vertical="center" wrapText="1" shrinkToFit="1"/>
    </xf>
    <xf numFmtId="0" fontId="38" fillId="6" borderId="9" xfId="0" applyFont="1" applyFill="1" applyBorder="1" applyAlignment="1">
      <alignment horizontal="centerContinuous" vertical="center" wrapText="1" shrinkToFit="1"/>
    </xf>
    <xf numFmtId="0" fontId="38" fillId="6" borderId="50" xfId="0" applyFont="1" applyFill="1" applyBorder="1" applyAlignment="1">
      <alignment horizontal="centerContinuous" vertical="center" wrapText="1" shrinkToFit="1"/>
    </xf>
    <xf numFmtId="0" fontId="39" fillId="6" borderId="6" xfId="0" applyFont="1" applyFill="1" applyBorder="1" applyAlignment="1">
      <alignment horizontal="center" vertical="center" wrapText="1" shrinkToFit="1"/>
    </xf>
    <xf numFmtId="0" fontId="38" fillId="6" borderId="45" xfId="0" applyFont="1" applyFill="1" applyBorder="1" applyAlignment="1">
      <alignment horizontal="center" vertical="center" shrinkToFit="1"/>
    </xf>
    <xf numFmtId="0" fontId="38" fillId="6" borderId="46" xfId="0" applyFont="1" applyFill="1" applyBorder="1" applyAlignment="1">
      <alignment horizontal="center" vertical="center" shrinkToFit="1"/>
    </xf>
    <xf numFmtId="0" fontId="38" fillId="6" borderId="9" xfId="0" applyFont="1" applyFill="1" applyBorder="1" applyAlignment="1">
      <alignment horizontal="center" vertical="center" shrinkToFit="1"/>
    </xf>
    <xf numFmtId="0" fontId="36" fillId="6" borderId="1" xfId="0" applyFont="1" applyFill="1" applyBorder="1" applyAlignment="1">
      <alignment horizontal="center" vertical="center" shrinkToFit="1"/>
    </xf>
    <xf numFmtId="0" fontId="36" fillId="6" borderId="2" xfId="0" applyFont="1" applyFill="1" applyBorder="1" applyAlignment="1">
      <alignment horizontal="center" vertical="center" shrinkToFit="1"/>
    </xf>
    <xf numFmtId="0" fontId="36" fillId="6" borderId="4" xfId="0" applyFont="1" applyFill="1" applyBorder="1" applyAlignment="1">
      <alignment horizontal="center" vertical="center" shrinkToFit="1"/>
    </xf>
    <xf numFmtId="0" fontId="40" fillId="0" borderId="0" xfId="0" applyFont="1" applyAlignment="1"/>
    <xf numFmtId="0" fontId="40" fillId="0" borderId="0" xfId="0" applyFont="1">
      <alignment vertical="center"/>
    </xf>
    <xf numFmtId="0" fontId="40" fillId="0" borderId="0" xfId="0" applyFont="1" applyAlignment="1">
      <alignment horizontal="center" vertical="center"/>
    </xf>
    <xf numFmtId="0" fontId="40" fillId="0" borderId="17" xfId="0" applyFont="1" applyBorder="1" applyAlignment="1">
      <alignment horizontal="center" vertical="center"/>
    </xf>
    <xf numFmtId="0" fontId="40" fillId="0" borderId="48" xfId="0" applyFont="1" applyBorder="1" applyAlignment="1">
      <alignment horizontal="center" vertical="center"/>
    </xf>
    <xf numFmtId="0" fontId="40" fillId="0" borderId="63" xfId="0" applyFont="1" applyBorder="1" applyAlignment="1">
      <alignment horizontal="center" vertical="center"/>
    </xf>
    <xf numFmtId="188" fontId="40" fillId="0" borderId="0" xfId="0" applyNumberFormat="1" applyFont="1" applyAlignment="1">
      <alignment horizontal="center" vertical="center"/>
    </xf>
    <xf numFmtId="189" fontId="40" fillId="0" borderId="0" xfId="1" applyNumberFormat="1" applyFont="1" applyAlignment="1">
      <alignment horizontal="center" vertical="center"/>
    </xf>
    <xf numFmtId="0" fontId="40" fillId="0" borderId="12" xfId="0" applyFont="1" applyBorder="1" applyAlignment="1">
      <alignment horizontal="center" vertical="center"/>
    </xf>
    <xf numFmtId="0" fontId="40" fillId="0" borderId="18" xfId="0" applyFont="1" applyBorder="1" applyAlignment="1">
      <alignment horizontal="center" vertical="center"/>
    </xf>
    <xf numFmtId="189" fontId="40" fillId="8" borderId="18" xfId="1" applyNumberFormat="1" applyFont="1" applyFill="1" applyBorder="1" applyAlignment="1">
      <alignment horizontal="center" vertical="center"/>
    </xf>
    <xf numFmtId="188" fontId="40" fillId="0" borderId="18" xfId="0" applyNumberFormat="1" applyFont="1" applyBorder="1" applyAlignment="1">
      <alignment horizontal="center" vertical="center"/>
    </xf>
    <xf numFmtId="189" fontId="40" fillId="0" borderId="0" xfId="1" applyNumberFormat="1" applyFont="1" applyFill="1" applyBorder="1" applyAlignment="1">
      <alignment horizontal="center" vertical="center"/>
    </xf>
    <xf numFmtId="0" fontId="41" fillId="0" borderId="0" xfId="0" applyFont="1">
      <alignment vertical="center"/>
    </xf>
    <xf numFmtId="0" fontId="42" fillId="0" borderId="0" xfId="0" applyFont="1">
      <alignment vertical="center"/>
    </xf>
    <xf numFmtId="0" fontId="42" fillId="0" borderId="0" xfId="0" applyFont="1" applyAlignment="1">
      <alignment horizontal="centerContinuous"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left" vertical="center"/>
    </xf>
    <xf numFmtId="0" fontId="41" fillId="0" borderId="0" xfId="0" applyFont="1" applyAlignment="1">
      <alignment horizontal="centerContinuous" vertical="center"/>
    </xf>
    <xf numFmtId="0" fontId="45" fillId="0" borderId="0" xfId="0" applyFont="1">
      <alignment vertical="center"/>
    </xf>
    <xf numFmtId="0" fontId="46" fillId="0" borderId="0" xfId="0" applyFont="1">
      <alignment vertical="center"/>
    </xf>
    <xf numFmtId="0" fontId="21" fillId="0" borderId="0" xfId="0" applyFont="1">
      <alignment vertical="center"/>
    </xf>
    <xf numFmtId="0" fontId="22" fillId="0" borderId="0" xfId="0" applyFont="1">
      <alignment vertical="center"/>
    </xf>
    <xf numFmtId="0" fontId="47" fillId="0" borderId="0" xfId="0" applyFont="1">
      <alignment vertical="center"/>
    </xf>
    <xf numFmtId="0" fontId="40" fillId="0" borderId="0" xfId="0" applyFont="1" applyAlignment="1">
      <alignment horizontal="left" vertical="center"/>
    </xf>
    <xf numFmtId="0" fontId="41" fillId="7" borderId="0" xfId="0" applyFont="1" applyFill="1">
      <alignment vertical="center"/>
    </xf>
    <xf numFmtId="0" fontId="45" fillId="7" borderId="12" xfId="0" applyFont="1" applyFill="1" applyBorder="1" applyAlignment="1"/>
    <xf numFmtId="0" fontId="45" fillId="7" borderId="0" xfId="0" applyFont="1" applyFill="1">
      <alignment vertical="center"/>
    </xf>
    <xf numFmtId="0" fontId="45" fillId="7" borderId="17" xfId="0" applyFont="1" applyFill="1" applyBorder="1">
      <alignment vertical="center"/>
    </xf>
    <xf numFmtId="0" fontId="45" fillId="7" borderId="48" xfId="0" applyFont="1" applyFill="1" applyBorder="1">
      <alignment vertical="center"/>
    </xf>
    <xf numFmtId="0" fontId="41" fillId="7" borderId="63" xfId="0" applyFont="1" applyFill="1" applyBorder="1">
      <alignment vertical="center"/>
    </xf>
    <xf numFmtId="0" fontId="45" fillId="7" borderId="17" xfId="0" applyFont="1" applyFill="1" applyBorder="1" applyAlignment="1">
      <alignment horizontal="centerContinuous" vertical="center"/>
    </xf>
    <xf numFmtId="0" fontId="45" fillId="7" borderId="48" xfId="0" applyFont="1" applyFill="1" applyBorder="1" applyAlignment="1">
      <alignment horizontal="centerContinuous" vertical="center"/>
    </xf>
    <xf numFmtId="0" fontId="41" fillId="0" borderId="0" xfId="0" applyFont="1" applyAlignment="1">
      <alignment horizontal="left" vertical="center"/>
    </xf>
    <xf numFmtId="0" fontId="23" fillId="0" borderId="0" xfId="0" applyFont="1" applyAlignment="1">
      <alignment horizontal="left" vertical="center"/>
    </xf>
    <xf numFmtId="0" fontId="46" fillId="0" borderId="0" xfId="0" applyFont="1" applyAlignment="1">
      <alignment horizontal="left" vertical="center"/>
    </xf>
    <xf numFmtId="0" fontId="49" fillId="0" borderId="0" xfId="0" applyFont="1" applyAlignment="1">
      <alignment vertical="center" wrapText="1"/>
    </xf>
    <xf numFmtId="0" fontId="49" fillId="0" borderId="0" xfId="0" applyFont="1">
      <alignment vertical="center"/>
    </xf>
    <xf numFmtId="0" fontId="43" fillId="0" borderId="0" xfId="0" applyFont="1" applyAlignment="1">
      <alignment vertical="center" wrapText="1"/>
    </xf>
    <xf numFmtId="0" fontId="50" fillId="0" borderId="0" xfId="0" applyFont="1">
      <alignment vertical="center"/>
    </xf>
    <xf numFmtId="0" fontId="43" fillId="0" borderId="64"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68"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70" xfId="0" applyFont="1" applyBorder="1" applyAlignment="1">
      <alignment horizontal="center" vertical="center" wrapText="1"/>
    </xf>
    <xf numFmtId="0" fontId="23" fillId="9" borderId="79" xfId="0" applyFont="1" applyFill="1" applyBorder="1" applyAlignment="1">
      <alignment horizontal="center" vertical="center" wrapText="1" shrinkToFit="1"/>
    </xf>
    <xf numFmtId="0" fontId="45" fillId="9" borderId="18" xfId="0" applyFont="1" applyFill="1" applyBorder="1" applyAlignment="1">
      <alignment horizontal="center" vertical="center" wrapText="1"/>
    </xf>
    <xf numFmtId="0" fontId="21" fillId="0" borderId="0" xfId="0" applyFont="1" applyAlignment="1">
      <alignment horizontal="left" vertical="center"/>
    </xf>
    <xf numFmtId="0" fontId="21" fillId="9" borderId="13" xfId="0" applyFont="1" applyFill="1" applyBorder="1" applyAlignment="1">
      <alignment horizontal="center" wrapText="1" shrinkToFit="1"/>
    </xf>
    <xf numFmtId="0" fontId="21" fillId="9" borderId="18" xfId="0" applyFont="1" applyFill="1" applyBorder="1" applyAlignment="1">
      <alignment horizontal="center" vertical="top" wrapText="1" shrinkToFit="1"/>
    </xf>
    <xf numFmtId="0" fontId="41" fillId="0" borderId="22" xfId="0" applyFont="1" applyBorder="1">
      <alignment vertical="center"/>
    </xf>
    <xf numFmtId="0" fontId="20" fillId="0" borderId="0" xfId="0" applyFont="1">
      <alignment vertical="center"/>
    </xf>
    <xf numFmtId="0" fontId="40" fillId="0" borderId="0" xfId="0" applyFont="1" applyAlignment="1">
      <alignment horizontal="left" vertical="top" wrapText="1"/>
    </xf>
    <xf numFmtId="0" fontId="21" fillId="4" borderId="0" xfId="4" applyFont="1" applyFill="1">
      <alignment vertical="center"/>
    </xf>
    <xf numFmtId="0" fontId="21" fillId="0" borderId="0" xfId="4" applyFont="1">
      <alignment vertical="center"/>
    </xf>
    <xf numFmtId="0" fontId="29" fillId="4" borderId="86" xfId="4" applyFont="1" applyFill="1" applyBorder="1" applyAlignment="1">
      <alignment horizontal="centerContinuous" vertical="center" wrapText="1"/>
    </xf>
    <xf numFmtId="0" fontId="28" fillId="4" borderId="87" xfId="4" applyFont="1" applyFill="1" applyBorder="1" applyAlignment="1">
      <alignment horizontal="centerContinuous" vertical="center" wrapText="1"/>
    </xf>
    <xf numFmtId="0" fontId="28" fillId="4" borderId="0" xfId="4" applyFont="1" applyFill="1">
      <alignment vertical="center"/>
    </xf>
    <xf numFmtId="38" fontId="28" fillId="2" borderId="88" xfId="3" applyFont="1" applyFill="1" applyBorder="1" applyAlignment="1">
      <alignment vertical="center" wrapText="1"/>
    </xf>
    <xf numFmtId="0" fontId="28" fillId="0" borderId="0" xfId="4" applyFont="1">
      <alignment vertical="center"/>
    </xf>
    <xf numFmtId="38" fontId="28" fillId="2" borderId="94" xfId="3" applyFont="1" applyFill="1" applyBorder="1" applyAlignment="1">
      <alignment vertical="center" wrapText="1"/>
    </xf>
    <xf numFmtId="0" fontId="21" fillId="4" borderId="102" xfId="4" applyFont="1" applyFill="1" applyBorder="1" applyAlignment="1">
      <alignment vertical="center" wrapText="1"/>
    </xf>
    <xf numFmtId="38" fontId="28" fillId="2" borderId="105" xfId="3" applyFont="1" applyFill="1" applyBorder="1" applyAlignment="1">
      <alignment vertical="center" wrapText="1"/>
    </xf>
    <xf numFmtId="38" fontId="28" fillId="2" borderId="104" xfId="3" applyFont="1" applyFill="1" applyBorder="1" applyAlignment="1">
      <alignment vertical="center" wrapText="1"/>
    </xf>
    <xf numFmtId="0" fontId="28" fillId="4" borderId="106" xfId="4" applyFont="1" applyFill="1" applyBorder="1" applyAlignment="1">
      <alignment vertical="center" wrapText="1"/>
    </xf>
    <xf numFmtId="0" fontId="28" fillId="3" borderId="107" xfId="4" applyFont="1" applyFill="1" applyBorder="1" applyAlignment="1">
      <alignment horizontal="center" vertical="center" wrapText="1"/>
    </xf>
    <xf numFmtId="0" fontId="28" fillId="3" borderId="108" xfId="4" applyFont="1" applyFill="1" applyBorder="1" applyAlignment="1">
      <alignment horizontal="center" vertical="center" wrapText="1"/>
    </xf>
    <xf numFmtId="0" fontId="28" fillId="3" borderId="99" xfId="4" applyFont="1" applyFill="1" applyBorder="1" applyAlignment="1">
      <alignment horizontal="center" vertical="center" wrapText="1"/>
    </xf>
    <xf numFmtId="0" fontId="28" fillId="0" borderId="123" xfId="4" applyFont="1" applyBorder="1" applyAlignment="1">
      <alignment vertical="center" wrapText="1"/>
    </xf>
    <xf numFmtId="0" fontId="55" fillId="4" borderId="0" xfId="4" applyFont="1" applyFill="1">
      <alignment vertical="center"/>
    </xf>
    <xf numFmtId="38" fontId="28" fillId="2" borderId="128" xfId="3" applyFont="1" applyFill="1" applyBorder="1" applyAlignment="1">
      <alignment vertical="center" wrapText="1"/>
    </xf>
    <xf numFmtId="0" fontId="23" fillId="9" borderId="129" xfId="0" applyFont="1" applyFill="1" applyBorder="1" applyAlignment="1">
      <alignment horizontal="center" vertical="center" wrapText="1" shrinkToFit="1"/>
    </xf>
    <xf numFmtId="0" fontId="21" fillId="9" borderId="13" xfId="0" applyFont="1" applyFill="1" applyBorder="1" applyAlignment="1">
      <alignment horizontal="center" vertical="center" shrinkToFit="1"/>
    </xf>
    <xf numFmtId="0" fontId="43" fillId="0" borderId="21"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43" xfId="0" applyFont="1" applyBorder="1" applyAlignment="1">
      <alignment horizontal="center" vertical="center" shrinkToFit="1"/>
    </xf>
    <xf numFmtId="0" fontId="40" fillId="0" borderId="0" xfId="0" applyFont="1" applyAlignment="1">
      <alignment vertical="center" wrapText="1"/>
    </xf>
    <xf numFmtId="0" fontId="45" fillId="0" borderId="0" xfId="0" applyFont="1" applyAlignment="1">
      <alignment horizontal="centerContinuous" vertical="center"/>
    </xf>
    <xf numFmtId="0" fontId="43" fillId="0" borderId="0" xfId="0" applyFont="1" applyAlignment="1">
      <alignment horizontal="center" vertical="center" wrapText="1" shrinkToFit="1"/>
    </xf>
    <xf numFmtId="0" fontId="43" fillId="0" borderId="0" xfId="0" applyFont="1" applyAlignment="1">
      <alignment horizontal="center" vertical="center" shrinkToFit="1"/>
    </xf>
    <xf numFmtId="0" fontId="43" fillId="0" borderId="0" xfId="0" applyFont="1" applyAlignment="1">
      <alignment horizontal="center" vertical="center"/>
    </xf>
    <xf numFmtId="0" fontId="21" fillId="9" borderId="18" xfId="0" applyFont="1" applyFill="1" applyBorder="1" applyAlignment="1">
      <alignment horizontal="center" vertical="center" shrinkToFit="1"/>
    </xf>
    <xf numFmtId="38" fontId="43" fillId="0" borderId="63" xfId="2" applyFont="1" applyFill="1" applyBorder="1" applyAlignment="1">
      <alignment horizontal="center" vertical="center"/>
    </xf>
    <xf numFmtId="38" fontId="43" fillId="0" borderId="48" xfId="2" applyFont="1" applyFill="1" applyBorder="1" applyAlignment="1">
      <alignment horizontal="center" vertical="center"/>
    </xf>
    <xf numFmtId="38" fontId="43" fillId="0" borderId="29" xfId="2" applyFont="1" applyFill="1" applyBorder="1" applyAlignment="1">
      <alignment horizontal="center" vertical="center"/>
    </xf>
    <xf numFmtId="189" fontId="43" fillId="0" borderId="18" xfId="1" applyNumberFormat="1" applyFont="1" applyBorder="1" applyAlignment="1">
      <alignment horizontal="center" vertical="center"/>
    </xf>
    <xf numFmtId="189" fontId="43" fillId="0" borderId="17" xfId="1" applyNumberFormat="1" applyFont="1" applyBorder="1" applyAlignment="1">
      <alignment horizontal="center" vertical="center"/>
    </xf>
    <xf numFmtId="189" fontId="43" fillId="0" borderId="20" xfId="1" applyNumberFormat="1" applyFont="1" applyBorder="1" applyAlignment="1">
      <alignment horizontal="center" vertical="center"/>
    </xf>
    <xf numFmtId="0" fontId="43" fillId="0" borderId="0" xfId="0" applyFont="1" applyAlignment="1">
      <alignment vertical="top"/>
    </xf>
    <xf numFmtId="0" fontId="43" fillId="0" borderId="50" xfId="0" applyFont="1" applyBorder="1" applyAlignment="1">
      <alignment horizontal="center" vertical="center" shrinkToFit="1"/>
    </xf>
    <xf numFmtId="0" fontId="43" fillId="0" borderId="10" xfId="0" applyFont="1" applyBorder="1" applyAlignment="1">
      <alignment vertical="center" wrapText="1" shrinkToFit="1"/>
    </xf>
    <xf numFmtId="0" fontId="21" fillId="0" borderId="0" xfId="0" applyFont="1" applyAlignment="1">
      <alignment horizontal="right" vertical="center"/>
    </xf>
    <xf numFmtId="0" fontId="21" fillId="9" borderId="129" xfId="0" applyFont="1" applyFill="1" applyBorder="1" applyAlignment="1">
      <alignment horizontal="centerContinuous" vertical="center" wrapText="1"/>
    </xf>
    <xf numFmtId="38" fontId="28" fillId="2" borderId="33" xfId="3" applyFont="1" applyFill="1" applyBorder="1" applyAlignment="1">
      <alignment vertical="center" wrapText="1"/>
    </xf>
    <xf numFmtId="38" fontId="28" fillId="2" borderId="127" xfId="3" applyFont="1" applyFill="1" applyBorder="1" applyAlignment="1">
      <alignment vertical="center" wrapText="1"/>
    </xf>
    <xf numFmtId="38" fontId="28" fillId="2" borderId="172" xfId="3" applyFont="1" applyFill="1" applyBorder="1" applyAlignment="1">
      <alignment vertical="center" wrapText="1"/>
    </xf>
    <xf numFmtId="0" fontId="41" fillId="0" borderId="0" xfId="0" applyFont="1" applyAlignment="1">
      <alignment horizontal="center" vertical="center"/>
    </xf>
    <xf numFmtId="9" fontId="45" fillId="0" borderId="173" xfId="1" applyFont="1" applyFill="1" applyBorder="1" applyAlignment="1">
      <alignment horizontal="right" vertical="center"/>
    </xf>
    <xf numFmtId="0" fontId="59" fillId="0" borderId="0" xfId="0" applyFont="1">
      <alignment vertical="center"/>
    </xf>
    <xf numFmtId="38" fontId="41" fillId="0" borderId="0" xfId="2" applyFont="1" applyBorder="1">
      <alignment vertical="center"/>
    </xf>
    <xf numFmtId="0" fontId="41" fillId="0" borderId="174" xfId="0" applyFont="1" applyBorder="1">
      <alignment vertical="center"/>
    </xf>
    <xf numFmtId="0" fontId="45" fillId="0" borderId="0" xfId="0" applyFont="1" applyAlignment="1"/>
    <xf numFmtId="0" fontId="60" fillId="0" borderId="0" xfId="0" applyFont="1">
      <alignment vertical="center"/>
    </xf>
    <xf numFmtId="38" fontId="23" fillId="0" borderId="13" xfId="2" applyFont="1" applyFill="1" applyBorder="1" applyAlignment="1">
      <alignment vertical="center"/>
    </xf>
    <xf numFmtId="0" fontId="45" fillId="0" borderId="13" xfId="0" applyFont="1" applyBorder="1">
      <alignment vertical="center"/>
    </xf>
    <xf numFmtId="0" fontId="60" fillId="0" borderId="18" xfId="0" applyFont="1" applyBorder="1">
      <alignment vertical="center"/>
    </xf>
    <xf numFmtId="0" fontId="64" fillId="0" borderId="0" xfId="5" applyFont="1" applyAlignment="1">
      <alignment vertical="center"/>
    </xf>
    <xf numFmtId="0" fontId="65" fillId="0" borderId="0" xfId="5" applyFont="1" applyAlignment="1">
      <alignment horizontal="center" vertical="center"/>
    </xf>
    <xf numFmtId="0" fontId="64" fillId="0" borderId="0" xfId="5" applyFont="1" applyAlignment="1">
      <alignment horizontal="distributed" vertical="center"/>
    </xf>
    <xf numFmtId="0" fontId="64" fillId="0" borderId="0" xfId="5" applyFont="1" applyAlignment="1">
      <alignment horizontal="left" vertical="center" indent="1"/>
    </xf>
    <xf numFmtId="0" fontId="64" fillId="0" borderId="0" xfId="5" applyFont="1" applyAlignment="1">
      <alignment horizontal="left" vertical="center"/>
    </xf>
    <xf numFmtId="0" fontId="64" fillId="0" borderId="0" xfId="5" applyFont="1" applyAlignment="1">
      <alignment horizontal="center" vertical="center"/>
    </xf>
    <xf numFmtId="0" fontId="64" fillId="0" borderId="0" xfId="5" applyFont="1" applyAlignment="1">
      <alignment vertical="top"/>
    </xf>
    <xf numFmtId="0" fontId="62" fillId="0" borderId="0" xfId="0" applyFont="1">
      <alignment vertical="center"/>
    </xf>
    <xf numFmtId="0" fontId="60" fillId="0" borderId="12" xfId="0" applyFont="1" applyBorder="1">
      <alignment vertical="center"/>
    </xf>
    <xf numFmtId="0" fontId="60" fillId="0" borderId="0" xfId="0" applyFont="1" applyAlignment="1">
      <alignment horizontal="center" vertical="center"/>
    </xf>
    <xf numFmtId="0" fontId="60" fillId="0" borderId="13" xfId="0" applyFont="1" applyBorder="1">
      <alignment vertical="center"/>
    </xf>
    <xf numFmtId="38" fontId="60" fillId="0" borderId="13" xfId="2" applyFont="1" applyFill="1" applyBorder="1" applyAlignment="1">
      <alignment vertical="center"/>
    </xf>
    <xf numFmtId="0" fontId="60" fillId="0" borderId="0" xfId="0" applyFont="1" applyAlignment="1"/>
    <xf numFmtId="190" fontId="45" fillId="0" borderId="0" xfId="0" applyNumberFormat="1" applyFont="1" applyAlignment="1">
      <alignment horizontal="center" vertical="center" shrinkToFit="1"/>
    </xf>
    <xf numFmtId="0" fontId="48" fillId="0" borderId="12" xfId="0" applyFont="1" applyBorder="1" applyAlignment="1">
      <alignment horizontal="left" vertical="center"/>
    </xf>
    <xf numFmtId="0" fontId="62" fillId="0" borderId="0" xfId="0" applyFont="1" applyAlignment="1">
      <alignment vertical="center" wrapText="1"/>
    </xf>
    <xf numFmtId="189" fontId="45" fillId="0" borderId="18" xfId="0" applyNumberFormat="1" applyFont="1" applyBorder="1" applyAlignment="1">
      <alignment horizontal="right" vertical="center"/>
    </xf>
    <xf numFmtId="189" fontId="45" fillId="0" borderId="84" xfId="0" applyNumberFormat="1" applyFont="1" applyBorder="1" applyAlignment="1">
      <alignment horizontal="right" vertical="center"/>
    </xf>
    <xf numFmtId="189" fontId="45" fillId="0" borderId="85" xfId="0" applyNumberFormat="1" applyFont="1" applyBorder="1" applyAlignment="1">
      <alignment horizontal="right" vertical="center"/>
    </xf>
    <xf numFmtId="0" fontId="41" fillId="9" borderId="0" xfId="0" applyFont="1" applyFill="1">
      <alignment vertical="center"/>
    </xf>
    <xf numFmtId="0" fontId="45" fillId="9" borderId="0" xfId="1" applyNumberFormat="1" applyFont="1" applyFill="1" applyBorder="1" applyAlignment="1">
      <alignment horizontal="right" vertical="center"/>
    </xf>
    <xf numFmtId="0" fontId="59" fillId="9" borderId="0" xfId="0" applyFont="1" applyFill="1">
      <alignment vertical="center"/>
    </xf>
    <xf numFmtId="193" fontId="45" fillId="0" borderId="83" xfId="2" applyNumberFormat="1" applyFont="1" applyFill="1" applyBorder="1" applyAlignment="1">
      <alignment vertical="center"/>
    </xf>
    <xf numFmtId="193" fontId="45" fillId="0" borderId="63" xfId="2" applyNumberFormat="1" applyFont="1" applyFill="1" applyBorder="1" applyAlignment="1">
      <alignment vertical="center"/>
    </xf>
    <xf numFmtId="193" fontId="45" fillId="6" borderId="0" xfId="2" applyNumberFormat="1" applyFont="1" applyFill="1" applyBorder="1" applyAlignment="1">
      <alignment vertical="center"/>
    </xf>
    <xf numFmtId="193" fontId="45" fillId="0" borderId="22" xfId="2" applyNumberFormat="1" applyFont="1" applyFill="1" applyBorder="1" applyAlignment="1">
      <alignment vertical="center"/>
    </xf>
    <xf numFmtId="193" fontId="45" fillId="0" borderId="0" xfId="2" applyNumberFormat="1" applyFont="1" applyFill="1" applyBorder="1" applyAlignment="1">
      <alignment vertical="center"/>
    </xf>
    <xf numFmtId="0" fontId="43" fillId="0" borderId="48" xfId="0" applyFont="1" applyBorder="1">
      <alignment vertical="center"/>
    </xf>
    <xf numFmtId="0" fontId="41" fillId="0" borderId="48" xfId="0" applyFont="1" applyBorder="1">
      <alignment vertical="center"/>
    </xf>
    <xf numFmtId="0" fontId="71" fillId="0" borderId="12" xfId="0" applyFont="1" applyBorder="1" applyAlignment="1">
      <alignment horizontal="left" vertical="center"/>
    </xf>
    <xf numFmtId="194" fontId="45" fillId="0" borderId="0" xfId="0" applyNumberFormat="1" applyFont="1" applyAlignment="1">
      <alignment horizontal="center" vertical="center" shrinkToFit="1"/>
    </xf>
    <xf numFmtId="189" fontId="45" fillId="0" borderId="173" xfId="1" applyNumberFormat="1" applyFont="1" applyFill="1" applyBorder="1" applyAlignment="1">
      <alignment horizontal="right" vertical="center"/>
    </xf>
    <xf numFmtId="193" fontId="45" fillId="6" borderId="22" xfId="2" applyNumberFormat="1" applyFont="1" applyFill="1" applyBorder="1" applyAlignment="1">
      <alignment vertical="center"/>
    </xf>
    <xf numFmtId="0" fontId="61" fillId="0" borderId="0" xfId="0" applyFont="1">
      <alignment vertical="center"/>
    </xf>
    <xf numFmtId="0" fontId="23" fillId="9" borderId="18" xfId="0" applyFont="1" applyFill="1" applyBorder="1" applyAlignment="1">
      <alignment horizontal="center" vertical="center" wrapText="1"/>
    </xf>
    <xf numFmtId="0" fontId="21" fillId="9" borderId="18" xfId="0" applyFont="1" applyFill="1" applyBorder="1" applyAlignment="1">
      <alignment horizontal="center" vertical="center" wrapText="1" shrinkToFit="1"/>
    </xf>
    <xf numFmtId="0" fontId="21" fillId="9" borderId="13" xfId="0" applyFont="1" applyFill="1" applyBorder="1" applyAlignment="1">
      <alignment horizontal="center" vertical="center" wrapText="1" shrinkToFit="1"/>
    </xf>
    <xf numFmtId="180" fontId="23" fillId="0" borderId="130" xfId="0" applyNumberFormat="1" applyFont="1" applyBorder="1" applyAlignment="1">
      <alignment horizontal="center" vertical="center"/>
    </xf>
    <xf numFmtId="180" fontId="23" fillId="0" borderId="129" xfId="0" applyNumberFormat="1" applyFont="1" applyBorder="1" applyAlignment="1">
      <alignment horizontal="center" vertical="center"/>
    </xf>
    <xf numFmtId="0" fontId="23" fillId="7" borderId="63" xfId="0" applyFont="1" applyFill="1" applyBorder="1" applyAlignment="1">
      <alignment horizontal="center" vertical="center"/>
    </xf>
    <xf numFmtId="0" fontId="23" fillId="0" borderId="63" xfId="0" applyFont="1" applyBorder="1" applyAlignment="1">
      <alignment horizontal="center" vertical="center" wrapText="1" shrinkToFit="1"/>
    </xf>
    <xf numFmtId="0" fontId="23" fillId="7" borderId="63" xfId="0" applyFont="1" applyFill="1" applyBorder="1" applyAlignment="1">
      <alignment horizontal="center" vertical="center" wrapText="1"/>
    </xf>
    <xf numFmtId="178" fontId="23" fillId="7" borderId="63" xfId="0" applyNumberFormat="1" applyFont="1" applyFill="1" applyBorder="1" applyAlignment="1">
      <alignment horizontal="center" vertical="center"/>
    </xf>
    <xf numFmtId="178" fontId="23" fillId="7" borderId="18" xfId="0" applyNumberFormat="1" applyFont="1" applyFill="1" applyBorder="1" applyAlignment="1">
      <alignment horizontal="center" vertical="center"/>
    </xf>
    <xf numFmtId="0" fontId="23" fillId="7" borderId="18" xfId="0" applyFont="1" applyFill="1" applyBorder="1" applyAlignment="1">
      <alignment horizontal="center" vertical="center" wrapText="1"/>
    </xf>
    <xf numFmtId="0" fontId="23" fillId="0" borderId="129" xfId="0" applyFont="1" applyBorder="1" applyAlignment="1">
      <alignment horizontal="center" vertical="center" wrapText="1"/>
    </xf>
    <xf numFmtId="0" fontId="23" fillId="0" borderId="80" xfId="0" applyFont="1" applyBorder="1" applyAlignment="1">
      <alignment horizontal="center" vertical="center"/>
    </xf>
    <xf numFmtId="0" fontId="23" fillId="0" borderId="63" xfId="0" applyFont="1" applyBorder="1" applyAlignment="1">
      <alignment horizontal="center" vertical="center"/>
    </xf>
    <xf numFmtId="180" fontId="23" fillId="0" borderId="129" xfId="0" applyNumberFormat="1" applyFont="1" applyBorder="1" applyAlignment="1">
      <alignment horizontal="center" vertical="center" wrapText="1"/>
    </xf>
    <xf numFmtId="0" fontId="23" fillId="7" borderId="18" xfId="0" applyFont="1" applyFill="1" applyBorder="1" applyAlignment="1">
      <alignment horizontal="center" vertical="center"/>
    </xf>
    <xf numFmtId="182" fontId="23" fillId="0" borderId="63" xfId="0" applyNumberFormat="1" applyFont="1" applyBorder="1" applyAlignment="1">
      <alignment horizontal="center" vertical="center" shrinkToFit="1"/>
    </xf>
    <xf numFmtId="180" fontId="23" fillId="0" borderId="130" xfId="0" applyNumberFormat="1" applyFont="1" applyBorder="1" applyAlignment="1">
      <alignment horizontal="center" vertical="center" wrapText="1"/>
    </xf>
    <xf numFmtId="178" fontId="23" fillId="0" borderId="129" xfId="0" applyNumberFormat="1" applyFont="1" applyBorder="1" applyAlignment="1">
      <alignment horizontal="center" vertical="center" wrapText="1"/>
    </xf>
    <xf numFmtId="0" fontId="23" fillId="0" borderId="0" xfId="0" applyFont="1" applyAlignment="1">
      <alignment horizontal="center" vertical="center"/>
    </xf>
    <xf numFmtId="0" fontId="23" fillId="0" borderId="18" xfId="0" applyFont="1" applyBorder="1" applyAlignment="1">
      <alignment horizontal="center" vertical="center"/>
    </xf>
    <xf numFmtId="0" fontId="43" fillId="0" borderId="29" xfId="0" applyFont="1" applyBorder="1" applyAlignment="1">
      <alignment vertical="center" wrapText="1" shrinkToFit="1"/>
    </xf>
    <xf numFmtId="0" fontId="43" fillId="0" borderId="0" xfId="0" applyFont="1" applyAlignment="1">
      <alignment vertical="center" wrapText="1" shrinkToFit="1"/>
    </xf>
    <xf numFmtId="0" fontId="43" fillId="0" borderId="21" xfId="0" applyFont="1" applyBorder="1" applyAlignment="1">
      <alignment vertical="center" wrapText="1" shrinkToFit="1"/>
    </xf>
    <xf numFmtId="0" fontId="43" fillId="0" borderId="131" xfId="0" applyFont="1" applyBorder="1" applyAlignment="1">
      <alignment vertical="center" shrinkToFit="1"/>
    </xf>
    <xf numFmtId="0" fontId="43" fillId="0" borderId="42" xfId="0" applyFont="1" applyBorder="1" applyAlignment="1">
      <alignment horizontal="center" vertical="center"/>
    </xf>
    <xf numFmtId="0" fontId="20" fillId="9" borderId="48" xfId="0" applyFont="1" applyFill="1" applyBorder="1" applyAlignment="1">
      <alignment vertical="center" shrinkToFit="1"/>
    </xf>
    <xf numFmtId="0" fontId="20" fillId="9" borderId="63" xfId="0" applyFont="1" applyFill="1" applyBorder="1" applyAlignment="1">
      <alignment vertical="center" shrinkToFit="1"/>
    </xf>
    <xf numFmtId="180" fontId="23" fillId="0" borderId="130" xfId="0" applyNumberFormat="1" applyFont="1" applyBorder="1" applyAlignment="1">
      <alignment horizontal="left" vertical="center" wrapText="1"/>
    </xf>
    <xf numFmtId="180" fontId="23" fillId="0" borderId="129" xfId="0" applyNumberFormat="1" applyFont="1" applyBorder="1" applyAlignment="1">
      <alignment horizontal="left" vertical="center" wrapText="1"/>
    </xf>
    <xf numFmtId="0" fontId="59" fillId="0" borderId="0" xfId="0" applyFont="1" applyAlignment="1">
      <alignment vertical="center" wrapText="1"/>
    </xf>
    <xf numFmtId="189" fontId="43" fillId="0" borderId="63" xfId="1" applyNumberFormat="1" applyFont="1" applyBorder="1" applyAlignment="1">
      <alignment horizontal="center" vertical="center"/>
    </xf>
    <xf numFmtId="189" fontId="43" fillId="0" borderId="19" xfId="1" applyNumberFormat="1" applyFont="1" applyBorder="1" applyAlignment="1">
      <alignment horizontal="center" vertical="center"/>
    </xf>
    <xf numFmtId="189" fontId="43" fillId="0" borderId="131" xfId="1" applyNumberFormat="1" applyFont="1" applyBorder="1" applyAlignment="1">
      <alignment horizontal="center" vertical="center"/>
    </xf>
    <xf numFmtId="38" fontId="43" fillId="0" borderId="132" xfId="2" applyFont="1" applyFill="1" applyBorder="1" applyAlignment="1">
      <alignment horizontal="center" vertical="center"/>
    </xf>
    <xf numFmtId="38" fontId="43" fillId="0" borderId="131" xfId="2" applyFont="1" applyFill="1" applyBorder="1" applyAlignment="1">
      <alignment horizontal="center" vertical="center"/>
    </xf>
    <xf numFmtId="0" fontId="43" fillId="0" borderId="52" xfId="0" applyFont="1" applyBorder="1" applyAlignment="1">
      <alignment horizontal="center" vertical="center" shrinkToFit="1"/>
    </xf>
    <xf numFmtId="197" fontId="21" fillId="0" borderId="0" xfId="2" applyNumberFormat="1" applyFont="1" applyBorder="1" applyAlignment="1">
      <alignment horizontal="center" vertical="center" shrinkToFit="1"/>
    </xf>
    <xf numFmtId="197" fontId="21" fillId="0" borderId="0" xfId="2" applyNumberFormat="1" applyFont="1" applyBorder="1" applyAlignment="1">
      <alignment horizontal="center" vertical="center"/>
    </xf>
    <xf numFmtId="0" fontId="28" fillId="3" borderId="92" xfId="4" applyFont="1" applyFill="1" applyBorder="1" applyAlignment="1">
      <alignment horizontal="center" vertical="center" wrapText="1"/>
    </xf>
    <xf numFmtId="0" fontId="28" fillId="3" borderId="93" xfId="4" applyFont="1" applyFill="1" applyBorder="1" applyAlignment="1">
      <alignment horizontal="center" vertical="center" wrapText="1"/>
    </xf>
    <xf numFmtId="0" fontId="28" fillId="3" borderId="94" xfId="4" applyFont="1" applyFill="1" applyBorder="1" applyAlignment="1">
      <alignment horizontal="center" vertical="center" wrapText="1"/>
    </xf>
    <xf numFmtId="0" fontId="28" fillId="3" borderId="97" xfId="4" applyFont="1" applyFill="1" applyBorder="1" applyAlignment="1">
      <alignment horizontal="center" vertical="center" wrapText="1"/>
    </xf>
    <xf numFmtId="38" fontId="28" fillId="2" borderId="188" xfId="3" applyFont="1" applyFill="1" applyBorder="1" applyAlignment="1">
      <alignment vertical="center" wrapText="1"/>
    </xf>
    <xf numFmtId="0" fontId="28" fillId="3" borderId="98" xfId="4" applyFont="1" applyFill="1" applyBorder="1" applyAlignment="1">
      <alignment horizontal="center" vertical="center" wrapText="1"/>
    </xf>
    <xf numFmtId="0" fontId="28" fillId="3" borderId="113" xfId="4" applyFont="1" applyFill="1" applyBorder="1" applyAlignment="1">
      <alignment horizontal="center" vertical="center" wrapText="1"/>
    </xf>
    <xf numFmtId="0" fontId="28" fillId="10" borderId="124" xfId="4" applyFont="1" applyFill="1" applyBorder="1" applyAlignment="1">
      <alignment horizontal="center" vertical="center" wrapText="1"/>
    </xf>
    <xf numFmtId="0" fontId="28" fillId="10" borderId="125" xfId="4" applyFont="1" applyFill="1" applyBorder="1" applyAlignment="1">
      <alignment horizontal="center" vertical="center" wrapText="1"/>
    </xf>
    <xf numFmtId="0" fontId="28" fillId="10" borderId="126" xfId="4" applyFont="1" applyFill="1" applyBorder="1" applyAlignment="1">
      <alignment horizontal="center" vertical="center" wrapText="1"/>
    </xf>
    <xf numFmtId="0" fontId="28" fillId="4" borderId="115" xfId="4" applyFont="1" applyFill="1" applyBorder="1" applyAlignment="1">
      <alignment vertical="center" wrapText="1"/>
    </xf>
    <xf numFmtId="0" fontId="21" fillId="10" borderId="192" xfId="4" applyFont="1" applyFill="1" applyBorder="1" applyAlignment="1">
      <alignment horizontal="center" vertical="center" wrapText="1"/>
    </xf>
    <xf numFmtId="0" fontId="21" fillId="0" borderId="192" xfId="4" applyFont="1" applyBorder="1" applyAlignment="1">
      <alignment horizontal="center" vertical="center" wrapText="1"/>
    </xf>
    <xf numFmtId="0" fontId="21" fillId="4" borderId="193" xfId="4" applyFont="1" applyFill="1" applyBorder="1" applyAlignment="1">
      <alignment vertical="center" wrapText="1"/>
    </xf>
    <xf numFmtId="0" fontId="28" fillId="10" borderId="194" xfId="4" applyFont="1" applyFill="1" applyBorder="1" applyAlignment="1">
      <alignment horizontal="center" vertical="center" wrapText="1"/>
    </xf>
    <xf numFmtId="0" fontId="21" fillId="10" borderId="195" xfId="4" applyFont="1" applyFill="1" applyBorder="1" applyAlignment="1">
      <alignment horizontal="center" vertical="center" wrapText="1"/>
    </xf>
    <xf numFmtId="0" fontId="21" fillId="10" borderId="196" xfId="4" applyFont="1" applyFill="1" applyBorder="1" applyAlignment="1">
      <alignment horizontal="center" vertical="center" wrapText="1"/>
    </xf>
    <xf numFmtId="0" fontId="28" fillId="10" borderId="195" xfId="4" applyFont="1" applyFill="1" applyBorder="1" applyAlignment="1">
      <alignment horizontal="center" vertical="center" wrapText="1"/>
    </xf>
    <xf numFmtId="0" fontId="28" fillId="10" borderId="197" xfId="4" applyFont="1" applyFill="1" applyBorder="1" applyAlignment="1">
      <alignment horizontal="center" vertical="center" wrapText="1"/>
    </xf>
    <xf numFmtId="38" fontId="28" fillId="2" borderId="129" xfId="3" applyFont="1" applyFill="1" applyBorder="1" applyAlignment="1">
      <alignment vertical="center" wrapText="1"/>
    </xf>
    <xf numFmtId="0" fontId="28" fillId="0" borderId="198" xfId="4" applyFont="1" applyBorder="1" applyAlignment="1">
      <alignment vertical="center" wrapText="1"/>
    </xf>
    <xf numFmtId="0" fontId="28" fillId="3" borderId="118" xfId="4" applyFont="1" applyFill="1" applyBorder="1" applyAlignment="1">
      <alignment horizontal="center" vertical="center" wrapText="1"/>
    </xf>
    <xf numFmtId="0" fontId="28" fillId="3" borderId="119" xfId="4" applyFont="1" applyFill="1" applyBorder="1" applyAlignment="1">
      <alignment horizontal="center" vertical="center" wrapText="1"/>
    </xf>
    <xf numFmtId="0" fontId="21" fillId="3" borderId="120" xfId="4" applyFont="1" applyFill="1" applyBorder="1" applyAlignment="1">
      <alignment horizontal="center" vertical="center" wrapText="1"/>
    </xf>
    <xf numFmtId="0" fontId="21" fillId="3" borderId="121" xfId="4" applyFont="1" applyFill="1" applyBorder="1" applyAlignment="1">
      <alignment horizontal="center" vertical="center" wrapText="1"/>
    </xf>
    <xf numFmtId="0" fontId="28" fillId="3" borderId="120" xfId="4" applyFont="1" applyFill="1" applyBorder="1" applyAlignment="1">
      <alignment horizontal="center" vertical="center" wrapText="1"/>
    </xf>
    <xf numFmtId="0" fontId="28" fillId="3" borderId="122" xfId="4" applyFont="1" applyFill="1" applyBorder="1" applyAlignment="1">
      <alignment horizontal="center" vertical="center" wrapText="1"/>
    </xf>
    <xf numFmtId="0" fontId="28" fillId="0" borderId="206" xfId="4" applyFont="1" applyBorder="1" applyAlignment="1">
      <alignment vertical="center" wrapText="1"/>
    </xf>
    <xf numFmtId="0" fontId="23" fillId="9" borderId="208" xfId="0" applyFont="1" applyFill="1" applyBorder="1" applyAlignment="1">
      <alignment vertical="center" shrinkToFit="1"/>
    </xf>
    <xf numFmtId="0" fontId="23" fillId="9" borderId="207" xfId="0" applyFont="1" applyFill="1" applyBorder="1" applyAlignment="1">
      <alignment vertical="center" shrinkToFit="1"/>
    </xf>
    <xf numFmtId="0" fontId="23" fillId="0" borderId="207" xfId="0" applyFont="1" applyBorder="1" applyAlignment="1">
      <alignment horizontal="center" vertical="center" wrapText="1"/>
    </xf>
    <xf numFmtId="0" fontId="21" fillId="4" borderId="209" xfId="4" applyFont="1" applyFill="1" applyBorder="1" applyAlignment="1">
      <alignment vertical="center" wrapText="1"/>
    </xf>
    <xf numFmtId="0" fontId="21" fillId="0" borderId="210" xfId="4" applyFont="1" applyBorder="1" applyAlignment="1">
      <alignment horizontal="center" vertical="center" wrapText="1"/>
    </xf>
    <xf numFmtId="0" fontId="21" fillId="0" borderId="211" xfId="4" applyFont="1" applyBorder="1" applyAlignment="1">
      <alignment horizontal="center" vertical="center" wrapText="1"/>
    </xf>
    <xf numFmtId="0" fontId="21" fillId="0" borderId="212" xfId="4" applyFont="1" applyBorder="1" applyAlignment="1">
      <alignment horizontal="center" vertical="center" wrapText="1"/>
    </xf>
    <xf numFmtId="0" fontId="21" fillId="0" borderId="214" xfId="4" applyFont="1" applyBorder="1" applyAlignment="1">
      <alignment horizontal="center" vertical="center" wrapText="1"/>
    </xf>
    <xf numFmtId="0" fontId="21" fillId="0" borderId="215" xfId="4" applyFont="1" applyBorder="1" applyAlignment="1">
      <alignment horizontal="center" vertical="center" wrapText="1"/>
    </xf>
    <xf numFmtId="38" fontId="28" fillId="2" borderId="216" xfId="3" applyFont="1" applyFill="1" applyBorder="1" applyAlignment="1">
      <alignment vertical="center" wrapText="1"/>
    </xf>
    <xf numFmtId="0" fontId="28" fillId="10" borderId="219" xfId="4" applyFont="1" applyFill="1" applyBorder="1" applyAlignment="1">
      <alignment horizontal="center" vertical="center" wrapText="1"/>
    </xf>
    <xf numFmtId="0" fontId="28" fillId="10" borderId="218" xfId="4" applyFont="1" applyFill="1" applyBorder="1" applyAlignment="1">
      <alignment horizontal="center" vertical="center" wrapText="1"/>
    </xf>
    <xf numFmtId="0" fontId="21" fillId="0" borderId="220" xfId="4" applyFont="1" applyBorder="1" applyAlignment="1">
      <alignment horizontal="center" vertical="center" wrapText="1"/>
    </xf>
    <xf numFmtId="0" fontId="28" fillId="10" borderId="220" xfId="4" applyFont="1" applyFill="1" applyBorder="1" applyAlignment="1">
      <alignment horizontal="center" vertical="center" wrapText="1"/>
    </xf>
    <xf numFmtId="0" fontId="28" fillId="10" borderId="221" xfId="4" applyFont="1" applyFill="1" applyBorder="1" applyAlignment="1">
      <alignment horizontal="center" vertical="center" wrapText="1"/>
    </xf>
    <xf numFmtId="38" fontId="28" fillId="2" borderId="218" xfId="3" applyFont="1" applyFill="1" applyBorder="1" applyAlignment="1">
      <alignment vertical="center" wrapText="1"/>
    </xf>
    <xf numFmtId="0" fontId="21" fillId="0" borderId="224" xfId="4" applyFont="1" applyBorder="1" applyAlignment="1">
      <alignment horizontal="center" vertical="center" wrapText="1"/>
    </xf>
    <xf numFmtId="0" fontId="21" fillId="0" borderId="225" xfId="4" applyFont="1" applyBorder="1" applyAlignment="1">
      <alignment horizontal="center" vertical="center" wrapText="1"/>
    </xf>
    <xf numFmtId="0" fontId="21" fillId="10" borderId="226" xfId="4" applyFont="1" applyFill="1" applyBorder="1" applyAlignment="1">
      <alignment horizontal="center" vertical="center" wrapText="1"/>
    </xf>
    <xf numFmtId="0" fontId="21" fillId="0" borderId="227" xfId="4" applyFont="1" applyBorder="1" applyAlignment="1">
      <alignment horizontal="center" vertical="center" wrapText="1"/>
    </xf>
    <xf numFmtId="0" fontId="21" fillId="10" borderId="218" xfId="4" applyFont="1" applyFill="1" applyBorder="1" applyAlignment="1">
      <alignment horizontal="center" vertical="center" wrapText="1"/>
    </xf>
    <xf numFmtId="0" fontId="21" fillId="10" borderId="220" xfId="4" applyFont="1" applyFill="1" applyBorder="1" applyAlignment="1">
      <alignment horizontal="center" vertical="center" wrapText="1"/>
    </xf>
    <xf numFmtId="0" fontId="28" fillId="10" borderId="238" xfId="4" applyFont="1" applyFill="1" applyBorder="1" applyAlignment="1">
      <alignment horizontal="center" vertical="center" wrapText="1"/>
    </xf>
    <xf numFmtId="0" fontId="28" fillId="10" borderId="239" xfId="4" applyFont="1" applyFill="1" applyBorder="1" applyAlignment="1">
      <alignment horizontal="center" vertical="center" wrapText="1"/>
    </xf>
    <xf numFmtId="0" fontId="28" fillId="10" borderId="240" xfId="4" applyFont="1" applyFill="1" applyBorder="1" applyAlignment="1">
      <alignment horizontal="center" vertical="center" wrapText="1"/>
    </xf>
    <xf numFmtId="0" fontId="28" fillId="10" borderId="241" xfId="4" applyFont="1" applyFill="1" applyBorder="1" applyAlignment="1">
      <alignment horizontal="center" vertical="center" wrapText="1"/>
    </xf>
    <xf numFmtId="0" fontId="28" fillId="10" borderId="242" xfId="4" applyFont="1" applyFill="1" applyBorder="1" applyAlignment="1">
      <alignment horizontal="center" vertical="center" wrapText="1"/>
    </xf>
    <xf numFmtId="0" fontId="28" fillId="0" borderId="109" xfId="4" applyFont="1" applyBorder="1" applyAlignment="1">
      <alignment vertical="center" wrapText="1"/>
    </xf>
    <xf numFmtId="0" fontId="28" fillId="3" borderId="246" xfId="4" applyFont="1" applyFill="1" applyBorder="1" applyAlignment="1">
      <alignment horizontal="center" vertical="center" wrapText="1"/>
    </xf>
    <xf numFmtId="38" fontId="28" fillId="2" borderId="247" xfId="3" applyFont="1" applyFill="1" applyBorder="1" applyAlignment="1">
      <alignment vertical="center" wrapText="1"/>
    </xf>
    <xf numFmtId="38" fontId="28" fillId="2" borderId="248" xfId="3" applyFont="1" applyFill="1" applyBorder="1" applyAlignment="1">
      <alignment vertical="center" wrapText="1"/>
    </xf>
    <xf numFmtId="38" fontId="28" fillId="2" borderId="249" xfId="3" applyFont="1" applyFill="1" applyBorder="1" applyAlignment="1">
      <alignment vertical="center" wrapText="1"/>
    </xf>
    <xf numFmtId="0" fontId="28" fillId="0" borderId="101" xfId="4" applyFont="1" applyBorder="1" applyAlignment="1">
      <alignment horizontal="center" vertical="center" wrapText="1"/>
    </xf>
    <xf numFmtId="0" fontId="28" fillId="4" borderId="223" xfId="4" applyFont="1" applyFill="1" applyBorder="1" applyAlignment="1">
      <alignment horizontal="center" vertical="center" wrapText="1"/>
    </xf>
    <xf numFmtId="0" fontId="51" fillId="4" borderId="117" xfId="4" applyFont="1" applyFill="1" applyBorder="1" applyAlignment="1">
      <alignment horizontal="center" vertical="center" wrapText="1"/>
    </xf>
    <xf numFmtId="0" fontId="52" fillId="4" borderId="252" xfId="4" applyFont="1" applyFill="1" applyBorder="1" applyAlignment="1">
      <alignment horizontal="center" vertical="center" wrapText="1"/>
    </xf>
    <xf numFmtId="0" fontId="29" fillId="4" borderId="117" xfId="4" applyFont="1" applyFill="1" applyBorder="1" applyAlignment="1">
      <alignment horizontal="center" vertical="center" wrapText="1"/>
    </xf>
    <xf numFmtId="0" fontId="53" fillId="4" borderId="253" xfId="4" applyFont="1" applyFill="1" applyBorder="1" applyAlignment="1">
      <alignment horizontal="center" vertical="center" wrapText="1"/>
    </xf>
    <xf numFmtId="0" fontId="53" fillId="4" borderId="103" xfId="4" applyFont="1" applyFill="1" applyBorder="1" applyAlignment="1">
      <alignment horizontal="center" vertical="center" wrapText="1"/>
    </xf>
    <xf numFmtId="0" fontId="53" fillId="4" borderId="27" xfId="4" applyFont="1" applyFill="1" applyBorder="1" applyAlignment="1">
      <alignment horizontal="center" vertical="center" wrapText="1"/>
    </xf>
    <xf numFmtId="0" fontId="29" fillId="4" borderId="27" xfId="4" applyFont="1" applyFill="1" applyBorder="1" applyAlignment="1">
      <alignment horizontal="center" vertical="center" wrapText="1"/>
    </xf>
    <xf numFmtId="0" fontId="53" fillId="4" borderId="251" xfId="4" applyFont="1" applyFill="1" applyBorder="1" applyAlignment="1">
      <alignment horizontal="center" vertical="center" wrapText="1"/>
    </xf>
    <xf numFmtId="0" fontId="54" fillId="4" borderId="254" xfId="4" applyFont="1" applyFill="1" applyBorder="1" applyAlignment="1">
      <alignment horizontal="center" vertical="center" wrapText="1"/>
    </xf>
    <xf numFmtId="0" fontId="30" fillId="4" borderId="255" xfId="4" applyFont="1" applyFill="1" applyBorder="1" applyAlignment="1">
      <alignment horizontal="center" vertical="center" wrapText="1"/>
    </xf>
    <xf numFmtId="0" fontId="30" fillId="4" borderId="256" xfId="4" applyFont="1" applyFill="1" applyBorder="1" applyAlignment="1">
      <alignment horizontal="center" vertical="center" wrapText="1"/>
    </xf>
    <xf numFmtId="0" fontId="21" fillId="4" borderId="115" xfId="4" applyFont="1" applyFill="1" applyBorder="1" applyAlignment="1">
      <alignment vertical="center" wrapText="1"/>
    </xf>
    <xf numFmtId="0" fontId="21" fillId="0" borderId="111" xfId="4" applyFont="1" applyBorder="1" applyAlignment="1">
      <alignment horizontal="center" vertical="center" wrapText="1"/>
    </xf>
    <xf numFmtId="0" fontId="21" fillId="0" borderId="93" xfId="4" applyFont="1" applyBorder="1" applyAlignment="1">
      <alignment horizontal="center" vertical="center" wrapText="1"/>
    </xf>
    <xf numFmtId="0" fontId="21" fillId="0" borderId="94" xfId="4" applyFont="1" applyBorder="1" applyAlignment="1">
      <alignment horizontal="center" vertical="center" wrapText="1"/>
    </xf>
    <xf numFmtId="0" fontId="21" fillId="0" borderId="96" xfId="4" applyFont="1" applyBorder="1" applyAlignment="1">
      <alignment horizontal="center" vertical="center" wrapText="1"/>
    </xf>
    <xf numFmtId="0" fontId="21" fillId="0" borderId="97" xfId="4" applyFont="1" applyBorder="1" applyAlignment="1">
      <alignment horizontal="center" vertical="center" wrapText="1"/>
    </xf>
    <xf numFmtId="0" fontId="46" fillId="0" borderId="0" xfId="0" applyFont="1" applyAlignment="1">
      <alignment vertical="center" wrapText="1"/>
    </xf>
    <xf numFmtId="0" fontId="62" fillId="0" borderId="0" xfId="5" applyFont="1" applyAlignment="1">
      <alignment vertical="center"/>
    </xf>
    <xf numFmtId="0" fontId="60" fillId="0" borderId="0" xfId="0" applyFont="1" applyAlignment="1">
      <alignment vertical="center" wrapText="1"/>
    </xf>
    <xf numFmtId="0" fontId="61" fillId="0" borderId="0" xfId="0" applyFont="1" applyAlignment="1">
      <alignment vertical="top"/>
    </xf>
    <xf numFmtId="0" fontId="60" fillId="0" borderId="0" xfId="0" applyFont="1" applyAlignment="1">
      <alignment vertical="top" wrapText="1"/>
    </xf>
    <xf numFmtId="0" fontId="60" fillId="0" borderId="0" xfId="0" applyFont="1" applyAlignment="1">
      <alignment vertical="top"/>
    </xf>
    <xf numFmtId="0" fontId="21" fillId="0" borderId="258" xfId="4" applyFont="1" applyBorder="1" applyAlignment="1">
      <alignment horizontal="center" vertical="center" wrapText="1"/>
    </xf>
    <xf numFmtId="0" fontId="21" fillId="0" borderId="267" xfId="4" applyFont="1" applyBorder="1" applyAlignment="1">
      <alignment horizontal="center" vertical="center" wrapText="1"/>
    </xf>
    <xf numFmtId="0" fontId="21" fillId="0" borderId="268" xfId="4" applyFont="1" applyBorder="1" applyAlignment="1">
      <alignment horizontal="center" vertical="center" wrapText="1"/>
    </xf>
    <xf numFmtId="0" fontId="21" fillId="0" borderId="256" xfId="4" applyFont="1" applyBorder="1" applyAlignment="1">
      <alignment horizontal="center" vertical="center" wrapText="1"/>
    </xf>
    <xf numFmtId="0" fontId="21" fillId="0" borderId="255" xfId="4" applyFont="1" applyBorder="1" applyAlignment="1">
      <alignment horizontal="center" vertical="center" wrapText="1"/>
    </xf>
    <xf numFmtId="0" fontId="21" fillId="0" borderId="270" xfId="4" applyFont="1" applyBorder="1" applyAlignment="1">
      <alignment horizontal="center" vertical="center" wrapText="1"/>
    </xf>
    <xf numFmtId="0" fontId="21" fillId="0" borderId="244" xfId="4" applyFont="1" applyBorder="1" applyAlignment="1">
      <alignment horizontal="center" vertical="center" wrapText="1"/>
    </xf>
    <xf numFmtId="0" fontId="21" fillId="0" borderId="276" xfId="4" applyFont="1" applyBorder="1" applyAlignment="1">
      <alignment vertical="center" wrapText="1"/>
    </xf>
    <xf numFmtId="0" fontId="21" fillId="0" borderId="277" xfId="4" applyFont="1" applyBorder="1" applyAlignment="1">
      <alignment vertical="center" wrapText="1"/>
    </xf>
    <xf numFmtId="0" fontId="28" fillId="0" borderId="89" xfId="4" applyFont="1" applyBorder="1" applyAlignment="1">
      <alignment vertical="center" shrinkToFit="1"/>
    </xf>
    <xf numFmtId="0" fontId="21" fillId="0" borderId="278" xfId="4" applyFont="1" applyBorder="1" applyAlignment="1">
      <alignment vertical="center" shrinkToFit="1"/>
    </xf>
    <xf numFmtId="0" fontId="21" fillId="0" borderId="114" xfId="4" applyFont="1" applyBorder="1" applyAlignment="1">
      <alignment vertical="center" shrinkToFit="1"/>
    </xf>
    <xf numFmtId="0" fontId="21" fillId="0" borderId="217" xfId="4" applyFont="1" applyBorder="1" applyAlignment="1">
      <alignment vertical="center" shrinkToFit="1"/>
    </xf>
    <xf numFmtId="0" fontId="28" fillId="3" borderId="245" xfId="4" applyFont="1" applyFill="1" applyBorder="1" applyAlignment="1">
      <alignment horizontal="center" vertical="center" shrinkToFit="1"/>
    </xf>
    <xf numFmtId="0" fontId="21" fillId="0" borderId="266" xfId="4" applyFont="1" applyBorder="1" applyAlignment="1">
      <alignment horizontal="center" vertical="center" shrinkToFit="1"/>
    </xf>
    <xf numFmtId="0" fontId="21" fillId="0" borderId="269" xfId="4" applyFont="1" applyBorder="1" applyAlignment="1">
      <alignment horizontal="center" vertical="center" shrinkToFit="1"/>
    </xf>
    <xf numFmtId="0" fontId="28" fillId="3" borderId="112" xfId="4" applyFont="1" applyFill="1" applyBorder="1" applyAlignment="1">
      <alignment horizontal="center" vertical="center" shrinkToFit="1"/>
    </xf>
    <xf numFmtId="0" fontId="21" fillId="0" borderId="95" xfId="4" applyFont="1" applyBorder="1" applyAlignment="1">
      <alignment horizontal="center" vertical="center" shrinkToFit="1"/>
    </xf>
    <xf numFmtId="0" fontId="21" fillId="0" borderId="213" xfId="4" applyFont="1" applyBorder="1" applyAlignment="1">
      <alignment horizontal="center" vertical="center" shrinkToFit="1"/>
    </xf>
    <xf numFmtId="0" fontId="23" fillId="9" borderId="218" xfId="0" applyFont="1" applyFill="1" applyBorder="1" applyAlignment="1">
      <alignment horizontal="center" vertical="center" wrapText="1" shrinkToFit="1"/>
    </xf>
    <xf numFmtId="185" fontId="21" fillId="0" borderId="218" xfId="0" applyNumberFormat="1" applyFont="1" applyBorder="1" applyAlignment="1">
      <alignment horizontal="center" vertical="center" wrapText="1"/>
    </xf>
    <xf numFmtId="0" fontId="21" fillId="7" borderId="18" xfId="0" applyFont="1" applyFill="1" applyBorder="1" applyAlignment="1">
      <alignment horizontal="center" vertical="center"/>
    </xf>
    <xf numFmtId="0" fontId="45" fillId="0" borderId="60" xfId="0" applyFont="1" applyBorder="1" applyAlignment="1">
      <alignment vertical="center" wrapText="1"/>
    </xf>
    <xf numFmtId="0" fontId="45" fillId="0" borderId="72" xfId="0" applyFont="1" applyBorder="1" applyAlignment="1">
      <alignment vertical="center" textRotation="255" wrapText="1"/>
    </xf>
    <xf numFmtId="0" fontId="45" fillId="0" borderId="61" xfId="0" applyFont="1" applyBorder="1" applyAlignment="1">
      <alignment vertical="center" wrapText="1"/>
    </xf>
    <xf numFmtId="0" fontId="45" fillId="0" borderId="71" xfId="0" applyFont="1" applyBorder="1" applyAlignment="1">
      <alignment horizontal="left" vertical="center" wrapText="1"/>
    </xf>
    <xf numFmtId="0" fontId="45" fillId="0" borderId="134" xfId="0" applyFont="1" applyBorder="1" applyAlignment="1">
      <alignment vertical="center" wrapText="1"/>
    </xf>
    <xf numFmtId="0" fontId="45" fillId="0" borderId="55" xfId="0" applyFont="1" applyBorder="1" applyAlignment="1">
      <alignment vertical="center" wrapText="1"/>
    </xf>
    <xf numFmtId="0" fontId="45" fillId="0" borderId="74" xfId="0" applyFont="1" applyBorder="1" applyAlignment="1">
      <alignment vertical="center" textRotation="255" wrapText="1"/>
    </xf>
    <xf numFmtId="0" fontId="45" fillId="0" borderId="57" xfId="0" applyFont="1" applyBorder="1" applyAlignment="1">
      <alignment vertical="center" wrapText="1"/>
    </xf>
    <xf numFmtId="0" fontId="45" fillId="0" borderId="73" xfId="0" applyFont="1" applyBorder="1" applyAlignment="1">
      <alignment horizontal="left" vertical="center" wrapText="1"/>
    </xf>
    <xf numFmtId="0" fontId="45" fillId="0" borderId="75" xfId="0" applyFont="1" applyBorder="1" applyAlignment="1">
      <alignment vertical="center" wrapText="1"/>
    </xf>
    <xf numFmtId="0" fontId="45" fillId="0" borderId="55" xfId="0" applyFont="1" applyBorder="1" applyAlignment="1">
      <alignment horizontal="left" vertical="center" wrapText="1"/>
    </xf>
    <xf numFmtId="0" fontId="45" fillId="0" borderId="57" xfId="0" applyFont="1" applyBorder="1" applyAlignment="1">
      <alignment horizontal="left" vertical="center" wrapText="1"/>
    </xf>
    <xf numFmtId="0" fontId="45" fillId="0" borderId="75" xfId="0" applyFont="1" applyBorder="1" applyAlignment="1">
      <alignment horizontal="left" vertical="center" wrapText="1"/>
    </xf>
    <xf numFmtId="0" fontId="45" fillId="0" borderId="73" xfId="0" applyFont="1" applyBorder="1" applyAlignment="1">
      <alignment vertical="center" wrapText="1"/>
    </xf>
    <xf numFmtId="0" fontId="45" fillId="0" borderId="56" xfId="0" applyFont="1" applyBorder="1" applyAlignment="1">
      <alignment horizontal="left" vertical="center" wrapText="1"/>
    </xf>
    <xf numFmtId="0" fontId="45" fillId="0" borderId="77" xfId="0" applyFont="1" applyBorder="1" applyAlignment="1">
      <alignment vertical="center" textRotation="255" wrapText="1"/>
    </xf>
    <xf numFmtId="0" fontId="45" fillId="0" borderId="58" xfId="0" applyFont="1" applyBorder="1" applyAlignment="1">
      <alignment horizontal="left" vertical="center" wrapText="1"/>
    </xf>
    <xf numFmtId="0" fontId="45" fillId="0" borderId="76" xfId="0" applyFont="1" applyBorder="1" applyAlignment="1">
      <alignment horizontal="left" vertical="center" wrapText="1"/>
    </xf>
    <xf numFmtId="0" fontId="45" fillId="0" borderId="77" xfId="0" applyFont="1" applyBorder="1" applyAlignment="1">
      <alignment vertical="center" wrapText="1"/>
    </xf>
    <xf numFmtId="0" fontId="45" fillId="0" borderId="78" xfId="0" applyFont="1" applyBorder="1" applyAlignment="1">
      <alignment horizontal="left" vertical="center" wrapText="1"/>
    </xf>
    <xf numFmtId="0" fontId="45" fillId="0" borderId="60" xfId="0" applyFont="1" applyBorder="1" applyAlignment="1">
      <alignment horizontal="left" vertical="center" wrapText="1"/>
    </xf>
    <xf numFmtId="0" fontId="45" fillId="0" borderId="72" xfId="0" applyFont="1" applyBorder="1" applyAlignment="1">
      <alignment vertical="center" wrapText="1"/>
    </xf>
    <xf numFmtId="0" fontId="23" fillId="0" borderId="55" xfId="0" applyFont="1" applyBorder="1" applyAlignment="1">
      <alignment horizontal="left" vertical="center" wrapText="1"/>
    </xf>
    <xf numFmtId="0" fontId="23" fillId="0" borderId="74" xfId="0" applyFont="1" applyBorder="1" applyAlignment="1">
      <alignment vertical="center" textRotation="255" wrapText="1"/>
    </xf>
    <xf numFmtId="0" fontId="23" fillId="0" borderId="74" xfId="0" applyFont="1" applyBorder="1" applyAlignment="1">
      <alignment vertical="center" wrapText="1"/>
    </xf>
    <xf numFmtId="0" fontId="46" fillId="0" borderId="75" xfId="0" applyFont="1" applyBorder="1" applyAlignment="1">
      <alignment vertical="center" wrapText="1"/>
    </xf>
    <xf numFmtId="0" fontId="45" fillId="0" borderId="74" xfId="0" applyFont="1" applyBorder="1" applyAlignment="1">
      <alignment vertical="center" wrapText="1"/>
    </xf>
    <xf numFmtId="0" fontId="45" fillId="0" borderId="74" xfId="0" applyFont="1" applyBorder="1" applyAlignment="1">
      <alignment horizontal="left" vertical="center" wrapText="1"/>
    </xf>
    <xf numFmtId="0" fontId="45" fillId="0" borderId="77" xfId="0" applyFont="1" applyBorder="1" applyAlignment="1">
      <alignment horizontal="left" vertical="center" wrapText="1"/>
    </xf>
    <xf numFmtId="192" fontId="23" fillId="0" borderId="63" xfId="0" applyNumberFormat="1" applyFont="1" applyBorder="1" applyAlignment="1">
      <alignment horizontal="center" vertical="center" wrapText="1" shrinkToFit="1"/>
    </xf>
    <xf numFmtId="192" fontId="23" fillId="0" borderId="207" xfId="0" applyNumberFormat="1" applyFont="1" applyBorder="1" applyAlignment="1">
      <alignment horizontal="center" vertical="center" shrinkToFit="1"/>
    </xf>
    <xf numFmtId="0" fontId="23" fillId="0" borderId="207" xfId="0" applyFont="1" applyBorder="1" applyAlignment="1">
      <alignment horizontal="left" vertical="center" wrapText="1"/>
    </xf>
    <xf numFmtId="0" fontId="23" fillId="0" borderId="0" xfId="0" applyFont="1">
      <alignment vertical="center"/>
    </xf>
    <xf numFmtId="197" fontId="21" fillId="11" borderId="131" xfId="2" applyNumberFormat="1" applyFont="1" applyFill="1" applyBorder="1" applyAlignment="1">
      <alignment horizontal="center" vertical="center" shrinkToFit="1"/>
    </xf>
    <xf numFmtId="197" fontId="21" fillId="11" borderId="18" xfId="2" applyNumberFormat="1" applyFont="1" applyFill="1" applyBorder="1" applyAlignment="1">
      <alignment horizontal="center" vertical="center"/>
    </xf>
    <xf numFmtId="197" fontId="21" fillId="11" borderId="19" xfId="2" applyNumberFormat="1" applyFont="1" applyFill="1" applyBorder="1" applyAlignment="1">
      <alignment horizontal="center" vertical="center"/>
    </xf>
    <xf numFmtId="197" fontId="21" fillId="11" borderId="29" xfId="2" applyNumberFormat="1" applyFont="1" applyFill="1" applyBorder="1" applyAlignment="1">
      <alignment horizontal="center" vertical="center"/>
    </xf>
    <xf numFmtId="197" fontId="21" fillId="11" borderId="52" xfId="2" applyNumberFormat="1" applyFont="1" applyFill="1" applyBorder="1" applyAlignment="1">
      <alignment horizontal="center" vertical="center" shrinkToFit="1"/>
    </xf>
    <xf numFmtId="197" fontId="21" fillId="11" borderId="2" xfId="2" applyNumberFormat="1" applyFont="1" applyFill="1" applyBorder="1" applyAlignment="1">
      <alignment horizontal="center" vertical="center"/>
    </xf>
    <xf numFmtId="197" fontId="21" fillId="11" borderId="3" xfId="2" applyNumberFormat="1" applyFont="1" applyFill="1" applyBorder="1" applyAlignment="1">
      <alignment horizontal="center" vertical="center"/>
    </xf>
    <xf numFmtId="197" fontId="21" fillId="11" borderId="52" xfId="2" applyNumberFormat="1" applyFont="1" applyFill="1" applyBorder="1" applyAlignment="1">
      <alignment horizontal="center" vertical="center"/>
    </xf>
    <xf numFmtId="197" fontId="21" fillId="11" borderId="49" xfId="2" applyNumberFormat="1" applyFont="1" applyFill="1" applyBorder="1" applyAlignment="1">
      <alignment horizontal="center" vertical="center"/>
    </xf>
    <xf numFmtId="197" fontId="21" fillId="11" borderId="21" xfId="2" applyNumberFormat="1" applyFont="1" applyFill="1" applyBorder="1" applyAlignment="1">
      <alignment horizontal="center" vertical="center" shrinkToFit="1"/>
    </xf>
    <xf numFmtId="197" fontId="21" fillId="11" borderId="50" xfId="2" applyNumberFormat="1" applyFont="1" applyFill="1" applyBorder="1" applyAlignment="1">
      <alignment horizontal="center" vertical="center" shrinkToFit="1"/>
    </xf>
    <xf numFmtId="197" fontId="21" fillId="11" borderId="4" xfId="2" applyNumberFormat="1" applyFont="1" applyFill="1" applyBorder="1" applyAlignment="1">
      <alignment horizontal="center" vertical="center" shrinkToFit="1"/>
    </xf>
    <xf numFmtId="197" fontId="21" fillId="11" borderId="5" xfId="2" applyNumberFormat="1" applyFont="1" applyFill="1" applyBorder="1" applyAlignment="1">
      <alignment horizontal="center" vertical="center" shrinkToFit="1"/>
    </xf>
    <xf numFmtId="197" fontId="21" fillId="11" borderId="10" xfId="2" applyNumberFormat="1" applyFont="1" applyFill="1" applyBorder="1" applyAlignment="1">
      <alignment horizontal="center" vertical="center" shrinkToFit="1"/>
    </xf>
    <xf numFmtId="197" fontId="21" fillId="11" borderId="4" xfId="2" applyNumberFormat="1" applyFont="1" applyFill="1" applyBorder="1" applyAlignment="1">
      <alignment horizontal="center" vertical="center"/>
    </xf>
    <xf numFmtId="197" fontId="21" fillId="11" borderId="5" xfId="2" applyNumberFormat="1" applyFont="1" applyFill="1" applyBorder="1" applyAlignment="1">
      <alignment horizontal="center" vertical="center"/>
    </xf>
    <xf numFmtId="197" fontId="21" fillId="11" borderId="21" xfId="2" applyNumberFormat="1" applyFont="1" applyFill="1" applyBorder="1" applyAlignment="1">
      <alignment horizontal="center" vertical="center"/>
    </xf>
    <xf numFmtId="197" fontId="21" fillId="11" borderId="50" xfId="2" applyNumberFormat="1" applyFont="1" applyFill="1" applyBorder="1" applyAlignment="1">
      <alignment horizontal="center" vertical="center"/>
    </xf>
    <xf numFmtId="197" fontId="21" fillId="11" borderId="9" xfId="2" applyNumberFormat="1" applyFont="1" applyFill="1" applyBorder="1" applyAlignment="1">
      <alignment horizontal="center" vertical="center"/>
    </xf>
    <xf numFmtId="197" fontId="21" fillId="11" borderId="10" xfId="2" applyNumberFormat="1" applyFont="1" applyFill="1" applyBorder="1" applyAlignment="1">
      <alignment horizontal="center" vertical="center"/>
    </xf>
    <xf numFmtId="38" fontId="43" fillId="11" borderId="21" xfId="2" applyFont="1" applyFill="1" applyBorder="1" applyAlignment="1">
      <alignment horizontal="center" vertical="center"/>
    </xf>
    <xf numFmtId="38" fontId="43" fillId="11" borderId="4" xfId="2" applyFont="1" applyFill="1" applyBorder="1" applyAlignment="1">
      <alignment horizontal="center" vertical="center"/>
    </xf>
    <xf numFmtId="38" fontId="43" fillId="11" borderId="9" xfId="2" applyFont="1" applyFill="1" applyBorder="1" applyAlignment="1">
      <alignment horizontal="center" vertical="center"/>
    </xf>
    <xf numFmtId="38" fontId="43" fillId="11" borderId="5" xfId="2" applyFont="1" applyFill="1" applyBorder="1" applyAlignment="1">
      <alignment horizontal="center" vertical="center"/>
    </xf>
    <xf numFmtId="38" fontId="43" fillId="11" borderId="50" xfId="2" applyFont="1" applyFill="1" applyBorder="1" applyAlignment="1">
      <alignment horizontal="center" vertical="center"/>
    </xf>
    <xf numFmtId="38" fontId="43" fillId="11" borderId="10" xfId="2" applyFont="1" applyFill="1" applyBorder="1" applyAlignment="1">
      <alignment horizontal="center" vertical="center"/>
    </xf>
    <xf numFmtId="38" fontId="43" fillId="11" borderId="281" xfId="2" applyFont="1" applyFill="1" applyBorder="1" applyAlignment="1">
      <alignment horizontal="center" vertical="center"/>
    </xf>
    <xf numFmtId="38" fontId="43" fillId="11" borderId="283" xfId="2" applyFont="1" applyFill="1" applyBorder="1" applyAlignment="1">
      <alignment horizontal="center" vertical="center"/>
    </xf>
    <xf numFmtId="38" fontId="43" fillId="11" borderId="284" xfId="2" applyFont="1" applyFill="1" applyBorder="1" applyAlignment="1">
      <alignment horizontal="center" vertical="center"/>
    </xf>
    <xf numFmtId="38" fontId="43" fillId="11" borderId="282" xfId="2" applyFont="1" applyFill="1" applyBorder="1" applyAlignment="1">
      <alignment horizontal="center" vertical="center"/>
    </xf>
    <xf numFmtId="38" fontId="43" fillId="11" borderId="285" xfId="2" applyFont="1" applyFill="1" applyBorder="1" applyAlignment="1">
      <alignment horizontal="center" vertical="center"/>
    </xf>
    <xf numFmtId="38" fontId="43" fillId="11" borderId="286" xfId="2" applyFont="1" applyFill="1" applyBorder="1" applyAlignment="1">
      <alignment horizontal="center" vertical="center"/>
    </xf>
    <xf numFmtId="38" fontId="43" fillId="11" borderId="283" xfId="2" applyFont="1" applyFill="1" applyBorder="1" applyAlignment="1">
      <alignment horizontal="center" vertical="center" wrapText="1" shrinkToFit="1"/>
    </xf>
    <xf numFmtId="38" fontId="43" fillId="11" borderId="284" xfId="2" applyFont="1" applyFill="1" applyBorder="1" applyAlignment="1">
      <alignment horizontal="center" vertical="center" wrapText="1" shrinkToFit="1"/>
    </xf>
    <xf numFmtId="38" fontId="43" fillId="11" borderId="282" xfId="2" applyFont="1" applyFill="1" applyBorder="1" applyAlignment="1">
      <alignment horizontal="center" vertical="center" wrapText="1" shrinkToFit="1"/>
    </xf>
    <xf numFmtId="38" fontId="43" fillId="11" borderId="281" xfId="2" applyFont="1" applyFill="1" applyBorder="1" applyAlignment="1">
      <alignment horizontal="center" vertical="center" wrapText="1" shrinkToFit="1"/>
    </xf>
    <xf numFmtId="38" fontId="43" fillId="11" borderId="285" xfId="2" applyFont="1" applyFill="1" applyBorder="1" applyAlignment="1">
      <alignment horizontal="center" vertical="center" wrapText="1" shrinkToFit="1"/>
    </xf>
    <xf numFmtId="38" fontId="21" fillId="0" borderId="90" xfId="3" applyFont="1" applyFill="1" applyBorder="1" applyAlignment="1">
      <alignment vertical="center" shrinkToFit="1"/>
    </xf>
    <xf numFmtId="38" fontId="21" fillId="0" borderId="91" xfId="3" applyFont="1" applyFill="1" applyBorder="1" applyAlignment="1">
      <alignment vertical="center" shrinkToFit="1"/>
    </xf>
    <xf numFmtId="38" fontId="21" fillId="0" borderId="274" xfId="3" applyFont="1" applyFill="1" applyBorder="1" applyAlignment="1">
      <alignment vertical="center" shrinkToFit="1"/>
    </xf>
    <xf numFmtId="38" fontId="21" fillId="0" borderId="267" xfId="3" applyFont="1" applyFill="1" applyBorder="1" applyAlignment="1">
      <alignment vertical="center" shrinkToFit="1"/>
    </xf>
    <xf numFmtId="38" fontId="21" fillId="0" borderId="258" xfId="3" applyFont="1" applyFill="1" applyBorder="1" applyAlignment="1">
      <alignment vertical="center" shrinkToFit="1"/>
    </xf>
    <xf numFmtId="38" fontId="21" fillId="0" borderId="272" xfId="3" applyFont="1" applyFill="1" applyBorder="1" applyAlignment="1">
      <alignment vertical="center" shrinkToFit="1"/>
    </xf>
    <xf numFmtId="38" fontId="21" fillId="0" borderId="273" xfId="3" applyFont="1" applyFill="1" applyBorder="1" applyAlignment="1">
      <alignment vertical="center" shrinkToFit="1"/>
    </xf>
    <xf numFmtId="38" fontId="21" fillId="0" borderId="27" xfId="3" applyFont="1" applyFill="1" applyBorder="1" applyAlignment="1">
      <alignment vertical="center" shrinkToFit="1"/>
    </xf>
    <xf numFmtId="38" fontId="21" fillId="0" borderId="279" xfId="3" applyFont="1" applyFill="1" applyBorder="1" applyAlignment="1">
      <alignment vertical="center" shrinkToFit="1"/>
    </xf>
    <xf numFmtId="38" fontId="21" fillId="0" borderId="280" xfId="3" applyFont="1" applyFill="1" applyBorder="1" applyAlignment="1">
      <alignment vertical="center" shrinkToFit="1"/>
    </xf>
    <xf numFmtId="38" fontId="21" fillId="2" borderId="133" xfId="3" applyFont="1" applyFill="1" applyBorder="1" applyAlignment="1">
      <alignment vertical="center" wrapText="1"/>
    </xf>
    <xf numFmtId="38" fontId="21" fillId="0" borderId="117" xfId="3" applyFont="1" applyFill="1" applyBorder="1" applyAlignment="1">
      <alignment vertical="center" shrinkToFit="1"/>
    </xf>
    <xf numFmtId="38" fontId="21" fillId="0" borderId="271" xfId="3" applyFont="1" applyFill="1" applyBorder="1" applyAlignment="1">
      <alignment vertical="center" shrinkToFit="1"/>
    </xf>
    <xf numFmtId="38" fontId="21" fillId="0" borderId="97" xfId="3" applyFont="1" applyFill="1" applyBorder="1" applyAlignment="1">
      <alignment vertical="center" wrapText="1"/>
    </xf>
    <xf numFmtId="38" fontId="21" fillId="0" borderId="275" xfId="3" applyFont="1" applyFill="1" applyBorder="1" applyAlignment="1">
      <alignment vertical="center" shrinkToFit="1"/>
    </xf>
    <xf numFmtId="38" fontId="21" fillId="0" borderId="259" xfId="3" applyFont="1" applyFill="1" applyBorder="1" applyAlignment="1">
      <alignment vertical="center" shrinkToFit="1"/>
    </xf>
    <xf numFmtId="38" fontId="21" fillId="0" borderId="97" xfId="3" applyFont="1" applyFill="1" applyBorder="1" applyAlignment="1">
      <alignment vertical="center" shrinkToFit="1"/>
    </xf>
    <xf numFmtId="38" fontId="21" fillId="0" borderId="100" xfId="3" applyFont="1" applyFill="1" applyBorder="1" applyAlignment="1">
      <alignment vertical="center" shrinkToFit="1"/>
    </xf>
    <xf numFmtId="38" fontId="21" fillId="0" borderId="260" xfId="3" applyFont="1" applyFill="1" applyBorder="1" applyAlignment="1">
      <alignment vertical="center" shrinkToFit="1"/>
    </xf>
    <xf numFmtId="38" fontId="21" fillId="0" borderId="261" xfId="3" applyFont="1" applyFill="1" applyBorder="1" applyAlignment="1">
      <alignment vertical="center" shrinkToFit="1"/>
    </xf>
    <xf numFmtId="38" fontId="21" fillId="0" borderId="215" xfId="3" applyFont="1" applyFill="1" applyBorder="1" applyAlignment="1">
      <alignment vertical="center" shrinkToFit="1"/>
    </xf>
    <xf numFmtId="38" fontId="21" fillId="0" borderId="262" xfId="3" applyFont="1" applyFill="1" applyBorder="1" applyAlignment="1">
      <alignment vertical="center" shrinkToFit="1"/>
    </xf>
    <xf numFmtId="38" fontId="21" fillId="0" borderId="199" xfId="3" applyFont="1" applyFill="1" applyBorder="1" applyAlignment="1">
      <alignment vertical="center" shrinkToFit="1"/>
    </xf>
    <xf numFmtId="38" fontId="21" fillId="0" borderId="232" xfId="3" applyFont="1" applyFill="1" applyBorder="1" applyAlignment="1">
      <alignment vertical="center" wrapText="1"/>
    </xf>
    <xf numFmtId="38" fontId="21" fillId="0" borderId="234" xfId="3" applyFont="1" applyFill="1" applyBorder="1" applyAlignment="1">
      <alignment vertical="center" wrapText="1"/>
    </xf>
    <xf numFmtId="38" fontId="21" fillId="0" borderId="218" xfId="3" applyFont="1" applyFill="1" applyBorder="1" applyAlignment="1">
      <alignment vertical="center" wrapText="1"/>
    </xf>
    <xf numFmtId="38" fontId="21" fillId="0" borderId="205" xfId="3" applyFont="1" applyFill="1" applyBorder="1" applyAlignment="1">
      <alignment vertical="center" wrapText="1"/>
    </xf>
    <xf numFmtId="38" fontId="28" fillId="2" borderId="189" xfId="3" applyFont="1" applyFill="1" applyBorder="1" applyAlignment="1">
      <alignment vertical="center" wrapText="1"/>
    </xf>
    <xf numFmtId="38" fontId="28" fillId="2" borderId="191" xfId="3" applyFont="1" applyFill="1" applyBorder="1" applyAlignment="1">
      <alignment vertical="center" wrapText="1"/>
    </xf>
    <xf numFmtId="38" fontId="21" fillId="0" borderId="228" xfId="3" applyFont="1" applyFill="1" applyBorder="1" applyAlignment="1">
      <alignment vertical="center" wrapText="1"/>
    </xf>
    <xf numFmtId="38" fontId="21" fillId="0" borderId="229" xfId="3" applyFont="1" applyFill="1" applyBorder="1" applyAlignment="1">
      <alignment vertical="center" wrapText="1"/>
    </xf>
    <xf numFmtId="38" fontId="21" fillId="0" borderId="230" xfId="3" applyFont="1" applyFill="1" applyBorder="1" applyAlignment="1">
      <alignment vertical="center" wrapText="1"/>
    </xf>
    <xf numFmtId="38" fontId="21" fillId="0" borderId="231" xfId="3" applyFont="1" applyFill="1" applyBorder="1" applyAlignment="1">
      <alignment vertical="center" wrapText="1"/>
    </xf>
    <xf numFmtId="38" fontId="21" fillId="0" borderId="233" xfId="3" applyFont="1" applyFill="1" applyBorder="1" applyAlignment="1">
      <alignment vertical="center" wrapText="1"/>
    </xf>
    <xf numFmtId="38" fontId="21" fillId="0" borderId="204" xfId="3" applyFont="1" applyFill="1" applyBorder="1" applyAlignment="1">
      <alignment vertical="center" wrapText="1"/>
    </xf>
    <xf numFmtId="38" fontId="21" fillId="0" borderId="235" xfId="3" applyFont="1" applyFill="1" applyBorder="1" applyAlignment="1">
      <alignment vertical="center" wrapText="1"/>
    </xf>
    <xf numFmtId="38" fontId="21" fillId="0" borderId="171" xfId="3" applyFont="1" applyFill="1" applyBorder="1" applyAlignment="1">
      <alignment vertical="center" wrapText="1"/>
    </xf>
    <xf numFmtId="38" fontId="21" fillId="0" borderId="129" xfId="3" applyFont="1" applyFill="1" applyBorder="1" applyAlignment="1">
      <alignment vertical="center" wrapText="1"/>
    </xf>
    <xf numFmtId="38" fontId="21" fillId="0" borderId="0" xfId="3" applyFont="1" applyFill="1" applyBorder="1" applyAlignment="1">
      <alignment vertical="center" wrapText="1"/>
    </xf>
    <xf numFmtId="38" fontId="28" fillId="2" borderId="200" xfId="3" applyFont="1" applyFill="1" applyBorder="1" applyAlignment="1">
      <alignment vertical="center" wrapText="1"/>
    </xf>
    <xf numFmtId="38" fontId="28" fillId="2" borderId="201" xfId="3" applyFont="1" applyFill="1" applyBorder="1" applyAlignment="1">
      <alignment vertical="center" wrapText="1"/>
    </xf>
    <xf numFmtId="38" fontId="28" fillId="2" borderId="202" xfId="3" applyFont="1" applyFill="1" applyBorder="1" applyAlignment="1">
      <alignment vertical="center" wrapText="1"/>
    </xf>
    <xf numFmtId="38" fontId="28" fillId="2" borderId="203" xfId="3" applyFont="1" applyFill="1" applyBorder="1" applyAlignment="1">
      <alignment vertical="center" wrapText="1"/>
    </xf>
    <xf numFmtId="38" fontId="28" fillId="5" borderId="190" xfId="3" applyFont="1" applyFill="1" applyBorder="1" applyAlignment="1">
      <alignment vertical="center" wrapText="1"/>
    </xf>
    <xf numFmtId="38" fontId="28" fillId="5" borderId="243" xfId="3" applyFont="1" applyFill="1" applyBorder="1" applyAlignment="1">
      <alignment vertical="center" wrapText="1"/>
    </xf>
    <xf numFmtId="193" fontId="45" fillId="0" borderId="218" xfId="0" applyNumberFormat="1" applyFont="1" applyBorder="1" applyAlignment="1">
      <alignment horizontal="right" vertical="center" shrinkToFit="1"/>
    </xf>
    <xf numFmtId="0" fontId="23" fillId="9" borderId="220" xfId="0" applyFont="1" applyFill="1" applyBorder="1" applyAlignment="1">
      <alignment horizontal="center" vertical="center" shrinkToFit="1"/>
    </xf>
    <xf numFmtId="0" fontId="23" fillId="0" borderId="218" xfId="0" applyFont="1" applyBorder="1" applyAlignment="1">
      <alignment horizontal="center" vertical="center" shrinkToFit="1"/>
    </xf>
    <xf numFmtId="0" fontId="23" fillId="0" borderId="218" xfId="0" applyFont="1" applyBorder="1" applyAlignment="1">
      <alignment horizontal="center" vertical="center" wrapText="1"/>
    </xf>
    <xf numFmtId="0" fontId="23" fillId="0" borderId="218" xfId="0" applyFont="1" applyBorder="1" applyAlignment="1">
      <alignment horizontal="center" vertical="center"/>
    </xf>
    <xf numFmtId="192" fontId="23" fillId="0" borderId="218" xfId="0" applyNumberFormat="1" applyFont="1" applyBorder="1" applyAlignment="1">
      <alignment horizontal="center" vertical="center"/>
    </xf>
    <xf numFmtId="0" fontId="23" fillId="9" borderId="218" xfId="0" applyFont="1" applyFill="1" applyBorder="1" applyAlignment="1">
      <alignment horizontal="center" vertical="center" shrinkToFit="1"/>
    </xf>
    <xf numFmtId="184" fontId="23" fillId="0" borderId="218" xfId="0" applyNumberFormat="1" applyFont="1" applyBorder="1" applyAlignment="1">
      <alignment horizontal="center" vertical="center"/>
    </xf>
    <xf numFmtId="0" fontId="23" fillId="0" borderId="218" xfId="0" applyFont="1" applyBorder="1" applyAlignment="1">
      <alignment horizontal="left" vertical="center"/>
    </xf>
    <xf numFmtId="0" fontId="74" fillId="0" borderId="0" xfId="0" applyFont="1">
      <alignment vertical="center"/>
    </xf>
    <xf numFmtId="0" fontId="20" fillId="0" borderId="0" xfId="0" applyFont="1" applyAlignment="1">
      <alignment vertical="top" wrapText="1"/>
    </xf>
    <xf numFmtId="0" fontId="20" fillId="0" borderId="0" xfId="0" applyFont="1" applyAlignment="1">
      <alignment vertical="center" wrapText="1"/>
    </xf>
    <xf numFmtId="0" fontId="20" fillId="9" borderId="218" xfId="0" applyFont="1" applyFill="1" applyBorder="1" applyAlignment="1">
      <alignment horizontal="center" vertical="center" wrapText="1"/>
    </xf>
    <xf numFmtId="0" fontId="20" fillId="9" borderId="218" xfId="0" applyFont="1" applyFill="1" applyBorder="1" applyAlignment="1">
      <alignment horizontal="center" vertical="center"/>
    </xf>
    <xf numFmtId="0" fontId="21" fillId="9" borderId="218" xfId="0" applyFont="1" applyFill="1" applyBorder="1" applyAlignment="1">
      <alignment horizontal="center" vertical="center" wrapText="1"/>
    </xf>
    <xf numFmtId="0" fontId="20" fillId="0" borderId="218" xfId="0" applyFont="1" applyBorder="1" applyAlignment="1">
      <alignment horizontal="center" vertical="center"/>
    </xf>
    <xf numFmtId="0" fontId="40" fillId="7" borderId="220" xfId="0" applyFont="1" applyFill="1" applyBorder="1" applyAlignment="1">
      <alignment horizontal="centerContinuous" vertical="center"/>
    </xf>
    <xf numFmtId="0" fontId="40" fillId="7" borderId="207" xfId="0" applyFont="1" applyFill="1" applyBorder="1" applyAlignment="1">
      <alignment horizontal="centerContinuous" vertical="center"/>
    </xf>
    <xf numFmtId="0" fontId="45" fillId="0" borderId="207" xfId="0" applyFont="1" applyBorder="1">
      <alignment vertical="center"/>
    </xf>
    <xf numFmtId="0" fontId="45" fillId="0" borderId="218" xfId="0" applyFont="1" applyBorder="1" applyAlignment="1">
      <alignment horizontal="center" vertical="center" wrapText="1"/>
    </xf>
    <xf numFmtId="0" fontId="41" fillId="7" borderId="207" xfId="0" applyFont="1" applyFill="1" applyBorder="1" applyAlignment="1">
      <alignment horizontal="centerContinuous" vertical="center"/>
    </xf>
    <xf numFmtId="0" fontId="41" fillId="7" borderId="207" xfId="0" applyFont="1" applyFill="1" applyBorder="1" applyAlignment="1">
      <alignment horizontal="centerContinuous" vertical="center" wrapText="1"/>
    </xf>
    <xf numFmtId="0" fontId="45" fillId="7" borderId="218" xfId="0" applyFont="1" applyFill="1" applyBorder="1" applyAlignment="1">
      <alignment horizontal="center" vertical="center" wrapText="1" shrinkToFit="1"/>
    </xf>
    <xf numFmtId="0" fontId="45" fillId="7" borderId="220" xfId="0" applyFont="1" applyFill="1" applyBorder="1" applyAlignment="1">
      <alignment horizontal="centerContinuous" vertical="center" wrapText="1" shrinkToFit="1"/>
    </xf>
    <xf numFmtId="0" fontId="45" fillId="7" borderId="207" xfId="0" applyFont="1" applyFill="1" applyBorder="1" applyAlignment="1">
      <alignment horizontal="centerContinuous" vertical="center" wrapText="1" shrinkToFit="1"/>
    </xf>
    <xf numFmtId="194" fontId="45" fillId="6" borderId="218" xfId="0" applyNumberFormat="1" applyFont="1" applyFill="1" applyBorder="1" applyAlignment="1">
      <alignment horizontal="center" vertical="center" shrinkToFit="1"/>
    </xf>
    <xf numFmtId="190" fontId="45" fillId="9" borderId="218" xfId="0" applyNumberFormat="1" applyFont="1" applyFill="1" applyBorder="1" applyAlignment="1">
      <alignment horizontal="center" vertical="center" shrinkToFit="1"/>
    </xf>
    <xf numFmtId="0" fontId="45" fillId="9" borderId="218" xfId="0" applyFont="1" applyFill="1" applyBorder="1" applyAlignment="1">
      <alignment horizontal="center" vertical="center" shrinkToFit="1"/>
    </xf>
    <xf numFmtId="0" fontId="62" fillId="0" borderId="218" xfId="0" applyFont="1" applyBorder="1" applyAlignment="1">
      <alignment horizontal="center" vertical="center"/>
    </xf>
    <xf numFmtId="193" fontId="45" fillId="0" borderId="218" xfId="2" applyNumberFormat="1" applyFont="1" applyBorder="1" applyAlignment="1">
      <alignment horizontal="right" vertical="center" shrinkToFit="1"/>
    </xf>
    <xf numFmtId="189" fontId="45" fillId="9" borderId="218" xfId="1" applyNumberFormat="1" applyFont="1" applyFill="1" applyBorder="1" applyAlignment="1">
      <alignment horizontal="right" vertical="center"/>
    </xf>
    <xf numFmtId="193" fontId="22" fillId="0" borderId="218" xfId="2" applyNumberFormat="1" applyFont="1" applyBorder="1">
      <alignment vertical="center"/>
    </xf>
    <xf numFmtId="193" fontId="45" fillId="0" borderId="218" xfId="2" applyNumberFormat="1" applyFont="1" applyFill="1" applyBorder="1" applyAlignment="1">
      <alignment horizontal="right" vertical="center"/>
    </xf>
    <xf numFmtId="193" fontId="41" fillId="0" borderId="218" xfId="2" applyNumberFormat="1" applyFont="1" applyBorder="1">
      <alignment vertical="center"/>
    </xf>
    <xf numFmtId="0" fontId="45" fillId="9" borderId="220" xfId="0" applyFont="1" applyFill="1" applyBorder="1">
      <alignment vertical="center"/>
    </xf>
    <xf numFmtId="0" fontId="45" fillId="9" borderId="208" xfId="0" applyFont="1" applyFill="1" applyBorder="1">
      <alignment vertical="center"/>
    </xf>
    <xf numFmtId="0" fontId="45" fillId="9" borderId="207" xfId="0" applyFont="1" applyFill="1" applyBorder="1">
      <alignment vertical="center"/>
    </xf>
    <xf numFmtId="0" fontId="23" fillId="9" borderId="220" xfId="0" applyFont="1" applyFill="1" applyBorder="1">
      <alignment vertical="center"/>
    </xf>
    <xf numFmtId="0" fontId="23" fillId="9" borderId="208" xfId="0" applyFont="1" applyFill="1" applyBorder="1">
      <alignment vertical="center"/>
    </xf>
    <xf numFmtId="0" fontId="23" fillId="9" borderId="207" xfId="0" applyFont="1" applyFill="1" applyBorder="1">
      <alignment vertical="center"/>
    </xf>
    <xf numFmtId="193" fontId="41" fillId="0" borderId="218" xfId="2" applyNumberFormat="1" applyFont="1" applyBorder="1" applyAlignment="1">
      <alignment horizontal="right" vertical="center"/>
    </xf>
    <xf numFmtId="9" fontId="45" fillId="0" borderId="218" xfId="1" applyFont="1" applyFill="1" applyBorder="1" applyAlignment="1">
      <alignment horizontal="right" vertical="center"/>
    </xf>
    <xf numFmtId="0" fontId="48" fillId="9" borderId="208" xfId="0" applyFont="1" applyFill="1" applyBorder="1">
      <alignment vertical="center"/>
    </xf>
    <xf numFmtId="193" fontId="45" fillId="0" borderId="218" xfId="2" applyNumberFormat="1" applyFont="1" applyBorder="1" applyAlignment="1">
      <alignment horizontal="right" vertical="center"/>
    </xf>
    <xf numFmtId="0" fontId="45" fillId="7" borderId="220" xfId="0" applyFont="1" applyFill="1" applyBorder="1" applyAlignment="1">
      <alignment horizontal="centerContinuous" vertical="center"/>
    </xf>
    <xf numFmtId="0" fontId="45" fillId="7" borderId="208" xfId="0" applyFont="1" applyFill="1" applyBorder="1" applyAlignment="1">
      <alignment horizontal="centerContinuous" vertical="center"/>
    </xf>
    <xf numFmtId="0" fontId="41" fillId="7" borderId="207" xfId="0" applyFont="1" applyFill="1" applyBorder="1">
      <alignment vertical="center"/>
    </xf>
    <xf numFmtId="0" fontId="43" fillId="0" borderId="218" xfId="0" applyFont="1" applyBorder="1" applyAlignment="1">
      <alignment horizontal="center" vertical="center"/>
    </xf>
    <xf numFmtId="0" fontId="60" fillId="0" borderId="218" xfId="0" applyFont="1" applyBorder="1" applyAlignment="1">
      <alignment horizontal="center" vertical="center"/>
    </xf>
    <xf numFmtId="0" fontId="60" fillId="0" borderId="218" xfId="0" applyFont="1" applyBorder="1">
      <alignment vertical="center"/>
    </xf>
    <xf numFmtId="38" fontId="23" fillId="0" borderId="218" xfId="2" applyFont="1" applyFill="1" applyBorder="1" applyAlignment="1">
      <alignment vertical="center"/>
    </xf>
    <xf numFmtId="0" fontId="40" fillId="0" borderId="220" xfId="0" applyFont="1" applyBorder="1" applyAlignment="1">
      <alignment horizontal="center" vertical="center"/>
    </xf>
    <xf numFmtId="38" fontId="68" fillId="0" borderId="218" xfId="2" applyFont="1" applyFill="1" applyBorder="1" applyAlignment="1">
      <alignment vertical="center"/>
    </xf>
    <xf numFmtId="38" fontId="68" fillId="0" borderId="218" xfId="0" applyNumberFormat="1" applyFont="1" applyBorder="1">
      <alignment vertical="center"/>
    </xf>
    <xf numFmtId="0" fontId="60" fillId="0" borderId="220" xfId="0" applyFont="1" applyBorder="1">
      <alignment vertical="center"/>
    </xf>
    <xf numFmtId="194" fontId="45" fillId="0" borderId="218" xfId="0" applyNumberFormat="1" applyFont="1" applyBorder="1" applyAlignment="1">
      <alignment horizontal="center" vertical="center" shrinkToFit="1"/>
    </xf>
    <xf numFmtId="0" fontId="45" fillId="0" borderId="218" xfId="0" applyFont="1" applyBorder="1" applyAlignment="1">
      <alignment horizontal="center" vertical="center" shrinkToFit="1"/>
    </xf>
    <xf numFmtId="193" fontId="45" fillId="6" borderId="218" xfId="2" applyNumberFormat="1" applyFont="1" applyFill="1" applyBorder="1" applyAlignment="1">
      <alignment horizontal="right" vertical="center"/>
    </xf>
    <xf numFmtId="189" fontId="45" fillId="0" borderId="218" xfId="1" applyNumberFormat="1" applyFont="1" applyBorder="1" applyAlignment="1">
      <alignment horizontal="right" vertical="center"/>
    </xf>
    <xf numFmtId="9" fontId="45" fillId="0" borderId="218" xfId="1" applyFont="1" applyBorder="1" applyAlignment="1">
      <alignment horizontal="right" vertical="center"/>
    </xf>
    <xf numFmtId="190" fontId="45" fillId="0" borderId="218" xfId="0" applyNumberFormat="1" applyFont="1" applyBorder="1" applyAlignment="1">
      <alignment horizontal="center" vertical="center" shrinkToFit="1"/>
    </xf>
    <xf numFmtId="38" fontId="60" fillId="0" borderId="218" xfId="2" applyFont="1" applyBorder="1" applyAlignment="1">
      <alignment horizontal="right" vertical="center"/>
    </xf>
    <xf numFmtId="189" fontId="60" fillId="0" borderId="218" xfId="1" applyNumberFormat="1" applyFont="1" applyBorder="1" applyAlignment="1">
      <alignment horizontal="right" vertical="center"/>
    </xf>
    <xf numFmtId="0" fontId="48" fillId="0" borderId="218" xfId="0" applyFont="1" applyBorder="1" applyAlignment="1">
      <alignment horizontal="left" vertical="center"/>
    </xf>
    <xf numFmtId="38" fontId="68" fillId="0" borderId="218" xfId="2" applyFont="1" applyBorder="1" applyAlignment="1">
      <alignment horizontal="right" vertical="center"/>
    </xf>
    <xf numFmtId="189" fontId="68" fillId="9" borderId="218" xfId="1" applyNumberFormat="1" applyFont="1" applyFill="1" applyBorder="1" applyAlignment="1">
      <alignment horizontal="right" vertical="center"/>
    </xf>
    <xf numFmtId="0" fontId="48" fillId="0" borderId="220" xfId="0" applyFont="1" applyBorder="1" applyAlignment="1">
      <alignment horizontal="left" vertical="center"/>
    </xf>
    <xf numFmtId="0" fontId="35" fillId="0" borderId="290" xfId="0" applyFont="1" applyBorder="1" applyAlignment="1">
      <alignment horizontal="center" vertical="center"/>
    </xf>
    <xf numFmtId="0" fontId="35" fillId="0" borderId="220" xfId="0" applyFont="1" applyBorder="1" applyAlignment="1">
      <alignment horizontal="center" vertical="center"/>
    </xf>
    <xf numFmtId="0" fontId="35" fillId="0" borderId="205" xfId="0" applyFont="1" applyBorder="1" applyAlignment="1">
      <alignment horizontal="center" vertical="center"/>
    </xf>
    <xf numFmtId="0" fontId="35" fillId="0" borderId="291" xfId="0" applyFont="1" applyBorder="1" applyAlignment="1">
      <alignment horizontal="center" vertical="center"/>
    </xf>
    <xf numFmtId="0" fontId="38" fillId="6" borderId="224" xfId="0" applyFont="1" applyFill="1" applyBorder="1" applyAlignment="1">
      <alignment horizontal="center" vertical="center" shrinkToFit="1"/>
    </xf>
    <xf numFmtId="0" fontId="38" fillId="0" borderId="207" xfId="0" applyFont="1" applyBorder="1" applyAlignment="1">
      <alignment horizontal="center" vertical="center" shrinkToFit="1"/>
    </xf>
    <xf numFmtId="0" fontId="36" fillId="0" borderId="218" xfId="0" applyFont="1" applyBorder="1" applyAlignment="1">
      <alignment horizontal="center" vertical="center" shrinkToFit="1"/>
    </xf>
    <xf numFmtId="0" fontId="36" fillId="6" borderId="218" xfId="0" applyFont="1" applyFill="1" applyBorder="1" applyAlignment="1">
      <alignment horizontal="center" vertical="center" shrinkToFit="1"/>
    </xf>
    <xf numFmtId="0" fontId="36" fillId="0" borderId="218" xfId="0" applyFont="1" applyBorder="1" applyAlignment="1">
      <alignment horizontal="center" vertical="center"/>
    </xf>
    <xf numFmtId="0" fontId="36" fillId="0" borderId="207" xfId="0" applyFont="1" applyBorder="1">
      <alignment vertical="center"/>
    </xf>
    <xf numFmtId="0" fontId="38" fillId="6" borderId="218" xfId="0" applyFont="1" applyFill="1" applyBorder="1" applyAlignment="1">
      <alignment horizontal="center" vertical="center"/>
    </xf>
    <xf numFmtId="0" fontId="7" fillId="0" borderId="208" xfId="0" applyFont="1" applyBorder="1">
      <alignment vertical="center"/>
    </xf>
    <xf numFmtId="0" fontId="7" fillId="0" borderId="221" xfId="0" applyFont="1" applyBorder="1">
      <alignment vertical="center"/>
    </xf>
    <xf numFmtId="0" fontId="36" fillId="0" borderId="207" xfId="0" applyFont="1" applyBorder="1" applyAlignment="1">
      <alignment horizontal="center" vertical="center" shrinkToFit="1"/>
    </xf>
    <xf numFmtId="0" fontId="36" fillId="0" borderId="218" xfId="0" applyFont="1" applyBorder="1" applyAlignment="1">
      <alignment horizontal="center" vertical="center" wrapText="1" shrinkToFit="1"/>
    </xf>
    <xf numFmtId="0" fontId="36" fillId="6" borderId="218" xfId="0" applyFont="1" applyFill="1" applyBorder="1" applyAlignment="1">
      <alignment horizontal="center" vertical="center" wrapText="1" shrinkToFit="1"/>
    </xf>
    <xf numFmtId="0" fontId="36" fillId="0" borderId="207" xfId="0" applyFont="1" applyBorder="1" applyAlignment="1">
      <alignment vertical="center" wrapText="1" shrinkToFit="1"/>
    </xf>
    <xf numFmtId="0" fontId="38" fillId="6" borderId="220" xfId="0" applyFont="1" applyFill="1" applyBorder="1" applyAlignment="1">
      <alignment horizontal="centerContinuous" vertical="center" wrapText="1"/>
    </xf>
    <xf numFmtId="0" fontId="38" fillId="6" borderId="208" xfId="0" applyFont="1" applyFill="1" applyBorder="1" applyAlignment="1">
      <alignment horizontal="centerContinuous" vertical="center" wrapText="1"/>
    </xf>
    <xf numFmtId="0" fontId="38" fillId="6" borderId="218" xfId="0" applyFont="1" applyFill="1" applyBorder="1" applyAlignment="1">
      <alignment horizontal="center" vertical="center" wrapText="1" shrinkToFit="1"/>
    </xf>
    <xf numFmtId="0" fontId="38" fillId="6" borderId="218" xfId="0" applyFont="1" applyFill="1" applyBorder="1" applyAlignment="1">
      <alignment horizontal="centerContinuous" vertical="center"/>
    </xf>
    <xf numFmtId="0" fontId="7" fillId="0" borderId="208" xfId="0" applyFont="1" applyBorder="1" applyAlignment="1">
      <alignment vertical="center" wrapText="1" shrinkToFit="1"/>
    </xf>
    <xf numFmtId="0" fontId="7" fillId="0" borderId="221" xfId="0" applyFont="1" applyBorder="1" applyAlignment="1">
      <alignment vertical="center" wrapText="1" shrinkToFit="1"/>
    </xf>
    <xf numFmtId="0" fontId="38" fillId="6" borderId="207" xfId="0" applyFont="1" applyFill="1" applyBorder="1" applyAlignment="1">
      <alignment horizontal="center" vertical="center" wrapText="1"/>
    </xf>
    <xf numFmtId="0" fontId="38" fillId="0" borderId="218" xfId="0" applyFont="1" applyBorder="1" applyAlignment="1">
      <alignment horizontal="center" vertical="center" wrapText="1"/>
    </xf>
    <xf numFmtId="0" fontId="38" fillId="0" borderId="292" xfId="0" applyFont="1" applyBorder="1" applyAlignment="1">
      <alignment horizontal="center" vertical="center"/>
    </xf>
    <xf numFmtId="0" fontId="38" fillId="6" borderId="207" xfId="0" applyFont="1" applyFill="1" applyBorder="1" applyAlignment="1">
      <alignment horizontal="center" vertical="center"/>
    </xf>
    <xf numFmtId="0" fontId="7" fillId="0" borderId="208" xfId="0" applyFont="1" applyBorder="1" applyAlignment="1">
      <alignment horizontal="center" vertical="center"/>
    </xf>
    <xf numFmtId="0" fontId="7" fillId="6" borderId="218" xfId="0" applyFont="1" applyFill="1" applyBorder="1" applyAlignment="1">
      <alignment horizontal="center" vertical="center"/>
    </xf>
    <xf numFmtId="0" fontId="38" fillId="6" borderId="220" xfId="0" applyFont="1" applyFill="1" applyBorder="1" applyAlignment="1">
      <alignment horizontal="center" vertical="center"/>
    </xf>
    <xf numFmtId="0" fontId="36" fillId="0" borderId="205" xfId="0" applyFont="1" applyBorder="1" applyAlignment="1">
      <alignment horizontal="center" vertical="center"/>
    </xf>
    <xf numFmtId="0" fontId="38" fillId="6" borderId="218" xfId="0" applyFont="1" applyFill="1" applyBorder="1" applyAlignment="1">
      <alignment horizontal="center" vertical="center" wrapText="1"/>
    </xf>
    <xf numFmtId="9" fontId="38" fillId="6" borderId="220" xfId="0" applyNumberFormat="1" applyFont="1" applyFill="1" applyBorder="1" applyAlignment="1">
      <alignment horizontal="center" vertical="center"/>
    </xf>
    <xf numFmtId="0" fontId="38" fillId="6" borderId="218" xfId="0" applyFont="1" applyFill="1" applyBorder="1" applyAlignment="1">
      <alignment horizontal="center" vertical="center" shrinkToFit="1"/>
    </xf>
    <xf numFmtId="0" fontId="38" fillId="6" borderId="220" xfId="0" applyFont="1" applyFill="1" applyBorder="1" applyAlignment="1">
      <alignment horizontal="centerContinuous" vertical="center" shrinkToFit="1"/>
    </xf>
    <xf numFmtId="0" fontId="38" fillId="6" borderId="207" xfId="0" applyFont="1" applyFill="1" applyBorder="1" applyAlignment="1">
      <alignment horizontal="centerContinuous" vertical="center" shrinkToFit="1"/>
    </xf>
    <xf numFmtId="0" fontId="38" fillId="6" borderId="220" xfId="0" applyFont="1" applyFill="1" applyBorder="1" applyAlignment="1">
      <alignment horizontal="center" vertical="center" shrinkToFit="1"/>
    </xf>
    <xf numFmtId="0" fontId="38" fillId="6" borderId="220" xfId="0" applyFont="1" applyFill="1" applyBorder="1" applyAlignment="1">
      <alignment horizontal="centerContinuous" vertical="center" wrapText="1" shrinkToFit="1"/>
    </xf>
    <xf numFmtId="0" fontId="38" fillId="6" borderId="207" xfId="0" applyFont="1" applyFill="1" applyBorder="1" applyAlignment="1">
      <alignment horizontal="centerContinuous" vertical="center" wrapText="1" shrinkToFit="1"/>
    </xf>
    <xf numFmtId="0" fontId="38" fillId="6" borderId="218" xfId="0" applyFont="1" applyFill="1" applyBorder="1" applyAlignment="1">
      <alignment horizontal="centerContinuous" vertical="center" wrapText="1"/>
    </xf>
    <xf numFmtId="0" fontId="38" fillId="0" borderId="218" xfId="0" applyFont="1" applyBorder="1" applyAlignment="1">
      <alignment horizontal="center" vertical="center"/>
    </xf>
    <xf numFmtId="0" fontId="38" fillId="6" borderId="220" xfId="0" applyFont="1" applyFill="1" applyBorder="1" applyAlignment="1">
      <alignment horizontal="center" vertical="center" wrapText="1" shrinkToFit="1"/>
    </xf>
    <xf numFmtId="0" fontId="38" fillId="0" borderId="218" xfId="0" applyFont="1" applyBorder="1" applyAlignment="1">
      <alignment horizontal="center" vertical="center" wrapText="1" shrinkToFit="1"/>
    </xf>
    <xf numFmtId="0" fontId="23" fillId="0" borderId="218" xfId="0" applyFont="1" applyBorder="1" applyAlignment="1">
      <alignment horizontal="center" vertical="center" wrapText="1" shrinkToFit="1"/>
    </xf>
    <xf numFmtId="0" fontId="23" fillId="0" borderId="218" xfId="0" applyFont="1" applyBorder="1" applyAlignment="1">
      <alignment horizontal="left" vertical="center" wrapText="1"/>
    </xf>
    <xf numFmtId="177" fontId="23" fillId="0" borderId="218" xfId="0" applyNumberFormat="1" applyFont="1" applyBorder="1" applyAlignment="1">
      <alignment horizontal="center" vertical="center"/>
    </xf>
    <xf numFmtId="195" fontId="23" fillId="0" borderId="218" xfId="0" applyNumberFormat="1" applyFont="1" applyBorder="1" applyAlignment="1">
      <alignment horizontal="center" vertical="center" wrapText="1"/>
    </xf>
    <xf numFmtId="196" fontId="23" fillId="7" borderId="218" xfId="0" applyNumberFormat="1" applyFont="1" applyFill="1" applyBorder="1" applyAlignment="1">
      <alignment horizontal="center" vertical="center"/>
    </xf>
    <xf numFmtId="0" fontId="23" fillId="7" borderId="218" xfId="0" applyFont="1" applyFill="1" applyBorder="1" applyAlignment="1">
      <alignment horizontal="center" vertical="center" wrapText="1"/>
    </xf>
    <xf numFmtId="0" fontId="23" fillId="7" borderId="218" xfId="0" applyFont="1" applyFill="1" applyBorder="1" applyAlignment="1">
      <alignment horizontal="left" vertical="center" wrapText="1"/>
    </xf>
    <xf numFmtId="0" fontId="21" fillId="9" borderId="218" xfId="0" applyFont="1" applyFill="1" applyBorder="1" applyAlignment="1">
      <alignment horizontal="center" vertical="center" wrapText="1" shrinkToFit="1"/>
    </xf>
    <xf numFmtId="199" fontId="23" fillId="7" borderId="218" xfId="0" applyNumberFormat="1" applyFont="1" applyFill="1" applyBorder="1" applyAlignment="1">
      <alignment horizontal="center" vertical="center" wrapText="1"/>
    </xf>
    <xf numFmtId="49" fontId="23" fillId="7" borderId="218" xfId="0" applyNumberFormat="1" applyFont="1" applyFill="1" applyBorder="1" applyAlignment="1">
      <alignment horizontal="center" vertical="center"/>
    </xf>
    <xf numFmtId="200" fontId="23" fillId="7" borderId="218" xfId="0" applyNumberFormat="1" applyFont="1" applyFill="1" applyBorder="1" applyAlignment="1">
      <alignment horizontal="center" vertical="center"/>
    </xf>
    <xf numFmtId="0" fontId="21" fillId="9" borderId="218" xfId="0" applyFont="1" applyFill="1" applyBorder="1" applyAlignment="1">
      <alignment horizontal="center" vertical="center" shrinkToFit="1"/>
    </xf>
    <xf numFmtId="0" fontId="47" fillId="0" borderId="218" xfId="0" applyFont="1" applyBorder="1">
      <alignment vertical="center"/>
    </xf>
    <xf numFmtId="186" fontId="21" fillId="0" borderId="218" xfId="0" applyNumberFormat="1" applyFont="1" applyBorder="1" applyAlignment="1">
      <alignment horizontal="center" vertical="center" wrapText="1"/>
    </xf>
    <xf numFmtId="186" fontId="21" fillId="0" borderId="218" xfId="0" applyNumberFormat="1" applyFont="1" applyBorder="1" applyAlignment="1">
      <alignment horizontal="center" vertical="center"/>
    </xf>
    <xf numFmtId="184" fontId="21" fillId="0" borderId="218" xfId="0" applyNumberFormat="1" applyFont="1" applyBorder="1" applyAlignment="1">
      <alignment horizontal="center" vertical="center" wrapText="1"/>
    </xf>
    <xf numFmtId="184" fontId="21" fillId="0" borderId="218" xfId="0" applyNumberFormat="1" applyFont="1" applyBorder="1" applyAlignment="1">
      <alignment horizontal="center" vertical="center"/>
    </xf>
    <xf numFmtId="187" fontId="21" fillId="0" borderId="218" xfId="0" applyNumberFormat="1" applyFont="1" applyBorder="1" applyAlignment="1">
      <alignment horizontal="center" vertical="center" wrapText="1"/>
    </xf>
    <xf numFmtId="187" fontId="21" fillId="0" borderId="218" xfId="0" applyNumberFormat="1" applyFont="1" applyBorder="1" applyAlignment="1">
      <alignment horizontal="center" vertical="center"/>
    </xf>
    <xf numFmtId="185" fontId="21" fillId="5" borderId="218" xfId="0" applyNumberFormat="1" applyFont="1" applyFill="1" applyBorder="1" applyAlignment="1">
      <alignment horizontal="center" vertical="center" wrapText="1"/>
    </xf>
    <xf numFmtId="9" fontId="21" fillId="7" borderId="218" xfId="1" applyFont="1" applyFill="1" applyBorder="1" applyAlignment="1">
      <alignment horizontal="center" vertical="center" wrapText="1"/>
    </xf>
    <xf numFmtId="0" fontId="21" fillId="0" borderId="218" xfId="0" applyFont="1" applyBorder="1">
      <alignment vertical="center"/>
    </xf>
    <xf numFmtId="0" fontId="23" fillId="0" borderId="207" xfId="0" applyFont="1" applyBorder="1" applyAlignment="1">
      <alignment horizontal="center" vertical="center"/>
    </xf>
    <xf numFmtId="195" fontId="23" fillId="0" borderId="207" xfId="0" applyNumberFormat="1" applyFont="1" applyBorder="1" applyAlignment="1">
      <alignment horizontal="center" vertical="center" wrapText="1"/>
    </xf>
    <xf numFmtId="0" fontId="23" fillId="7" borderId="207" xfId="0" applyFont="1" applyFill="1" applyBorder="1" applyAlignment="1">
      <alignment horizontal="left" vertical="center" wrapText="1"/>
    </xf>
    <xf numFmtId="0" fontId="23" fillId="7" borderId="207" xfId="0" applyFont="1" applyFill="1" applyBorder="1" applyAlignment="1">
      <alignment horizontal="center" vertical="center" wrapText="1"/>
    </xf>
    <xf numFmtId="181" fontId="23" fillId="7" borderId="207" xfId="0" applyNumberFormat="1" applyFont="1" applyFill="1" applyBorder="1" applyAlignment="1">
      <alignment horizontal="center" vertical="center" wrapText="1"/>
    </xf>
    <xf numFmtId="0" fontId="43" fillId="9" borderId="218" xfId="0" applyFont="1" applyFill="1" applyBorder="1" applyAlignment="1">
      <alignment horizontal="center" vertical="center" shrinkToFit="1"/>
    </xf>
    <xf numFmtId="182" fontId="23" fillId="0" borderId="207" xfId="0" applyNumberFormat="1" applyFont="1" applyBorder="1" applyAlignment="1">
      <alignment horizontal="center" vertical="center" shrinkToFit="1"/>
    </xf>
    <xf numFmtId="182" fontId="23" fillId="0" borderId="218" xfId="0" applyNumberFormat="1" applyFont="1" applyBorder="1" applyAlignment="1">
      <alignment horizontal="center" vertical="center"/>
    </xf>
    <xf numFmtId="183" fontId="23" fillId="0" borderId="207" xfId="0" applyNumberFormat="1" applyFont="1" applyBorder="1" applyAlignment="1">
      <alignment horizontal="center" vertical="center" shrinkToFit="1"/>
    </xf>
    <xf numFmtId="178" fontId="23" fillId="7" borderId="207" xfId="0" applyNumberFormat="1" applyFont="1" applyFill="1" applyBorder="1" applyAlignment="1">
      <alignment horizontal="center" vertical="center"/>
    </xf>
    <xf numFmtId="178" fontId="23" fillId="7" borderId="218" xfId="0" applyNumberFormat="1" applyFont="1" applyFill="1" applyBorder="1" applyAlignment="1">
      <alignment horizontal="center" vertical="center"/>
    </xf>
    <xf numFmtId="181" fontId="23" fillId="0" borderId="207" xfId="0" applyNumberFormat="1" applyFont="1" applyBorder="1" applyAlignment="1">
      <alignment horizontal="center" vertical="center"/>
    </xf>
    <xf numFmtId="181" fontId="23" fillId="0" borderId="218" xfId="0" applyNumberFormat="1" applyFont="1" applyBorder="1" applyAlignment="1">
      <alignment horizontal="center" vertical="center"/>
    </xf>
    <xf numFmtId="0" fontId="23" fillId="9" borderId="220" xfId="0" applyFont="1" applyFill="1" applyBorder="1" applyAlignment="1">
      <alignment horizontal="right" vertical="center" shrinkToFit="1"/>
    </xf>
    <xf numFmtId="194" fontId="23" fillId="6" borderId="207" xfId="0" applyNumberFormat="1" applyFont="1" applyFill="1" applyBorder="1" applyAlignment="1">
      <alignment horizontal="center" vertical="center" shrinkToFit="1"/>
    </xf>
    <xf numFmtId="0" fontId="45" fillId="9" borderId="220" xfId="0" applyFont="1" applyFill="1" applyBorder="1" applyAlignment="1">
      <alignment horizontal="right" vertical="center"/>
    </xf>
    <xf numFmtId="190" fontId="45" fillId="0" borderId="207" xfId="0" applyNumberFormat="1" applyFont="1" applyBorder="1" applyAlignment="1">
      <alignment horizontal="center" vertical="center"/>
    </xf>
    <xf numFmtId="0" fontId="60" fillId="9" borderId="218" xfId="0" applyFont="1" applyFill="1" applyBorder="1" applyAlignment="1">
      <alignment horizontal="center" vertical="center" shrinkToFit="1"/>
    </xf>
    <xf numFmtId="0" fontId="60" fillId="9" borderId="218" xfId="0" applyFont="1" applyFill="1" applyBorder="1" applyAlignment="1">
      <alignment horizontal="center" vertical="center"/>
    </xf>
    <xf numFmtId="193" fontId="45" fillId="9" borderId="218" xfId="2" applyNumberFormat="1" applyFont="1" applyFill="1" applyBorder="1" applyAlignment="1">
      <alignment horizontal="right" vertical="center"/>
    </xf>
    <xf numFmtId="193" fontId="45" fillId="9" borderId="218" xfId="2" applyNumberFormat="1" applyFont="1" applyFill="1" applyBorder="1">
      <alignment vertical="center"/>
    </xf>
    <xf numFmtId="193" fontId="45" fillId="0" borderId="218" xfId="2" applyNumberFormat="1" applyFont="1" applyFill="1" applyBorder="1" applyAlignment="1">
      <alignment vertical="center"/>
    </xf>
    <xf numFmtId="189" fontId="45" fillId="0" borderId="218" xfId="0" applyNumberFormat="1" applyFont="1" applyBorder="1" applyAlignment="1">
      <alignment horizontal="right" vertical="center"/>
    </xf>
    <xf numFmtId="193" fontId="45" fillId="0" borderId="220" xfId="2" applyNumberFormat="1" applyFont="1" applyFill="1" applyBorder="1" applyAlignment="1">
      <alignment vertical="center"/>
    </xf>
    <xf numFmtId="193" fontId="45" fillId="0" borderId="220" xfId="2" applyNumberFormat="1" applyFont="1" applyBorder="1" applyAlignment="1">
      <alignment vertical="center"/>
    </xf>
    <xf numFmtId="193" fontId="45" fillId="6" borderId="218" xfId="2" applyNumberFormat="1" applyFont="1" applyFill="1" applyBorder="1" applyAlignment="1">
      <alignment vertical="center"/>
    </xf>
    <xf numFmtId="193" fontId="45" fillId="6" borderId="220" xfId="2" applyNumberFormat="1" applyFont="1" applyFill="1" applyBorder="1" applyAlignment="1">
      <alignment vertical="center"/>
    </xf>
    <xf numFmtId="0" fontId="45" fillId="0" borderId="218" xfId="0" applyFont="1" applyBorder="1" applyAlignment="1">
      <alignment horizontal="center" vertical="center" wrapText="1" shrinkToFit="1"/>
    </xf>
    <xf numFmtId="0" fontId="45" fillId="0" borderId="218" xfId="0" applyFont="1" applyBorder="1" applyAlignment="1">
      <alignment horizontal="centerContinuous" vertical="center" wrapText="1" shrinkToFit="1"/>
    </xf>
    <xf numFmtId="194" fontId="41" fillId="0" borderId="218" xfId="0" applyNumberFormat="1" applyFont="1" applyBorder="1" applyAlignment="1">
      <alignment horizontal="center" vertical="center"/>
    </xf>
    <xf numFmtId="0" fontId="71" fillId="0" borderId="218" xfId="0" applyFont="1" applyBorder="1" applyAlignment="1">
      <alignment horizontal="left" vertical="center"/>
    </xf>
    <xf numFmtId="198" fontId="68" fillId="0" borderId="218" xfId="0" applyNumberFormat="1" applyFont="1" applyBorder="1" applyAlignment="1">
      <alignment horizontal="right" vertical="center"/>
    </xf>
    <xf numFmtId="0" fontId="71" fillId="0" borderId="220" xfId="0" applyFont="1" applyBorder="1" applyAlignment="1">
      <alignment horizontal="left" vertical="center"/>
    </xf>
    <xf numFmtId="0" fontId="23" fillId="0" borderId="207" xfId="0" applyFont="1" applyBorder="1" applyAlignment="1">
      <alignment horizontal="center" vertical="center" wrapText="1" shrinkToFit="1"/>
    </xf>
    <xf numFmtId="191" fontId="23" fillId="0" borderId="207" xfId="0" applyNumberFormat="1" applyFont="1" applyBorder="1" applyAlignment="1">
      <alignment horizontal="center" vertical="center" wrapText="1"/>
    </xf>
    <xf numFmtId="196" fontId="23" fillId="7" borderId="218" xfId="0" applyNumberFormat="1" applyFont="1" applyFill="1" applyBorder="1" applyAlignment="1">
      <alignment horizontal="center" vertical="center" wrapText="1"/>
    </xf>
    <xf numFmtId="181" fontId="23" fillId="7" borderId="218" xfId="0" applyNumberFormat="1" applyFont="1" applyFill="1" applyBorder="1" applyAlignment="1">
      <alignment horizontal="center" vertical="center" wrapText="1"/>
    </xf>
    <xf numFmtId="181" fontId="23" fillId="0" borderId="218" xfId="0" applyNumberFormat="1" applyFont="1" applyBorder="1" applyAlignment="1">
      <alignment horizontal="center" vertical="center" wrapText="1"/>
    </xf>
    <xf numFmtId="0" fontId="21" fillId="9" borderId="218" xfId="0" applyFont="1" applyFill="1" applyBorder="1" applyAlignment="1">
      <alignment horizontal="centerContinuous" vertical="center" shrinkToFit="1"/>
    </xf>
    <xf numFmtId="49" fontId="23" fillId="0" borderId="218" xfId="0" applyNumberFormat="1" applyFont="1" applyBorder="1" applyAlignment="1">
      <alignment horizontal="center" vertical="center"/>
    </xf>
    <xf numFmtId="179" fontId="23" fillId="0" borderId="218" xfId="0" applyNumberFormat="1" applyFont="1" applyBorder="1" applyAlignment="1">
      <alignment horizontal="center" vertical="center" wrapText="1"/>
    </xf>
    <xf numFmtId="180" fontId="23" fillId="0" borderId="218" xfId="0" applyNumberFormat="1" applyFont="1" applyBorder="1" applyAlignment="1">
      <alignment horizontal="center" vertical="center" wrapText="1"/>
    </xf>
    <xf numFmtId="180" fontId="23" fillId="0" borderId="218" xfId="0" applyNumberFormat="1" applyFont="1" applyBorder="1" applyAlignment="1">
      <alignment horizontal="left" vertical="center" wrapText="1"/>
    </xf>
    <xf numFmtId="0" fontId="23" fillId="9" borderId="218" xfId="0" applyFont="1" applyFill="1" applyBorder="1" applyAlignment="1">
      <alignment horizontal="centerContinuous" vertical="center" wrapText="1" shrinkToFit="1"/>
    </xf>
    <xf numFmtId="0" fontId="21" fillId="0" borderId="293" xfId="4" applyFont="1" applyBorder="1" applyAlignment="1">
      <alignment horizontal="center" vertical="center" wrapText="1"/>
    </xf>
    <xf numFmtId="0" fontId="21" fillId="0" borderId="294" xfId="4" applyFont="1" applyBorder="1" applyAlignment="1">
      <alignment horizontal="center" vertical="center" wrapText="1"/>
    </xf>
    <xf numFmtId="38" fontId="21" fillId="2" borderId="272" xfId="3" applyFont="1" applyFill="1" applyBorder="1" applyAlignment="1">
      <alignment vertical="center" wrapText="1"/>
    </xf>
    <xf numFmtId="0" fontId="21" fillId="0" borderId="295" xfId="4" applyFont="1" applyBorder="1" applyAlignment="1">
      <alignment horizontal="center" vertical="center" wrapText="1"/>
    </xf>
    <xf numFmtId="0" fontId="21" fillId="0" borderId="297" xfId="4" applyFont="1" applyBorder="1" applyAlignment="1">
      <alignment horizontal="center" vertical="center" wrapText="1"/>
    </xf>
    <xf numFmtId="0" fontId="28" fillId="0" borderId="278" xfId="4" applyFont="1" applyBorder="1" applyAlignment="1">
      <alignment vertical="center" wrapText="1"/>
    </xf>
    <xf numFmtId="0" fontId="21" fillId="10" borderId="265" xfId="4" applyFont="1" applyFill="1" applyBorder="1" applyAlignment="1">
      <alignment horizontal="center" vertical="center" wrapText="1"/>
    </xf>
    <xf numFmtId="197" fontId="21" fillId="11" borderId="207" xfId="2" applyNumberFormat="1" applyFont="1" applyFill="1" applyBorder="1" applyAlignment="1">
      <alignment horizontal="center" vertical="center"/>
    </xf>
    <xf numFmtId="197" fontId="21" fillId="11" borderId="218" xfId="2" applyNumberFormat="1" applyFont="1" applyFill="1" applyBorder="1" applyAlignment="1">
      <alignment horizontal="center" vertical="center"/>
    </xf>
    <xf numFmtId="197" fontId="21" fillId="11" borderId="220" xfId="2" applyNumberFormat="1" applyFont="1" applyFill="1" applyBorder="1" applyAlignment="1">
      <alignment horizontal="center" vertical="center"/>
    </xf>
    <xf numFmtId="197" fontId="21" fillId="11" borderId="205" xfId="2" applyNumberFormat="1" applyFont="1" applyFill="1" applyBorder="1" applyAlignment="1">
      <alignment horizontal="center" vertical="center"/>
    </xf>
    <xf numFmtId="0" fontId="43" fillId="0" borderId="224" xfId="0" applyFont="1" applyBorder="1" applyAlignment="1">
      <alignment vertical="center" wrapText="1" shrinkToFit="1"/>
    </xf>
    <xf numFmtId="197" fontId="21" fillId="11" borderId="224" xfId="2" applyNumberFormat="1" applyFont="1" applyFill="1" applyBorder="1" applyAlignment="1">
      <alignment horizontal="center" vertical="center" shrinkToFit="1"/>
    </xf>
    <xf numFmtId="197" fontId="21" fillId="11" borderId="224" xfId="2" applyNumberFormat="1" applyFont="1" applyFill="1" applyBorder="1" applyAlignment="1">
      <alignment horizontal="center" vertical="center"/>
    </xf>
    <xf numFmtId="197" fontId="21" fillId="11" borderId="291" xfId="2" applyNumberFormat="1" applyFont="1" applyFill="1" applyBorder="1" applyAlignment="1">
      <alignment horizontal="center" vertical="center"/>
    </xf>
    <xf numFmtId="197" fontId="21" fillId="11" borderId="224" xfId="2" applyNumberFormat="1" applyFont="1" applyFill="1" applyBorder="1" applyAlignment="1">
      <alignment horizontal="center" vertical="center" wrapText="1" shrinkToFit="1"/>
    </xf>
    <xf numFmtId="197" fontId="21" fillId="11" borderId="218" xfId="2" applyNumberFormat="1" applyFont="1" applyFill="1" applyBorder="1" applyAlignment="1">
      <alignment horizontal="center" vertical="center" wrapText="1" shrinkToFit="1"/>
    </xf>
    <xf numFmtId="197" fontId="21" fillId="0" borderId="290" xfId="2" applyNumberFormat="1" applyFont="1" applyFill="1" applyBorder="1" applyAlignment="1">
      <alignment horizontal="center" vertical="center" wrapText="1" shrinkToFit="1"/>
    </xf>
    <xf numFmtId="197" fontId="21" fillId="0" borderId="218" xfId="2" applyNumberFormat="1" applyFont="1" applyFill="1" applyBorder="1" applyAlignment="1">
      <alignment horizontal="center" vertical="center" wrapText="1" shrinkToFit="1"/>
    </xf>
    <xf numFmtId="197" fontId="21" fillId="0" borderId="218" xfId="2" applyNumberFormat="1" applyFont="1" applyFill="1" applyBorder="1" applyAlignment="1">
      <alignment horizontal="center" vertical="center"/>
    </xf>
    <xf numFmtId="197" fontId="21" fillId="0" borderId="205" xfId="2" applyNumberFormat="1" applyFont="1" applyFill="1" applyBorder="1" applyAlignment="1">
      <alignment horizontal="center" vertical="center"/>
    </xf>
    <xf numFmtId="197" fontId="21" fillId="0" borderId="224" xfId="2" applyNumberFormat="1" applyFont="1" applyFill="1" applyBorder="1" applyAlignment="1">
      <alignment horizontal="center" vertical="center"/>
    </xf>
    <xf numFmtId="197" fontId="21" fillId="0" borderId="207" xfId="2" applyNumberFormat="1" applyFont="1" applyFill="1" applyBorder="1" applyAlignment="1">
      <alignment horizontal="center" vertical="center"/>
    </xf>
    <xf numFmtId="197" fontId="21" fillId="0" borderId="220" xfId="2" applyNumberFormat="1" applyFont="1" applyFill="1" applyBorder="1" applyAlignment="1">
      <alignment horizontal="center" vertical="center" wrapText="1" shrinkToFit="1"/>
    </xf>
    <xf numFmtId="197" fontId="21" fillId="0" borderId="205" xfId="2" applyNumberFormat="1" applyFont="1" applyFill="1" applyBorder="1" applyAlignment="1">
      <alignment horizontal="center" vertical="center" wrapText="1" shrinkToFit="1"/>
    </xf>
    <xf numFmtId="197" fontId="21" fillId="0" borderId="291" xfId="2" applyNumberFormat="1" applyFont="1" applyFill="1" applyBorder="1" applyAlignment="1">
      <alignment horizontal="center" vertical="center"/>
    </xf>
    <xf numFmtId="197" fontId="21" fillId="11" borderId="290" xfId="2" applyNumberFormat="1" applyFont="1" applyFill="1" applyBorder="1" applyAlignment="1">
      <alignment horizontal="center" vertical="center" wrapText="1" shrinkToFit="1"/>
    </xf>
    <xf numFmtId="197" fontId="21" fillId="0" borderId="224" xfId="2" applyNumberFormat="1" applyFont="1" applyFill="1" applyBorder="1" applyAlignment="1">
      <alignment horizontal="center" vertical="center" wrapText="1" shrinkToFit="1"/>
    </xf>
    <xf numFmtId="197" fontId="21" fillId="0" borderId="207" xfId="2" applyNumberFormat="1" applyFont="1" applyFill="1" applyBorder="1" applyAlignment="1">
      <alignment horizontal="center" vertical="center" wrapText="1" shrinkToFit="1"/>
    </xf>
    <xf numFmtId="197" fontId="21" fillId="0" borderId="291" xfId="2" applyNumberFormat="1" applyFont="1" applyFill="1" applyBorder="1" applyAlignment="1">
      <alignment horizontal="center" vertical="center" wrapText="1" shrinkToFit="1"/>
    </xf>
    <xf numFmtId="197" fontId="21" fillId="0" borderId="224" xfId="2" applyNumberFormat="1" applyFont="1" applyFill="1" applyBorder="1" applyAlignment="1">
      <alignment horizontal="center" vertical="center" shrinkToFit="1"/>
    </xf>
    <xf numFmtId="197" fontId="21" fillId="0" borderId="220" xfId="2" applyNumberFormat="1" applyFont="1" applyFill="1" applyBorder="1" applyAlignment="1">
      <alignment horizontal="center" vertical="center"/>
    </xf>
    <xf numFmtId="0" fontId="23" fillId="9" borderId="17" xfId="0" applyFont="1" applyFill="1" applyBorder="1" applyAlignment="1">
      <alignment horizontal="center" vertical="center" wrapText="1" shrinkToFit="1"/>
    </xf>
    <xf numFmtId="180" fontId="23" fillId="7" borderId="18" xfId="4" applyNumberFormat="1" applyFont="1" applyFill="1" applyBorder="1" applyAlignment="1">
      <alignment horizontal="center" vertical="center" wrapText="1"/>
    </xf>
    <xf numFmtId="0" fontId="23" fillId="9" borderId="17" xfId="4" applyFont="1" applyFill="1" applyBorder="1" applyAlignment="1">
      <alignment horizontal="center" vertical="center" wrapText="1" shrinkToFit="1"/>
    </xf>
    <xf numFmtId="0" fontId="45" fillId="7" borderId="302" xfId="0" applyFont="1" applyFill="1" applyBorder="1">
      <alignment vertical="center"/>
    </xf>
    <xf numFmtId="0" fontId="45" fillId="7" borderId="301" xfId="0" applyFont="1" applyFill="1" applyBorder="1" applyAlignment="1"/>
    <xf numFmtId="0" fontId="41" fillId="7" borderId="303" xfId="0" applyFont="1" applyFill="1" applyBorder="1">
      <alignment vertical="center"/>
    </xf>
    <xf numFmtId="0" fontId="45" fillId="7" borderId="301" xfId="0" applyFont="1" applyFill="1" applyBorder="1" applyAlignment="1">
      <alignment horizontal="left"/>
    </xf>
    <xf numFmtId="0" fontId="45" fillId="7" borderId="302" xfId="0" applyFont="1" applyFill="1" applyBorder="1" applyAlignment="1">
      <alignment horizontal="centerContinuous" vertical="center"/>
    </xf>
    <xf numFmtId="188" fontId="40" fillId="0" borderId="299" xfId="0" applyNumberFormat="1" applyFont="1" applyBorder="1" applyAlignment="1">
      <alignment horizontal="center" vertical="center"/>
    </xf>
    <xf numFmtId="0" fontId="40" fillId="0" borderId="301" xfId="0" applyFont="1" applyBorder="1" applyAlignment="1">
      <alignment horizontal="center" vertical="center"/>
    </xf>
    <xf numFmtId="0" fontId="45" fillId="0" borderId="304" xfId="0" applyFont="1" applyBorder="1" applyAlignment="1">
      <alignment vertical="center" wrapText="1"/>
    </xf>
    <xf numFmtId="0" fontId="45" fillId="0" borderId="305" xfId="0" applyFont="1" applyBorder="1" applyAlignment="1">
      <alignment vertical="center" wrapText="1"/>
    </xf>
    <xf numFmtId="0" fontId="35" fillId="0" borderId="300" xfId="0" applyFont="1" applyBorder="1">
      <alignment vertical="center"/>
    </xf>
    <xf numFmtId="0" fontId="23" fillId="0" borderId="299" xfId="0" applyFont="1" applyBorder="1" applyAlignment="1">
      <alignment horizontal="center" vertical="center" shrinkToFit="1"/>
    </xf>
    <xf numFmtId="0" fontId="23" fillId="0" borderId="299" xfId="0" applyFont="1" applyBorder="1" applyAlignment="1">
      <alignment horizontal="center" vertical="center"/>
    </xf>
    <xf numFmtId="0" fontId="23" fillId="0" borderId="303" xfId="0" applyFont="1" applyBorder="1" applyAlignment="1">
      <alignment horizontal="center" vertical="center" shrinkToFit="1"/>
    </xf>
    <xf numFmtId="0" fontId="23" fillId="9" borderId="299" xfId="0" applyFont="1" applyFill="1" applyBorder="1" applyAlignment="1">
      <alignment horizontal="center" vertical="center" wrapText="1" shrinkToFit="1"/>
    </xf>
    <xf numFmtId="0" fontId="23" fillId="7" borderId="303" xfId="0" applyFont="1" applyFill="1" applyBorder="1" applyAlignment="1">
      <alignment horizontal="center" vertical="center"/>
    </xf>
    <xf numFmtId="0" fontId="23" fillId="7" borderId="299" xfId="0" applyFont="1" applyFill="1" applyBorder="1" applyAlignment="1">
      <alignment horizontal="center" vertical="center"/>
    </xf>
    <xf numFmtId="189" fontId="45" fillId="0" borderId="299" xfId="0" applyNumberFormat="1" applyFont="1" applyBorder="1" applyAlignment="1">
      <alignment horizontal="right" vertical="center"/>
    </xf>
    <xf numFmtId="193" fontId="45" fillId="0" borderId="299" xfId="2" applyNumberFormat="1" applyFont="1" applyFill="1" applyBorder="1" applyAlignment="1">
      <alignment vertical="center"/>
    </xf>
    <xf numFmtId="0" fontId="41" fillId="0" borderId="302" xfId="0" applyFont="1" applyBorder="1" applyAlignment="1">
      <alignment horizontal="left" vertical="center"/>
    </xf>
    <xf numFmtId="193" fontId="45" fillId="6" borderId="299" xfId="2" applyNumberFormat="1" applyFont="1" applyFill="1" applyBorder="1" applyAlignment="1">
      <alignment vertical="center"/>
    </xf>
    <xf numFmtId="0" fontId="21" fillId="10" borderId="306" xfId="4" applyFont="1" applyFill="1" applyBorder="1" applyAlignment="1">
      <alignment horizontal="center" vertical="center" wrapText="1"/>
    </xf>
    <xf numFmtId="38" fontId="21" fillId="0" borderId="309" xfId="3" applyFont="1" applyFill="1" applyBorder="1" applyAlignment="1">
      <alignment vertical="center" wrapText="1"/>
    </xf>
    <xf numFmtId="0" fontId="21" fillId="4" borderId="307" xfId="4" applyFont="1" applyFill="1" applyBorder="1" applyAlignment="1">
      <alignment vertical="center" wrapText="1"/>
    </xf>
    <xf numFmtId="0" fontId="21" fillId="10" borderId="298" xfId="4" applyFont="1" applyFill="1" applyBorder="1" applyAlignment="1">
      <alignment horizontal="center" vertical="center" wrapText="1"/>
    </xf>
    <xf numFmtId="0" fontId="21" fillId="10" borderId="310" xfId="4" applyFont="1" applyFill="1" applyBorder="1" applyAlignment="1">
      <alignment horizontal="center" vertical="center" wrapText="1"/>
    </xf>
    <xf numFmtId="0" fontId="21" fillId="0" borderId="311" xfId="4" applyFont="1" applyBorder="1" applyAlignment="1">
      <alignment horizontal="center" vertical="center" wrapText="1"/>
    </xf>
    <xf numFmtId="0" fontId="21" fillId="0" borderId="306" xfId="4" applyFont="1" applyBorder="1" applyAlignment="1">
      <alignment horizontal="center" vertical="center" wrapText="1"/>
    </xf>
    <xf numFmtId="0" fontId="21" fillId="10" borderId="301" xfId="4" applyFont="1" applyFill="1" applyBorder="1" applyAlignment="1">
      <alignment horizontal="center" vertical="center" wrapText="1"/>
    </xf>
    <xf numFmtId="0" fontId="21" fillId="10" borderId="311" xfId="4" applyFont="1" applyFill="1" applyBorder="1" applyAlignment="1">
      <alignment horizontal="center" vertical="center" wrapText="1"/>
    </xf>
    <xf numFmtId="0" fontId="21" fillId="10" borderId="312" xfId="4" applyFont="1" applyFill="1" applyBorder="1" applyAlignment="1">
      <alignment horizontal="center" vertical="center" wrapText="1"/>
    </xf>
    <xf numFmtId="0" fontId="28" fillId="0" borderId="298" xfId="4" applyFont="1" applyBorder="1" applyAlignment="1">
      <alignment horizontal="center" vertical="center" wrapText="1"/>
    </xf>
    <xf numFmtId="0" fontId="21" fillId="0" borderId="310" xfId="4" applyFont="1" applyBorder="1" applyAlignment="1">
      <alignment horizontal="center" vertical="center" wrapText="1"/>
    </xf>
    <xf numFmtId="0" fontId="21" fillId="4" borderId="313" xfId="4" applyFont="1" applyFill="1" applyBorder="1" applyAlignment="1">
      <alignment vertical="center" wrapText="1"/>
    </xf>
    <xf numFmtId="0" fontId="28" fillId="10" borderId="314" xfId="4" applyFont="1" applyFill="1" applyBorder="1" applyAlignment="1">
      <alignment horizontal="center" vertical="center" wrapText="1"/>
    </xf>
    <xf numFmtId="0" fontId="21" fillId="4" borderId="315" xfId="4" applyFont="1" applyFill="1" applyBorder="1" applyAlignment="1">
      <alignment vertical="center" wrapText="1"/>
    </xf>
    <xf numFmtId="0" fontId="21" fillId="4" borderId="316" xfId="4" applyFont="1" applyFill="1" applyBorder="1" applyAlignment="1">
      <alignment vertical="center" wrapText="1"/>
    </xf>
    <xf numFmtId="0" fontId="28" fillId="10" borderId="317" xfId="4" applyFont="1" applyFill="1" applyBorder="1" applyAlignment="1">
      <alignment horizontal="center" vertical="center" wrapText="1"/>
    </xf>
    <xf numFmtId="38" fontId="21" fillId="0" borderId="318" xfId="3" applyFont="1" applyFill="1" applyBorder="1" applyAlignment="1">
      <alignment vertical="center" wrapText="1"/>
    </xf>
    <xf numFmtId="0" fontId="43" fillId="0" borderId="319" xfId="0" applyFont="1" applyBorder="1" applyAlignment="1">
      <alignment vertical="center" wrapText="1" shrinkToFit="1"/>
    </xf>
    <xf numFmtId="197" fontId="21" fillId="11" borderId="319" xfId="2" applyNumberFormat="1" applyFont="1" applyFill="1" applyBorder="1" applyAlignment="1">
      <alignment horizontal="center" vertical="center" shrinkToFit="1"/>
    </xf>
    <xf numFmtId="197" fontId="21" fillId="11" borderId="320" xfId="2" applyNumberFormat="1" applyFont="1" applyFill="1" applyBorder="1" applyAlignment="1">
      <alignment horizontal="center" vertical="center"/>
    </xf>
    <xf numFmtId="197" fontId="21" fillId="11" borderId="320" xfId="2" applyNumberFormat="1" applyFont="1" applyFill="1" applyBorder="1" applyAlignment="1">
      <alignment horizontal="center" vertical="center" wrapText="1" shrinkToFit="1"/>
    </xf>
    <xf numFmtId="197" fontId="21" fillId="11" borderId="321" xfId="2" applyNumberFormat="1" applyFont="1" applyFill="1" applyBorder="1" applyAlignment="1">
      <alignment horizontal="center" vertical="center" wrapText="1" shrinkToFit="1"/>
    </xf>
    <xf numFmtId="197" fontId="21" fillId="11" borderId="319" xfId="2" applyNumberFormat="1" applyFont="1" applyFill="1" applyBorder="1" applyAlignment="1">
      <alignment horizontal="center" vertical="center" wrapText="1" shrinkToFit="1"/>
    </xf>
    <xf numFmtId="197" fontId="21" fillId="11" borderId="322" xfId="2" applyNumberFormat="1" applyFont="1" applyFill="1" applyBorder="1" applyAlignment="1">
      <alignment horizontal="center" vertical="center"/>
    </xf>
    <xf numFmtId="0" fontId="20" fillId="9" borderId="218" xfId="0" applyFont="1" applyFill="1" applyBorder="1" applyAlignment="1">
      <alignment horizontal="center" vertical="center" wrapText="1"/>
    </xf>
    <xf numFmtId="0" fontId="20" fillId="0" borderId="218" xfId="0" applyFont="1" applyBorder="1" applyAlignment="1">
      <alignment horizontal="left" vertical="center" wrapText="1"/>
    </xf>
    <xf numFmtId="0" fontId="20" fillId="0" borderId="0" xfId="0" applyFont="1" applyAlignment="1">
      <alignment vertical="top" wrapText="1"/>
    </xf>
    <xf numFmtId="0" fontId="20" fillId="0" borderId="218" xfId="0" applyFont="1" applyBorder="1" applyAlignment="1">
      <alignment horizontal="left" vertical="top" wrapText="1"/>
    </xf>
    <xf numFmtId="0" fontId="20" fillId="0" borderId="218" xfId="0" applyFont="1" applyBorder="1" applyAlignment="1">
      <alignment horizontal="left" vertical="top"/>
    </xf>
    <xf numFmtId="0" fontId="20" fillId="0" borderId="220" xfId="0" applyFont="1" applyBorder="1" applyAlignment="1">
      <alignment horizontal="left" vertical="center" wrapText="1"/>
    </xf>
    <xf numFmtId="0" fontId="20" fillId="0" borderId="208" xfId="0" applyFont="1" applyBorder="1" applyAlignment="1">
      <alignment horizontal="left" vertical="center" wrapText="1"/>
    </xf>
    <xf numFmtId="0" fontId="20" fillId="0" borderId="207" xfId="0" applyFont="1" applyBorder="1" applyAlignment="1">
      <alignment horizontal="left" vertical="center" wrapText="1"/>
    </xf>
    <xf numFmtId="0" fontId="20" fillId="0" borderId="301" xfId="0" applyFont="1" applyBorder="1" applyAlignment="1">
      <alignment vertical="center" wrapText="1"/>
    </xf>
    <xf numFmtId="0" fontId="20" fillId="0" borderId="302" xfId="0" applyFont="1" applyBorder="1" applyAlignment="1">
      <alignment vertical="center" wrapText="1"/>
    </xf>
    <xf numFmtId="0" fontId="20" fillId="0" borderId="303" xfId="0" applyFont="1" applyBorder="1" applyAlignment="1">
      <alignment vertical="center" wrapText="1"/>
    </xf>
    <xf numFmtId="0" fontId="20" fillId="0" borderId="218" xfId="0" applyFont="1" applyBorder="1" applyAlignment="1">
      <alignment vertical="center" wrapText="1"/>
    </xf>
    <xf numFmtId="0" fontId="20" fillId="0" borderId="220" xfId="0" applyFont="1" applyBorder="1" applyAlignment="1">
      <alignment vertical="center" wrapText="1"/>
    </xf>
    <xf numFmtId="0" fontId="20" fillId="0" borderId="208" xfId="0" applyFont="1" applyBorder="1" applyAlignment="1">
      <alignment vertical="center" wrapText="1"/>
    </xf>
    <xf numFmtId="0" fontId="20" fillId="0" borderId="207" xfId="0" applyFont="1" applyBorder="1" applyAlignment="1">
      <alignment vertical="center" wrapText="1"/>
    </xf>
    <xf numFmtId="0" fontId="20" fillId="0" borderId="0" xfId="0" applyFont="1">
      <alignment vertical="center"/>
    </xf>
    <xf numFmtId="0" fontId="20" fillId="0" borderId="12" xfId="0" applyFont="1" applyBorder="1" applyAlignment="1">
      <alignment vertical="center" wrapText="1"/>
    </xf>
    <xf numFmtId="0" fontId="20" fillId="0" borderId="22" xfId="0" applyFont="1" applyBorder="1">
      <alignment vertical="center"/>
    </xf>
    <xf numFmtId="0" fontId="20" fillId="0" borderId="17" xfId="0" applyFont="1" applyBorder="1" applyAlignment="1">
      <alignment vertical="center" wrapText="1"/>
    </xf>
    <xf numFmtId="0" fontId="20" fillId="0" borderId="48" xfId="0" applyFont="1" applyBorder="1" applyAlignment="1">
      <alignment vertical="center" wrapText="1"/>
    </xf>
    <xf numFmtId="0" fontId="20" fillId="0" borderId="63" xfId="0" applyFont="1" applyBorder="1" applyAlignment="1">
      <alignment vertical="center" wrapText="1"/>
    </xf>
    <xf numFmtId="0" fontId="20" fillId="0" borderId="0" xfId="0" applyFont="1" applyAlignment="1">
      <alignment vertical="center" wrapText="1"/>
    </xf>
    <xf numFmtId="0" fontId="20" fillId="0" borderId="17" xfId="0" applyFont="1" applyBorder="1" applyAlignment="1">
      <alignment horizontal="left" vertical="center" wrapText="1"/>
    </xf>
    <xf numFmtId="0" fontId="20" fillId="0" borderId="48" xfId="0" applyFont="1" applyBorder="1" applyAlignment="1">
      <alignment horizontal="left" vertical="center"/>
    </xf>
    <xf numFmtId="0" fontId="20" fillId="0" borderId="63" xfId="0" applyFont="1" applyBorder="1" applyAlignment="1">
      <alignment horizontal="left" vertical="center"/>
    </xf>
    <xf numFmtId="0" fontId="20" fillId="0" borderId="22" xfId="0" applyFont="1" applyBorder="1" applyAlignment="1">
      <alignment vertical="center" wrapText="1"/>
    </xf>
    <xf numFmtId="0" fontId="20" fillId="9" borderId="218" xfId="0" applyFont="1" applyFill="1" applyBorder="1" applyAlignment="1">
      <alignment horizontal="center" vertical="center"/>
    </xf>
    <xf numFmtId="0" fontId="21" fillId="9" borderId="218" xfId="0" applyFont="1" applyFill="1" applyBorder="1" applyAlignment="1">
      <alignment horizontal="left" vertical="center" wrapText="1"/>
    </xf>
    <xf numFmtId="0" fontId="21" fillId="9" borderId="220" xfId="0" applyFont="1" applyFill="1" applyBorder="1" applyAlignment="1">
      <alignment horizontal="left" vertical="center" wrapText="1"/>
    </xf>
    <xf numFmtId="0" fontId="20" fillId="9" borderId="218" xfId="0" applyFont="1" applyFill="1" applyBorder="1" applyAlignment="1">
      <alignment horizontal="left" vertical="center" wrapText="1"/>
    </xf>
    <xf numFmtId="0" fontId="20" fillId="9" borderId="220" xfId="0" applyFont="1" applyFill="1" applyBorder="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48" fillId="7" borderId="220" xfId="0" applyFont="1" applyFill="1" applyBorder="1" applyAlignment="1">
      <alignment horizontal="center" vertical="center"/>
    </xf>
    <xf numFmtId="0" fontId="48" fillId="7" borderId="208" xfId="0" applyFont="1" applyFill="1" applyBorder="1" applyAlignment="1">
      <alignment horizontal="center" vertical="center"/>
    </xf>
    <xf numFmtId="0" fontId="48" fillId="7" borderId="207" xfId="0" applyFont="1" applyFill="1" applyBorder="1" applyAlignment="1">
      <alignment horizontal="center" vertical="center"/>
    </xf>
    <xf numFmtId="0" fontId="45" fillId="7" borderId="220" xfId="0" applyFont="1" applyFill="1" applyBorder="1" applyAlignment="1">
      <alignment horizontal="center" vertical="center"/>
    </xf>
    <xf numFmtId="0" fontId="45" fillId="7" borderId="208" xfId="0" applyFont="1" applyFill="1" applyBorder="1" applyAlignment="1">
      <alignment horizontal="center" vertical="center"/>
    </xf>
    <xf numFmtId="0" fontId="45" fillId="7" borderId="207" xfId="0" applyFont="1" applyFill="1" applyBorder="1" applyAlignment="1">
      <alignment horizontal="center" vertical="center"/>
    </xf>
    <xf numFmtId="0" fontId="42" fillId="0" borderId="48" xfId="0" applyFont="1" applyBorder="1" applyAlignment="1">
      <alignment horizontal="center" vertical="center"/>
    </xf>
    <xf numFmtId="0" fontId="41" fillId="7" borderId="220" xfId="0" applyFont="1" applyFill="1" applyBorder="1" applyAlignment="1">
      <alignment horizontal="center" vertical="center" wrapText="1"/>
    </xf>
    <xf numFmtId="0" fontId="41" fillId="7" borderId="208" xfId="0" applyFont="1" applyFill="1" applyBorder="1" applyAlignment="1">
      <alignment horizontal="center" vertical="center" wrapText="1"/>
    </xf>
    <xf numFmtId="0" fontId="41" fillId="7" borderId="207" xfId="0" applyFont="1" applyFill="1" applyBorder="1" applyAlignment="1">
      <alignment horizontal="center" vertical="center" wrapText="1"/>
    </xf>
    <xf numFmtId="0" fontId="45" fillId="0" borderId="220" xfId="0" applyFont="1" applyBorder="1">
      <alignment vertical="center"/>
    </xf>
    <xf numFmtId="0" fontId="45" fillId="0" borderId="208" xfId="0" applyFont="1" applyBorder="1">
      <alignment vertical="center"/>
    </xf>
    <xf numFmtId="0" fontId="45" fillId="0" borderId="207" xfId="0" applyFont="1" applyBorder="1">
      <alignment vertical="center"/>
    </xf>
    <xf numFmtId="0" fontId="45" fillId="7" borderId="220" xfId="0" applyFont="1" applyFill="1" applyBorder="1" applyAlignment="1">
      <alignment horizontal="center" vertical="center" wrapText="1"/>
    </xf>
    <xf numFmtId="0" fontId="45" fillId="7" borderId="208" xfId="0" applyFont="1" applyFill="1" applyBorder="1" applyAlignment="1">
      <alignment horizontal="center" vertical="center" wrapText="1"/>
    </xf>
    <xf numFmtId="0" fontId="45" fillId="7" borderId="207" xfId="0" applyFont="1" applyFill="1" applyBorder="1" applyAlignment="1">
      <alignment horizontal="center" vertical="center" wrapText="1"/>
    </xf>
    <xf numFmtId="0" fontId="45" fillId="7" borderId="301" xfId="0" applyFont="1" applyFill="1" applyBorder="1" applyAlignment="1">
      <alignment horizontal="center" vertical="center"/>
    </xf>
    <xf numFmtId="0" fontId="45" fillId="7" borderId="303" xfId="0" applyFont="1" applyFill="1" applyBorder="1" applyAlignment="1">
      <alignment horizontal="center" vertical="center"/>
    </xf>
    <xf numFmtId="0" fontId="45" fillId="7" borderId="12" xfId="0" applyFont="1" applyFill="1" applyBorder="1" applyAlignment="1">
      <alignment horizontal="center" vertical="center"/>
    </xf>
    <xf numFmtId="0" fontId="45" fillId="7" borderId="22" xfId="0" applyFont="1" applyFill="1" applyBorder="1" applyAlignment="1">
      <alignment horizontal="center" vertical="center"/>
    </xf>
    <xf numFmtId="0" fontId="45" fillId="7" borderId="17" xfId="0" applyFont="1" applyFill="1" applyBorder="1" applyAlignment="1">
      <alignment horizontal="center" vertical="center"/>
    </xf>
    <xf numFmtId="0" fontId="45" fillId="7" borderId="63" xfId="0" applyFont="1" applyFill="1" applyBorder="1" applyAlignment="1">
      <alignment horizontal="center" vertical="center"/>
    </xf>
    <xf numFmtId="0" fontId="45" fillId="7" borderId="220" xfId="0" applyFont="1" applyFill="1" applyBorder="1">
      <alignment vertical="center"/>
    </xf>
    <xf numFmtId="0" fontId="45" fillId="7" borderId="208" xfId="0" applyFont="1" applyFill="1" applyBorder="1">
      <alignment vertical="center"/>
    </xf>
    <xf numFmtId="0" fontId="45" fillId="7" borderId="207" xfId="0" applyFont="1" applyFill="1" applyBorder="1">
      <alignment vertical="center"/>
    </xf>
    <xf numFmtId="49" fontId="45" fillId="0" borderId="220" xfId="0" applyNumberFormat="1" applyFont="1" applyBorder="1" applyAlignment="1">
      <alignment horizontal="center" vertical="center"/>
    </xf>
    <xf numFmtId="49" fontId="45" fillId="0" borderId="208" xfId="0" applyNumberFormat="1" applyFont="1" applyBorder="1" applyAlignment="1">
      <alignment horizontal="center" vertical="center"/>
    </xf>
    <xf numFmtId="49" fontId="45" fillId="0" borderId="207" xfId="0" applyNumberFormat="1" applyFont="1" applyBorder="1" applyAlignment="1">
      <alignment horizontal="center" vertical="center"/>
    </xf>
    <xf numFmtId="49" fontId="45" fillId="0" borderId="220" xfId="0" applyNumberFormat="1" applyFont="1" applyBorder="1" applyAlignment="1">
      <alignment horizontal="left" vertical="center"/>
    </xf>
    <xf numFmtId="49" fontId="45" fillId="0" borderId="208" xfId="0" applyNumberFormat="1" applyFont="1" applyBorder="1" applyAlignment="1">
      <alignment horizontal="left" vertical="center"/>
    </xf>
    <xf numFmtId="49" fontId="45" fillId="0" borderId="207" xfId="0" applyNumberFormat="1" applyFont="1" applyBorder="1" applyAlignment="1">
      <alignment horizontal="left" vertical="center"/>
    </xf>
    <xf numFmtId="0" fontId="45" fillId="9" borderId="220" xfId="0" applyFont="1" applyFill="1" applyBorder="1" applyAlignment="1">
      <alignment horizontal="center" vertical="center"/>
    </xf>
    <xf numFmtId="0" fontId="45" fillId="9" borderId="208" xfId="0" applyFont="1" applyFill="1" applyBorder="1" applyAlignment="1">
      <alignment horizontal="center" vertical="center"/>
    </xf>
    <xf numFmtId="0" fontId="45" fillId="9" borderId="207" xfId="0" applyFont="1" applyFill="1" applyBorder="1" applyAlignment="1">
      <alignment horizontal="center" vertical="center"/>
    </xf>
    <xf numFmtId="0" fontId="45" fillId="0" borderId="220" xfId="0" applyFont="1" applyBorder="1" applyAlignment="1">
      <alignment vertical="center" wrapText="1"/>
    </xf>
    <xf numFmtId="0" fontId="45" fillId="0" borderId="208" xfId="0" applyFont="1" applyBorder="1" applyAlignment="1">
      <alignment vertical="center" wrapText="1"/>
    </xf>
    <xf numFmtId="0" fontId="45" fillId="0" borderId="207" xfId="0" applyFont="1" applyBorder="1" applyAlignment="1">
      <alignment vertical="center" wrapText="1"/>
    </xf>
    <xf numFmtId="0" fontId="40" fillId="0" borderId="220" xfId="0" applyFont="1" applyBorder="1">
      <alignment vertical="center"/>
    </xf>
    <xf numFmtId="0" fontId="40" fillId="0" borderId="208" xfId="0" applyFont="1" applyBorder="1">
      <alignment vertical="center"/>
    </xf>
    <xf numFmtId="0" fontId="40" fillId="0" borderId="207" xfId="0" applyFont="1" applyBorder="1">
      <alignment vertical="center"/>
    </xf>
    <xf numFmtId="0" fontId="40" fillId="0" borderId="218" xfId="0" applyFont="1" applyBorder="1" applyAlignment="1">
      <alignment vertical="center" wrapText="1"/>
    </xf>
    <xf numFmtId="40" fontId="45" fillId="0" borderId="220" xfId="2" applyNumberFormat="1" applyFont="1" applyBorder="1" applyAlignment="1">
      <alignment horizontal="center" vertical="center"/>
    </xf>
    <xf numFmtId="40" fontId="45" fillId="0" borderId="208" xfId="2" applyNumberFormat="1" applyFont="1" applyBorder="1" applyAlignment="1">
      <alignment horizontal="center" vertical="center"/>
    </xf>
    <xf numFmtId="40" fontId="45" fillId="0" borderId="207" xfId="2" applyNumberFormat="1" applyFont="1" applyBorder="1" applyAlignment="1">
      <alignment horizontal="center" vertical="center"/>
    </xf>
    <xf numFmtId="38" fontId="45" fillId="0" borderId="220" xfId="2" applyFont="1" applyBorder="1" applyAlignment="1">
      <alignment horizontal="center" vertical="center"/>
    </xf>
    <xf numFmtId="38" fontId="45" fillId="0" borderId="208" xfId="2" applyFont="1" applyBorder="1" applyAlignment="1">
      <alignment horizontal="center" vertical="center"/>
    </xf>
    <xf numFmtId="38" fontId="45" fillId="0" borderId="207" xfId="2" applyFont="1" applyBorder="1" applyAlignment="1">
      <alignment horizontal="center" vertical="center"/>
    </xf>
    <xf numFmtId="0" fontId="40" fillId="0" borderId="0" xfId="0" applyFont="1" applyAlignment="1">
      <alignment horizontal="left" vertical="center"/>
    </xf>
    <xf numFmtId="0" fontId="45" fillId="0" borderId="220" xfId="0" applyFont="1" applyBorder="1" applyAlignment="1">
      <alignment horizontal="center" vertical="center"/>
    </xf>
    <xf numFmtId="0" fontId="45" fillId="0" borderId="208" xfId="0" applyFont="1" applyBorder="1" applyAlignment="1">
      <alignment horizontal="center" vertical="center"/>
    </xf>
    <xf numFmtId="0" fontId="45" fillId="0" borderId="207" xfId="0" applyFont="1" applyBorder="1" applyAlignment="1">
      <alignment horizontal="center" vertical="center"/>
    </xf>
    <xf numFmtId="0" fontId="45" fillId="0" borderId="220" xfId="0" applyFont="1" applyBorder="1" applyAlignment="1">
      <alignment horizontal="left" vertical="center"/>
    </xf>
    <xf numFmtId="0" fontId="45" fillId="0" borderId="208" xfId="0" applyFont="1" applyBorder="1" applyAlignment="1">
      <alignment horizontal="left" vertical="center"/>
    </xf>
    <xf numFmtId="0" fontId="45" fillId="0" borderId="207" xfId="0" applyFont="1" applyBorder="1" applyAlignment="1">
      <alignment horizontal="left" vertical="center"/>
    </xf>
    <xf numFmtId="0" fontId="45" fillId="0" borderId="17" xfId="0" applyFont="1" applyBorder="1" applyAlignment="1">
      <alignment horizontal="center" vertical="center"/>
    </xf>
    <xf numFmtId="0" fontId="45" fillId="0" borderId="48" xfId="0" applyFont="1" applyBorder="1" applyAlignment="1">
      <alignment horizontal="center" vertical="center"/>
    </xf>
    <xf numFmtId="0" fontId="45" fillId="0" borderId="63" xfId="0" applyFont="1" applyBorder="1" applyAlignment="1">
      <alignment horizontal="center" vertical="center"/>
    </xf>
    <xf numFmtId="0" fontId="45" fillId="0" borderId="220" xfId="0" applyFont="1" applyBorder="1" applyAlignment="1">
      <alignment horizontal="left" vertical="center" wrapText="1"/>
    </xf>
    <xf numFmtId="176" fontId="45" fillId="0" borderId="220" xfId="0" applyNumberFormat="1" applyFont="1" applyBorder="1" applyAlignment="1">
      <alignment horizontal="center" vertical="center"/>
    </xf>
    <xf numFmtId="176" fontId="45" fillId="0" borderId="208" xfId="0" applyNumberFormat="1" applyFont="1" applyBorder="1" applyAlignment="1">
      <alignment horizontal="center" vertical="center"/>
    </xf>
    <xf numFmtId="176" fontId="45" fillId="0" borderId="207" xfId="0" applyNumberFormat="1" applyFont="1" applyBorder="1" applyAlignment="1">
      <alignment horizontal="center" vertical="center"/>
    </xf>
    <xf numFmtId="0" fontId="61" fillId="0" borderId="0" xfId="0" applyFont="1" applyAlignment="1">
      <alignment vertical="top" wrapText="1"/>
    </xf>
    <xf numFmtId="0" fontId="70" fillId="0" borderId="0" xfId="0" applyFont="1" applyAlignment="1">
      <alignment vertical="center" wrapText="1"/>
    </xf>
    <xf numFmtId="0" fontId="70" fillId="0" borderId="0" xfId="0" applyFont="1">
      <alignment vertical="center"/>
    </xf>
    <xf numFmtId="0" fontId="41" fillId="0" borderId="0" xfId="0" applyFont="1" applyAlignment="1">
      <alignment vertical="center" wrapText="1"/>
    </xf>
    <xf numFmtId="0" fontId="23" fillId="0" borderId="175" xfId="0" applyFont="1" applyBorder="1" applyAlignment="1">
      <alignment horizontal="left" vertical="center"/>
    </xf>
    <xf numFmtId="0" fontId="23" fillId="0" borderId="176" xfId="0" applyFont="1" applyBorder="1" applyAlignment="1">
      <alignment horizontal="left" vertical="center"/>
    </xf>
    <xf numFmtId="0" fontId="23" fillId="0" borderId="178" xfId="0" applyFont="1" applyBorder="1" applyAlignment="1">
      <alignment horizontal="left" vertical="center"/>
    </xf>
    <xf numFmtId="0" fontId="61" fillId="0" borderId="0" xfId="0" applyFont="1" applyAlignment="1">
      <alignment vertical="center" wrapText="1"/>
    </xf>
    <xf numFmtId="0" fontId="23" fillId="0" borderId="302" xfId="0" applyFont="1" applyBorder="1" applyAlignment="1">
      <alignment horizontal="left" vertical="center"/>
    </xf>
    <xf numFmtId="0" fontId="23" fillId="0" borderId="177" xfId="0" applyFont="1" applyBorder="1" applyAlignment="1">
      <alignment horizontal="left" vertical="center" wrapText="1"/>
    </xf>
    <xf numFmtId="0" fontId="23" fillId="0" borderId="0" xfId="0" applyFont="1" applyAlignment="1">
      <alignment horizontal="left" vertical="center" wrapText="1"/>
    </xf>
    <xf numFmtId="0" fontId="23" fillId="0" borderId="174" xfId="0" applyFont="1" applyBorder="1" applyAlignment="1">
      <alignment horizontal="left" vertical="center" wrapText="1"/>
    </xf>
    <xf numFmtId="0" fontId="23" fillId="0" borderId="220" xfId="0" applyFont="1" applyBorder="1" applyAlignment="1">
      <alignment horizontal="left" vertical="center"/>
    </xf>
    <xf numFmtId="0" fontId="23" fillId="0" borderId="208" xfId="0" applyFont="1" applyBorder="1" applyAlignment="1">
      <alignment horizontal="left" vertical="center"/>
    </xf>
    <xf numFmtId="0" fontId="23" fillId="0" borderId="207" xfId="0" applyFont="1" applyBorder="1" applyAlignment="1">
      <alignment horizontal="left" vertical="center"/>
    </xf>
    <xf numFmtId="0" fontId="23" fillId="0" borderId="179" xfId="0" applyFont="1" applyBorder="1" applyAlignment="1">
      <alignment horizontal="left" vertical="center" wrapText="1"/>
    </xf>
    <xf numFmtId="0" fontId="23" fillId="0" borderId="180" xfId="0" applyFont="1" applyBorder="1" applyAlignment="1">
      <alignment horizontal="left" vertical="center" wrapText="1"/>
    </xf>
    <xf numFmtId="0" fontId="23" fillId="0" borderId="181" xfId="0" applyFont="1" applyBorder="1" applyAlignment="1">
      <alignment horizontal="left" vertical="center" wrapText="1"/>
    </xf>
    <xf numFmtId="0" fontId="23" fillId="0" borderId="177" xfId="0" applyFont="1" applyBorder="1" applyAlignment="1">
      <alignment horizontal="left" vertical="center"/>
    </xf>
    <xf numFmtId="0" fontId="23" fillId="0" borderId="0" xfId="0" applyFont="1" applyAlignment="1">
      <alignment horizontal="left" vertical="center"/>
    </xf>
    <xf numFmtId="0" fontId="23" fillId="0" borderId="174" xfId="0" applyFont="1" applyBorder="1" applyAlignment="1">
      <alignment horizontal="left" vertical="center"/>
    </xf>
    <xf numFmtId="0" fontId="23" fillId="0" borderId="177" xfId="0" applyFont="1" applyBorder="1" applyAlignment="1">
      <alignment vertical="center" wrapText="1"/>
    </xf>
    <xf numFmtId="0" fontId="23" fillId="0" borderId="0" xfId="0" applyFont="1" applyAlignment="1">
      <alignment vertical="center" wrapText="1"/>
    </xf>
    <xf numFmtId="0" fontId="23" fillId="0" borderId="174" xfId="0" applyFont="1" applyBorder="1" applyAlignment="1">
      <alignment vertical="center" wrapText="1"/>
    </xf>
    <xf numFmtId="0" fontId="43" fillId="0" borderId="0" xfId="0" applyFont="1" applyAlignment="1">
      <alignment vertical="center" wrapText="1"/>
    </xf>
    <xf numFmtId="0" fontId="45" fillId="7" borderId="301" xfId="0" applyFont="1" applyFill="1" applyBorder="1">
      <alignment vertical="center"/>
    </xf>
    <xf numFmtId="0" fontId="45" fillId="7" borderId="302" xfId="0" applyFont="1" applyFill="1" applyBorder="1">
      <alignment vertical="center"/>
    </xf>
    <xf numFmtId="0" fontId="45" fillId="7" borderId="303" xfId="0" applyFont="1" applyFill="1" applyBorder="1">
      <alignment vertical="center"/>
    </xf>
    <xf numFmtId="0" fontId="45" fillId="7" borderId="12" xfId="0" applyFont="1" applyFill="1" applyBorder="1">
      <alignment vertical="center"/>
    </xf>
    <xf numFmtId="0" fontId="45" fillId="7" borderId="0" xfId="0" applyFont="1" applyFill="1">
      <alignment vertical="center"/>
    </xf>
    <xf numFmtId="0" fontId="45" fillId="7" borderId="22" xfId="0" applyFont="1" applyFill="1" applyBorder="1">
      <alignment vertical="center"/>
    </xf>
    <xf numFmtId="0" fontId="45" fillId="7" borderId="17" xfId="0" applyFont="1" applyFill="1" applyBorder="1">
      <alignment vertical="center"/>
    </xf>
    <xf numFmtId="0" fontId="45" fillId="7" borderId="48" xfId="0" applyFont="1" applyFill="1" applyBorder="1">
      <alignment vertical="center"/>
    </xf>
    <xf numFmtId="0" fontId="45" fillId="7" borderId="63" xfId="0" applyFont="1" applyFill="1" applyBorder="1">
      <alignment vertical="center"/>
    </xf>
    <xf numFmtId="0" fontId="23" fillId="9" borderId="220" xfId="0" applyFont="1" applyFill="1" applyBorder="1">
      <alignment vertical="center"/>
    </xf>
    <xf numFmtId="0" fontId="23" fillId="9" borderId="208" xfId="0" applyFont="1" applyFill="1" applyBorder="1">
      <alignment vertical="center"/>
    </xf>
    <xf numFmtId="0" fontId="23" fillId="9" borderId="207" xfId="0" applyFont="1" applyFill="1" applyBorder="1">
      <alignment vertical="center"/>
    </xf>
    <xf numFmtId="0" fontId="23" fillId="9" borderId="17" xfId="0" applyFont="1" applyFill="1" applyBorder="1">
      <alignment vertical="center"/>
    </xf>
    <xf numFmtId="0" fontId="23" fillId="9" borderId="48" xfId="0" applyFont="1" applyFill="1" applyBorder="1">
      <alignment vertical="center"/>
    </xf>
    <xf numFmtId="0" fontId="23" fillId="9" borderId="63" xfId="0" applyFont="1" applyFill="1" applyBorder="1">
      <alignment vertical="center"/>
    </xf>
    <xf numFmtId="0" fontId="45" fillId="9" borderId="12" xfId="0" applyFont="1" applyFill="1" applyBorder="1">
      <alignment vertical="center"/>
    </xf>
    <xf numFmtId="0" fontId="45" fillId="9" borderId="0" xfId="0" applyFont="1" applyFill="1">
      <alignment vertical="center"/>
    </xf>
    <xf numFmtId="0" fontId="45" fillId="9" borderId="22" xfId="0" applyFont="1" applyFill="1" applyBorder="1">
      <alignment vertical="center"/>
    </xf>
    <xf numFmtId="0" fontId="45" fillId="9" borderId="301" xfId="0" applyFont="1" applyFill="1" applyBorder="1">
      <alignment vertical="center"/>
    </xf>
    <xf numFmtId="0" fontId="45" fillId="9" borderId="302" xfId="0" applyFont="1" applyFill="1" applyBorder="1">
      <alignment vertical="center"/>
    </xf>
    <xf numFmtId="0" fontId="45" fillId="9" borderId="303" xfId="0" applyFont="1" applyFill="1" applyBorder="1">
      <alignment vertical="center"/>
    </xf>
    <xf numFmtId="0" fontId="40" fillId="0" borderId="301" xfId="0" applyFont="1" applyBorder="1">
      <alignment vertical="center"/>
    </xf>
    <xf numFmtId="0" fontId="40" fillId="0" borderId="302" xfId="0" applyFont="1" applyBorder="1">
      <alignment vertical="center"/>
    </xf>
    <xf numFmtId="0" fontId="40" fillId="0" borderId="303" xfId="0" applyFont="1" applyBorder="1">
      <alignment vertical="center"/>
    </xf>
    <xf numFmtId="0" fontId="40" fillId="0" borderId="17" xfId="0" applyFont="1" applyBorder="1">
      <alignment vertical="center"/>
    </xf>
    <xf numFmtId="0" fontId="40" fillId="0" borderId="48" xfId="0" applyFont="1" applyBorder="1">
      <alignment vertical="center"/>
    </xf>
    <xf numFmtId="0" fontId="40" fillId="0" borderId="63" xfId="0" applyFont="1" applyBorder="1">
      <alignment vertical="center"/>
    </xf>
    <xf numFmtId="0" fontId="45" fillId="9" borderId="220" xfId="0" applyFont="1" applyFill="1" applyBorder="1">
      <alignment vertical="center"/>
    </xf>
    <xf numFmtId="0" fontId="45" fillId="9" borderId="208" xfId="0" applyFont="1" applyFill="1" applyBorder="1">
      <alignment vertical="center"/>
    </xf>
    <xf numFmtId="0" fontId="45" fillId="9" borderId="207" xfId="0" applyFont="1" applyFill="1" applyBorder="1">
      <alignment vertical="center"/>
    </xf>
    <xf numFmtId="0" fontId="62" fillId="0" borderId="0" xfId="0" applyFont="1" applyAlignment="1">
      <alignment horizontal="left" vertical="center"/>
    </xf>
    <xf numFmtId="188" fontId="40" fillId="0" borderId="299" xfId="0" applyNumberFormat="1" applyFont="1" applyBorder="1" applyAlignment="1">
      <alignment horizontal="center" vertical="center"/>
    </xf>
    <xf numFmtId="188" fontId="40" fillId="0" borderId="18" xfId="0" applyNumberFormat="1" applyFont="1" applyBorder="1" applyAlignment="1">
      <alignment horizontal="center" vertical="center"/>
    </xf>
    <xf numFmtId="188" fontId="40" fillId="0" borderId="301" xfId="0" applyNumberFormat="1" applyFont="1" applyBorder="1" applyAlignment="1">
      <alignment horizontal="center" vertical="center"/>
    </xf>
    <xf numFmtId="188" fontId="40" fillId="0" borderId="303" xfId="0" applyNumberFormat="1" applyFont="1" applyBorder="1" applyAlignment="1">
      <alignment horizontal="center" vertical="center"/>
    </xf>
    <xf numFmtId="189" fontId="40" fillId="8" borderId="17" xfId="1" applyNumberFormat="1" applyFont="1" applyFill="1" applyBorder="1" applyAlignment="1">
      <alignment horizontal="center" vertical="center"/>
    </xf>
    <xf numFmtId="189" fontId="40" fillId="8" borderId="63" xfId="1" applyNumberFormat="1" applyFont="1" applyFill="1" applyBorder="1" applyAlignment="1">
      <alignment horizontal="center" vertical="center"/>
    </xf>
    <xf numFmtId="0" fontId="40" fillId="7" borderId="220" xfId="0" applyFont="1" applyFill="1" applyBorder="1" applyAlignment="1">
      <alignment horizontal="center" vertical="center"/>
    </xf>
    <xf numFmtId="0" fontId="40" fillId="7" borderId="208" xfId="0" applyFont="1" applyFill="1" applyBorder="1" applyAlignment="1">
      <alignment horizontal="center" vertical="center"/>
    </xf>
    <xf numFmtId="0" fontId="40" fillId="7" borderId="207" xfId="0" applyFont="1" applyFill="1" applyBorder="1" applyAlignment="1">
      <alignment horizontal="center" vertical="center"/>
    </xf>
    <xf numFmtId="0" fontId="43" fillId="0" borderId="220" xfId="0" applyFont="1" applyBorder="1" applyAlignment="1">
      <alignment horizontal="center" vertical="center"/>
    </xf>
    <xf numFmtId="0" fontId="43" fillId="0" borderId="207" xfId="0" applyFont="1" applyBorder="1" applyAlignment="1">
      <alignment horizontal="center" vertical="center"/>
    </xf>
    <xf numFmtId="0" fontId="60" fillId="0" borderId="0" xfId="0" applyFont="1" applyAlignment="1">
      <alignment vertical="center" wrapText="1"/>
    </xf>
    <xf numFmtId="0" fontId="60" fillId="0" borderId="220" xfId="0" applyFont="1" applyBorder="1" applyAlignment="1">
      <alignment horizontal="center" vertical="center"/>
    </xf>
    <xf numFmtId="0" fontId="60" fillId="0" borderId="207" xfId="0" applyFont="1" applyBorder="1" applyAlignment="1">
      <alignment horizontal="center" vertical="center"/>
    </xf>
    <xf numFmtId="0" fontId="45" fillId="7" borderId="220" xfId="0" applyFont="1" applyFill="1" applyBorder="1" applyAlignment="1">
      <alignment horizontal="center" vertical="center" wrapText="1" shrinkToFit="1"/>
    </xf>
    <xf numFmtId="0" fontId="45" fillId="7" borderId="207" xfId="0" applyFont="1" applyFill="1" applyBorder="1" applyAlignment="1">
      <alignment horizontal="center" vertical="center" wrapText="1" shrinkToFit="1"/>
    </xf>
    <xf numFmtId="0" fontId="45" fillId="0" borderId="17" xfId="0" applyFont="1" applyBorder="1">
      <alignment vertical="center"/>
    </xf>
    <xf numFmtId="0" fontId="45" fillId="0" borderId="48" xfId="0" applyFont="1" applyBorder="1">
      <alignment vertical="center"/>
    </xf>
    <xf numFmtId="0" fontId="45" fillId="0" borderId="63" xfId="0" applyFont="1" applyBorder="1">
      <alignment vertical="center"/>
    </xf>
    <xf numFmtId="0" fontId="59" fillId="0" borderId="218" xfId="0" applyFont="1" applyBorder="1" applyAlignment="1">
      <alignment horizontal="center" vertical="center"/>
    </xf>
    <xf numFmtId="0" fontId="62" fillId="0" borderId="0" xfId="0" applyFont="1" applyAlignment="1">
      <alignment vertical="top" wrapText="1"/>
    </xf>
    <xf numFmtId="0" fontId="45" fillId="0" borderId="220" xfId="0" applyFont="1" applyBorder="1" applyAlignment="1">
      <alignment horizontal="left" vertical="top" wrapText="1"/>
    </xf>
    <xf numFmtId="0" fontId="45" fillId="0" borderId="208" xfId="0" applyFont="1" applyBorder="1" applyAlignment="1">
      <alignment horizontal="left" vertical="top" wrapText="1"/>
    </xf>
    <xf numFmtId="0" fontId="45" fillId="0" borderId="207" xfId="0" applyFont="1" applyBorder="1" applyAlignment="1">
      <alignment horizontal="left" vertical="top" wrapText="1"/>
    </xf>
    <xf numFmtId="0" fontId="47" fillId="0" borderId="152" xfId="0" applyFont="1" applyBorder="1" applyAlignment="1">
      <alignment horizontal="left" vertical="center" wrapText="1"/>
    </xf>
    <xf numFmtId="0" fontId="56" fillId="0" borderId="38"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135"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37" xfId="0" applyFont="1" applyBorder="1" applyAlignment="1">
      <alignment horizontal="center" vertical="center" wrapText="1"/>
    </xf>
    <xf numFmtId="0" fontId="43" fillId="0" borderId="138" xfId="0" applyFont="1" applyBorder="1" applyAlignment="1">
      <alignment horizontal="center" vertical="center" wrapText="1"/>
    </xf>
    <xf numFmtId="0" fontId="43" fillId="0" borderId="139"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140"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134" xfId="0" applyFont="1" applyBorder="1" applyAlignment="1">
      <alignment horizontal="center" vertical="center" wrapText="1"/>
    </xf>
    <xf numFmtId="0" fontId="35" fillId="0" borderId="37" xfId="0" applyFont="1" applyBorder="1" applyAlignment="1">
      <alignment horizontal="left"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0" xfId="0" applyFont="1" applyAlignment="1">
      <alignment horizontal="right" vertical="center"/>
    </xf>
    <xf numFmtId="0" fontId="35" fillId="0" borderId="142" xfId="0" applyFont="1" applyBorder="1" applyAlignment="1">
      <alignment horizontal="left" vertical="top" wrapText="1"/>
    </xf>
    <xf numFmtId="0" fontId="35" fillId="0" borderId="143" xfId="0" applyFont="1" applyBorder="1" applyAlignment="1">
      <alignment horizontal="left" vertical="top"/>
    </xf>
    <xf numFmtId="0" fontId="35" fillId="0" borderId="144" xfId="0" applyFont="1" applyBorder="1" applyAlignment="1">
      <alignment horizontal="left" vertical="top"/>
    </xf>
    <xf numFmtId="0" fontId="35" fillId="0" borderId="145" xfId="0" applyFont="1" applyBorder="1" applyAlignment="1">
      <alignment horizontal="left" vertical="top"/>
    </xf>
    <xf numFmtId="0" fontId="35" fillId="0" borderId="146" xfId="0" applyFont="1" applyBorder="1" applyAlignment="1">
      <alignment horizontal="left" vertical="top"/>
    </xf>
    <xf numFmtId="0" fontId="35" fillId="0" borderId="147" xfId="0" applyFont="1" applyBorder="1" applyAlignment="1">
      <alignment horizontal="left" vertical="top"/>
    </xf>
    <xf numFmtId="0" fontId="35" fillId="0" borderId="148"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149" xfId="0" applyFont="1" applyBorder="1" applyAlignment="1">
      <alignment horizontal="center" vertical="center"/>
    </xf>
    <xf numFmtId="0" fontId="35" fillId="0" borderId="150" xfId="0" applyFont="1" applyBorder="1" applyAlignment="1">
      <alignment horizontal="center" vertical="center"/>
    </xf>
    <xf numFmtId="0" fontId="35" fillId="0" borderId="64" xfId="0" applyFont="1" applyBorder="1" applyAlignment="1">
      <alignment horizontal="center" vertical="center"/>
    </xf>
    <xf numFmtId="0" fontId="35" fillId="0" borderId="62" xfId="0" applyFont="1" applyBorder="1" applyAlignment="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57" fillId="5" borderId="151" xfId="0" applyFont="1" applyFill="1" applyBorder="1" applyAlignment="1">
      <alignment horizontal="left" vertical="center"/>
    </xf>
    <xf numFmtId="0" fontId="57" fillId="5" borderId="0" xfId="0" applyFont="1" applyFill="1" applyAlignment="1">
      <alignment horizontal="left" vertical="center"/>
    </xf>
    <xf numFmtId="0" fontId="57" fillId="5" borderId="152" xfId="0" applyFont="1" applyFill="1" applyBorder="1" applyAlignment="1">
      <alignment horizontal="left" vertical="center"/>
    </xf>
    <xf numFmtId="0" fontId="35" fillId="0" borderId="151" xfId="0" applyFont="1" applyBorder="1" applyAlignment="1">
      <alignment horizontal="left" vertical="center"/>
    </xf>
    <xf numFmtId="0" fontId="35" fillId="0" borderId="0" xfId="0" applyFont="1" applyAlignment="1">
      <alignment horizontal="left" vertical="center"/>
    </xf>
    <xf numFmtId="0" fontId="35" fillId="0" borderId="152" xfId="0" applyFont="1" applyBorder="1" applyAlignment="1">
      <alignment horizontal="left" vertical="center"/>
    </xf>
    <xf numFmtId="0" fontId="35" fillId="0" borderId="308" xfId="0" applyFont="1" applyBorder="1" applyAlignment="1">
      <alignment horizontal="center" vertical="center"/>
    </xf>
    <xf numFmtId="0" fontId="35" fillId="0" borderId="306" xfId="0" applyFont="1" applyBorder="1" applyAlignment="1">
      <alignment horizontal="left" vertical="center" wrapText="1"/>
    </xf>
    <xf numFmtId="0" fontId="35" fillId="0" borderId="302" xfId="0" applyFont="1" applyBorder="1" applyAlignment="1">
      <alignment horizontal="left" vertical="center" wrapText="1"/>
    </xf>
    <xf numFmtId="0" fontId="35" fillId="0" borderId="141" xfId="0" applyFont="1" applyBorder="1" applyAlignment="1">
      <alignment horizontal="left" vertical="center" wrapText="1"/>
    </xf>
    <xf numFmtId="0" fontId="35" fillId="0" borderId="48" xfId="0" applyFont="1" applyBorder="1" applyAlignment="1">
      <alignment horizontal="left" vertical="center" wrapText="1"/>
    </xf>
    <xf numFmtId="0" fontId="35" fillId="0" borderId="307" xfId="0" applyFont="1" applyBorder="1" applyAlignment="1">
      <alignment horizontal="left" vertical="center" wrapText="1"/>
    </xf>
    <xf numFmtId="0" fontId="35" fillId="0" borderId="48" xfId="0" applyFont="1" applyBorder="1" applyAlignment="1">
      <alignment horizontal="left" vertical="center"/>
    </xf>
    <xf numFmtId="0" fontId="35" fillId="0" borderId="132" xfId="0" applyFont="1" applyBorder="1" applyAlignment="1">
      <alignment horizontal="left" vertical="center"/>
    </xf>
    <xf numFmtId="0" fontId="35" fillId="0" borderId="290" xfId="0" applyFont="1" applyBorder="1" applyAlignment="1">
      <alignment horizontal="center" vertical="center"/>
    </xf>
    <xf numFmtId="0" fontId="35" fillId="0" borderId="306" xfId="0" applyFont="1" applyBorder="1" applyAlignment="1">
      <alignment horizontal="left" vertical="center"/>
    </xf>
    <xf numFmtId="0" fontId="35" fillId="0" borderId="302" xfId="0" applyFont="1" applyBorder="1" applyAlignment="1">
      <alignment horizontal="left" vertical="center"/>
    </xf>
    <xf numFmtId="0" fontId="35" fillId="0" borderId="307" xfId="0" applyFont="1" applyBorder="1" applyAlignment="1">
      <alignment horizontal="left" vertical="center"/>
    </xf>
    <xf numFmtId="0" fontId="35" fillId="0" borderId="141" xfId="0" applyFont="1" applyBorder="1" applyAlignment="1">
      <alignment horizontal="left" vertical="center"/>
    </xf>
    <xf numFmtId="0" fontId="6" fillId="0" borderId="0" xfId="0" applyFont="1" applyAlignment="1">
      <alignment horizontal="center" vertical="center"/>
    </xf>
    <xf numFmtId="0" fontId="35" fillId="0" borderId="45" xfId="0" applyFont="1" applyBorder="1" applyAlignment="1">
      <alignment horizontal="left" vertical="center"/>
    </xf>
    <xf numFmtId="0" fontId="35" fillId="0" borderId="44" xfId="0" applyFont="1" applyBorder="1" applyAlignment="1">
      <alignment horizontal="left" vertical="center"/>
    </xf>
    <xf numFmtId="0" fontId="35" fillId="0" borderId="39" xfId="0" applyFont="1" applyBorder="1" applyAlignment="1">
      <alignment horizontal="center" vertical="center"/>
    </xf>
    <xf numFmtId="0" fontId="35" fillId="0" borderId="44" xfId="0" applyFont="1" applyBorder="1" applyAlignment="1">
      <alignment horizontal="center" vertical="center"/>
    </xf>
    <xf numFmtId="0" fontId="35" fillId="0" borderId="39" xfId="0" applyFont="1" applyBorder="1" applyAlignment="1">
      <alignment horizontal="left" vertical="center"/>
    </xf>
    <xf numFmtId="0" fontId="35" fillId="0" borderId="39"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44" xfId="0" applyFont="1" applyBorder="1" applyAlignment="1">
      <alignment horizontal="center" vertical="center" shrinkToFit="1"/>
    </xf>
    <xf numFmtId="0" fontId="35" fillId="0" borderId="38" xfId="0" applyFont="1" applyBorder="1" applyAlignment="1">
      <alignment horizontal="left" vertical="center" wrapText="1"/>
    </xf>
    <xf numFmtId="0" fontId="35" fillId="0" borderId="45" xfId="0" applyFont="1" applyBorder="1" applyAlignment="1">
      <alignment horizontal="left" vertical="center" wrapText="1"/>
    </xf>
    <xf numFmtId="0" fontId="35" fillId="0" borderId="51" xfId="0" applyFont="1" applyBorder="1" applyAlignment="1">
      <alignment horizontal="left" vertical="center" wrapText="1"/>
    </xf>
    <xf numFmtId="0" fontId="35" fillId="0" borderId="39" xfId="0" applyFont="1" applyBorder="1" applyAlignment="1">
      <alignment horizontal="left" vertical="center" wrapText="1"/>
    </xf>
    <xf numFmtId="0" fontId="35" fillId="5" borderId="38" xfId="0" applyFont="1" applyFill="1" applyBorder="1" applyAlignment="1">
      <alignment horizontal="center" vertical="center"/>
    </xf>
    <xf numFmtId="0" fontId="35" fillId="5" borderId="45" xfId="0" applyFont="1" applyFill="1" applyBorder="1" applyAlignment="1">
      <alignment horizontal="center" vertical="center"/>
    </xf>
    <xf numFmtId="0" fontId="35" fillId="5" borderId="44" xfId="0" applyFont="1" applyFill="1" applyBorder="1" applyAlignment="1">
      <alignment horizontal="center" vertical="center"/>
    </xf>
    <xf numFmtId="0" fontId="38" fillId="0" borderId="9" xfId="0" applyFont="1" applyBorder="1">
      <alignment vertical="center"/>
    </xf>
    <xf numFmtId="0" fontId="38" fillId="0" borderId="50" xfId="0" applyFont="1" applyBorder="1">
      <alignment vertical="center"/>
    </xf>
    <xf numFmtId="0" fontId="38" fillId="0" borderId="39" xfId="0" applyFont="1" applyBorder="1" applyAlignment="1">
      <alignment horizontal="center" vertical="center" shrinkToFit="1"/>
    </xf>
    <xf numFmtId="0" fontId="38" fillId="0" borderId="51" xfId="0" applyFont="1" applyBorder="1" applyAlignment="1">
      <alignment horizontal="center" vertical="center" shrinkToFit="1"/>
    </xf>
    <xf numFmtId="0" fontId="38" fillId="0" borderId="41" xfId="0" applyFont="1" applyBorder="1">
      <alignment vertical="center"/>
    </xf>
    <xf numFmtId="0" fontId="38" fillId="0" borderId="49" xfId="0" applyFont="1" applyBorder="1">
      <alignment vertical="center"/>
    </xf>
    <xf numFmtId="0" fontId="38" fillId="0" borderId="220" xfId="0" applyFont="1" applyBorder="1">
      <alignment vertical="center"/>
    </xf>
    <xf numFmtId="0" fontId="38" fillId="0" borderId="207" xfId="0" applyFont="1" applyBorder="1">
      <alignment vertical="center"/>
    </xf>
    <xf numFmtId="0" fontId="38" fillId="0" borderId="220" xfId="0" applyFont="1" applyBorder="1" applyAlignment="1">
      <alignment vertical="center" wrapText="1" shrinkToFit="1"/>
    </xf>
    <xf numFmtId="0" fontId="38" fillId="0" borderId="207" xfId="0" applyFont="1" applyBorder="1" applyAlignment="1">
      <alignment vertical="center" wrapText="1" shrinkToFit="1"/>
    </xf>
    <xf numFmtId="0" fontId="60" fillId="0" borderId="0" xfId="0" applyFont="1" applyAlignment="1">
      <alignment vertical="top" wrapText="1"/>
    </xf>
    <xf numFmtId="0" fontId="60" fillId="0" borderId="0" xfId="0" applyFont="1" applyAlignment="1">
      <alignment horizontal="left" vertical="top" wrapText="1"/>
    </xf>
    <xf numFmtId="0" fontId="21" fillId="9" borderId="220" xfId="0" applyFont="1" applyFill="1" applyBorder="1" applyAlignment="1">
      <alignment horizontal="left" vertical="center" wrapText="1" shrinkToFit="1"/>
    </xf>
    <xf numFmtId="0" fontId="21" fillId="9" borderId="208" xfId="0" applyFont="1" applyFill="1" applyBorder="1" applyAlignment="1">
      <alignment horizontal="left" vertical="center" wrapText="1" shrinkToFit="1"/>
    </xf>
    <xf numFmtId="0" fontId="21" fillId="9" borderId="207" xfId="0" applyFont="1" applyFill="1" applyBorder="1" applyAlignment="1">
      <alignment horizontal="left" vertical="center" wrapText="1" shrinkToFit="1"/>
    </xf>
    <xf numFmtId="0" fontId="61" fillId="0" borderId="0" xfId="0" applyFont="1" applyAlignment="1">
      <alignment horizontal="left" vertical="top" wrapText="1"/>
    </xf>
    <xf numFmtId="0" fontId="61" fillId="0" borderId="0" xfId="0" applyFont="1">
      <alignment vertical="center"/>
    </xf>
    <xf numFmtId="0" fontId="60" fillId="0" borderId="0" xfId="0" applyFont="1" applyAlignment="1">
      <alignment vertical="top"/>
    </xf>
    <xf numFmtId="0" fontId="45" fillId="9" borderId="79" xfId="0" applyFont="1" applyFill="1" applyBorder="1">
      <alignment vertical="center"/>
    </xf>
    <xf numFmtId="0" fontId="45" fillId="9" borderId="182" xfId="0" applyFont="1" applyFill="1" applyBorder="1">
      <alignment vertical="center"/>
    </xf>
    <xf numFmtId="0" fontId="45" fillId="9" borderId="130" xfId="0" applyFont="1" applyFill="1" applyBorder="1">
      <alignment vertical="center"/>
    </xf>
    <xf numFmtId="0" fontId="45" fillId="9" borderId="81" xfId="0" applyFont="1" applyFill="1" applyBorder="1" applyAlignment="1">
      <alignment horizontal="center" vertical="center"/>
    </xf>
    <xf numFmtId="0" fontId="45" fillId="9" borderId="82" xfId="0" applyFont="1" applyFill="1" applyBorder="1" applyAlignment="1">
      <alignment horizontal="center" vertical="center"/>
    </xf>
    <xf numFmtId="0" fontId="45" fillId="9" borderId="83" xfId="0" applyFont="1" applyFill="1" applyBorder="1" applyAlignment="1">
      <alignment horizontal="center" vertical="center"/>
    </xf>
    <xf numFmtId="0" fontId="45" fillId="9" borderId="170" xfId="0" applyFont="1" applyFill="1" applyBorder="1" applyAlignment="1">
      <alignment horizontal="center" vertical="center"/>
    </xf>
    <xf numFmtId="0" fontId="45" fillId="9" borderId="184" xfId="0" applyFont="1" applyFill="1" applyBorder="1" applyAlignment="1">
      <alignment horizontal="center" vertical="center"/>
    </xf>
    <xf numFmtId="193" fontId="45" fillId="0" borderId="185" xfId="2" applyNumberFormat="1" applyFont="1" applyFill="1" applyBorder="1" applyAlignment="1">
      <alignment horizontal="center" vertical="center"/>
    </xf>
    <xf numFmtId="193" fontId="45" fillId="0" borderId="186" xfId="2" applyNumberFormat="1" applyFont="1" applyFill="1" applyBorder="1" applyAlignment="1">
      <alignment horizontal="center" vertical="center"/>
    </xf>
    <xf numFmtId="193" fontId="45" fillId="0" borderId="187" xfId="2" applyNumberFormat="1" applyFont="1" applyFill="1" applyBorder="1" applyAlignment="1">
      <alignment horizontal="center" vertical="center"/>
    </xf>
    <xf numFmtId="0" fontId="61" fillId="9" borderId="0" xfId="0" applyFont="1" applyFill="1" applyAlignment="1">
      <alignment horizontal="left" vertical="center" shrinkToFit="1"/>
    </xf>
    <xf numFmtId="0" fontId="62" fillId="9" borderId="0" xfId="0" applyFont="1" applyFill="1" applyAlignment="1">
      <alignment vertical="center" wrapText="1"/>
    </xf>
    <xf numFmtId="0" fontId="45" fillId="0" borderId="218" xfId="0" applyFont="1" applyBorder="1">
      <alignment vertical="center"/>
    </xf>
    <xf numFmtId="0" fontId="43" fillId="0" borderId="48" xfId="0" applyFont="1" applyBorder="1" applyAlignment="1">
      <alignment vertical="center" wrapText="1"/>
    </xf>
    <xf numFmtId="0" fontId="45" fillId="9" borderId="301" xfId="0" applyFont="1" applyFill="1" applyBorder="1" applyAlignment="1">
      <alignment horizontal="center" vertical="center" textRotation="255"/>
    </xf>
    <xf numFmtId="0" fontId="45" fillId="9" borderId="302" xfId="0" applyFont="1" applyFill="1" applyBorder="1" applyAlignment="1">
      <alignment horizontal="center" vertical="center" textRotation="255"/>
    </xf>
    <xf numFmtId="0" fontId="45" fillId="9" borderId="12" xfId="0" applyFont="1" applyFill="1" applyBorder="1" applyAlignment="1">
      <alignment horizontal="center" vertical="center" textRotation="255"/>
    </xf>
    <xf numFmtId="0" fontId="45" fillId="9" borderId="0" xfId="0" applyFont="1" applyFill="1" applyAlignment="1">
      <alignment horizontal="center" vertical="center" textRotation="255"/>
    </xf>
    <xf numFmtId="0" fontId="45" fillId="9" borderId="17" xfId="0" applyFont="1" applyFill="1" applyBorder="1" applyAlignment="1">
      <alignment horizontal="center" vertical="center" textRotation="255"/>
    </xf>
    <xf numFmtId="0" fontId="45" fillId="9" borderId="48" xfId="0" applyFont="1" applyFill="1" applyBorder="1" applyAlignment="1">
      <alignment horizontal="center" vertical="center" textRotation="255"/>
    </xf>
    <xf numFmtId="0" fontId="45" fillId="9" borderId="303" xfId="0" applyFont="1" applyFill="1" applyBorder="1" applyAlignment="1">
      <alignment horizontal="center" vertical="center" textRotation="255"/>
    </xf>
    <xf numFmtId="0" fontId="45" fillId="9" borderId="22" xfId="0" applyFont="1" applyFill="1" applyBorder="1" applyAlignment="1">
      <alignment horizontal="center" vertical="center" textRotation="255"/>
    </xf>
    <xf numFmtId="0" fontId="45" fillId="9" borderId="183" xfId="0" applyFont="1" applyFill="1" applyBorder="1">
      <alignment vertical="center"/>
    </xf>
    <xf numFmtId="0" fontId="45" fillId="9" borderId="170" xfId="0" applyFont="1" applyFill="1" applyBorder="1">
      <alignment vertical="center"/>
    </xf>
    <xf numFmtId="0" fontId="45" fillId="9" borderId="184" xfId="0" applyFont="1" applyFill="1" applyBorder="1">
      <alignment vertical="center"/>
    </xf>
    <xf numFmtId="0" fontId="45" fillId="9" borderId="208" xfId="0" applyFont="1" applyFill="1" applyBorder="1" applyAlignment="1">
      <alignment horizontal="center" vertical="center" wrapText="1"/>
    </xf>
    <xf numFmtId="0" fontId="45" fillId="9" borderId="207" xfId="0" applyFont="1" applyFill="1" applyBorder="1" applyAlignment="1">
      <alignment horizontal="center" vertical="center" wrapText="1"/>
    </xf>
    <xf numFmtId="0" fontId="23" fillId="9" borderId="220" xfId="0" applyFont="1" applyFill="1" applyBorder="1" applyAlignment="1">
      <alignment horizontal="center" vertical="center" shrinkToFit="1"/>
    </xf>
    <xf numFmtId="0" fontId="23" fillId="9" borderId="207" xfId="0" applyFont="1" applyFill="1" applyBorder="1" applyAlignment="1">
      <alignment horizontal="center" vertical="center" shrinkToFit="1"/>
    </xf>
    <xf numFmtId="0" fontId="24" fillId="9" borderId="220" xfId="0" applyFont="1" applyFill="1" applyBorder="1" applyAlignment="1">
      <alignment horizontal="center" vertical="center"/>
    </xf>
    <xf numFmtId="0" fontId="24" fillId="9" borderId="207" xfId="0" applyFont="1" applyFill="1" applyBorder="1" applyAlignment="1">
      <alignment horizontal="center" vertical="center"/>
    </xf>
    <xf numFmtId="194" fontId="23" fillId="9" borderId="220" xfId="0" applyNumberFormat="1" applyFont="1" applyFill="1" applyBorder="1" applyAlignment="1">
      <alignment horizontal="center" vertical="center" shrinkToFit="1"/>
    </xf>
    <xf numFmtId="194" fontId="23" fillId="9" borderId="207" xfId="0" applyNumberFormat="1" applyFont="1" applyFill="1" applyBorder="1" applyAlignment="1">
      <alignment horizontal="center" vertical="center" shrinkToFit="1"/>
    </xf>
    <xf numFmtId="190" fontId="45" fillId="9" borderId="220" xfId="0" applyNumberFormat="1" applyFont="1" applyFill="1" applyBorder="1" applyAlignment="1">
      <alignment horizontal="center" vertical="center"/>
    </xf>
    <xf numFmtId="190" fontId="45" fillId="9" borderId="207" xfId="0" applyNumberFormat="1" applyFont="1" applyFill="1" applyBorder="1" applyAlignment="1">
      <alignment horizontal="center" vertical="center"/>
    </xf>
    <xf numFmtId="193" fontId="45" fillId="9" borderId="185" xfId="2" applyNumberFormat="1" applyFont="1" applyFill="1" applyBorder="1" applyAlignment="1">
      <alignment horizontal="center" vertical="center"/>
    </xf>
    <xf numFmtId="193" fontId="45" fillId="9" borderId="186" xfId="2" applyNumberFormat="1" applyFont="1" applyFill="1" applyBorder="1" applyAlignment="1">
      <alignment horizontal="center" vertical="center"/>
    </xf>
    <xf numFmtId="193" fontId="45" fillId="9" borderId="187" xfId="2" applyNumberFormat="1" applyFont="1" applyFill="1" applyBorder="1" applyAlignment="1">
      <alignment horizontal="center" vertical="center"/>
    </xf>
    <xf numFmtId="0" fontId="45" fillId="0" borderId="79" xfId="0" applyFont="1" applyBorder="1">
      <alignment vertical="center"/>
    </xf>
    <xf numFmtId="0" fontId="45" fillId="0" borderId="182" xfId="0" applyFont="1" applyBorder="1">
      <alignment vertical="center"/>
    </xf>
    <xf numFmtId="0" fontId="45" fillId="0" borderId="130" xfId="0" applyFont="1" applyBorder="1">
      <alignment vertical="center"/>
    </xf>
    <xf numFmtId="0" fontId="45" fillId="0" borderId="81" xfId="0" applyFont="1" applyBorder="1" applyAlignment="1">
      <alignment horizontal="center" vertical="center"/>
    </xf>
    <xf numFmtId="0" fontId="45" fillId="0" borderId="82" xfId="0" applyFont="1" applyBorder="1" applyAlignment="1">
      <alignment horizontal="center" vertical="center"/>
    </xf>
    <xf numFmtId="0" fontId="45" fillId="0" borderId="83" xfId="0" applyFont="1" applyBorder="1" applyAlignment="1">
      <alignment horizontal="center" vertical="center"/>
    </xf>
    <xf numFmtId="0" fontId="45" fillId="0" borderId="183" xfId="0" applyFont="1" applyBorder="1">
      <alignment vertical="center"/>
    </xf>
    <xf numFmtId="0" fontId="45" fillId="0" borderId="170" xfId="0" applyFont="1" applyBorder="1">
      <alignment vertical="center"/>
    </xf>
    <xf numFmtId="0" fontId="45" fillId="0" borderId="184" xfId="0" applyFont="1" applyBorder="1">
      <alignment vertical="center"/>
    </xf>
    <xf numFmtId="0" fontId="45" fillId="0" borderId="301" xfId="0" applyFont="1" applyBorder="1">
      <alignment vertical="center"/>
    </xf>
    <xf numFmtId="0" fontId="45" fillId="0" borderId="302" xfId="0" applyFont="1" applyBorder="1">
      <alignment vertical="center"/>
    </xf>
    <xf numFmtId="0" fontId="45" fillId="0" borderId="303" xfId="0" applyFont="1" applyBorder="1">
      <alignment vertical="center"/>
    </xf>
    <xf numFmtId="0" fontId="45" fillId="0" borderId="12" xfId="0" applyFont="1" applyBorder="1">
      <alignment vertical="center"/>
    </xf>
    <xf numFmtId="0" fontId="45" fillId="0" borderId="0" xfId="0" applyFont="1">
      <alignment vertical="center"/>
    </xf>
    <xf numFmtId="0" fontId="45" fillId="0" borderId="22" xfId="0" applyFont="1" applyBorder="1">
      <alignment vertical="center"/>
    </xf>
    <xf numFmtId="0" fontId="45" fillId="0" borderId="220" xfId="0" applyFont="1" applyBorder="1" applyAlignment="1">
      <alignment vertical="top" wrapText="1"/>
    </xf>
    <xf numFmtId="0" fontId="45" fillId="0" borderId="208" xfId="0" applyFont="1" applyBorder="1" applyAlignment="1">
      <alignment vertical="top" wrapText="1"/>
    </xf>
    <xf numFmtId="0" fontId="45" fillId="0" borderId="207" xfId="0" applyFont="1" applyBorder="1" applyAlignment="1">
      <alignment vertical="top" wrapText="1"/>
    </xf>
    <xf numFmtId="0" fontId="60" fillId="0" borderId="0" xfId="0" applyFont="1">
      <alignment vertical="center"/>
    </xf>
    <xf numFmtId="0" fontId="60" fillId="0" borderId="0" xfId="0" applyFont="1" applyAlignment="1">
      <alignment horizontal="left" vertical="top"/>
    </xf>
    <xf numFmtId="0" fontId="75" fillId="0" borderId="0" xfId="0" applyFont="1" applyAlignment="1">
      <alignment horizontal="left" vertical="top" wrapText="1"/>
    </xf>
    <xf numFmtId="0" fontId="23" fillId="7" borderId="220" xfId="0" applyFont="1" applyFill="1" applyBorder="1">
      <alignment vertical="center"/>
    </xf>
    <xf numFmtId="0" fontId="23" fillId="7" borderId="208" xfId="0" applyFont="1" applyFill="1" applyBorder="1">
      <alignment vertical="center"/>
    </xf>
    <xf numFmtId="0" fontId="23" fillId="7" borderId="207" xfId="0" applyFont="1" applyFill="1" applyBorder="1">
      <alignment vertical="center"/>
    </xf>
    <xf numFmtId="0" fontId="23" fillId="0" borderId="220" xfId="0" applyFont="1" applyBorder="1" applyAlignment="1">
      <alignment horizontal="left" vertical="top" wrapText="1"/>
    </xf>
    <xf numFmtId="0" fontId="23" fillId="0" borderId="208" xfId="0" applyFont="1" applyBorder="1" applyAlignment="1">
      <alignment horizontal="left" vertical="top" wrapText="1"/>
    </xf>
    <xf numFmtId="0" fontId="23" fillId="0" borderId="207" xfId="0" applyFont="1" applyBorder="1" applyAlignment="1">
      <alignment horizontal="left" vertical="top" wrapText="1"/>
    </xf>
    <xf numFmtId="0" fontId="29" fillId="4" borderId="165" xfId="4" applyFont="1" applyFill="1" applyBorder="1" applyAlignment="1">
      <alignment horizontal="center" vertical="center" wrapText="1"/>
    </xf>
    <xf numFmtId="0" fontId="29" fillId="4" borderId="166" xfId="4" applyFont="1" applyFill="1" applyBorder="1" applyAlignment="1">
      <alignment horizontal="center" vertical="center" wrapText="1"/>
    </xf>
    <xf numFmtId="0" fontId="53" fillId="4" borderId="153" xfId="4" applyFont="1" applyFill="1" applyBorder="1" applyAlignment="1">
      <alignment horizontal="center" vertical="center" wrapText="1"/>
    </xf>
    <xf numFmtId="0" fontId="53" fillId="4" borderId="154" xfId="4" applyFont="1" applyFill="1" applyBorder="1" applyAlignment="1">
      <alignment horizontal="center" vertical="center" wrapText="1"/>
    </xf>
    <xf numFmtId="0" fontId="28" fillId="4" borderId="161" xfId="4" applyFont="1" applyFill="1" applyBorder="1" applyAlignment="1">
      <alignment horizontal="center" vertical="center" wrapText="1"/>
    </xf>
    <xf numFmtId="0" fontId="28" fillId="4" borderId="86" xfId="4" applyFont="1" applyFill="1" applyBorder="1" applyAlignment="1">
      <alignment horizontal="center" vertical="center" wrapText="1"/>
    </xf>
    <xf numFmtId="0" fontId="28" fillId="4" borderId="167" xfId="4" applyFont="1" applyFill="1" applyBorder="1" applyAlignment="1">
      <alignment horizontal="center" vertical="center" wrapText="1"/>
    </xf>
    <xf numFmtId="0" fontId="28" fillId="4" borderId="257" xfId="4" applyFont="1" applyFill="1" applyBorder="1" applyAlignment="1">
      <alignment horizontal="center" vertical="center" wrapText="1"/>
    </xf>
    <xf numFmtId="0" fontId="28" fillId="4" borderId="9" xfId="4" applyFont="1" applyFill="1" applyBorder="1" applyAlignment="1">
      <alignment horizontal="center" vertical="center" wrapText="1"/>
    </xf>
    <xf numFmtId="0" fontId="28" fillId="4" borderId="250" xfId="4" applyFont="1" applyFill="1" applyBorder="1" applyAlignment="1">
      <alignment horizontal="center" vertical="center" wrapText="1"/>
    </xf>
    <xf numFmtId="0" fontId="62" fillId="0" borderId="0" xfId="4" applyFont="1">
      <alignment vertical="center"/>
    </xf>
    <xf numFmtId="0" fontId="21" fillId="0" borderId="0" xfId="4" applyFont="1">
      <alignment vertical="center"/>
    </xf>
    <xf numFmtId="0" fontId="28" fillId="4" borderId="158" xfId="4" applyFont="1" applyFill="1" applyBorder="1" applyAlignment="1">
      <alignment horizontal="center" vertical="center" wrapText="1"/>
    </xf>
    <xf numFmtId="0" fontId="28" fillId="4" borderId="199" xfId="4" applyFont="1" applyFill="1" applyBorder="1" applyAlignment="1">
      <alignment horizontal="center" vertical="center" wrapText="1"/>
    </xf>
    <xf numFmtId="0" fontId="28" fillId="4" borderId="159" xfId="4" applyFont="1" applyFill="1" applyBorder="1" applyAlignment="1">
      <alignment horizontal="center" vertical="center" wrapText="1"/>
    </xf>
    <xf numFmtId="0" fontId="28" fillId="4" borderId="236" xfId="4" applyFont="1" applyFill="1" applyBorder="1" applyAlignment="1">
      <alignment horizontal="left" vertical="center" wrapText="1"/>
    </xf>
    <xf numFmtId="0" fontId="28" fillId="4" borderId="24" xfId="4" applyFont="1" applyFill="1" applyBorder="1" applyAlignment="1">
      <alignment horizontal="left" vertical="center" wrapText="1"/>
    </xf>
    <xf numFmtId="0" fontId="28" fillId="4" borderId="237" xfId="4" applyFont="1" applyFill="1" applyBorder="1" applyAlignment="1">
      <alignment horizontal="left" vertical="center" wrapText="1"/>
    </xf>
    <xf numFmtId="0" fontId="21" fillId="4" borderId="301" xfId="4" applyFont="1" applyFill="1" applyBorder="1" applyAlignment="1">
      <alignment vertical="center" wrapText="1"/>
    </xf>
    <xf numFmtId="0" fontId="21" fillId="4" borderId="221" xfId="4" applyFont="1" applyFill="1" applyBorder="1" applyAlignment="1">
      <alignment vertical="center" wrapText="1"/>
    </xf>
    <xf numFmtId="0" fontId="21" fillId="4" borderId="218" xfId="4" applyFont="1" applyFill="1" applyBorder="1" applyAlignment="1">
      <alignment horizontal="center" vertical="center" textRotation="255" wrapText="1"/>
    </xf>
    <xf numFmtId="0" fontId="21" fillId="4" borderId="12" xfId="4" applyFont="1" applyFill="1" applyBorder="1" applyAlignment="1">
      <alignment vertical="center" wrapText="1"/>
    </xf>
    <xf numFmtId="0" fontId="21" fillId="4" borderId="307" xfId="4" applyFont="1" applyFill="1" applyBorder="1" applyAlignment="1">
      <alignment vertical="center" wrapText="1"/>
    </xf>
    <xf numFmtId="0" fontId="21" fillId="4" borderId="129" xfId="4" applyFont="1" applyFill="1" applyBorder="1" applyAlignment="1">
      <alignment horizontal="center" vertical="center" textRotation="255" wrapText="1"/>
    </xf>
    <xf numFmtId="0" fontId="28" fillId="4" borderId="155" xfId="4" applyFont="1" applyFill="1" applyBorder="1" applyAlignment="1">
      <alignment horizontal="left" vertical="center" wrapText="1"/>
    </xf>
    <xf numFmtId="0" fontId="28" fillId="4" borderId="156" xfId="4" applyFont="1" applyFill="1" applyBorder="1" applyAlignment="1">
      <alignment horizontal="left" vertical="center" wrapText="1"/>
    </xf>
    <xf numFmtId="0" fontId="28" fillId="4" borderId="157" xfId="4" applyFont="1" applyFill="1" applyBorder="1" applyAlignment="1">
      <alignment horizontal="left" vertical="center" wrapText="1"/>
    </xf>
    <xf numFmtId="0" fontId="21" fillId="0" borderId="258" xfId="4" applyFont="1" applyBorder="1" applyAlignment="1">
      <alignment vertical="center" wrapText="1"/>
    </xf>
    <xf numFmtId="0" fontId="21" fillId="0" borderId="296" xfId="4" applyFont="1" applyBorder="1" applyAlignment="1">
      <alignment vertical="center" wrapText="1"/>
    </xf>
    <xf numFmtId="0" fontId="21" fillId="0" borderId="263" xfId="4" applyFont="1" applyBorder="1" applyAlignment="1">
      <alignment vertical="center" wrapText="1"/>
    </xf>
    <xf numFmtId="0" fontId="21" fillId="0" borderId="264" xfId="4" applyFont="1" applyBorder="1" applyAlignment="1">
      <alignment vertical="center" wrapText="1"/>
    </xf>
    <xf numFmtId="0" fontId="26" fillId="4" borderId="0" xfId="4" applyFont="1" applyFill="1" applyAlignment="1">
      <alignment horizontal="center" vertical="center" wrapText="1"/>
    </xf>
    <xf numFmtId="0" fontId="27" fillId="4" borderId="0" xfId="4" applyFont="1" applyFill="1">
      <alignment vertical="center"/>
    </xf>
    <xf numFmtId="0" fontId="28" fillId="4" borderId="160" xfId="4" applyFont="1" applyFill="1" applyBorder="1" applyAlignment="1">
      <alignment horizontal="center" vertical="center" wrapText="1"/>
    </xf>
    <xf numFmtId="0" fontId="28" fillId="4" borderId="251" xfId="4" applyFont="1" applyFill="1" applyBorder="1" applyAlignment="1">
      <alignment horizontal="center" vertical="center" wrapText="1"/>
    </xf>
    <xf numFmtId="0" fontId="51" fillId="4" borderId="162" xfId="4" applyFont="1" applyFill="1" applyBorder="1" applyAlignment="1">
      <alignment horizontal="center" vertical="center" wrapText="1"/>
    </xf>
    <xf numFmtId="0" fontId="51" fillId="4" borderId="116" xfId="4" applyFont="1" applyFill="1" applyBorder="1" applyAlignment="1">
      <alignment horizontal="center" vertical="center" wrapText="1"/>
    </xf>
    <xf numFmtId="0" fontId="51" fillId="4" borderId="163" xfId="4" applyFont="1" applyFill="1" applyBorder="1" applyAlignment="1">
      <alignment horizontal="center" vertical="center" wrapText="1"/>
    </xf>
    <xf numFmtId="0" fontId="51" fillId="4" borderId="164" xfId="4" applyFont="1" applyFill="1" applyBorder="1" applyAlignment="1">
      <alignment horizontal="center" vertical="center" wrapText="1"/>
    </xf>
    <xf numFmtId="0" fontId="21" fillId="0" borderId="287" xfId="4" applyFont="1" applyBorder="1" applyAlignment="1">
      <alignment vertical="center" wrapText="1"/>
    </xf>
    <xf numFmtId="0" fontId="21" fillId="0" borderId="288" xfId="4" applyFont="1" applyBorder="1" applyAlignment="1">
      <alignment vertical="center" wrapText="1"/>
    </xf>
    <xf numFmtId="0" fontId="21" fillId="0" borderId="289" xfId="4" applyFont="1" applyBorder="1" applyAlignment="1">
      <alignment vertical="center" wrapText="1"/>
    </xf>
    <xf numFmtId="0" fontId="21" fillId="0" borderId="222" xfId="4" applyFont="1" applyBorder="1" applyAlignment="1">
      <alignment vertical="center" wrapText="1"/>
    </xf>
    <xf numFmtId="0" fontId="21" fillId="4" borderId="106" xfId="4" applyFont="1" applyFill="1" applyBorder="1" applyAlignment="1">
      <alignment horizontal="center" vertical="center" wrapText="1"/>
    </xf>
    <xf numFmtId="0" fontId="21" fillId="4" borderId="110" xfId="4" applyFont="1" applyFill="1" applyBorder="1" applyAlignment="1">
      <alignment horizontal="center" vertical="center" wrapText="1"/>
    </xf>
    <xf numFmtId="0" fontId="43" fillId="0" borderId="168" xfId="0" applyFont="1" applyBorder="1" applyAlignment="1">
      <alignment horizontal="left" wrapText="1" shrinkToFit="1"/>
    </xf>
    <xf numFmtId="0" fontId="43" fillId="0" borderId="169" xfId="0" applyFont="1" applyBorder="1" applyAlignment="1">
      <alignment horizontal="left" shrinkToFit="1"/>
    </xf>
    <xf numFmtId="0" fontId="43" fillId="0" borderId="148" xfId="0" applyFont="1" applyBorder="1" applyAlignment="1">
      <alignment horizontal="center" vertical="center"/>
    </xf>
    <xf numFmtId="0" fontId="43" fillId="0" borderId="46" xfId="0" applyFont="1" applyBorder="1" applyAlignment="1">
      <alignment horizontal="center" vertical="center"/>
    </xf>
    <xf numFmtId="0" fontId="43" fillId="0" borderId="42" xfId="0" applyFont="1" applyBorder="1" applyAlignment="1">
      <alignment horizontal="center" vertical="center"/>
    </xf>
    <xf numFmtId="0" fontId="43" fillId="0" borderId="4" xfId="0" applyFont="1" applyBorder="1" applyAlignment="1">
      <alignment vertical="center" shrinkToFit="1"/>
    </xf>
    <xf numFmtId="0" fontId="43" fillId="0" borderId="5" xfId="0" applyFont="1" applyBorder="1" applyAlignment="1">
      <alignment vertical="center" shrinkToFit="1"/>
    </xf>
    <xf numFmtId="0" fontId="40" fillId="0" borderId="27" xfId="0" applyFont="1" applyBorder="1" applyAlignment="1">
      <alignment horizontal="left" vertical="center"/>
    </xf>
    <xf numFmtId="0" fontId="43" fillId="0" borderId="142" xfId="0" applyFont="1" applyBorder="1" applyAlignment="1">
      <alignment horizontal="left" wrapText="1" shrinkToFit="1"/>
    </xf>
    <xf numFmtId="0" fontId="43" fillId="0" borderId="143" xfId="0" applyFont="1" applyBorder="1" applyAlignment="1">
      <alignment horizontal="left" shrinkToFit="1"/>
    </xf>
    <xf numFmtId="0" fontId="43" fillId="0" borderId="145" xfId="0" applyFont="1" applyBorder="1" applyAlignment="1">
      <alignment horizontal="left" shrinkToFit="1"/>
    </xf>
    <xf numFmtId="0" fontId="43" fillId="0" borderId="146" xfId="0" applyFont="1" applyBorder="1" applyAlignment="1">
      <alignment horizontal="left" shrinkToFit="1"/>
    </xf>
    <xf numFmtId="0" fontId="43" fillId="0" borderId="2" xfId="0" applyFont="1" applyBorder="1" applyAlignment="1">
      <alignment vertical="center" shrinkToFit="1"/>
    </xf>
    <xf numFmtId="0" fontId="43" fillId="0" borderId="3" xfId="0" applyFont="1" applyBorder="1" applyAlignment="1">
      <alignment vertical="center" shrinkToFit="1"/>
    </xf>
    <xf numFmtId="0" fontId="43" fillId="0" borderId="319" xfId="0" applyFont="1" applyBorder="1" applyAlignment="1">
      <alignment horizontal="center" vertical="center" shrinkToFit="1"/>
    </xf>
    <xf numFmtId="0" fontId="43" fillId="0" borderId="131" xfId="0" applyFont="1" applyBorder="1" applyAlignment="1">
      <alignment horizontal="center" vertical="center" shrinkToFit="1"/>
    </xf>
    <xf numFmtId="0" fontId="43" fillId="0" borderId="320" xfId="0" applyFont="1" applyBorder="1" applyAlignment="1">
      <alignment vertical="center" wrapText="1" shrinkToFit="1"/>
    </xf>
    <xf numFmtId="0" fontId="43" fillId="0" borderId="321" xfId="0" applyFont="1" applyBorder="1" applyAlignment="1">
      <alignment vertical="center" wrapText="1" shrinkToFit="1"/>
    </xf>
    <xf numFmtId="0" fontId="43" fillId="0" borderId="18" xfId="0" applyFont="1" applyBorder="1" applyAlignment="1">
      <alignment vertical="center" wrapText="1" shrinkToFit="1"/>
    </xf>
    <xf numFmtId="0" fontId="43" fillId="0" borderId="19" xfId="0" applyFont="1" applyBorder="1" applyAlignment="1">
      <alignment vertical="center" wrapText="1" shrinkToFit="1"/>
    </xf>
    <xf numFmtId="0" fontId="64" fillId="0" borderId="0" xfId="5" applyFont="1" applyAlignment="1">
      <alignment horizontal="left" vertical="center" wrapText="1"/>
    </xf>
    <xf numFmtId="0" fontId="64" fillId="0" borderId="0" xfId="5" applyFont="1" applyAlignment="1">
      <alignment horizontal="left" vertical="top"/>
    </xf>
    <xf numFmtId="0" fontId="45" fillId="0" borderId="0" xfId="0" applyFont="1" applyAlignment="1">
      <alignment horizontal="center" vertical="center"/>
    </xf>
  </cellXfs>
  <cellStyles count="6">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3" xfId="5" xr:uid="{D591A082-93BE-416D-A5C9-AC4EA0F61D03}"/>
  </cellStyles>
  <dxfs count="5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総人口の推移</a:t>
            </a:r>
          </a:p>
        </c:rich>
      </c:tx>
      <c:layout>
        <c:manualLayout>
          <c:xMode val="edge"/>
          <c:yMode val="edge"/>
          <c:x val="0.45410498654183051"/>
          <c:y val="3.1171213910755773E-2"/>
        </c:manualLayout>
      </c:layout>
      <c:overlay val="0"/>
      <c:spPr>
        <a:noFill/>
        <a:ln w="25400">
          <a:noFill/>
        </a:ln>
      </c:spPr>
    </c:title>
    <c:autoTitleDeleted val="0"/>
    <c:plotArea>
      <c:layout>
        <c:manualLayout>
          <c:layoutTarget val="inner"/>
          <c:xMode val="edge"/>
          <c:yMode val="edge"/>
          <c:x val="5.723988848795046E-2"/>
          <c:y val="0.14997721469484462"/>
          <c:w val="0.83720468210364851"/>
          <c:h val="0.70688961630964231"/>
        </c:manualLayout>
      </c:layout>
      <c:lineChart>
        <c:grouping val="standard"/>
        <c:varyColors val="0"/>
        <c:ser>
          <c:idx val="0"/>
          <c:order val="0"/>
          <c:tx>
            <c:strRef>
              <c:f>'【添付資料】トレンドグラフ（一般廃棄物）'!$C$4</c:f>
              <c:strCache>
                <c:ptCount val="1"/>
                <c:pt idx="0">
                  <c:v>①総人口（人）</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'【添付資料】トレンドグラフ（一般廃棄物）'!$D$4:$N$4</c:f>
              <c:numCache>
                <c:formatCode>#,##0_);[Red]\(#,##0\)</c:formatCode>
                <c:ptCount val="11"/>
              </c:numCache>
            </c:numRef>
          </c:val>
          <c:smooth val="0"/>
          <c:extLst>
            <c:ext xmlns:c16="http://schemas.microsoft.com/office/drawing/2014/chart" uri="{C3380CC4-5D6E-409C-BE32-E72D297353CC}">
              <c16:uniqueId val="{00000000-97BB-429B-A755-51897F31E06E}"/>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（人）</a:t>
                </a:r>
              </a:p>
            </c:rich>
          </c:tx>
          <c:layout>
            <c:manualLayout>
              <c:xMode val="edge"/>
              <c:yMode val="edge"/>
              <c:x val="1.8813902951435181E-2"/>
              <c:y val="5.1560968309507529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事業系ごみ、生活系ごみ、その他排出量の推移</a:t>
            </a:r>
          </a:p>
        </c:rich>
      </c:tx>
      <c:layout>
        <c:manualLayout>
          <c:xMode val="edge"/>
          <c:yMode val="edge"/>
          <c:x val="0.35784342640093009"/>
          <c:y val="3.4825338587297798E-2"/>
        </c:manualLayout>
      </c:layout>
      <c:overlay val="0"/>
      <c:spPr>
        <a:noFill/>
        <a:ln w="25400">
          <a:noFill/>
        </a:ln>
      </c:spPr>
    </c:title>
    <c:autoTitleDeleted val="0"/>
    <c:plotArea>
      <c:layout>
        <c:manualLayout>
          <c:layoutTarget val="inner"/>
          <c:xMode val="edge"/>
          <c:yMode val="edge"/>
          <c:x val="5.22738318801865E-2"/>
          <c:y val="0.15741053041458605"/>
          <c:w val="0.81780945839872876"/>
          <c:h val="0.69866868489101319"/>
        </c:manualLayout>
      </c:layout>
      <c:barChart>
        <c:barDir val="col"/>
        <c:grouping val="stacked"/>
        <c:varyColors val="0"/>
        <c:ser>
          <c:idx val="1"/>
          <c:order val="0"/>
          <c:tx>
            <c:strRef>
              <c:f>'【添付資料】トレンドグラフ（一般廃棄物）'!$C$8</c:f>
              <c:strCache>
                <c:ptCount val="1"/>
                <c:pt idx="0">
                  <c:v>その他排出量
（トン）</c:v>
                </c:pt>
              </c:strCache>
            </c:strRef>
          </c:tx>
          <c:spPr>
            <a:solidFill>
              <a:schemeClr val="bg1">
                <a:lumMod val="75000"/>
              </a:schemeClr>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'【添付資料】トレンドグラフ（一般廃棄物）'!$D$8:$N$8</c:f>
              <c:numCache>
                <c:formatCode>#,##0_);[Red]\(#,##0\)</c:formatCode>
                <c:ptCount val="11"/>
              </c:numCache>
            </c:numRef>
          </c:val>
          <c:extLst>
            <c:ext xmlns:c16="http://schemas.microsoft.com/office/drawing/2014/chart" uri="{C3380CC4-5D6E-409C-BE32-E72D297353CC}">
              <c16:uniqueId val="{00000000-42D4-40AA-8820-A3A6D2497A01}"/>
            </c:ext>
          </c:extLst>
        </c:ser>
        <c:ser>
          <c:idx val="2"/>
          <c:order val="1"/>
          <c:tx>
            <c:strRef>
              <c:f>'【添付資料】トレンドグラフ（一般廃棄物）'!$C$6</c:f>
              <c:strCache>
                <c:ptCount val="1"/>
                <c:pt idx="0">
                  <c:v>③生活系ごみ排出量
（トン）</c:v>
                </c:pt>
              </c:strCache>
            </c:strRef>
          </c:tx>
          <c:spPr>
            <a:solidFill>
              <a:schemeClr val="accent1">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'【添付資料】トレンドグラフ（一般廃棄物）'!$D$6:$N$6</c:f>
              <c:numCache>
                <c:formatCode>#,##0_);[Red]\(#,##0\)</c:formatCode>
                <c:ptCount val="11"/>
              </c:numCache>
            </c:numRef>
          </c:val>
          <c:extLst>
            <c:ext xmlns:c16="http://schemas.microsoft.com/office/drawing/2014/chart" uri="{C3380CC4-5D6E-409C-BE32-E72D297353CC}">
              <c16:uniqueId val="{00000001-42D4-40AA-8820-A3A6D2497A01}"/>
            </c:ext>
          </c:extLst>
        </c:ser>
        <c:ser>
          <c:idx val="0"/>
          <c:order val="2"/>
          <c:tx>
            <c:strRef>
              <c:f>'【添付資料】トレンドグラフ（一般廃棄物）'!$C$5</c:f>
              <c:strCache>
                <c:ptCount val="1"/>
                <c:pt idx="0">
                  <c:v>②事業系ごみ排出量
（トン）</c:v>
                </c:pt>
              </c:strCache>
            </c:strRef>
          </c:tx>
          <c:spPr>
            <a:solidFill>
              <a:schemeClr val="accent2">
                <a:lumMod val="40000"/>
                <a:lumOff val="60000"/>
              </a:schemeClr>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'【添付資料】トレンドグラフ（一般廃棄物）'!$D$5:$N$5</c:f>
              <c:numCache>
                <c:formatCode>#,##0_);[Red]\(#,##0\)</c:formatCode>
                <c:ptCount val="11"/>
              </c:numCache>
            </c:numRef>
          </c:val>
          <c:extLst>
            <c:ext xmlns:c16="http://schemas.microsoft.com/office/drawing/2014/chart" uri="{C3380CC4-5D6E-409C-BE32-E72D297353CC}">
              <c16:uniqueId val="{00000002-42D4-40AA-8820-A3A6D2497A01}"/>
            </c:ext>
          </c:extLst>
        </c:ser>
        <c:dLbls>
          <c:showLegendKey val="0"/>
          <c:showVal val="0"/>
          <c:showCatName val="0"/>
          <c:showSerName val="0"/>
          <c:showPercent val="0"/>
          <c:showBubbleSize val="0"/>
        </c:dLbls>
        <c:gapWidth val="100"/>
        <c:overlap val="100"/>
        <c:axId val="120190768"/>
        <c:axId val="1"/>
      </c:barChart>
      <c:barChart>
        <c:barDir val="col"/>
        <c:grouping val="stacked"/>
        <c:varyColors val="0"/>
        <c:ser>
          <c:idx val="3"/>
          <c:order val="3"/>
          <c:tx>
            <c:strRef>
              <c:f>'【添付資料】トレンドグラフ（一般廃棄物）'!$C$9</c:f>
              <c:strCache>
                <c:ptCount val="1"/>
                <c:pt idx="0">
                  <c:v>⑤総排出量
（トン）</c:v>
                </c:pt>
              </c:strCache>
            </c:strRef>
          </c:tx>
          <c:spPr>
            <a:noFill/>
            <a:ln>
              <a:noFill/>
            </a:ln>
          </c:spPr>
          <c:invertIfNegative val="0"/>
          <c:dLbls>
            <c:dLbl>
              <c:idx val="0"/>
              <c:layout>
                <c:manualLayout>
                  <c:x val="0"/>
                  <c:y val="-0.311652947743891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D4-40AA-8820-A3A6D2497A01}"/>
                </c:ext>
              </c:extLst>
            </c:dLbl>
            <c:dLbl>
              <c:idx val="1"/>
              <c:layout>
                <c:manualLayout>
                  <c:x val="1.8453452588704775E-17"/>
                  <c:y val="-0.304719735530536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D4-40AA-8820-A3A6D2497A01}"/>
                </c:ext>
              </c:extLst>
            </c:dLbl>
            <c:dLbl>
              <c:idx val="2"/>
              <c:layout>
                <c:manualLayout>
                  <c:x val="0"/>
                  <c:y val="-0.308148808949098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D4-40AA-8820-A3A6D2497A01}"/>
                </c:ext>
              </c:extLst>
            </c:dLbl>
            <c:dLbl>
              <c:idx val="3"/>
              <c:layout>
                <c:manualLayout>
                  <c:x val="0"/>
                  <c:y val="-0.301215596735744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D4-40AA-8820-A3A6D2497A01}"/>
                </c:ext>
              </c:extLst>
            </c:dLbl>
            <c:dLbl>
              <c:idx val="4"/>
              <c:layout>
                <c:manualLayout>
                  <c:x val="0"/>
                  <c:y val="-0.294282384522389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D4-40AA-8820-A3A6D2497A01}"/>
                </c:ext>
              </c:extLst>
            </c:dLbl>
            <c:dLbl>
              <c:idx val="5"/>
              <c:layout>
                <c:manualLayout>
                  <c:x val="0"/>
                  <c:y val="-0.294257362730312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D4-40AA-8820-A3A6D2497A01}"/>
                </c:ext>
              </c:extLst>
            </c:dLbl>
            <c:dLbl>
              <c:idx val="6"/>
              <c:layout>
                <c:manualLayout>
                  <c:x val="0"/>
                  <c:y val="-0.29077824572759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D4-40AA-8820-A3A6D2497A01}"/>
                </c:ext>
              </c:extLst>
            </c:dLbl>
            <c:dLbl>
              <c:idx val="7"/>
              <c:layout>
                <c:manualLayout>
                  <c:x val="-7.3813810354819099E-17"/>
                  <c:y val="-0.283845305490243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D4-40AA-8820-A3A6D2497A01}"/>
                </c:ext>
              </c:extLst>
            </c:dLbl>
            <c:dLbl>
              <c:idx val="8"/>
              <c:layout>
                <c:manualLayout>
                  <c:x val="-1.476276207096382E-16"/>
                  <c:y val="-0.280366188487527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D4-40AA-8820-A3A6D2497A01}"/>
                </c:ext>
              </c:extLst>
            </c:dLbl>
            <c:dLbl>
              <c:idx val="9"/>
              <c:layout>
                <c:manualLayout>
                  <c:x val="0"/>
                  <c:y val="-0.283795261906089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D4-40AA-8820-A3A6D2497A01}"/>
                </c:ext>
              </c:extLst>
            </c:dLbl>
            <c:dLbl>
              <c:idx val="10"/>
              <c:layout>
                <c:manualLayout>
                  <c:x val="0"/>
                  <c:y val="-0.283770240114012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D4-40AA-8820-A3A6D2497A01}"/>
                </c:ext>
              </c:extLst>
            </c:dLbl>
            <c:numFmt formatCode="#,##0_);[Red]\(#,##0\)" sourceLinked="0"/>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'【添付資料】トレンドグラフ（一般廃棄物）'!$D$9:$N$9</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42D4-40AA-8820-A3A6D2497A01}"/>
            </c:ext>
          </c:extLst>
        </c:ser>
        <c:dLbls>
          <c:showLegendKey val="0"/>
          <c:showVal val="0"/>
          <c:showCatName val="0"/>
          <c:showSerName val="0"/>
          <c:showPercent val="0"/>
          <c:showBubbleSize val="0"/>
        </c:dLbls>
        <c:gapWidth val="100"/>
        <c:overlap val="100"/>
        <c:axId val="275185200"/>
        <c:axId val="275188080"/>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1.5032829031766672E-2"/>
              <c:y val="5.5387096642592261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valAx>
        <c:axId val="275188080"/>
        <c:scaling>
          <c:orientation val="minMax"/>
          <c:min val="0"/>
        </c:scaling>
        <c:delete val="1"/>
        <c:axPos val="r"/>
        <c:numFmt formatCode="#,##0_);[Red]\(#,##0\)" sourceLinked="1"/>
        <c:majorTickMark val="out"/>
        <c:minorTickMark val="none"/>
        <c:tickLblPos val="nextTo"/>
        <c:crossAx val="275185200"/>
        <c:crosses val="max"/>
        <c:crossBetween val="between"/>
      </c:valAx>
      <c:catAx>
        <c:axId val="275185200"/>
        <c:scaling>
          <c:orientation val="minMax"/>
        </c:scaling>
        <c:delete val="1"/>
        <c:axPos val="b"/>
        <c:majorTickMark val="out"/>
        <c:minorTickMark val="none"/>
        <c:tickLblPos val="nextTo"/>
        <c:crossAx val="275188080"/>
        <c:crosses val="autoZero"/>
        <c:auto val="1"/>
        <c:lblAlgn val="ctr"/>
        <c:lblOffset val="100"/>
        <c:noMultiLvlLbl val="0"/>
      </c:catAx>
      <c:spPr>
        <a:noFill/>
        <a:ln w="25400">
          <a:noFill/>
        </a:ln>
      </c:spPr>
    </c:plotArea>
    <c:legend>
      <c:legendPos val="r"/>
      <c:legendEntry>
        <c:idx val="3"/>
        <c:delete val="1"/>
      </c:legendEntry>
      <c:layout>
        <c:manualLayout>
          <c:xMode val="edge"/>
          <c:yMode val="edge"/>
          <c:x val="0.88197240355686657"/>
          <c:y val="0.22986999454311624"/>
          <c:w val="9.7606256158700014E-2"/>
          <c:h val="0.58764366110677879"/>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総資源化量と埋立て最終処分量の推移</a:t>
            </a:r>
          </a:p>
        </c:rich>
      </c:tx>
      <c:layout>
        <c:manualLayout>
          <c:xMode val="edge"/>
          <c:yMode val="edge"/>
          <c:x val="0.38074754669656119"/>
          <c:y val="3.8630377524143986E-2"/>
        </c:manualLayout>
      </c:layout>
      <c:overlay val="0"/>
      <c:spPr>
        <a:noFill/>
        <a:ln w="25400">
          <a:noFill/>
        </a:ln>
      </c:spPr>
    </c:title>
    <c:autoTitleDeleted val="0"/>
    <c:plotArea>
      <c:layout>
        <c:manualLayout>
          <c:layoutTarget val="inner"/>
          <c:xMode val="edge"/>
          <c:yMode val="edge"/>
          <c:x val="5.4402088571850138E-2"/>
          <c:y val="0.16223519553459512"/>
          <c:w val="0.84108386323383488"/>
          <c:h val="0.69263222044473993"/>
        </c:manualLayout>
      </c:layout>
      <c:barChart>
        <c:barDir val="col"/>
        <c:grouping val="clustered"/>
        <c:varyColors val="0"/>
        <c:ser>
          <c:idx val="2"/>
          <c:order val="0"/>
          <c:tx>
            <c:strRef>
              <c:f>'【添付資料】トレンドグラフ（一般廃棄物）'!$C$11</c:f>
              <c:strCache>
                <c:ptCount val="1"/>
                <c:pt idx="0">
                  <c:v>⑦総資源化量
（トン）</c:v>
                </c:pt>
              </c:strCache>
            </c:strRef>
          </c:tx>
          <c:spPr>
            <a:solidFill>
              <a:schemeClr val="accent3">
                <a:lumMod val="60000"/>
                <a:lumOff val="4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'【添付資料】トレンドグラフ（一般廃棄物）'!$D$11:$N$11</c:f>
              <c:numCache>
                <c:formatCode>#,##0_);[Red]\(#,##0\)</c:formatCode>
                <c:ptCount val="11"/>
              </c:numCache>
            </c:numRef>
          </c:val>
          <c:extLst>
            <c:ext xmlns:c16="http://schemas.microsoft.com/office/drawing/2014/chart" uri="{C3380CC4-5D6E-409C-BE32-E72D297353CC}">
              <c16:uniqueId val="{00000000-9018-49B6-BAE3-03E8A60B4250}"/>
            </c:ext>
          </c:extLst>
        </c:ser>
        <c:ser>
          <c:idx val="0"/>
          <c:order val="1"/>
          <c:tx>
            <c:strRef>
              <c:f>'【添付資料】トレンドグラフ（一般廃棄物）'!$C$12</c:f>
              <c:strCache>
                <c:ptCount val="1"/>
                <c:pt idx="0">
                  <c:v>⑧埋立最終処分量
（トン）</c:v>
                </c:pt>
              </c:strCache>
            </c:strRef>
          </c:tx>
          <c:spPr>
            <a:solidFill>
              <a:schemeClr val="accent6">
                <a:lumMod val="60000"/>
                <a:lumOff val="40000"/>
              </a:schemeClr>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'【添付資料】トレンドグラフ（一般廃棄物）'!$D$12:$N$12</c:f>
              <c:numCache>
                <c:formatCode>#,##0_);[Red]\(#,##0\)</c:formatCode>
                <c:ptCount val="11"/>
              </c:numCache>
            </c:numRef>
          </c:val>
          <c:extLst>
            <c:ext xmlns:c16="http://schemas.microsoft.com/office/drawing/2014/chart" uri="{C3380CC4-5D6E-409C-BE32-E72D297353CC}">
              <c16:uniqueId val="{00000001-9018-49B6-BAE3-03E8A60B4250}"/>
            </c:ext>
          </c:extLst>
        </c:ser>
        <c:dLbls>
          <c:showLegendKey val="0"/>
          <c:showVal val="0"/>
          <c:showCatName val="0"/>
          <c:showSerName val="0"/>
          <c:showPercent val="0"/>
          <c:showBubbleSize val="0"/>
        </c:dLbls>
        <c:gapWidth val="100"/>
        <c:overlap val="-20"/>
        <c:axId val="120190768"/>
        <c:axId val="1"/>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2.0057534882987879E-2"/>
              <c:y val="6.2651126392842052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90184628580467219"/>
          <c:y val="0.33537223562594631"/>
          <c:w val="8.8030586744387546E-2"/>
          <c:h val="0.366990245622282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１人１日当たりのごみ排出量・１人１日当たりの排出量の推移</a:t>
            </a:r>
          </a:p>
        </c:rich>
      </c:tx>
      <c:layout>
        <c:manualLayout>
          <c:xMode val="edge"/>
          <c:yMode val="edge"/>
          <c:x val="0.34286595780070661"/>
          <c:y val="3.1171279225119634E-2"/>
        </c:manualLayout>
      </c:layout>
      <c:overlay val="0"/>
      <c:spPr>
        <a:noFill/>
        <a:ln w="25400">
          <a:noFill/>
        </a:ln>
      </c:spPr>
    </c:title>
    <c:autoTitleDeleted val="0"/>
    <c:plotArea>
      <c:layout>
        <c:manualLayout>
          <c:layoutTarget val="inner"/>
          <c:xMode val="edge"/>
          <c:yMode val="edge"/>
          <c:x val="5.723988848795046E-2"/>
          <c:y val="0.14997721469484462"/>
          <c:w val="0.84326331796335496"/>
          <c:h val="0.70688961630964231"/>
        </c:manualLayout>
      </c:layout>
      <c:lineChart>
        <c:grouping val="standard"/>
        <c:varyColors val="0"/>
        <c:ser>
          <c:idx val="2"/>
          <c:order val="0"/>
          <c:tx>
            <c:strRef>
              <c:f>'【添付資料】トレンドグラフ（一般廃棄物）'!$C$7</c:f>
              <c:strCache>
                <c:ptCount val="1"/>
                <c:pt idx="0">
                  <c:v>④1人1日当たりの
ごみ排出量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'【添付資料】トレンドグラフ（一般廃棄物）'!$D$7:$N$7</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9AE3-4F06-AD95-F2564DC3FE80}"/>
            </c:ext>
          </c:extLst>
        </c:ser>
        <c:ser>
          <c:idx val="1"/>
          <c:order val="1"/>
          <c:tx>
            <c:strRef>
              <c:f>'【添付資料】トレンドグラフ（一般廃棄物）'!$C$10</c:f>
              <c:strCache>
                <c:ptCount val="1"/>
                <c:pt idx="0">
                  <c:v>⑥1人1日当たりの
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'【添付資料】トレンドグラフ（一般廃棄物）'!$D$10:$N$10</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9AE3-4F06-AD95-F2564DC3FE80}"/>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（ｇ</a:t>
                </a:r>
                <a:r>
                  <a:rPr lang="en-US" altLang="ja-JP">
                    <a:solidFill>
                      <a:schemeClr val="tx1">
                        <a:lumMod val="65000"/>
                        <a:lumOff val="35000"/>
                      </a:schemeClr>
                    </a:solidFill>
                  </a:rPr>
                  <a:t>/</a:t>
                </a:r>
                <a:r>
                  <a:rPr lang="ja-JP" altLang="en-US">
                    <a:solidFill>
                      <a:schemeClr val="tx1">
                        <a:lumMod val="65000"/>
                        <a:lumOff val="35000"/>
                      </a:schemeClr>
                    </a:solidFill>
                  </a:rPr>
                  <a:t>人日）</a:t>
                </a:r>
              </a:p>
            </c:rich>
          </c:tx>
          <c:layout>
            <c:manualLayout>
              <c:xMode val="edge"/>
              <c:yMode val="edge"/>
              <c:x val="1.1772991560549282E-2"/>
              <c:y val="4.7906152247027246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生活排水処理人口の推移</a:t>
            </a:r>
          </a:p>
        </c:rich>
      </c:tx>
      <c:overlay val="0"/>
      <c:spPr>
        <a:noFill/>
        <a:ln w="25400">
          <a:noFill/>
        </a:ln>
      </c:spPr>
    </c:title>
    <c:autoTitleDeleted val="0"/>
    <c:plotArea>
      <c:layout>
        <c:manualLayout>
          <c:layoutTarget val="inner"/>
          <c:xMode val="edge"/>
          <c:yMode val="edge"/>
          <c:x val="4.084806101063311E-2"/>
          <c:y val="0.12463295269168026"/>
          <c:w val="0.83731244268087202"/>
          <c:h val="0.74053358338364317"/>
        </c:manualLayout>
      </c:layout>
      <c:barChart>
        <c:barDir val="col"/>
        <c:grouping val="stacked"/>
        <c:varyColors val="0"/>
        <c:ser>
          <c:idx val="4"/>
          <c:order val="0"/>
          <c:tx>
            <c:strRef>
              <c:f>'【添付資料】トレンドグラフ (浄化槽用)'!$C$11</c:f>
              <c:strCache>
                <c:ptCount val="1"/>
                <c:pt idx="0">
                  <c:v>未処理人口（人）</c:v>
                </c:pt>
              </c:strCache>
            </c:strRef>
          </c:tx>
          <c:spPr>
            <a:ln w="28575" cap="rnd">
              <a:solidFill>
                <a:schemeClr val="accent5"/>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(浄化槽用)'!$G$11:$Q$11</c:f>
              <c:numCache>
                <c:formatCode>#,##0_);[Red]\(#,##0\)</c:formatCode>
                <c:ptCount val="11"/>
              </c:numCache>
            </c:numRef>
          </c:val>
          <c:extLst>
            <c:ext xmlns:c16="http://schemas.microsoft.com/office/drawing/2014/chart" uri="{C3380CC4-5D6E-409C-BE32-E72D297353CC}">
              <c16:uniqueId val="{00000000-A6DB-4837-BFDD-ED599C4C86F6}"/>
            </c:ext>
          </c:extLst>
        </c:ser>
        <c:ser>
          <c:idx val="3"/>
          <c:order val="1"/>
          <c:tx>
            <c:strRef>
              <c:f>'【添付資料】トレンドグラフ (浄化槽用)'!$C$9</c:f>
              <c:strCache>
                <c:ptCount val="1"/>
                <c:pt idx="0">
                  <c:v>合併処理浄化槽等（人）</c:v>
                </c:pt>
              </c:strCache>
            </c:strRef>
          </c:tx>
          <c:spPr>
            <a:ln w="28575" cap="rnd">
              <a:solidFill>
                <a:schemeClr val="accent4"/>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(浄化槽用)'!$G$9:$Q$9</c:f>
              <c:numCache>
                <c:formatCode>#,##0_);[Red]\(#,##0\)</c:formatCode>
                <c:ptCount val="11"/>
              </c:numCache>
            </c:numRef>
          </c:val>
          <c:extLst>
            <c:ext xmlns:c16="http://schemas.microsoft.com/office/drawing/2014/chart" uri="{C3380CC4-5D6E-409C-BE32-E72D297353CC}">
              <c16:uniqueId val="{00000001-A6DB-4837-BFDD-ED599C4C86F6}"/>
            </c:ext>
          </c:extLst>
        </c:ser>
        <c:ser>
          <c:idx val="2"/>
          <c:order val="2"/>
          <c:tx>
            <c:strRef>
              <c:f>'【添付資料】トレンドグラフ (浄化槽用)'!$C$7</c:f>
              <c:strCache>
                <c:ptCount val="1"/>
                <c:pt idx="0">
                  <c:v>集落排水施設等（人）</c:v>
                </c:pt>
              </c:strCache>
            </c:strRef>
          </c:tx>
          <c:spPr>
            <a:ln w="28575" cap="rnd">
              <a:solidFill>
                <a:schemeClr val="accent3"/>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(浄化槽用)'!$G$7:$Q$7</c:f>
              <c:numCache>
                <c:formatCode>#,##0_);[Red]\(#,##0\)</c:formatCode>
                <c:ptCount val="11"/>
              </c:numCache>
            </c:numRef>
          </c:val>
          <c:extLst>
            <c:ext xmlns:c16="http://schemas.microsoft.com/office/drawing/2014/chart" uri="{C3380CC4-5D6E-409C-BE32-E72D297353CC}">
              <c16:uniqueId val="{00000002-A6DB-4837-BFDD-ED599C4C86F6}"/>
            </c:ext>
          </c:extLst>
        </c:ser>
        <c:ser>
          <c:idx val="1"/>
          <c:order val="3"/>
          <c:tx>
            <c:strRef>
              <c:f>'【添付資料】トレンドグラフ (浄化槽用)'!$C$5</c:f>
              <c:strCache>
                <c:ptCount val="1"/>
                <c:pt idx="0">
                  <c:v>公共下水道（人）</c:v>
                </c:pt>
              </c:strCache>
            </c:strRef>
          </c:tx>
          <c:spPr>
            <a:ln w="28575" cap="rnd">
              <a:solidFill>
                <a:schemeClr val="accent2"/>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(浄化槽用)'!$G$5:$Q$5</c:f>
              <c:numCache>
                <c:formatCode>#,##0_);[Red]\(#,##0\)</c:formatCode>
                <c:ptCount val="11"/>
              </c:numCache>
            </c:numRef>
          </c:val>
          <c:extLst>
            <c:ext xmlns:c16="http://schemas.microsoft.com/office/drawing/2014/chart" uri="{C3380CC4-5D6E-409C-BE32-E72D297353CC}">
              <c16:uniqueId val="{00000003-A6DB-4837-BFDD-ED599C4C86F6}"/>
            </c:ext>
          </c:extLst>
        </c:ser>
        <c:dLbls>
          <c:showLegendKey val="0"/>
          <c:showVal val="0"/>
          <c:showCatName val="0"/>
          <c:showSerName val="0"/>
          <c:showPercent val="0"/>
          <c:showBubbleSize val="0"/>
        </c:dLbls>
        <c:gapWidth val="150"/>
        <c:overlap val="100"/>
        <c:axId val="198801728"/>
        <c:axId val="1"/>
      </c:barChart>
      <c:barChart>
        <c:barDir val="col"/>
        <c:grouping val="stacked"/>
        <c:varyColors val="0"/>
        <c:ser>
          <c:idx val="0"/>
          <c:order val="4"/>
          <c:tx>
            <c:strRef>
              <c:f>'【添付資料】トレンドグラフ (浄化槽用)'!$C$4</c:f>
              <c:strCache>
                <c:ptCount val="1"/>
                <c:pt idx="0">
                  <c:v>総人口（人）</c:v>
                </c:pt>
              </c:strCache>
            </c:strRef>
          </c:tx>
          <c:spPr>
            <a:noFill/>
            <a:ln w="28575" cap="rnd">
              <a:noFill/>
              <a:round/>
            </a:ln>
            <a:effectLst/>
          </c:spPr>
          <c:invertIfNegative val="0"/>
          <c:dLbls>
            <c:dLbl>
              <c:idx val="0"/>
              <c:layout>
                <c:manualLayout>
                  <c:x val="0"/>
                  <c:y val="-0.366822580013319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DB-4837-BFDD-ED599C4C86F6}"/>
                </c:ext>
              </c:extLst>
            </c:dLbl>
            <c:dLbl>
              <c:idx val="1"/>
              <c:layout>
                <c:manualLayout>
                  <c:x val="-2.9150204788777047E-17"/>
                  <c:y val="-0.365242359932424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DB-4837-BFDD-ED599C4C86F6}"/>
                </c:ext>
              </c:extLst>
            </c:dLbl>
            <c:dLbl>
              <c:idx val="2"/>
              <c:layout>
                <c:manualLayout>
                  <c:x val="-2.9150204788777047E-17"/>
                  <c:y val="-0.36668836198251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DB-4837-BFDD-ED599C4C86F6}"/>
                </c:ext>
              </c:extLst>
            </c:dLbl>
            <c:dLbl>
              <c:idx val="3"/>
              <c:layout>
                <c:manualLayout>
                  <c:x val="-5.8300409577554095E-17"/>
                  <c:y val="-0.35806625765314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DB-4837-BFDD-ED599C4C86F6}"/>
                </c:ext>
              </c:extLst>
            </c:dLbl>
            <c:dLbl>
              <c:idx val="4"/>
              <c:layout>
                <c:manualLayout>
                  <c:x val="0"/>
                  <c:y val="-0.359512259703236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DB-4837-BFDD-ED599C4C86F6}"/>
                </c:ext>
              </c:extLst>
            </c:dLbl>
            <c:dLbl>
              <c:idx val="5"/>
              <c:layout>
                <c:manualLayout>
                  <c:x val="0"/>
                  <c:y val="-0.354245926578928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DB-4837-BFDD-ED599C4C86F6}"/>
                </c:ext>
              </c:extLst>
            </c:dLbl>
            <c:dLbl>
              <c:idx val="6"/>
              <c:layout>
                <c:manualLayout>
                  <c:x val="0"/>
                  <c:y val="-0.352335893169199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6DB-4837-BFDD-ED599C4C86F6}"/>
                </c:ext>
              </c:extLst>
            </c:dLbl>
            <c:dLbl>
              <c:idx val="7"/>
              <c:layout>
                <c:manualLayout>
                  <c:x val="0"/>
                  <c:y val="-0.357137930679105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DB-4837-BFDD-ED599C4C86F6}"/>
                </c:ext>
              </c:extLst>
            </c:dLbl>
            <c:dLbl>
              <c:idx val="8"/>
              <c:layout>
                <c:manualLayout>
                  <c:x val="-1.1660081915510819E-16"/>
                  <c:y val="-0.348515826349740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DB-4837-BFDD-ED599C4C86F6}"/>
                </c:ext>
              </c:extLst>
            </c:dLbl>
            <c:dLbl>
              <c:idx val="9"/>
              <c:layout>
                <c:manualLayout>
                  <c:x val="0"/>
                  <c:y val="-0.35331759960488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DB-4837-BFDD-ED599C4C86F6}"/>
                </c:ext>
              </c:extLst>
            </c:dLbl>
            <c:dLbl>
              <c:idx val="10"/>
              <c:layout>
                <c:manualLayout>
                  <c:x val="0"/>
                  <c:y val="-0.348051530735339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DB-4837-BFDD-ED599C4C86F6}"/>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(浄化槽用)'!$G$4:$Q$4</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F-A6DB-4837-BFDD-ED599C4C86F6}"/>
            </c:ext>
          </c:extLst>
        </c:ser>
        <c:dLbls>
          <c:showLegendKey val="0"/>
          <c:showVal val="0"/>
          <c:showCatName val="0"/>
          <c:showSerName val="0"/>
          <c:showPercent val="0"/>
          <c:showBubbleSize val="0"/>
        </c:dLbls>
        <c:gapWidth val="150"/>
        <c:overlap val="100"/>
        <c:axId val="54870208"/>
        <c:axId val="54878368"/>
      </c:barChart>
      <c:catAx>
        <c:axId val="19880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（人）</a:t>
                </a:r>
              </a:p>
            </c:rich>
          </c:tx>
          <c:layout>
            <c:manualLayout>
              <c:xMode val="edge"/>
              <c:yMode val="edge"/>
              <c:x val="1.7476430899981146E-2"/>
              <c:y val="3.0462198510591561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8801728"/>
        <c:crosses val="autoZero"/>
        <c:crossBetween val="between"/>
      </c:valAx>
      <c:valAx>
        <c:axId val="54878368"/>
        <c:scaling>
          <c:orientation val="minMax"/>
          <c:min val="0"/>
        </c:scaling>
        <c:delete val="1"/>
        <c:axPos val="r"/>
        <c:numFmt formatCode="#,##0_);[Red]\(#,##0\)" sourceLinked="1"/>
        <c:majorTickMark val="out"/>
        <c:minorTickMark val="none"/>
        <c:tickLblPos val="nextTo"/>
        <c:crossAx val="54870208"/>
        <c:crosses val="max"/>
        <c:crossBetween val="between"/>
      </c:valAx>
      <c:catAx>
        <c:axId val="54870208"/>
        <c:scaling>
          <c:orientation val="minMax"/>
        </c:scaling>
        <c:delete val="1"/>
        <c:axPos val="b"/>
        <c:numFmt formatCode="General" sourceLinked="1"/>
        <c:majorTickMark val="out"/>
        <c:minorTickMark val="none"/>
        <c:tickLblPos val="nextTo"/>
        <c:crossAx val="54878368"/>
        <c:crosses val="autoZero"/>
        <c:auto val="1"/>
        <c:lblAlgn val="ctr"/>
        <c:lblOffset val="100"/>
        <c:noMultiLvlLbl val="0"/>
      </c:catAx>
      <c:spPr>
        <a:noFill/>
        <a:ln w="25400">
          <a:noFill/>
        </a:ln>
      </c:spPr>
    </c:plotArea>
    <c:legend>
      <c:legendPos val="r"/>
      <c:legendEntry>
        <c:idx val="4"/>
        <c:delete val="1"/>
      </c:legendEntry>
      <c:layout>
        <c:manualLayout>
          <c:xMode val="edge"/>
          <c:yMode val="edge"/>
          <c:x val="0.90533433626220117"/>
          <c:y val="0.23817440127138251"/>
          <c:w val="7.9352456107798175E-2"/>
          <c:h val="0.591922736136072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89647</xdr:colOff>
      <xdr:row>31</xdr:row>
      <xdr:rowOff>672353</xdr:rowOff>
    </xdr:from>
    <xdr:to>
      <xdr:col>10</xdr:col>
      <xdr:colOff>348401</xdr:colOff>
      <xdr:row>31</xdr:row>
      <xdr:rowOff>1628027</xdr:rowOff>
    </xdr:to>
    <xdr:sp macro="" textlink="">
      <xdr:nvSpPr>
        <xdr:cNvPr id="3" name="正方形/長方形 2">
          <a:extLst>
            <a:ext uri="{FF2B5EF4-FFF2-40B4-BE49-F238E27FC236}">
              <a16:creationId xmlns:a16="http://schemas.microsoft.com/office/drawing/2014/main" id="{00F487C8-0B69-4F70-B510-51454E5718C2}"/>
            </a:ext>
          </a:extLst>
        </xdr:cNvPr>
        <xdr:cNvSpPr/>
      </xdr:nvSpPr>
      <xdr:spPr>
        <a:xfrm>
          <a:off x="672353" y="11407588"/>
          <a:ext cx="5368636" cy="955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239843</xdr:colOff>
      <xdr:row>10</xdr:row>
      <xdr:rowOff>494814</xdr:rowOff>
    </xdr:from>
    <xdr:to>
      <xdr:col>11</xdr:col>
      <xdr:colOff>684062</xdr:colOff>
      <xdr:row>12</xdr:row>
      <xdr:rowOff>747382</xdr:rowOff>
    </xdr:to>
    <xdr:sp macro="" textlink="">
      <xdr:nvSpPr>
        <xdr:cNvPr id="2" name="右矢印 1">
          <a:extLst>
            <a:ext uri="{FF2B5EF4-FFF2-40B4-BE49-F238E27FC236}">
              <a16:creationId xmlns:a16="http://schemas.microsoft.com/office/drawing/2014/main" id="{0601945D-B8AF-F612-855C-EA043E77EA55}"/>
            </a:ext>
          </a:extLst>
        </xdr:cNvPr>
        <xdr:cNvSpPr/>
      </xdr:nvSpPr>
      <xdr:spPr>
        <a:xfrm>
          <a:off x="7904667" y="3565226"/>
          <a:ext cx="444219" cy="1507627"/>
        </a:xfrm>
        <a:prstGeom prst="rightArrow">
          <a:avLst/>
        </a:prstGeom>
        <a:solidFill>
          <a:schemeClr val="bg1">
            <a:lumMod val="6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10582</xdr:colOff>
      <xdr:row>7</xdr:row>
      <xdr:rowOff>84667</xdr:rowOff>
    </xdr:from>
    <xdr:to>
      <xdr:col>13</xdr:col>
      <xdr:colOff>148166</xdr:colOff>
      <xdr:row>15</xdr:row>
      <xdr:rowOff>77611</xdr:rowOff>
    </xdr:to>
    <xdr:sp macro="" textlink="">
      <xdr:nvSpPr>
        <xdr:cNvPr id="3" name="正方形/長方形 2">
          <a:extLst>
            <a:ext uri="{FF2B5EF4-FFF2-40B4-BE49-F238E27FC236}">
              <a16:creationId xmlns:a16="http://schemas.microsoft.com/office/drawing/2014/main" id="{99B6ABA2-F855-40C2-AAE0-BD9507762290}"/>
            </a:ext>
          </a:extLst>
        </xdr:cNvPr>
        <xdr:cNvSpPr/>
      </xdr:nvSpPr>
      <xdr:spPr>
        <a:xfrm>
          <a:off x="10582" y="2857500"/>
          <a:ext cx="6762751" cy="1778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endParaRPr kumimoji="1" lang="en-US" altLang="ja-JP" sz="4800"/>
        </a:p>
        <a:p>
          <a:pPr algn="ctr"/>
          <a:r>
            <a:rPr kumimoji="1" lang="en-US" altLang="ja-JP" sz="4800"/>
            <a:t>(</a:t>
          </a:r>
          <a:r>
            <a:rPr kumimoji="1" lang="ja-JP" altLang="en-US" sz="4800"/>
            <a:t>浄化槽事業がある場合）</a:t>
          </a:r>
          <a:endParaRPr kumimoji="1" lang="en-US" altLang="ja-JP" sz="4800"/>
        </a:p>
        <a:p>
          <a:pPr algn="ctr"/>
          <a:endParaRPr kumimoji="1" lang="ja-JP" altLang="en-US" sz="4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748393</xdr:colOff>
      <xdr:row>6</xdr:row>
      <xdr:rowOff>96611</xdr:rowOff>
    </xdr:from>
    <xdr:to>
      <xdr:col>5</xdr:col>
      <xdr:colOff>856798</xdr:colOff>
      <xdr:row>9</xdr:row>
      <xdr:rowOff>322489</xdr:rowOff>
    </xdr:to>
    <xdr:sp macro="" textlink="">
      <xdr:nvSpPr>
        <xdr:cNvPr id="3" name="正方形/長方形 2">
          <a:extLst>
            <a:ext uri="{FF2B5EF4-FFF2-40B4-BE49-F238E27FC236}">
              <a16:creationId xmlns:a16="http://schemas.microsoft.com/office/drawing/2014/main" id="{73B7E1BB-5DFC-4823-908E-DE8619CC4FA5}"/>
            </a:ext>
          </a:extLst>
        </xdr:cNvPr>
        <xdr:cNvSpPr/>
      </xdr:nvSpPr>
      <xdr:spPr>
        <a:xfrm>
          <a:off x="748393" y="2525486"/>
          <a:ext cx="6664780" cy="17498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endParaRPr kumimoji="1" lang="en-US" altLang="ja-JP" sz="4800"/>
        </a:p>
        <a:p>
          <a:pPr algn="ctr"/>
          <a:r>
            <a:rPr kumimoji="1" lang="en-US" altLang="ja-JP" sz="4800"/>
            <a:t>(</a:t>
          </a:r>
          <a:r>
            <a:rPr kumimoji="1" lang="ja-JP" altLang="en-US" sz="4800"/>
            <a:t>浄化槽事業がある場合）</a:t>
          </a:r>
          <a:endParaRPr kumimoji="1" lang="en-US" altLang="ja-JP" sz="4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248804</xdr:colOff>
      <xdr:row>5</xdr:row>
      <xdr:rowOff>207819</xdr:rowOff>
    </xdr:from>
    <xdr:to>
      <xdr:col>10</xdr:col>
      <xdr:colOff>491259</xdr:colOff>
      <xdr:row>5</xdr:row>
      <xdr:rowOff>1160318</xdr:rowOff>
    </xdr:to>
    <xdr:sp macro="" textlink="">
      <xdr:nvSpPr>
        <xdr:cNvPr id="3" name="正方形/長方形 2">
          <a:extLst>
            <a:ext uri="{FF2B5EF4-FFF2-40B4-BE49-F238E27FC236}">
              <a16:creationId xmlns:a16="http://schemas.microsoft.com/office/drawing/2014/main" id="{896084EC-955E-48EF-83BD-5B1913E642DC}"/>
            </a:ext>
          </a:extLst>
        </xdr:cNvPr>
        <xdr:cNvSpPr/>
      </xdr:nvSpPr>
      <xdr:spPr>
        <a:xfrm>
          <a:off x="681759" y="1281546"/>
          <a:ext cx="5368636" cy="952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twoCellAnchor>
    <xdr:from>
      <xdr:col>2</xdr:col>
      <xdr:colOff>196850</xdr:colOff>
      <xdr:row>8</xdr:row>
      <xdr:rowOff>173183</xdr:rowOff>
    </xdr:from>
    <xdr:to>
      <xdr:col>10</xdr:col>
      <xdr:colOff>436130</xdr:colOff>
      <xdr:row>8</xdr:row>
      <xdr:rowOff>1125682</xdr:rowOff>
    </xdr:to>
    <xdr:sp macro="" textlink="">
      <xdr:nvSpPr>
        <xdr:cNvPr id="8" name="正方形/長方形 7">
          <a:extLst>
            <a:ext uri="{FF2B5EF4-FFF2-40B4-BE49-F238E27FC236}">
              <a16:creationId xmlns:a16="http://schemas.microsoft.com/office/drawing/2014/main" id="{B588A0D8-B50C-4CF1-9780-F84EDDC8B2C5}"/>
            </a:ext>
          </a:extLst>
        </xdr:cNvPr>
        <xdr:cNvSpPr/>
      </xdr:nvSpPr>
      <xdr:spPr>
        <a:xfrm>
          <a:off x="629805" y="3238501"/>
          <a:ext cx="5365461" cy="952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twoCellAnchor>
    <xdr:from>
      <xdr:col>2</xdr:col>
      <xdr:colOff>96116</xdr:colOff>
      <xdr:row>11</xdr:row>
      <xdr:rowOff>225137</xdr:rowOff>
    </xdr:from>
    <xdr:to>
      <xdr:col>10</xdr:col>
      <xdr:colOff>325871</xdr:colOff>
      <xdr:row>11</xdr:row>
      <xdr:rowOff>1177636</xdr:rowOff>
    </xdr:to>
    <xdr:sp macro="" textlink="">
      <xdr:nvSpPr>
        <xdr:cNvPr id="9" name="正方形/長方形 8">
          <a:extLst>
            <a:ext uri="{FF2B5EF4-FFF2-40B4-BE49-F238E27FC236}">
              <a16:creationId xmlns:a16="http://schemas.microsoft.com/office/drawing/2014/main" id="{91E341E7-612B-482D-85E2-01F471A8E6B1}"/>
            </a:ext>
          </a:extLst>
        </xdr:cNvPr>
        <xdr:cNvSpPr/>
      </xdr:nvSpPr>
      <xdr:spPr>
        <a:xfrm>
          <a:off x="529071" y="5282046"/>
          <a:ext cx="5355936" cy="952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twoCellAnchor>
    <xdr:from>
      <xdr:col>2</xdr:col>
      <xdr:colOff>78797</xdr:colOff>
      <xdr:row>14</xdr:row>
      <xdr:rowOff>135371</xdr:rowOff>
    </xdr:from>
    <xdr:to>
      <xdr:col>10</xdr:col>
      <xdr:colOff>318077</xdr:colOff>
      <xdr:row>14</xdr:row>
      <xdr:rowOff>1087870</xdr:rowOff>
    </xdr:to>
    <xdr:sp macro="" textlink="">
      <xdr:nvSpPr>
        <xdr:cNvPr id="10" name="正方形/長方形 9">
          <a:extLst>
            <a:ext uri="{FF2B5EF4-FFF2-40B4-BE49-F238E27FC236}">
              <a16:creationId xmlns:a16="http://schemas.microsoft.com/office/drawing/2014/main" id="{5B6736F7-1EB7-4EA6-9A48-DC5A8FAB30D7}"/>
            </a:ext>
          </a:extLst>
        </xdr:cNvPr>
        <xdr:cNvSpPr/>
      </xdr:nvSpPr>
      <xdr:spPr>
        <a:xfrm>
          <a:off x="511752" y="7183871"/>
          <a:ext cx="5365461" cy="952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twoCellAnchor>
    <xdr:from>
      <xdr:col>2</xdr:col>
      <xdr:colOff>144606</xdr:colOff>
      <xdr:row>17</xdr:row>
      <xdr:rowOff>166543</xdr:rowOff>
    </xdr:from>
    <xdr:to>
      <xdr:col>10</xdr:col>
      <xdr:colOff>377536</xdr:colOff>
      <xdr:row>17</xdr:row>
      <xdr:rowOff>1119042</xdr:rowOff>
    </xdr:to>
    <xdr:sp macro="" textlink="">
      <xdr:nvSpPr>
        <xdr:cNvPr id="11" name="正方形/長方形 10">
          <a:extLst>
            <a:ext uri="{FF2B5EF4-FFF2-40B4-BE49-F238E27FC236}">
              <a16:creationId xmlns:a16="http://schemas.microsoft.com/office/drawing/2014/main" id="{56722E70-7A0E-471A-A6D3-EAADFCF07BB7}"/>
            </a:ext>
          </a:extLst>
        </xdr:cNvPr>
        <xdr:cNvSpPr/>
      </xdr:nvSpPr>
      <xdr:spPr>
        <a:xfrm>
          <a:off x="577561" y="9206634"/>
          <a:ext cx="5359111" cy="952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t>必要に応じて記入</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0</xdr:colOff>
      <xdr:row>2</xdr:row>
      <xdr:rowOff>1</xdr:rowOff>
    </xdr:from>
    <xdr:to>
      <xdr:col>47</xdr:col>
      <xdr:colOff>460413</xdr:colOff>
      <xdr:row>4</xdr:row>
      <xdr:rowOff>194184</xdr:rowOff>
    </xdr:to>
    <xdr:pic>
      <xdr:nvPicPr>
        <xdr:cNvPr id="2" name="図 1">
          <a:extLst>
            <a:ext uri="{FF2B5EF4-FFF2-40B4-BE49-F238E27FC236}">
              <a16:creationId xmlns:a16="http://schemas.microsoft.com/office/drawing/2014/main" id="{ED3CEA46-73A7-5C7F-C142-D829261B5EC6}"/>
            </a:ext>
          </a:extLst>
        </xdr:cNvPr>
        <xdr:cNvPicPr>
          <a:picLocks noChangeAspect="1"/>
        </xdr:cNvPicPr>
      </xdr:nvPicPr>
      <xdr:blipFill>
        <a:blip xmlns:r="http://schemas.openxmlformats.org/officeDocument/2006/relationships" r:embed="rId1"/>
        <a:stretch>
          <a:fillRect/>
        </a:stretch>
      </xdr:blipFill>
      <xdr:spPr>
        <a:xfrm>
          <a:off x="17403536" y="571501"/>
          <a:ext cx="13617612" cy="7441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457651</xdr:colOff>
      <xdr:row>18</xdr:row>
      <xdr:rowOff>236834</xdr:rowOff>
    </xdr:from>
    <xdr:to>
      <xdr:col>13</xdr:col>
      <xdr:colOff>429051</xdr:colOff>
      <xdr:row>18</xdr:row>
      <xdr:rowOff>3898255</xdr:rowOff>
    </xdr:to>
    <xdr:graphicFrame macro="">
      <xdr:nvGraphicFramePr>
        <xdr:cNvPr id="2" name="グラフ 1">
          <a:extLst>
            <a:ext uri="{FF2B5EF4-FFF2-40B4-BE49-F238E27FC236}">
              <a16:creationId xmlns:a16="http://schemas.microsoft.com/office/drawing/2014/main" id="{400E6730-8466-4F27-87D5-79DFA3B06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487075</xdr:colOff>
      <xdr:row>16</xdr:row>
      <xdr:rowOff>217488</xdr:rowOff>
    </xdr:from>
    <xdr:to>
      <xdr:col>13</xdr:col>
      <xdr:colOff>438439</xdr:colOff>
      <xdr:row>16</xdr:row>
      <xdr:rowOff>3894283</xdr:rowOff>
    </xdr:to>
    <xdr:graphicFrame macro="">
      <xdr:nvGraphicFramePr>
        <xdr:cNvPr id="3" name="グラフ 2">
          <a:extLst>
            <a:ext uri="{FF2B5EF4-FFF2-40B4-BE49-F238E27FC236}">
              <a16:creationId xmlns:a16="http://schemas.microsoft.com/office/drawing/2014/main" id="{0F7B152F-1E0D-4B81-AF91-6ED3CDF37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476478</xdr:colOff>
      <xdr:row>17</xdr:row>
      <xdr:rowOff>95022</xdr:rowOff>
    </xdr:from>
    <xdr:to>
      <xdr:col>13</xdr:col>
      <xdr:colOff>440258</xdr:colOff>
      <xdr:row>17</xdr:row>
      <xdr:rowOff>3708172</xdr:rowOff>
    </xdr:to>
    <xdr:graphicFrame macro="">
      <xdr:nvGraphicFramePr>
        <xdr:cNvPr id="4" name="グラフ 3">
          <a:extLst>
            <a:ext uri="{FF2B5EF4-FFF2-40B4-BE49-F238E27FC236}">
              <a16:creationId xmlns:a16="http://schemas.microsoft.com/office/drawing/2014/main" id="{9D6D2E67-3EE7-47DE-8BCC-576462E50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447096</xdr:colOff>
      <xdr:row>19</xdr:row>
      <xdr:rowOff>259772</xdr:rowOff>
    </xdr:from>
    <xdr:to>
      <xdr:col>13</xdr:col>
      <xdr:colOff>421671</xdr:colOff>
      <xdr:row>19</xdr:row>
      <xdr:rowOff>3927543</xdr:rowOff>
    </xdr:to>
    <xdr:graphicFrame macro="">
      <xdr:nvGraphicFramePr>
        <xdr:cNvPr id="5" name="グラフ 1">
          <a:extLst>
            <a:ext uri="{FF2B5EF4-FFF2-40B4-BE49-F238E27FC236}">
              <a16:creationId xmlns:a16="http://schemas.microsoft.com/office/drawing/2014/main" id="{6D938B97-EB9F-4CAC-BE69-57BAF0106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255816</xdr:colOff>
      <xdr:row>11</xdr:row>
      <xdr:rowOff>380762</xdr:rowOff>
    </xdr:from>
    <xdr:to>
      <xdr:col>16</xdr:col>
      <xdr:colOff>1000125</xdr:colOff>
      <xdr:row>34</xdr:row>
      <xdr:rowOff>74842</xdr:rowOff>
    </xdr:to>
    <xdr:graphicFrame macro="">
      <xdr:nvGraphicFramePr>
        <xdr:cNvPr id="4" name="グラフ 6">
          <a:extLst>
            <a:ext uri="{FF2B5EF4-FFF2-40B4-BE49-F238E27FC236}">
              <a16:creationId xmlns:a16="http://schemas.microsoft.com/office/drawing/2014/main" id="{DD8CA0B9-A05D-43E4-AEA8-86F1E165E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E7C6-1C2D-4FE5-822C-0B105ACB3BFF}">
  <dimension ref="A1"/>
  <sheetViews>
    <sheetView workbookViewId="0">
      <selection activeCell="H20" sqref="H20"/>
    </sheetView>
  </sheetViews>
  <sheetFormatPr defaultRowHeight="13"/>
  <sheetData/>
  <phoneticPr fontId="58"/>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C1:Z58"/>
  <sheetViews>
    <sheetView showGridLines="0" view="pageBreakPreview" zoomScale="80" zoomScaleNormal="100" zoomScaleSheetLayoutView="80" workbookViewId="0">
      <pane xSplit="5" ySplit="2" topLeftCell="N40" activePane="bottomRight" state="frozen"/>
      <selection pane="topRight" activeCell="F1" sqref="F1"/>
      <selection pane="bottomLeft" activeCell="A3" sqref="A3"/>
      <selection pane="bottomRight" activeCell="U28" sqref="U28"/>
    </sheetView>
  </sheetViews>
  <sheetFormatPr defaultColWidth="9" defaultRowHeight="13"/>
  <cols>
    <col min="1" max="2" width="2.54296875" style="2" customWidth="1"/>
    <col min="3" max="3" width="8.54296875" style="2" customWidth="1"/>
    <col min="4" max="10" width="15.54296875" style="2" customWidth="1"/>
    <col min="11" max="14" width="20.54296875" style="2" customWidth="1"/>
    <col min="15" max="15" width="22.54296875" style="2" customWidth="1"/>
    <col min="16" max="16" width="18.54296875" style="2" customWidth="1"/>
    <col min="17" max="18" width="13.1796875" style="2" customWidth="1"/>
    <col min="19" max="19" width="16.453125" style="2" customWidth="1"/>
    <col min="20" max="21" width="15.453125" style="2" customWidth="1"/>
    <col min="22" max="23" width="25" style="2" customWidth="1"/>
    <col min="24" max="25" width="25.54296875" style="2" customWidth="1"/>
    <col min="26" max="26" width="2.54296875" style="2" customWidth="1"/>
    <col min="27" max="16384" width="9" style="2"/>
  </cols>
  <sheetData>
    <row r="1" spans="3:25" ht="20.149999999999999" customHeight="1"/>
    <row r="2" spans="3:25" ht="20.149999999999999" customHeight="1">
      <c r="C2" s="46" t="s">
        <v>309</v>
      </c>
      <c r="D2" s="46"/>
    </row>
    <row r="3" spans="3:25" ht="20.149999999999999" customHeight="1" thickBot="1">
      <c r="C3" s="2" t="s">
        <v>310</v>
      </c>
    </row>
    <row r="4" spans="3:25" ht="47.9" customHeight="1" thickBot="1">
      <c r="C4" s="173" t="s">
        <v>311</v>
      </c>
      <c r="D4" s="96" t="s">
        <v>312</v>
      </c>
      <c r="E4" s="3" t="s">
        <v>313</v>
      </c>
      <c r="F4" s="3" t="s">
        <v>314</v>
      </c>
      <c r="G4" s="177" t="s">
        <v>315</v>
      </c>
      <c r="H4" s="3" t="s">
        <v>316</v>
      </c>
      <c r="I4" s="3" t="s">
        <v>317</v>
      </c>
      <c r="J4" s="53" t="s">
        <v>318</v>
      </c>
      <c r="K4" s="3" t="s">
        <v>319</v>
      </c>
      <c r="L4" s="3" t="s">
        <v>320</v>
      </c>
      <c r="M4" s="141" t="s">
        <v>321</v>
      </c>
      <c r="N4" s="91" t="s">
        <v>322</v>
      </c>
      <c r="O4" s="76" t="s">
        <v>323</v>
      </c>
      <c r="P4" s="75"/>
      <c r="Q4" s="75"/>
      <c r="R4" s="70" t="s">
        <v>324</v>
      </c>
      <c r="S4" s="117" t="s">
        <v>325</v>
      </c>
      <c r="T4" s="82" t="s">
        <v>326</v>
      </c>
      <c r="U4" s="82"/>
      <c r="V4" s="82"/>
      <c r="W4" s="82"/>
      <c r="X4" s="82"/>
      <c r="Y4" s="81"/>
    </row>
    <row r="5" spans="3:25" ht="48" customHeight="1">
      <c r="C5" s="109">
        <v>1</v>
      </c>
      <c r="D5" s="110" t="s">
        <v>327</v>
      </c>
      <c r="E5" s="4"/>
      <c r="F5" s="4"/>
      <c r="G5" s="178"/>
      <c r="H5" s="4"/>
      <c r="I5" s="4"/>
      <c r="J5" s="5"/>
      <c r="K5" s="5"/>
      <c r="L5" s="5"/>
      <c r="M5" s="142"/>
      <c r="N5" s="92"/>
      <c r="O5" s="89" t="s">
        <v>328</v>
      </c>
      <c r="P5" s="90"/>
      <c r="Q5" s="90"/>
      <c r="R5" s="73" t="s">
        <v>329</v>
      </c>
      <c r="S5" s="118" t="s">
        <v>330</v>
      </c>
      <c r="T5" s="83"/>
      <c r="U5" s="83"/>
      <c r="V5" s="83"/>
      <c r="W5" s="83"/>
      <c r="X5" s="83"/>
      <c r="Y5" s="79"/>
    </row>
    <row r="6" spans="3:25" ht="48" customHeight="1">
      <c r="C6" s="656">
        <v>3</v>
      </c>
      <c r="D6" s="657" t="s">
        <v>331</v>
      </c>
      <c r="E6" s="658"/>
      <c r="F6" s="658"/>
      <c r="G6" s="659"/>
      <c r="H6" s="658"/>
      <c r="I6" s="658"/>
      <c r="J6" s="660"/>
      <c r="K6" s="660"/>
      <c r="L6" s="660"/>
      <c r="M6" s="143"/>
      <c r="N6" s="661"/>
      <c r="O6" s="78" t="s">
        <v>328</v>
      </c>
      <c r="P6" s="87"/>
      <c r="Q6" s="87"/>
      <c r="R6" s="662" t="s">
        <v>329</v>
      </c>
      <c r="S6" s="120" t="s">
        <v>332</v>
      </c>
      <c r="T6" s="663"/>
      <c r="U6" s="663"/>
      <c r="V6" s="663"/>
      <c r="W6" s="663"/>
      <c r="X6" s="663"/>
      <c r="Y6" s="664"/>
    </row>
    <row r="7" spans="3:25" ht="48" customHeight="1">
      <c r="C7" s="656"/>
      <c r="D7" s="665"/>
      <c r="E7" s="666"/>
      <c r="F7" s="666"/>
      <c r="G7" s="667"/>
      <c r="H7" s="666"/>
      <c r="I7" s="666"/>
      <c r="J7" s="666"/>
      <c r="K7" s="660"/>
      <c r="L7" s="666"/>
      <c r="M7" s="143"/>
      <c r="N7" s="668"/>
      <c r="O7" s="669"/>
      <c r="P7" s="670"/>
      <c r="Q7" s="670"/>
      <c r="R7" s="671"/>
      <c r="S7" s="672"/>
      <c r="T7" s="673"/>
      <c r="U7" s="673"/>
      <c r="V7" s="673"/>
      <c r="W7" s="673"/>
      <c r="X7" s="673"/>
      <c r="Y7" s="674"/>
    </row>
    <row r="8" spans="3:25" ht="48" customHeight="1">
      <c r="C8" s="656"/>
      <c r="D8" s="665"/>
      <c r="E8" s="658"/>
      <c r="F8" s="658"/>
      <c r="G8" s="659"/>
      <c r="H8" s="658"/>
      <c r="I8" s="658"/>
      <c r="J8" s="660"/>
      <c r="K8" s="666"/>
      <c r="L8" s="660"/>
      <c r="M8" s="143"/>
      <c r="N8" s="661"/>
      <c r="O8" s="669"/>
      <c r="P8" s="670"/>
      <c r="Q8" s="670"/>
      <c r="R8" s="662"/>
      <c r="S8" s="672"/>
      <c r="T8" s="663"/>
      <c r="U8" s="663"/>
      <c r="V8" s="663"/>
      <c r="W8" s="663"/>
      <c r="X8" s="663"/>
      <c r="Y8" s="664"/>
    </row>
    <row r="9" spans="3:25" ht="48" customHeight="1" thickBot="1">
      <c r="C9" s="102"/>
      <c r="D9" s="97"/>
      <c r="E9" s="7"/>
      <c r="F9" s="7"/>
      <c r="G9" s="179"/>
      <c r="H9" s="7"/>
      <c r="I9" s="7"/>
      <c r="J9" s="8"/>
      <c r="K9" s="8"/>
      <c r="L9" s="8"/>
      <c r="M9" s="74"/>
      <c r="N9" s="93"/>
      <c r="O9" s="77"/>
      <c r="P9" s="88"/>
      <c r="Q9" s="88"/>
      <c r="R9" s="74"/>
      <c r="S9" s="119"/>
      <c r="T9" s="84"/>
      <c r="U9" s="84"/>
      <c r="V9" s="84"/>
      <c r="W9" s="84"/>
      <c r="X9" s="84"/>
      <c r="Y9" s="80"/>
    </row>
    <row r="10" spans="3:25" ht="10.4" customHeight="1"/>
    <row r="11" spans="3:25" ht="20.149999999999999" customHeight="1">
      <c r="C11" s="2" t="s">
        <v>333</v>
      </c>
      <c r="F11" s="10"/>
      <c r="G11" s="10"/>
    </row>
    <row r="12" spans="3:25" ht="20.149999999999999" customHeight="1" thickBot="1">
      <c r="C12" s="2" t="s">
        <v>334</v>
      </c>
      <c r="F12" s="10"/>
      <c r="G12" s="10"/>
    </row>
    <row r="13" spans="3:25" ht="62.25" customHeight="1" thickBot="1">
      <c r="C13" s="100" t="s">
        <v>335</v>
      </c>
      <c r="D13" s="128" t="s">
        <v>336</v>
      </c>
      <c r="E13" s="98" t="s">
        <v>312</v>
      </c>
      <c r="F13" s="47" t="s">
        <v>313</v>
      </c>
      <c r="G13" s="47"/>
      <c r="H13" s="48" t="s">
        <v>314</v>
      </c>
      <c r="I13" s="47" t="s">
        <v>337</v>
      </c>
      <c r="J13" s="47" t="s">
        <v>317</v>
      </c>
      <c r="K13" s="47" t="s">
        <v>338</v>
      </c>
      <c r="L13" s="48" t="s">
        <v>339</v>
      </c>
      <c r="M13" s="52" t="s">
        <v>340</v>
      </c>
      <c r="N13" s="51" t="s">
        <v>321</v>
      </c>
      <c r="O13" s="69" t="s">
        <v>341</v>
      </c>
      <c r="P13" s="54" t="s">
        <v>342</v>
      </c>
      <c r="Q13" s="161" t="s">
        <v>343</v>
      </c>
      <c r="R13" s="69" t="s">
        <v>344</v>
      </c>
      <c r="S13" s="69" t="s">
        <v>345</v>
      </c>
      <c r="T13" s="70" t="s">
        <v>324</v>
      </c>
      <c r="U13" s="70" t="s">
        <v>346</v>
      </c>
      <c r="V13" s="70" t="s">
        <v>347</v>
      </c>
      <c r="W13" s="70" t="s">
        <v>348</v>
      </c>
      <c r="X13" s="70" t="s">
        <v>349</v>
      </c>
      <c r="Y13" s="49" t="s">
        <v>326</v>
      </c>
    </row>
    <row r="14" spans="3:25" ht="48" customHeight="1">
      <c r="C14" s="101"/>
      <c r="D14" s="115" t="s">
        <v>350</v>
      </c>
      <c r="E14" s="121" t="s">
        <v>351</v>
      </c>
      <c r="F14" s="4" t="s">
        <v>352</v>
      </c>
      <c r="G14" s="4"/>
      <c r="H14" s="11" t="s">
        <v>353</v>
      </c>
      <c r="I14" s="4" t="s">
        <v>354</v>
      </c>
      <c r="J14" s="4" t="s">
        <v>355</v>
      </c>
      <c r="K14" s="5" t="s">
        <v>356</v>
      </c>
      <c r="L14" s="148" t="s">
        <v>357</v>
      </c>
      <c r="M14" s="122" t="s">
        <v>358</v>
      </c>
      <c r="N14" s="55" t="s">
        <v>359</v>
      </c>
      <c r="O14" s="115" t="s">
        <v>360</v>
      </c>
      <c r="P14" s="58"/>
      <c r="Q14" s="85" t="s">
        <v>359</v>
      </c>
      <c r="R14" s="94" t="s">
        <v>359</v>
      </c>
      <c r="S14" s="73" t="s">
        <v>361</v>
      </c>
      <c r="T14" s="73" t="s">
        <v>359</v>
      </c>
      <c r="U14" s="71" t="s">
        <v>359</v>
      </c>
      <c r="V14" s="71"/>
      <c r="W14" s="71"/>
      <c r="X14" s="71" t="s">
        <v>359</v>
      </c>
      <c r="Y14" s="6"/>
    </row>
    <row r="15" spans="3:25" ht="48" customHeight="1">
      <c r="C15" s="656"/>
      <c r="D15" s="675" t="s">
        <v>362</v>
      </c>
      <c r="E15" s="657" t="s">
        <v>363</v>
      </c>
      <c r="F15" s="658"/>
      <c r="G15" s="658"/>
      <c r="H15" s="666"/>
      <c r="I15" s="658"/>
      <c r="J15" s="658"/>
      <c r="K15" s="660"/>
      <c r="L15" s="676"/>
      <c r="M15" s="677"/>
      <c r="N15" s="56"/>
      <c r="O15" s="678"/>
      <c r="P15" s="660"/>
      <c r="Q15" s="679"/>
      <c r="R15" s="680"/>
      <c r="S15" s="662" t="s">
        <v>329</v>
      </c>
      <c r="T15" s="662" t="s">
        <v>329</v>
      </c>
      <c r="U15" s="681" t="s">
        <v>359</v>
      </c>
      <c r="V15" s="681"/>
      <c r="W15" s="681"/>
      <c r="X15" s="681" t="s">
        <v>364</v>
      </c>
      <c r="Y15" s="682"/>
    </row>
    <row r="16" spans="3:25" ht="48" customHeight="1" thickBot="1">
      <c r="C16" s="102"/>
      <c r="D16" s="129"/>
      <c r="E16" s="97"/>
      <c r="F16" s="7"/>
      <c r="G16" s="7"/>
      <c r="H16" s="12"/>
      <c r="I16" s="7"/>
      <c r="J16" s="7"/>
      <c r="K16" s="8"/>
      <c r="L16" s="8"/>
      <c r="M16" s="50"/>
      <c r="N16" s="57"/>
      <c r="O16" s="116"/>
      <c r="P16" s="8"/>
      <c r="Q16" s="86"/>
      <c r="R16" s="95"/>
      <c r="S16" s="95"/>
      <c r="T16" s="74"/>
      <c r="U16" s="72"/>
      <c r="V16" s="139"/>
      <c r="W16" s="139"/>
      <c r="X16" s="139" t="s">
        <v>365</v>
      </c>
      <c r="Y16" s="9"/>
    </row>
    <row r="17" spans="3:25" ht="10.4" customHeight="1"/>
    <row r="18" spans="3:25" ht="20.149999999999999" customHeight="1" thickBot="1">
      <c r="C18" s="2" t="s">
        <v>366</v>
      </c>
      <c r="F18" s="10"/>
      <c r="G18" s="10"/>
    </row>
    <row r="19" spans="3:25" ht="62.25" customHeight="1" thickBot="1">
      <c r="C19" s="100" t="s">
        <v>335</v>
      </c>
      <c r="D19" s="128" t="s">
        <v>336</v>
      </c>
      <c r="E19" s="98" t="s">
        <v>312</v>
      </c>
      <c r="F19" s="47" t="s">
        <v>313</v>
      </c>
      <c r="G19" s="47"/>
      <c r="H19" s="48" t="s">
        <v>314</v>
      </c>
      <c r="I19" s="47" t="s">
        <v>316</v>
      </c>
      <c r="J19" s="47" t="s">
        <v>317</v>
      </c>
      <c r="K19" s="47" t="s">
        <v>338</v>
      </c>
      <c r="L19" s="48" t="s">
        <v>339</v>
      </c>
      <c r="M19" s="52" t="s">
        <v>340</v>
      </c>
      <c r="N19" s="51" t="s">
        <v>321</v>
      </c>
      <c r="O19" s="69" t="s">
        <v>341</v>
      </c>
      <c r="P19" s="54" t="s">
        <v>342</v>
      </c>
      <c r="Q19" s="69" t="s">
        <v>344</v>
      </c>
      <c r="R19" s="69" t="s">
        <v>345</v>
      </c>
      <c r="S19" s="70" t="s">
        <v>324</v>
      </c>
      <c r="T19" s="69" t="s">
        <v>367</v>
      </c>
      <c r="U19" s="70" t="s">
        <v>346</v>
      </c>
      <c r="V19" s="140" t="s">
        <v>368</v>
      </c>
      <c r="W19" s="70" t="s">
        <v>369</v>
      </c>
      <c r="X19" s="70" t="s">
        <v>370</v>
      </c>
      <c r="Y19" s="49" t="s">
        <v>326</v>
      </c>
    </row>
    <row r="20" spans="3:25" ht="48" customHeight="1">
      <c r="C20" s="101">
        <v>1</v>
      </c>
      <c r="D20" s="115"/>
      <c r="E20" s="121" t="s">
        <v>331</v>
      </c>
      <c r="F20" s="4" t="s">
        <v>371</v>
      </c>
      <c r="G20" s="4"/>
      <c r="H20" s="11" t="s">
        <v>372</v>
      </c>
      <c r="I20" s="4" t="s">
        <v>373</v>
      </c>
      <c r="J20" s="4"/>
      <c r="K20" s="5"/>
      <c r="L20" s="113" t="s">
        <v>374</v>
      </c>
      <c r="M20" s="122" t="s">
        <v>375</v>
      </c>
      <c r="N20" s="55"/>
      <c r="O20" s="115"/>
      <c r="P20" s="58"/>
      <c r="Q20" s="94"/>
      <c r="R20" s="73" t="s">
        <v>361</v>
      </c>
      <c r="S20" s="73" t="s">
        <v>329</v>
      </c>
      <c r="T20" s="73" t="s">
        <v>376</v>
      </c>
      <c r="U20" s="71" t="s">
        <v>359</v>
      </c>
      <c r="V20" s="71"/>
      <c r="W20" s="71" t="s">
        <v>377</v>
      </c>
      <c r="X20" s="71"/>
      <c r="Y20" s="6"/>
    </row>
    <row r="21" spans="3:25" ht="48" customHeight="1">
      <c r="C21" s="656">
        <v>4</v>
      </c>
      <c r="D21" s="675" t="s">
        <v>378</v>
      </c>
      <c r="E21" s="657" t="s">
        <v>331</v>
      </c>
      <c r="F21" s="658"/>
      <c r="G21" s="658"/>
      <c r="H21" s="666"/>
      <c r="I21" s="658"/>
      <c r="J21" s="658"/>
      <c r="K21" s="660"/>
      <c r="L21" s="676" t="s">
        <v>379</v>
      </c>
      <c r="M21" s="677" t="s">
        <v>358</v>
      </c>
      <c r="N21" s="56"/>
      <c r="O21" s="678"/>
      <c r="P21" s="660"/>
      <c r="Q21" s="680"/>
      <c r="R21" s="662" t="s">
        <v>329</v>
      </c>
      <c r="S21" s="662" t="s">
        <v>329</v>
      </c>
      <c r="T21" s="683" t="s">
        <v>380</v>
      </c>
      <c r="U21" s="684">
        <v>0.03</v>
      </c>
      <c r="V21" s="681"/>
      <c r="W21" s="681"/>
      <c r="X21" s="681"/>
      <c r="Y21" s="682"/>
    </row>
    <row r="22" spans="3:25" ht="48" customHeight="1" thickBot="1">
      <c r="C22" s="130"/>
      <c r="D22" s="129" t="s">
        <v>381</v>
      </c>
      <c r="E22" s="131" t="s">
        <v>382</v>
      </c>
      <c r="F22" s="12"/>
      <c r="G22" s="12"/>
      <c r="H22" s="12"/>
      <c r="I22" s="12"/>
      <c r="J22" s="12"/>
      <c r="K22" s="8"/>
      <c r="L22" s="132"/>
      <c r="M22" s="133"/>
      <c r="N22" s="134"/>
      <c r="O22" s="135"/>
      <c r="P22" s="12"/>
      <c r="Q22" s="137"/>
      <c r="R22" s="138" t="s">
        <v>383</v>
      </c>
      <c r="S22" s="138"/>
      <c r="T22" s="138"/>
      <c r="U22" s="139" t="s">
        <v>359</v>
      </c>
      <c r="V22" s="139" t="s">
        <v>384</v>
      </c>
      <c r="W22" s="139"/>
      <c r="X22" s="139"/>
      <c r="Y22" s="9"/>
    </row>
    <row r="23" spans="3:25" ht="10.4" customHeight="1"/>
    <row r="24" spans="3:25" ht="20.149999999999999" customHeight="1" thickBot="1">
      <c r="C24" s="2" t="s">
        <v>385</v>
      </c>
      <c r="F24" s="10"/>
      <c r="G24" s="10"/>
    </row>
    <row r="25" spans="3:25" ht="62.25" customHeight="1" thickBot="1">
      <c r="C25" s="100" t="s">
        <v>335</v>
      </c>
      <c r="D25" s="128" t="s">
        <v>336</v>
      </c>
      <c r="E25" s="98" t="s">
        <v>312</v>
      </c>
      <c r="F25" s="47" t="s">
        <v>313</v>
      </c>
      <c r="G25" s="47"/>
      <c r="H25" s="48" t="s">
        <v>314</v>
      </c>
      <c r="I25" s="47" t="s">
        <v>316</v>
      </c>
      <c r="J25" s="47" t="s">
        <v>317</v>
      </c>
      <c r="K25" s="47" t="s">
        <v>338</v>
      </c>
      <c r="L25" s="48" t="s">
        <v>339</v>
      </c>
      <c r="M25" s="52" t="s">
        <v>340</v>
      </c>
      <c r="N25" s="51" t="s">
        <v>321</v>
      </c>
      <c r="O25" s="69" t="s">
        <v>341</v>
      </c>
      <c r="P25" s="54" t="s">
        <v>342</v>
      </c>
      <c r="Q25" s="161" t="s">
        <v>343</v>
      </c>
      <c r="R25" s="69" t="s">
        <v>344</v>
      </c>
      <c r="S25" s="69" t="s">
        <v>345</v>
      </c>
      <c r="T25" s="70" t="s">
        <v>324</v>
      </c>
      <c r="U25" s="70" t="s">
        <v>386</v>
      </c>
      <c r="V25" s="70" t="s">
        <v>387</v>
      </c>
      <c r="W25" s="49" t="s">
        <v>326</v>
      </c>
    </row>
    <row r="26" spans="3:25" ht="48" customHeight="1">
      <c r="C26" s="101">
        <v>2</v>
      </c>
      <c r="D26" s="115"/>
      <c r="E26" s="121" t="s">
        <v>388</v>
      </c>
      <c r="F26" s="4"/>
      <c r="G26" s="4"/>
      <c r="H26" s="11"/>
      <c r="I26" s="4"/>
      <c r="J26" s="4"/>
      <c r="K26" s="5"/>
      <c r="L26" s="148" t="s">
        <v>389</v>
      </c>
      <c r="M26" s="122" t="s">
        <v>375</v>
      </c>
      <c r="N26" s="55"/>
      <c r="O26" s="115"/>
      <c r="P26" s="58"/>
      <c r="Q26" s="85"/>
      <c r="R26" s="94"/>
      <c r="S26" s="73" t="s">
        <v>361</v>
      </c>
      <c r="T26" s="73" t="s">
        <v>329</v>
      </c>
      <c r="U26" s="71"/>
      <c r="V26" s="71" t="s">
        <v>390</v>
      </c>
      <c r="W26" s="6"/>
    </row>
    <row r="27" spans="3:25" ht="48" customHeight="1">
      <c r="C27" s="656">
        <v>3</v>
      </c>
      <c r="D27" s="675"/>
      <c r="E27" s="657" t="s">
        <v>388</v>
      </c>
      <c r="F27" s="658"/>
      <c r="G27" s="658"/>
      <c r="H27" s="666"/>
      <c r="I27" s="658"/>
      <c r="J27" s="658"/>
      <c r="K27" s="660"/>
      <c r="L27" s="676"/>
      <c r="M27" s="677"/>
      <c r="N27" s="56"/>
      <c r="O27" s="678"/>
      <c r="P27" s="660"/>
      <c r="Q27" s="679"/>
      <c r="R27" s="680"/>
      <c r="S27" s="662" t="s">
        <v>383</v>
      </c>
      <c r="T27" s="662"/>
      <c r="U27" s="681"/>
      <c r="V27" s="681" t="s">
        <v>359</v>
      </c>
      <c r="W27" s="682"/>
    </row>
    <row r="28" spans="3:25" ht="48" customHeight="1" thickBot="1">
      <c r="C28" s="130"/>
      <c r="D28" s="129"/>
      <c r="E28" s="131"/>
      <c r="F28" s="12"/>
      <c r="G28" s="12"/>
      <c r="H28" s="12"/>
      <c r="I28" s="12"/>
      <c r="J28" s="12"/>
      <c r="K28" s="8"/>
      <c r="L28" s="132"/>
      <c r="M28" s="133"/>
      <c r="N28" s="134"/>
      <c r="O28" s="135"/>
      <c r="P28" s="12"/>
      <c r="Q28" s="136"/>
      <c r="R28" s="137"/>
      <c r="S28" s="138" t="s">
        <v>383</v>
      </c>
      <c r="T28" s="138"/>
      <c r="U28" s="139"/>
      <c r="V28" s="139" t="s">
        <v>365</v>
      </c>
      <c r="W28" s="9"/>
    </row>
    <row r="29" spans="3:25" ht="10.4" customHeight="1"/>
    <row r="30" spans="3:25" ht="20.149999999999999" customHeight="1" thickBot="1">
      <c r="C30" s="2" t="s">
        <v>391</v>
      </c>
      <c r="F30" s="10"/>
      <c r="G30" s="10"/>
    </row>
    <row r="31" spans="3:25" ht="62.25" customHeight="1" thickBot="1">
      <c r="C31" s="100" t="s">
        <v>335</v>
      </c>
      <c r="D31" s="128" t="s">
        <v>336</v>
      </c>
      <c r="E31" s="98" t="s">
        <v>312</v>
      </c>
      <c r="F31" s="47" t="s">
        <v>313</v>
      </c>
      <c r="G31" s="47"/>
      <c r="H31" s="48" t="s">
        <v>314</v>
      </c>
      <c r="I31" s="47" t="s">
        <v>316</v>
      </c>
      <c r="J31" s="47" t="s">
        <v>317</v>
      </c>
      <c r="K31" s="47" t="s">
        <v>338</v>
      </c>
      <c r="L31" s="48" t="s">
        <v>339</v>
      </c>
      <c r="M31" s="52" t="s">
        <v>340</v>
      </c>
      <c r="N31" s="51" t="s">
        <v>321</v>
      </c>
      <c r="O31" s="69" t="s">
        <v>341</v>
      </c>
      <c r="P31" s="54" t="s">
        <v>342</v>
      </c>
      <c r="Q31" s="69" t="s">
        <v>344</v>
      </c>
      <c r="R31" s="70" t="s">
        <v>324</v>
      </c>
      <c r="S31" s="70" t="s">
        <v>346</v>
      </c>
      <c r="T31" s="140" t="s">
        <v>392</v>
      </c>
      <c r="U31" s="70" t="s">
        <v>393</v>
      </c>
      <c r="V31" s="49" t="s">
        <v>326</v>
      </c>
      <c r="W31" s="157"/>
    </row>
    <row r="32" spans="3:25" ht="48" customHeight="1">
      <c r="C32" s="101"/>
      <c r="D32" s="115" t="s">
        <v>394</v>
      </c>
      <c r="E32" s="121" t="s">
        <v>395</v>
      </c>
      <c r="F32" s="4"/>
      <c r="G32" s="4"/>
      <c r="H32" s="11"/>
      <c r="I32" s="4"/>
      <c r="J32" s="4"/>
      <c r="K32" s="5"/>
      <c r="L32" s="113" t="s">
        <v>374</v>
      </c>
      <c r="M32" s="122" t="s">
        <v>375</v>
      </c>
      <c r="N32" s="55"/>
      <c r="O32" s="115"/>
      <c r="P32" s="58"/>
      <c r="Q32" s="94"/>
      <c r="R32" s="73" t="s">
        <v>329</v>
      </c>
      <c r="S32" s="71"/>
      <c r="T32" s="71" t="s">
        <v>359</v>
      </c>
      <c r="U32" s="71"/>
      <c r="V32" s="6"/>
      <c r="W32" s="158"/>
    </row>
    <row r="33" spans="3:25" ht="48" customHeight="1">
      <c r="C33" s="656"/>
      <c r="D33" s="675" t="s">
        <v>394</v>
      </c>
      <c r="E33" s="657" t="s">
        <v>396</v>
      </c>
      <c r="F33" s="658"/>
      <c r="G33" s="658"/>
      <c r="H33" s="666"/>
      <c r="I33" s="658"/>
      <c r="J33" s="658"/>
      <c r="K33" s="660"/>
      <c r="L33" s="676"/>
      <c r="M33" s="677" t="s">
        <v>375</v>
      </c>
      <c r="N33" s="56"/>
      <c r="O33" s="678"/>
      <c r="P33" s="660"/>
      <c r="Q33" s="680"/>
      <c r="R33" s="662" t="s">
        <v>329</v>
      </c>
      <c r="S33" s="681"/>
      <c r="T33" s="681"/>
      <c r="U33" s="681" t="s">
        <v>359</v>
      </c>
      <c r="V33" s="682"/>
      <c r="W33" s="158"/>
    </row>
    <row r="34" spans="3:25" ht="48" customHeight="1" thickBot="1">
      <c r="C34" s="130"/>
      <c r="D34" s="129"/>
      <c r="E34" s="131"/>
      <c r="F34" s="12"/>
      <c r="G34" s="12"/>
      <c r="H34" s="12"/>
      <c r="I34" s="12"/>
      <c r="J34" s="12"/>
      <c r="K34" s="8"/>
      <c r="L34" s="132"/>
      <c r="M34" s="133"/>
      <c r="N34" s="134"/>
      <c r="O34" s="135"/>
      <c r="P34" s="12"/>
      <c r="Q34" s="137"/>
      <c r="R34" s="138"/>
      <c r="S34" s="139"/>
      <c r="T34" s="139"/>
      <c r="U34" s="139"/>
      <c r="V34" s="9"/>
      <c r="W34" s="158"/>
    </row>
    <row r="35" spans="3:25" ht="10.4" customHeight="1"/>
    <row r="36" spans="3:25" ht="20.149999999999999" customHeight="1" thickBot="1">
      <c r="C36" s="2" t="s">
        <v>397</v>
      </c>
      <c r="F36" s="10"/>
      <c r="G36" s="10"/>
    </row>
    <row r="37" spans="3:25" ht="62.25" customHeight="1" thickBot="1">
      <c r="C37" s="100" t="s">
        <v>335</v>
      </c>
      <c r="D37" s="128" t="s">
        <v>336</v>
      </c>
      <c r="E37" s="98" t="s">
        <v>312</v>
      </c>
      <c r="F37" s="47" t="s">
        <v>313</v>
      </c>
      <c r="G37" s="47"/>
      <c r="H37" s="48" t="s">
        <v>314</v>
      </c>
      <c r="I37" s="144" t="s">
        <v>398</v>
      </c>
      <c r="J37" s="145" t="s">
        <v>399</v>
      </c>
      <c r="K37" s="144" t="s">
        <v>400</v>
      </c>
      <c r="L37" s="48" t="s">
        <v>339</v>
      </c>
      <c r="M37" s="52" t="s">
        <v>340</v>
      </c>
      <c r="N37" s="51" t="s">
        <v>321</v>
      </c>
      <c r="O37" s="69" t="s">
        <v>341</v>
      </c>
      <c r="P37" s="54" t="s">
        <v>342</v>
      </c>
      <c r="Q37" s="161" t="s">
        <v>343</v>
      </c>
      <c r="R37" s="69" t="s">
        <v>344</v>
      </c>
      <c r="S37" s="69" t="s">
        <v>345</v>
      </c>
      <c r="T37" s="70" t="s">
        <v>324</v>
      </c>
      <c r="U37" s="69" t="s">
        <v>401</v>
      </c>
      <c r="V37" s="49" t="s">
        <v>326</v>
      </c>
      <c r="W37" s="159"/>
      <c r="X37" s="159"/>
    </row>
    <row r="38" spans="3:25" ht="48" customHeight="1">
      <c r="C38" s="101"/>
      <c r="D38" s="115" t="s">
        <v>402</v>
      </c>
      <c r="E38" s="121"/>
      <c r="F38" s="4"/>
      <c r="G38" s="4"/>
      <c r="H38" s="11"/>
      <c r="I38" s="146" t="s">
        <v>403</v>
      </c>
      <c r="J38" s="126" t="s">
        <v>404</v>
      </c>
      <c r="K38" s="147"/>
      <c r="L38" s="113"/>
      <c r="M38" s="122"/>
      <c r="N38" s="55"/>
      <c r="O38" s="115"/>
      <c r="P38" s="58"/>
      <c r="Q38" s="85"/>
      <c r="R38" s="94"/>
      <c r="S38" s="73" t="s">
        <v>361</v>
      </c>
      <c r="T38" s="73" t="s">
        <v>329</v>
      </c>
      <c r="U38" s="73"/>
      <c r="V38" s="6"/>
      <c r="W38" s="160"/>
      <c r="X38" s="160"/>
    </row>
    <row r="39" spans="3:25" ht="48" customHeight="1">
      <c r="C39" s="656"/>
      <c r="D39" s="675" t="s">
        <v>405</v>
      </c>
      <c r="E39" s="657"/>
      <c r="F39" s="658"/>
      <c r="G39" s="658"/>
      <c r="H39" s="666"/>
      <c r="I39" s="685"/>
      <c r="J39" s="685"/>
      <c r="K39" s="662"/>
      <c r="L39" s="676"/>
      <c r="M39" s="677"/>
      <c r="N39" s="56"/>
      <c r="O39" s="678"/>
      <c r="P39" s="660"/>
      <c r="Q39" s="679"/>
      <c r="R39" s="680"/>
      <c r="S39" s="662" t="s">
        <v>329</v>
      </c>
      <c r="T39" s="662" t="s">
        <v>329</v>
      </c>
      <c r="U39" s="683"/>
      <c r="V39" s="682"/>
      <c r="W39" s="107"/>
      <c r="X39" s="107"/>
    </row>
    <row r="40" spans="3:25" ht="48" customHeight="1" thickBot="1">
      <c r="C40" s="130"/>
      <c r="D40" s="129"/>
      <c r="E40" s="131"/>
      <c r="F40" s="12"/>
      <c r="G40" s="12"/>
      <c r="H40" s="12"/>
      <c r="I40" s="138"/>
      <c r="J40" s="138"/>
      <c r="K40" s="74"/>
      <c r="L40" s="132"/>
      <c r="M40" s="133"/>
      <c r="N40" s="134"/>
      <c r="O40" s="135"/>
      <c r="P40" s="12"/>
      <c r="Q40" s="136"/>
      <c r="R40" s="137"/>
      <c r="S40" s="138" t="s">
        <v>383</v>
      </c>
      <c r="T40" s="138"/>
      <c r="U40" s="138"/>
      <c r="V40" s="9"/>
      <c r="W40" s="159"/>
      <c r="X40" s="159"/>
    </row>
    <row r="41" spans="3:25" ht="10.4" customHeight="1"/>
    <row r="42" spans="3:25" ht="20.149999999999999" customHeight="1" thickBot="1">
      <c r="C42" s="2" t="s">
        <v>406</v>
      </c>
      <c r="F42" s="10"/>
      <c r="G42" s="10"/>
    </row>
    <row r="43" spans="3:25" ht="62.25" customHeight="1" thickBot="1">
      <c r="C43" s="100" t="s">
        <v>335</v>
      </c>
      <c r="D43" s="128" t="s">
        <v>336</v>
      </c>
      <c r="E43" s="98" t="s">
        <v>312</v>
      </c>
      <c r="F43" s="47" t="s">
        <v>313</v>
      </c>
      <c r="G43" s="47"/>
      <c r="H43" s="48" t="s">
        <v>314</v>
      </c>
      <c r="I43" s="47" t="s">
        <v>316</v>
      </c>
      <c r="J43" s="47" t="s">
        <v>317</v>
      </c>
      <c r="K43" s="156" t="s">
        <v>407</v>
      </c>
      <c r="L43" s="48" t="s">
        <v>339</v>
      </c>
      <c r="M43" s="52" t="s">
        <v>340</v>
      </c>
      <c r="N43" s="51" t="s">
        <v>321</v>
      </c>
      <c r="O43" s="69" t="s">
        <v>341</v>
      </c>
      <c r="P43" s="54" t="s">
        <v>342</v>
      </c>
      <c r="Q43" s="161" t="s">
        <v>343</v>
      </c>
      <c r="R43" s="69" t="s">
        <v>344</v>
      </c>
      <c r="S43" s="70" t="s">
        <v>324</v>
      </c>
      <c r="T43" s="70" t="s">
        <v>346</v>
      </c>
      <c r="U43" s="70" t="s">
        <v>408</v>
      </c>
      <c r="V43" s="70" t="s">
        <v>409</v>
      </c>
      <c r="W43" s="70" t="s">
        <v>410</v>
      </c>
      <c r="X43" s="49" t="s">
        <v>326</v>
      </c>
      <c r="Y43" s="159"/>
    </row>
    <row r="44" spans="3:25" ht="48" customHeight="1">
      <c r="C44" s="101"/>
      <c r="D44" s="115" t="s">
        <v>394</v>
      </c>
      <c r="E44" s="121" t="s">
        <v>411</v>
      </c>
      <c r="F44" s="4"/>
      <c r="G44" s="4"/>
      <c r="H44" s="11"/>
      <c r="I44" s="4"/>
      <c r="J44" s="4"/>
      <c r="K44" s="5"/>
      <c r="L44" s="113"/>
      <c r="M44" s="122"/>
      <c r="N44" s="55"/>
      <c r="O44" s="115"/>
      <c r="P44" s="58"/>
      <c r="Q44" s="85"/>
      <c r="R44" s="94"/>
      <c r="S44" s="73" t="s">
        <v>329</v>
      </c>
      <c r="T44" s="71"/>
      <c r="U44" s="71"/>
      <c r="V44" s="71"/>
      <c r="W44" s="71" t="s">
        <v>412</v>
      </c>
      <c r="X44" s="6"/>
      <c r="Y44" s="160"/>
    </row>
    <row r="45" spans="3:25" ht="48" customHeight="1">
      <c r="C45" s="656"/>
      <c r="D45" s="675" t="s">
        <v>413</v>
      </c>
      <c r="E45" s="657" t="s">
        <v>414</v>
      </c>
      <c r="F45" s="658"/>
      <c r="G45" s="658"/>
      <c r="H45" s="666"/>
      <c r="I45" s="658"/>
      <c r="J45" s="658"/>
      <c r="K45" s="660"/>
      <c r="L45" s="676"/>
      <c r="M45" s="677"/>
      <c r="N45" s="56"/>
      <c r="O45" s="678"/>
      <c r="P45" s="660"/>
      <c r="Q45" s="679"/>
      <c r="R45" s="680"/>
      <c r="S45" s="662" t="s">
        <v>329</v>
      </c>
      <c r="T45" s="681"/>
      <c r="U45" s="681"/>
      <c r="V45" s="681"/>
      <c r="W45" s="681"/>
      <c r="X45" s="682"/>
      <c r="Y45" s="107"/>
    </row>
    <row r="46" spans="3:25" ht="48" customHeight="1" thickBot="1">
      <c r="C46" s="130"/>
      <c r="D46" s="129" t="s">
        <v>415</v>
      </c>
      <c r="E46" s="131" t="s">
        <v>416</v>
      </c>
      <c r="F46" s="12"/>
      <c r="G46" s="12"/>
      <c r="H46" s="12"/>
      <c r="I46" s="12"/>
      <c r="J46" s="12"/>
      <c r="K46" s="8"/>
      <c r="L46" s="132"/>
      <c r="M46" s="133"/>
      <c r="N46" s="134"/>
      <c r="O46" s="135"/>
      <c r="P46" s="12"/>
      <c r="Q46" s="136"/>
      <c r="R46" s="137"/>
      <c r="S46" s="138"/>
      <c r="T46" s="155">
        <v>0.2</v>
      </c>
      <c r="U46" s="139"/>
      <c r="V46" s="139"/>
      <c r="W46" s="139"/>
      <c r="X46" s="9"/>
      <c r="Y46" s="159"/>
    </row>
    <row r="47" spans="3:25" s="111" customFormat="1" ht="10.4" customHeight="1"/>
    <row r="48" spans="3:25" s="111" customFormat="1" ht="20.149999999999999" customHeight="1" thickBot="1">
      <c r="C48" s="111" t="s">
        <v>417</v>
      </c>
    </row>
    <row r="49" spans="3:26" s="111" customFormat="1" ht="47.9" customHeight="1" thickBot="1">
      <c r="C49" s="99" t="s">
        <v>418</v>
      </c>
      <c r="D49" s="123" t="s">
        <v>419</v>
      </c>
      <c r="E49" s="124"/>
      <c r="F49" s="125" t="s">
        <v>314</v>
      </c>
      <c r="G49" s="174"/>
      <c r="H49" s="123" t="s">
        <v>420</v>
      </c>
      <c r="I49" s="124"/>
      <c r="J49" s="168" t="s">
        <v>421</v>
      </c>
      <c r="K49" s="168"/>
      <c r="L49" s="112"/>
      <c r="M49" s="1088"/>
      <c r="N49" s="1089"/>
      <c r="O49" s="69" t="s">
        <v>345</v>
      </c>
      <c r="P49" s="70" t="s">
        <v>324</v>
      </c>
      <c r="Q49" s="49" t="s">
        <v>326</v>
      </c>
      <c r="R49" s="162"/>
      <c r="S49" s="162"/>
      <c r="T49" s="162"/>
      <c r="U49" s="163"/>
      <c r="V49" s="163"/>
      <c r="W49" s="163"/>
      <c r="X49" s="163"/>
      <c r="Y49" s="163"/>
      <c r="Z49" s="163"/>
    </row>
    <row r="50" spans="3:26" s="111" customFormat="1" ht="48" customHeight="1">
      <c r="C50" s="109">
        <v>1</v>
      </c>
      <c r="D50" s="151" t="s">
        <v>422</v>
      </c>
      <c r="E50" s="152"/>
      <c r="F50" s="126"/>
      <c r="G50" s="175"/>
      <c r="H50" s="169" t="s">
        <v>423</v>
      </c>
      <c r="I50" s="170"/>
      <c r="J50" s="149" t="s">
        <v>424</v>
      </c>
      <c r="K50" s="149"/>
      <c r="L50" s="113"/>
      <c r="M50" s="1090"/>
      <c r="N50" s="1091"/>
      <c r="O50" s="73" t="s">
        <v>425</v>
      </c>
      <c r="P50" s="73" t="s">
        <v>329</v>
      </c>
      <c r="Q50" s="6"/>
      <c r="R50" s="164"/>
      <c r="S50" s="164"/>
      <c r="T50" s="164"/>
      <c r="U50" s="165"/>
      <c r="V50" s="166"/>
      <c r="W50" s="166"/>
      <c r="X50" s="166"/>
      <c r="Y50" s="166"/>
      <c r="Z50" s="166"/>
    </row>
    <row r="51" spans="3:26" s="111" customFormat="1" ht="48" customHeight="1">
      <c r="C51" s="656"/>
      <c r="D51" s="686" t="s">
        <v>426</v>
      </c>
      <c r="E51" s="687"/>
      <c r="F51" s="685"/>
      <c r="G51" s="688"/>
      <c r="H51" s="689" t="s">
        <v>427</v>
      </c>
      <c r="I51" s="690"/>
      <c r="J51" s="691" t="s">
        <v>428</v>
      </c>
      <c r="K51" s="691"/>
      <c r="L51" s="692"/>
      <c r="M51" s="1092"/>
      <c r="N51" s="1093"/>
      <c r="O51" s="662" t="s">
        <v>383</v>
      </c>
      <c r="P51" s="662"/>
      <c r="Q51" s="682"/>
      <c r="R51" s="103"/>
      <c r="S51" s="103"/>
      <c r="T51" s="103"/>
      <c r="U51" s="165"/>
      <c r="V51" s="166"/>
      <c r="W51" s="166"/>
      <c r="X51" s="166"/>
      <c r="Y51" s="166"/>
      <c r="Z51" s="166"/>
    </row>
    <row r="52" spans="3:26" s="111" customFormat="1" ht="48" customHeight="1">
      <c r="C52" s="656"/>
      <c r="D52" s="686"/>
      <c r="E52" s="687"/>
      <c r="F52" s="671"/>
      <c r="G52" s="693"/>
      <c r="H52" s="689"/>
      <c r="I52" s="690"/>
      <c r="J52" s="691"/>
      <c r="K52" s="691"/>
      <c r="L52" s="694"/>
      <c r="M52" s="1094"/>
      <c r="N52" s="1095"/>
      <c r="O52" s="662" t="s">
        <v>383</v>
      </c>
      <c r="P52" s="671"/>
      <c r="Q52" s="682"/>
      <c r="R52" s="103"/>
      <c r="S52" s="103"/>
      <c r="T52" s="162"/>
      <c r="U52" s="165"/>
      <c r="V52" s="167"/>
      <c r="W52" s="167"/>
      <c r="X52" s="167"/>
      <c r="Y52" s="167"/>
      <c r="Z52" s="167"/>
    </row>
    <row r="53" spans="3:26" s="111" customFormat="1" ht="48" customHeight="1">
      <c r="C53" s="656"/>
      <c r="D53" s="686"/>
      <c r="E53" s="687"/>
      <c r="F53" s="685"/>
      <c r="G53" s="688"/>
      <c r="H53" s="689"/>
      <c r="I53" s="690"/>
      <c r="J53" s="691"/>
      <c r="K53" s="691"/>
      <c r="L53" s="692"/>
      <c r="M53" s="1092"/>
      <c r="N53" s="1093"/>
      <c r="O53" s="662"/>
      <c r="P53" s="662"/>
      <c r="Q53" s="682"/>
      <c r="R53" s="103"/>
      <c r="S53" s="103"/>
      <c r="T53" s="103"/>
      <c r="U53" s="166"/>
      <c r="V53" s="166"/>
      <c r="W53" s="166"/>
      <c r="X53" s="166"/>
      <c r="Y53" s="166"/>
      <c r="Z53" s="166"/>
    </row>
    <row r="54" spans="3:26" s="111" customFormat="1" ht="48" customHeight="1" thickBot="1">
      <c r="C54" s="102"/>
      <c r="D54" s="153"/>
      <c r="E54" s="154"/>
      <c r="F54" s="127"/>
      <c r="G54" s="176"/>
      <c r="H54" s="171"/>
      <c r="I54" s="172"/>
      <c r="J54" s="150"/>
      <c r="K54" s="150"/>
      <c r="L54" s="114"/>
      <c r="M54" s="1086"/>
      <c r="N54" s="1087"/>
      <c r="O54" s="74"/>
      <c r="P54" s="74"/>
      <c r="Q54" s="9"/>
      <c r="R54" s="103"/>
      <c r="S54" s="103"/>
      <c r="T54" s="103"/>
      <c r="U54" s="166"/>
      <c r="V54" s="166"/>
      <c r="W54" s="166"/>
      <c r="X54" s="166"/>
      <c r="Y54" s="166"/>
      <c r="Z54" s="166"/>
    </row>
    <row r="55" spans="3:26" ht="24" customHeight="1">
      <c r="C55" s="108" t="s">
        <v>429</v>
      </c>
      <c r="D55" s="104"/>
      <c r="E55" s="105"/>
      <c r="F55" s="104"/>
      <c r="G55" s="104"/>
      <c r="H55" s="105"/>
      <c r="I55" s="105"/>
      <c r="J55" s="106"/>
      <c r="K55" s="106"/>
      <c r="L55" s="106"/>
      <c r="M55" s="106"/>
      <c r="N55" s="106"/>
      <c r="O55" s="103"/>
      <c r="P55" s="103"/>
      <c r="Q55" s="103"/>
      <c r="R55" s="107"/>
      <c r="S55" s="107"/>
      <c r="T55" s="107"/>
      <c r="U55" s="107"/>
      <c r="V55" s="107"/>
      <c r="W55" s="107"/>
      <c r="X55" s="106"/>
      <c r="Y55" s="106"/>
    </row>
    <row r="56" spans="3:26" ht="10.4" customHeight="1"/>
    <row r="57" spans="3:26" ht="50.15" customHeight="1"/>
    <row r="58" spans="3:26" ht="50.15" customHeight="1"/>
  </sheetData>
  <mergeCells count="6">
    <mergeCell ref="M54:N54"/>
    <mergeCell ref="M49:N49"/>
    <mergeCell ref="M50:N50"/>
    <mergeCell ref="M51:N51"/>
    <mergeCell ref="M52:N52"/>
    <mergeCell ref="M53:N53"/>
  </mergeCells>
  <phoneticPr fontId="3"/>
  <pageMargins left="0.25" right="0.25" top="0.75" bottom="0.75" header="0.3" footer="0.3"/>
  <pageSetup paperSize="9" scale="33" fitToHeight="0" orientation="landscape" r:id="rId1"/>
  <rowBreaks count="1" manualBreakCount="1">
    <brk id="34" max="24"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Q34"/>
  <sheetViews>
    <sheetView view="pageBreakPreview" zoomScale="85" zoomScaleNormal="100" zoomScaleSheetLayoutView="85" workbookViewId="0">
      <pane ySplit="4" topLeftCell="A7" activePane="bottomLeft" state="frozen"/>
      <selection activeCell="J15" sqref="J15"/>
      <selection pane="bottomLeft" activeCell="F14" sqref="F14"/>
    </sheetView>
  </sheetViews>
  <sheetFormatPr defaultColWidth="9" defaultRowHeight="13"/>
  <cols>
    <col min="1" max="1" width="22.1796875" style="196" customWidth="1"/>
    <col min="2" max="6" width="18" style="196" customWidth="1"/>
    <col min="7" max="7" width="3.54296875" style="202" customWidth="1"/>
    <col min="8" max="16384" width="9" style="196"/>
  </cols>
  <sheetData>
    <row r="1" spans="1:17" ht="14">
      <c r="A1" s="181"/>
    </row>
    <row r="2" spans="1:17" ht="27.75" customHeight="1">
      <c r="A2" s="181" t="s">
        <v>430</v>
      </c>
      <c r="H2" s="873" t="s">
        <v>431</v>
      </c>
      <c r="I2" s="873"/>
      <c r="J2" s="873"/>
      <c r="K2" s="873"/>
      <c r="L2" s="873"/>
      <c r="M2" s="873"/>
      <c r="N2" s="873"/>
      <c r="O2" s="873"/>
      <c r="P2" s="873"/>
    </row>
    <row r="3" spans="1:17" ht="30.75" customHeight="1">
      <c r="A3" s="591" t="s">
        <v>432</v>
      </c>
      <c r="B3" s="806"/>
      <c r="C3" s="587"/>
      <c r="D3" s="587"/>
      <c r="E3" s="587"/>
      <c r="F3" s="695"/>
      <c r="H3" s="873"/>
      <c r="I3" s="873"/>
      <c r="J3" s="873"/>
      <c r="K3" s="873"/>
      <c r="L3" s="873"/>
      <c r="M3" s="873"/>
      <c r="N3" s="873"/>
      <c r="O3" s="873"/>
      <c r="P3" s="873"/>
    </row>
    <row r="4" spans="1:17" ht="40.5" customHeight="1">
      <c r="A4" s="591" t="s">
        <v>433</v>
      </c>
      <c r="B4" s="588"/>
      <c r="C4" s="588"/>
      <c r="D4" s="589"/>
      <c r="E4" s="589"/>
      <c r="F4" s="589"/>
    </row>
    <row r="5" spans="1:17" ht="40.5" customHeight="1">
      <c r="A5" s="467" t="s">
        <v>434</v>
      </c>
      <c r="B5" s="589"/>
      <c r="C5" s="589"/>
      <c r="D5" s="589"/>
      <c r="E5" s="589"/>
      <c r="F5" s="589"/>
      <c r="H5" s="1097" t="s">
        <v>435</v>
      </c>
      <c r="I5" s="1097"/>
      <c r="J5" s="1097"/>
      <c r="K5" s="1097"/>
      <c r="L5" s="1097"/>
      <c r="M5" s="1097"/>
      <c r="N5" s="1097"/>
      <c r="O5" s="1097"/>
      <c r="P5" s="1097"/>
      <c r="Q5" s="1097"/>
    </row>
    <row r="6" spans="1:17" ht="40.5" customHeight="1">
      <c r="A6" s="467" t="s">
        <v>436</v>
      </c>
      <c r="B6" s="589"/>
      <c r="C6" s="589"/>
      <c r="D6" s="589"/>
      <c r="E6" s="589"/>
      <c r="F6" s="589"/>
      <c r="H6" s="1097"/>
      <c r="I6" s="1097"/>
      <c r="J6" s="1097"/>
      <c r="K6" s="1097"/>
      <c r="L6" s="1097"/>
      <c r="M6" s="1097"/>
      <c r="N6" s="1097"/>
      <c r="O6" s="1097"/>
      <c r="P6" s="1097"/>
      <c r="Q6" s="1097"/>
    </row>
    <row r="7" spans="1:17" ht="80.25" customHeight="1">
      <c r="A7" s="467" t="s">
        <v>437</v>
      </c>
      <c r="B7" s="696"/>
      <c r="C7" s="696"/>
      <c r="D7" s="588"/>
      <c r="E7" s="588"/>
      <c r="F7" s="588"/>
      <c r="H7" s="1097"/>
      <c r="I7" s="1097"/>
      <c r="J7" s="1097"/>
      <c r="K7" s="1097"/>
      <c r="L7" s="1097"/>
      <c r="M7" s="1097"/>
      <c r="N7" s="1097"/>
      <c r="O7" s="1097"/>
      <c r="P7" s="1097"/>
      <c r="Q7" s="1097"/>
    </row>
    <row r="8" spans="1:17" ht="40.5" customHeight="1">
      <c r="A8" s="591" t="s">
        <v>438</v>
      </c>
      <c r="B8" s="330"/>
      <c r="C8" s="330"/>
      <c r="D8" s="330"/>
      <c r="E8" s="330"/>
      <c r="F8" s="330"/>
      <c r="H8" s="1096" t="s">
        <v>439</v>
      </c>
      <c r="I8" s="1096"/>
      <c r="J8" s="1096"/>
      <c r="K8" s="1096"/>
      <c r="L8" s="1096"/>
      <c r="M8" s="1096"/>
      <c r="N8" s="1096"/>
      <c r="O8" s="1096"/>
      <c r="P8" s="1096"/>
      <c r="Q8" s="1096"/>
    </row>
    <row r="9" spans="1:17" ht="40.5" customHeight="1">
      <c r="A9" s="591" t="s">
        <v>337</v>
      </c>
      <c r="B9" s="589"/>
      <c r="C9" s="589"/>
      <c r="D9" s="589"/>
      <c r="E9" s="589"/>
      <c r="F9" s="589"/>
      <c r="H9" s="1096"/>
      <c r="I9" s="1096"/>
      <c r="J9" s="1096"/>
      <c r="K9" s="1096"/>
      <c r="L9" s="1096"/>
      <c r="M9" s="1096"/>
      <c r="N9" s="1096"/>
      <c r="O9" s="1096"/>
      <c r="P9" s="1096"/>
      <c r="Q9" s="1096"/>
    </row>
    <row r="10" spans="1:17" ht="40.5" customHeight="1">
      <c r="A10" s="591" t="s">
        <v>317</v>
      </c>
      <c r="B10" s="697"/>
      <c r="C10" s="697"/>
      <c r="D10" s="697"/>
      <c r="E10" s="697"/>
      <c r="F10" s="697"/>
      <c r="H10" s="1096"/>
      <c r="I10" s="1096"/>
      <c r="J10" s="1096"/>
      <c r="K10" s="1096"/>
      <c r="L10" s="1096"/>
      <c r="M10" s="1096"/>
      <c r="N10" s="1096"/>
      <c r="O10" s="1096"/>
      <c r="P10" s="1096"/>
      <c r="Q10" s="1096"/>
    </row>
    <row r="11" spans="1:17" ht="40.5" customHeight="1">
      <c r="A11" s="591" t="s">
        <v>440</v>
      </c>
      <c r="B11" s="589"/>
      <c r="C11" s="589"/>
      <c r="D11" s="589"/>
      <c r="E11" s="589"/>
      <c r="F11" s="589"/>
      <c r="H11" s="1096" t="s">
        <v>441</v>
      </c>
      <c r="I11" s="1096"/>
      <c r="J11" s="1096"/>
      <c r="K11" s="1096"/>
      <c r="L11" s="1096"/>
      <c r="M11" s="1096"/>
      <c r="N11" s="1096"/>
      <c r="O11" s="1096"/>
      <c r="P11" s="1096"/>
      <c r="Q11" s="1096"/>
    </row>
    <row r="12" spans="1:17" ht="40.5" customHeight="1">
      <c r="A12" s="591" t="s">
        <v>442</v>
      </c>
      <c r="B12" s="589"/>
      <c r="C12" s="589"/>
      <c r="D12" s="589"/>
      <c r="E12" s="589"/>
      <c r="F12" s="589"/>
      <c r="H12" s="1096"/>
      <c r="I12" s="1096"/>
      <c r="J12" s="1096"/>
      <c r="K12" s="1096"/>
      <c r="L12" s="1096"/>
      <c r="M12" s="1096"/>
      <c r="N12" s="1096"/>
      <c r="O12" s="1096"/>
      <c r="P12" s="1096"/>
      <c r="Q12" s="1096"/>
    </row>
    <row r="13" spans="1:17" ht="40.5" customHeight="1">
      <c r="A13" s="467" t="s">
        <v>443</v>
      </c>
      <c r="B13" s="393"/>
      <c r="C13" s="807"/>
      <c r="D13" s="807"/>
      <c r="E13" s="807"/>
      <c r="F13" s="807"/>
      <c r="H13" s="1096"/>
      <c r="I13" s="1096"/>
      <c r="J13" s="1096"/>
      <c r="K13" s="1096"/>
      <c r="L13" s="1096"/>
      <c r="M13" s="1096"/>
      <c r="N13" s="1096"/>
      <c r="O13" s="1096"/>
      <c r="P13" s="1096"/>
      <c r="Q13" s="1096"/>
    </row>
    <row r="14" spans="1:17" ht="40.5" customHeight="1">
      <c r="A14" s="467" t="s">
        <v>444</v>
      </c>
      <c r="B14" s="698"/>
      <c r="C14" s="698"/>
      <c r="D14" s="698"/>
      <c r="E14" s="698"/>
      <c r="F14" s="698"/>
      <c r="H14" s="1096"/>
      <c r="I14" s="1096"/>
      <c r="J14" s="1096"/>
      <c r="K14" s="1096"/>
      <c r="L14" s="1096"/>
      <c r="M14" s="1096"/>
      <c r="N14" s="1096"/>
      <c r="O14" s="1096"/>
      <c r="P14" s="1096"/>
      <c r="Q14" s="1096"/>
    </row>
    <row r="15" spans="1:17" ht="65.25" customHeight="1" thickBot="1">
      <c r="A15" s="228" t="s">
        <v>445</v>
      </c>
      <c r="B15" s="353"/>
      <c r="C15" s="353"/>
      <c r="D15" s="338"/>
      <c r="E15" s="338"/>
      <c r="F15" s="338"/>
      <c r="H15" s="1096"/>
      <c r="I15" s="1096"/>
      <c r="J15" s="1096"/>
      <c r="K15" s="1096"/>
      <c r="L15" s="1096"/>
      <c r="M15" s="1096"/>
      <c r="N15" s="1096"/>
      <c r="O15" s="1096"/>
      <c r="P15" s="1096"/>
      <c r="Q15" s="1096"/>
    </row>
    <row r="16" spans="1:17" ht="54.75" customHeight="1" thickTop="1">
      <c r="A16" s="229" t="s">
        <v>446</v>
      </c>
      <c r="B16" s="339"/>
      <c r="C16" s="339"/>
      <c r="D16" s="339"/>
      <c r="E16" s="339"/>
      <c r="F16" s="339"/>
      <c r="H16" s="1096" t="s">
        <v>447</v>
      </c>
      <c r="I16" s="1096"/>
      <c r="J16" s="1096"/>
      <c r="K16" s="1096"/>
      <c r="L16" s="1096"/>
      <c r="M16" s="1096"/>
      <c r="N16" s="1096"/>
      <c r="O16" s="1096"/>
      <c r="P16" s="1096"/>
      <c r="Q16" s="1096"/>
    </row>
    <row r="17" spans="1:17" ht="40.5" customHeight="1">
      <c r="A17" s="467" t="s">
        <v>448</v>
      </c>
      <c r="B17" s="334"/>
      <c r="C17" s="334"/>
      <c r="D17" s="334"/>
      <c r="E17" s="334"/>
      <c r="F17" s="334"/>
      <c r="H17" s="1096"/>
      <c r="I17" s="1096"/>
      <c r="J17" s="1096"/>
      <c r="K17" s="1096"/>
      <c r="L17" s="1096"/>
      <c r="M17" s="1096"/>
      <c r="N17" s="1096"/>
      <c r="O17" s="1096"/>
      <c r="P17" s="1096"/>
      <c r="Q17" s="1096"/>
    </row>
    <row r="18" spans="1:17" ht="40.5" customHeight="1">
      <c r="A18" s="467" t="s">
        <v>449</v>
      </c>
      <c r="B18" s="339"/>
      <c r="C18" s="339"/>
      <c r="D18" s="339"/>
      <c r="E18" s="339"/>
      <c r="F18" s="339"/>
      <c r="H18" s="1096"/>
      <c r="I18" s="1096"/>
      <c r="J18" s="1096"/>
      <c r="K18" s="1096"/>
      <c r="L18" s="1096"/>
      <c r="M18" s="1096"/>
      <c r="N18" s="1096"/>
      <c r="O18" s="1096"/>
      <c r="P18" s="1096"/>
      <c r="Q18" s="1096"/>
    </row>
    <row r="19" spans="1:17" ht="40.5" customHeight="1">
      <c r="A19" s="467" t="s">
        <v>450</v>
      </c>
      <c r="B19" s="339"/>
      <c r="C19" s="339"/>
      <c r="D19" s="339"/>
      <c r="E19" s="339"/>
      <c r="F19" s="339"/>
      <c r="H19" s="1096"/>
      <c r="I19" s="1096"/>
      <c r="J19" s="1096"/>
      <c r="K19" s="1096"/>
      <c r="L19" s="1096"/>
      <c r="M19" s="1096"/>
      <c r="N19" s="1096"/>
      <c r="O19" s="1096"/>
      <c r="P19" s="1096"/>
      <c r="Q19" s="1096"/>
    </row>
    <row r="20" spans="1:17" ht="40.5" customHeight="1">
      <c r="A20" s="467" t="s">
        <v>451</v>
      </c>
      <c r="B20" s="699"/>
      <c r="C20" s="699"/>
      <c r="D20" s="699"/>
      <c r="E20" s="699"/>
      <c r="F20" s="699"/>
      <c r="H20" s="1096" t="s">
        <v>452</v>
      </c>
      <c r="I20" s="1096"/>
      <c r="J20" s="1096"/>
      <c r="K20" s="1096"/>
      <c r="L20" s="1096"/>
      <c r="M20" s="1096"/>
      <c r="N20" s="1096"/>
      <c r="O20" s="1096"/>
      <c r="P20" s="1096"/>
      <c r="Q20" s="1096"/>
    </row>
    <row r="21" spans="1:17" ht="40.5" customHeight="1">
      <c r="A21" s="467" t="s">
        <v>453</v>
      </c>
      <c r="B21" s="700"/>
      <c r="C21" s="700"/>
      <c r="D21" s="700"/>
      <c r="E21" s="700"/>
      <c r="F21" s="700"/>
      <c r="H21" s="1096"/>
      <c r="I21" s="1096"/>
      <c r="J21" s="1096"/>
      <c r="K21" s="1096"/>
      <c r="L21" s="1096"/>
      <c r="M21" s="1096"/>
      <c r="N21" s="1096"/>
      <c r="O21" s="1096"/>
      <c r="P21" s="1096"/>
      <c r="Q21" s="1096"/>
    </row>
    <row r="22" spans="1:17" ht="63.75" customHeight="1">
      <c r="A22" s="467" t="s">
        <v>454</v>
      </c>
      <c r="B22" s="701"/>
      <c r="C22" s="700"/>
      <c r="D22" s="700"/>
      <c r="E22" s="700"/>
      <c r="F22" s="700"/>
      <c r="H22" s="1096"/>
      <c r="I22" s="1096"/>
      <c r="J22" s="1096"/>
      <c r="K22" s="1096"/>
      <c r="L22" s="1096"/>
      <c r="M22" s="1096"/>
      <c r="N22" s="1096"/>
      <c r="O22" s="1096"/>
      <c r="P22" s="1096"/>
      <c r="Q22" s="1096"/>
    </row>
    <row r="23" spans="1:17" ht="48" customHeight="1">
      <c r="A23" s="591" t="s">
        <v>102</v>
      </c>
      <c r="B23" s="588"/>
      <c r="C23" s="588"/>
      <c r="D23" s="588"/>
      <c r="E23" s="588"/>
      <c r="F23" s="588"/>
      <c r="H23" s="1096"/>
      <c r="I23" s="1096"/>
      <c r="J23" s="1096"/>
      <c r="K23" s="1096"/>
      <c r="L23" s="1096"/>
      <c r="M23" s="1096"/>
      <c r="N23" s="1096"/>
      <c r="O23" s="1096"/>
      <c r="P23" s="1096"/>
      <c r="Q23" s="1096"/>
    </row>
    <row r="24" spans="1:17">
      <c r="A24" s="230"/>
      <c r="H24" s="446"/>
      <c r="I24" s="446"/>
      <c r="J24" s="446"/>
      <c r="K24" s="446"/>
      <c r="L24" s="446"/>
      <c r="M24" s="446"/>
      <c r="N24" s="446"/>
      <c r="O24" s="446"/>
      <c r="P24" s="446"/>
      <c r="Q24" s="446"/>
    </row>
    <row r="25" spans="1:17">
      <c r="H25" s="446"/>
      <c r="I25" s="446"/>
      <c r="J25" s="446"/>
      <c r="K25" s="446"/>
      <c r="L25" s="446"/>
      <c r="M25" s="446"/>
      <c r="N25" s="446"/>
      <c r="O25" s="446"/>
      <c r="P25" s="446"/>
      <c r="Q25" s="446"/>
    </row>
    <row r="26" spans="1:17">
      <c r="H26" s="446"/>
      <c r="I26" s="446"/>
      <c r="J26" s="446"/>
      <c r="K26" s="446"/>
      <c r="L26" s="446"/>
      <c r="M26" s="446"/>
      <c r="N26" s="446"/>
      <c r="O26" s="446"/>
      <c r="P26" s="446"/>
      <c r="Q26" s="446"/>
    </row>
    <row r="27" spans="1:17">
      <c r="H27" s="446"/>
      <c r="I27" s="446"/>
      <c r="J27" s="446"/>
      <c r="K27" s="446"/>
      <c r="L27" s="446"/>
      <c r="M27" s="446"/>
      <c r="N27" s="446"/>
      <c r="O27" s="446"/>
      <c r="P27" s="446"/>
      <c r="Q27" s="446"/>
    </row>
    <row r="28" spans="1:17">
      <c r="H28" s="447"/>
      <c r="I28" s="447"/>
      <c r="J28" s="447"/>
      <c r="K28" s="447"/>
      <c r="L28" s="447"/>
      <c r="M28" s="447"/>
      <c r="N28" s="447"/>
      <c r="O28" s="447"/>
      <c r="P28" s="447"/>
      <c r="Q28" s="447"/>
    </row>
    <row r="29" spans="1:17">
      <c r="H29" s="447"/>
      <c r="I29" s="447"/>
      <c r="J29" s="447"/>
      <c r="K29" s="447"/>
      <c r="L29" s="447"/>
      <c r="M29" s="447"/>
      <c r="N29" s="447"/>
      <c r="O29" s="447"/>
      <c r="P29" s="447"/>
      <c r="Q29" s="447"/>
    </row>
    <row r="30" spans="1:17">
      <c r="H30" s="447"/>
      <c r="I30" s="447"/>
      <c r="J30" s="447"/>
      <c r="K30" s="447"/>
      <c r="L30" s="447"/>
      <c r="M30" s="447"/>
      <c r="N30" s="447"/>
      <c r="O30" s="447"/>
      <c r="P30" s="447"/>
      <c r="Q30" s="447"/>
    </row>
    <row r="31" spans="1:17">
      <c r="H31" s="447"/>
      <c r="I31" s="447"/>
      <c r="J31" s="447"/>
      <c r="K31" s="447"/>
      <c r="L31" s="447"/>
      <c r="M31" s="447"/>
      <c r="N31" s="447"/>
      <c r="O31" s="447"/>
      <c r="P31" s="447"/>
      <c r="Q31" s="447"/>
    </row>
    <row r="32" spans="1:17">
      <c r="H32" s="447"/>
      <c r="I32" s="447"/>
      <c r="J32" s="447"/>
      <c r="K32" s="447"/>
      <c r="L32" s="447"/>
      <c r="M32" s="447"/>
      <c r="N32" s="447"/>
      <c r="O32" s="447"/>
      <c r="P32" s="447"/>
      <c r="Q32" s="447"/>
    </row>
    <row r="33" spans="8:17">
      <c r="H33" s="447"/>
      <c r="I33" s="447"/>
      <c r="J33" s="447"/>
      <c r="K33" s="447"/>
      <c r="L33" s="447"/>
      <c r="M33" s="447"/>
      <c r="N33" s="447"/>
      <c r="O33" s="447"/>
      <c r="P33" s="447"/>
      <c r="Q33" s="447"/>
    </row>
    <row r="34" spans="8:17">
      <c r="H34" s="447"/>
      <c r="I34" s="447"/>
      <c r="J34" s="447"/>
      <c r="K34" s="447"/>
      <c r="L34" s="447"/>
      <c r="M34" s="447"/>
      <c r="N34" s="447"/>
      <c r="O34" s="447"/>
      <c r="P34" s="447"/>
      <c r="Q34" s="447"/>
    </row>
  </sheetData>
  <mergeCells count="6">
    <mergeCell ref="H20:Q23"/>
    <mergeCell ref="H2:P3"/>
    <mergeCell ref="H5:Q7"/>
    <mergeCell ref="H11:Q15"/>
    <mergeCell ref="H8:Q10"/>
    <mergeCell ref="H16:Q19"/>
  </mergeCells>
  <phoneticPr fontId="16"/>
  <conditionalFormatting sqref="B16:B22">
    <cfRule type="expression" dxfId="47" priority="4">
      <formula>$B$16="○"</formula>
    </cfRule>
  </conditionalFormatting>
  <conditionalFormatting sqref="C16:C22">
    <cfRule type="expression" dxfId="46" priority="5">
      <formula>$C$16="○"</formula>
    </cfRule>
  </conditionalFormatting>
  <conditionalFormatting sqref="D16:D22">
    <cfRule type="expression" dxfId="45" priority="3">
      <formula>$D$16="○"</formula>
    </cfRule>
  </conditionalFormatting>
  <conditionalFormatting sqref="E16:E22">
    <cfRule type="expression" dxfId="44" priority="2">
      <formula>$E$16="○"</formula>
    </cfRule>
  </conditionalFormatting>
  <conditionalFormatting sqref="F16:F22">
    <cfRule type="expression" dxfId="43" priority="1">
      <formula>$F$16="○"</formula>
    </cfRule>
  </conditionalFormatting>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6">
        <x14:dataValidation type="list" allowBlank="1" showInputMessage="1" xr:uid="{27160658-1D2E-448E-A0F4-27E6D235CE0C}">
          <x14:formula1>
            <xm:f>選択肢!$B$7:$D$7</xm:f>
          </x14:formula1>
          <xm:sqref>B6:F6</xm:sqref>
        </x14:dataValidation>
        <x14:dataValidation type="list" allowBlank="1" showInputMessage="1" xr:uid="{AEA539B5-BAF9-4EF7-9317-955CBEB766ED}">
          <x14:formula1>
            <xm:f>選択肢!$B$8:$E$8</xm:f>
          </x14:formula1>
          <xm:sqref>B8:F8</xm:sqref>
        </x14:dataValidation>
        <x14:dataValidation type="list" allowBlank="1" showInputMessage="1" showErrorMessage="1" error="「○」、「－」どちらかを選択" xr:uid="{3A649311-436A-4852-8CCE-3F2C407691D7}">
          <x14:formula1>
            <xm:f>選択肢!$B$12:$C$12</xm:f>
          </x14:formula1>
          <xm:sqref>C18:F19 B19</xm:sqref>
        </x14:dataValidation>
        <x14:dataValidation type="list" allowBlank="1" showInputMessage="1" showErrorMessage="1" error="活用予定がない場合は入力不要" xr:uid="{F6383C39-8E7B-4629-BD40-C55854709402}">
          <x14:formula1>
            <xm:f>選択肢!$B$9</xm:f>
          </x14:formula1>
          <xm:sqref>B16:F16</xm:sqref>
        </x14:dataValidation>
        <x14:dataValidation type="list" allowBlank="1" showInputMessage="1" xr:uid="{260854E9-20F3-423B-B8EB-BC4C9E5AB437}">
          <x14:formula1>
            <xm:f>選択肢!$B$10</xm:f>
          </x14:formula1>
          <xm:sqref>B17:F17 B20:F22</xm:sqref>
        </x14:dataValidation>
        <x14:dataValidation type="list" allowBlank="1" showInputMessage="1" showErrorMessage="1" error="「－」、「○」どちらかを選択" xr:uid="{CCE485C5-DC0A-43D4-97E8-98956818A656}">
          <x14:formula1>
            <xm:f>選択肢!$B$11:$C$11</xm:f>
          </x14:formula1>
          <xm:sqref>B18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A67"/>
  <sheetViews>
    <sheetView view="pageBreakPreview" zoomScale="85" zoomScaleNormal="100" zoomScaleSheetLayoutView="85" workbookViewId="0">
      <pane ySplit="4" topLeftCell="A5" activePane="bottomLeft" state="frozen"/>
      <selection activeCell="J15" sqref="J15"/>
      <selection pane="bottomLeft" activeCell="G1" sqref="G1:G1048576"/>
    </sheetView>
  </sheetViews>
  <sheetFormatPr defaultColWidth="9" defaultRowHeight="13"/>
  <cols>
    <col min="1" max="1" width="22.1796875" style="196" customWidth="1"/>
    <col min="2" max="6" width="18" style="196" customWidth="1"/>
    <col min="7" max="7" width="3.54296875" style="202" customWidth="1"/>
    <col min="8" max="16" width="9" style="196"/>
    <col min="17" max="17" width="9" style="196" customWidth="1"/>
    <col min="18" max="16384" width="9" style="196"/>
  </cols>
  <sheetData>
    <row r="1" spans="1:17" ht="14">
      <c r="A1" s="181"/>
    </row>
    <row r="2" spans="1:17" ht="23.25" customHeight="1">
      <c r="A2" s="181" t="s">
        <v>455</v>
      </c>
      <c r="H2" s="323" t="s">
        <v>456</v>
      </c>
    </row>
    <row r="3" spans="1:17" ht="35.9" customHeight="1">
      <c r="A3" s="591" t="s">
        <v>432</v>
      </c>
      <c r="B3" s="806"/>
      <c r="C3" s="587"/>
      <c r="D3" s="587"/>
      <c r="E3" s="587"/>
      <c r="F3" s="695"/>
      <c r="H3" s="230"/>
    </row>
    <row r="4" spans="1:17" ht="32.25" customHeight="1">
      <c r="A4" s="591" t="s">
        <v>433</v>
      </c>
      <c r="B4" s="588"/>
      <c r="C4" s="588"/>
      <c r="D4" s="588"/>
      <c r="E4" s="588"/>
      <c r="F4" s="588"/>
    </row>
    <row r="5" spans="1:17" ht="35.25" customHeight="1">
      <c r="A5" s="467" t="s">
        <v>434</v>
      </c>
      <c r="B5" s="589"/>
      <c r="C5" s="589"/>
      <c r="D5" s="589"/>
      <c r="E5" s="589"/>
      <c r="F5" s="589"/>
      <c r="H5" s="1096" t="s">
        <v>457</v>
      </c>
      <c r="I5" s="1096"/>
      <c r="J5" s="1096"/>
      <c r="K5" s="1096"/>
      <c r="L5" s="1096"/>
      <c r="M5" s="1096"/>
      <c r="N5" s="1096"/>
      <c r="O5" s="1096"/>
      <c r="P5" s="1096"/>
      <c r="Q5" s="1096"/>
    </row>
    <row r="6" spans="1:17" ht="32.25" customHeight="1">
      <c r="A6" s="467" t="s">
        <v>436</v>
      </c>
      <c r="B6" s="589"/>
      <c r="C6" s="589"/>
      <c r="D6" s="589"/>
      <c r="E6" s="589"/>
      <c r="F6" s="589"/>
      <c r="H6" s="1096"/>
      <c r="I6" s="1096"/>
      <c r="J6" s="1096"/>
      <c r="K6" s="1096"/>
      <c r="L6" s="1096"/>
      <c r="M6" s="1096"/>
      <c r="N6" s="1096"/>
      <c r="O6" s="1096"/>
      <c r="P6" s="1096"/>
      <c r="Q6" s="1096"/>
    </row>
    <row r="7" spans="1:17" ht="40.5" customHeight="1">
      <c r="A7" s="467" t="s">
        <v>437</v>
      </c>
      <c r="B7" s="696"/>
      <c r="C7" s="588"/>
      <c r="D7" s="588"/>
      <c r="E7" s="588"/>
      <c r="F7" s="588"/>
      <c r="H7" s="1096"/>
      <c r="I7" s="1096"/>
      <c r="J7" s="1096"/>
      <c r="K7" s="1096"/>
      <c r="L7" s="1096"/>
      <c r="M7" s="1096"/>
      <c r="N7" s="1096"/>
      <c r="O7" s="1096"/>
      <c r="P7" s="1096"/>
      <c r="Q7" s="1096"/>
    </row>
    <row r="8" spans="1:17" ht="38.25" customHeight="1">
      <c r="A8" s="591" t="s">
        <v>438</v>
      </c>
      <c r="B8" s="330"/>
      <c r="C8" s="330"/>
      <c r="D8" s="330"/>
      <c r="E8" s="330"/>
      <c r="F8" s="330"/>
      <c r="H8" s="1096"/>
      <c r="I8" s="1096"/>
      <c r="J8" s="1096"/>
      <c r="K8" s="1096"/>
      <c r="L8" s="1096"/>
      <c r="M8" s="1096"/>
      <c r="N8" s="1096"/>
      <c r="O8" s="1096"/>
      <c r="P8" s="1096"/>
      <c r="Q8" s="1096"/>
    </row>
    <row r="9" spans="1:17" ht="32.25" customHeight="1">
      <c r="A9" s="591" t="s">
        <v>458</v>
      </c>
      <c r="B9" s="589"/>
      <c r="C9" s="589"/>
      <c r="D9" s="589"/>
      <c r="E9" s="589"/>
      <c r="F9" s="589"/>
      <c r="H9" s="1096"/>
      <c r="I9" s="1096"/>
      <c r="J9" s="1096"/>
      <c r="K9" s="1096"/>
      <c r="L9" s="1096"/>
      <c r="M9" s="1096"/>
      <c r="N9" s="1096"/>
      <c r="O9" s="1096"/>
      <c r="P9" s="1096"/>
      <c r="Q9" s="1096"/>
    </row>
    <row r="10" spans="1:17" ht="25.5" customHeight="1">
      <c r="A10" s="591" t="s">
        <v>317</v>
      </c>
      <c r="B10" s="697"/>
      <c r="C10" s="697"/>
      <c r="D10" s="697"/>
      <c r="E10" s="697"/>
      <c r="F10" s="697"/>
      <c r="H10" s="1096"/>
      <c r="I10" s="1096"/>
      <c r="J10" s="1096"/>
      <c r="K10" s="1096"/>
      <c r="L10" s="1096"/>
      <c r="M10" s="1096"/>
      <c r="N10" s="1096"/>
      <c r="O10" s="1096"/>
      <c r="P10" s="1096"/>
      <c r="Q10" s="1096"/>
    </row>
    <row r="11" spans="1:17" ht="30" customHeight="1">
      <c r="A11" s="591" t="s">
        <v>440</v>
      </c>
      <c r="B11" s="589"/>
      <c r="C11" s="589"/>
      <c r="D11" s="589"/>
      <c r="E11" s="589"/>
      <c r="F11" s="589"/>
      <c r="I11" s="446"/>
      <c r="J11" s="446"/>
      <c r="K11" s="446"/>
      <c r="L11" s="446"/>
      <c r="M11" s="446"/>
      <c r="N11" s="446"/>
      <c r="O11" s="446"/>
      <c r="P11" s="446"/>
      <c r="Q11" s="446"/>
    </row>
    <row r="12" spans="1:17" ht="30" customHeight="1">
      <c r="A12" s="591" t="s">
        <v>442</v>
      </c>
      <c r="B12" s="589"/>
      <c r="C12" s="589"/>
      <c r="D12" s="589"/>
      <c r="E12" s="589"/>
      <c r="F12" s="589"/>
      <c r="H12" s="1096" t="s">
        <v>459</v>
      </c>
      <c r="I12" s="1096"/>
      <c r="J12" s="1096"/>
      <c r="K12" s="1096"/>
      <c r="L12" s="1096"/>
      <c r="M12" s="1096"/>
      <c r="N12" s="1096"/>
      <c r="O12" s="1096"/>
      <c r="P12" s="1096"/>
      <c r="Q12" s="1096"/>
    </row>
    <row r="13" spans="1:17" ht="41.15" customHeight="1">
      <c r="A13" s="467" t="s">
        <v>443</v>
      </c>
      <c r="B13" s="393"/>
      <c r="C13" s="807"/>
      <c r="D13" s="807"/>
      <c r="E13" s="807"/>
      <c r="F13" s="807"/>
      <c r="H13" s="1096"/>
      <c r="I13" s="1096"/>
      <c r="J13" s="1096"/>
      <c r="K13" s="1096"/>
      <c r="L13" s="1096"/>
      <c r="M13" s="1096"/>
      <c r="N13" s="1096"/>
      <c r="O13" s="1096"/>
      <c r="P13" s="1096"/>
      <c r="Q13" s="1096"/>
    </row>
    <row r="14" spans="1:17" ht="45" customHeight="1">
      <c r="A14" s="467" t="s">
        <v>444</v>
      </c>
      <c r="B14" s="698"/>
      <c r="C14" s="698"/>
      <c r="D14" s="698"/>
      <c r="E14" s="698"/>
      <c r="F14" s="698"/>
      <c r="H14" s="1096"/>
      <c r="I14" s="1096"/>
      <c r="J14" s="1096"/>
      <c r="K14" s="1096"/>
      <c r="L14" s="1096"/>
      <c r="M14" s="1096"/>
      <c r="N14" s="1096"/>
      <c r="O14" s="1096"/>
      <c r="P14" s="1096"/>
      <c r="Q14" s="1096"/>
    </row>
    <row r="15" spans="1:17" ht="43.4" customHeight="1" thickBot="1">
      <c r="A15" s="228" t="s">
        <v>445</v>
      </c>
      <c r="B15" s="338"/>
      <c r="C15" s="338"/>
      <c r="D15" s="338"/>
      <c r="E15" s="338"/>
      <c r="F15" s="338"/>
      <c r="H15" s="1096"/>
      <c r="I15" s="1096"/>
      <c r="J15" s="1096"/>
      <c r="K15" s="1096"/>
      <c r="L15" s="1096"/>
      <c r="M15" s="1096"/>
      <c r="N15" s="1096"/>
      <c r="O15" s="1096"/>
      <c r="P15" s="1096"/>
      <c r="Q15" s="1096"/>
    </row>
    <row r="16" spans="1:17" ht="60.65" customHeight="1" thickTop="1">
      <c r="A16" s="229" t="s">
        <v>446</v>
      </c>
      <c r="B16" s="339"/>
      <c r="C16" s="339"/>
      <c r="D16" s="339"/>
      <c r="E16" s="339"/>
      <c r="F16" s="339"/>
      <c r="H16" s="1096"/>
      <c r="I16" s="1096"/>
      <c r="J16" s="1096"/>
      <c r="K16" s="1096"/>
      <c r="L16" s="1096"/>
      <c r="M16" s="1096"/>
      <c r="N16" s="1096"/>
      <c r="O16" s="1096"/>
      <c r="P16" s="1096"/>
      <c r="Q16" s="1096"/>
    </row>
    <row r="17" spans="1:27" ht="44.15" customHeight="1">
      <c r="A17" s="467" t="s">
        <v>460</v>
      </c>
      <c r="B17" s="334"/>
      <c r="C17" s="339"/>
      <c r="D17" s="339"/>
      <c r="E17" s="339"/>
      <c r="F17" s="339"/>
      <c r="H17" s="1096" t="s">
        <v>461</v>
      </c>
      <c r="I17" s="1096"/>
      <c r="J17" s="1096"/>
      <c r="K17" s="1096"/>
      <c r="L17" s="1096"/>
      <c r="M17" s="1096"/>
      <c r="N17" s="1096"/>
      <c r="O17" s="1096"/>
      <c r="P17" s="1096"/>
      <c r="Q17" s="1096"/>
    </row>
    <row r="18" spans="1:27" ht="35.25" customHeight="1">
      <c r="A18" s="467" t="s">
        <v>462</v>
      </c>
      <c r="B18" s="339"/>
      <c r="C18" s="339"/>
      <c r="D18" s="339"/>
      <c r="E18" s="339"/>
      <c r="F18" s="339"/>
      <c r="H18" s="1096"/>
      <c r="I18" s="1096"/>
      <c r="J18" s="1096"/>
      <c r="K18" s="1096"/>
      <c r="L18" s="1096"/>
      <c r="M18" s="1096"/>
      <c r="N18" s="1096"/>
      <c r="O18" s="1096"/>
      <c r="P18" s="1096"/>
      <c r="Q18" s="1096"/>
    </row>
    <row r="19" spans="1:27" ht="41.25" customHeight="1">
      <c r="A19" s="702" t="s">
        <v>463</v>
      </c>
      <c r="B19" s="703"/>
      <c r="C19" s="703"/>
      <c r="D19" s="703"/>
      <c r="E19" s="703"/>
      <c r="F19" s="703"/>
      <c r="H19" s="1096"/>
      <c r="I19" s="1096"/>
      <c r="J19" s="1096"/>
      <c r="K19" s="1096"/>
      <c r="L19" s="1096"/>
      <c r="M19" s="1096"/>
      <c r="N19" s="1096"/>
      <c r="O19" s="1096"/>
      <c r="P19" s="1096"/>
      <c r="Q19" s="1096"/>
    </row>
    <row r="20" spans="1:27" ht="29.25" customHeight="1">
      <c r="A20" s="702" t="s">
        <v>464</v>
      </c>
      <c r="B20" s="704"/>
      <c r="C20" s="704"/>
      <c r="D20" s="704"/>
      <c r="E20" s="704"/>
      <c r="F20" s="704"/>
      <c r="H20" s="1096"/>
      <c r="I20" s="1096"/>
      <c r="J20" s="1096"/>
      <c r="K20" s="1096"/>
      <c r="L20" s="1096"/>
      <c r="M20" s="1096"/>
      <c r="N20" s="1096"/>
      <c r="O20" s="1096"/>
      <c r="P20" s="1096"/>
      <c r="Q20" s="1096"/>
    </row>
    <row r="21" spans="1:27" ht="32.25" customHeight="1">
      <c r="A21" s="702" t="s">
        <v>465</v>
      </c>
      <c r="B21" s="704"/>
      <c r="C21" s="704"/>
      <c r="D21" s="704"/>
      <c r="E21" s="704"/>
      <c r="F21" s="704"/>
      <c r="H21" s="1096"/>
      <c r="I21" s="1096"/>
      <c r="J21" s="1096"/>
      <c r="K21" s="1096"/>
      <c r="L21" s="1096"/>
      <c r="M21" s="1096"/>
      <c r="N21" s="1096"/>
      <c r="O21" s="1096"/>
      <c r="P21" s="1096"/>
      <c r="Q21" s="1096"/>
    </row>
    <row r="22" spans="1:27" ht="32.25" customHeight="1">
      <c r="A22" s="702" t="s">
        <v>451</v>
      </c>
      <c r="B22" s="699"/>
      <c r="C22" s="699"/>
      <c r="D22" s="699"/>
      <c r="E22" s="699"/>
      <c r="F22" s="699"/>
      <c r="H22" s="1096"/>
      <c r="I22" s="1096"/>
      <c r="J22" s="1096"/>
      <c r="K22" s="1096"/>
      <c r="L22" s="1096"/>
      <c r="M22" s="1096"/>
      <c r="N22" s="1096"/>
      <c r="O22" s="1096"/>
      <c r="P22" s="1096"/>
      <c r="Q22" s="1096"/>
    </row>
    <row r="23" spans="1:27" ht="39">
      <c r="A23" s="702" t="s">
        <v>466</v>
      </c>
      <c r="B23" s="704"/>
      <c r="C23" s="704"/>
      <c r="D23" s="704"/>
      <c r="E23" s="704"/>
      <c r="F23" s="704"/>
      <c r="H23" s="1096"/>
      <c r="I23" s="1096"/>
      <c r="J23" s="1096"/>
      <c r="K23" s="1096"/>
      <c r="L23" s="1096"/>
      <c r="M23" s="1096"/>
      <c r="N23" s="1096"/>
      <c r="O23" s="1096"/>
      <c r="P23" s="1096"/>
      <c r="Q23" s="1096"/>
    </row>
    <row r="24" spans="1:27" ht="39">
      <c r="A24" s="702" t="s">
        <v>467</v>
      </c>
      <c r="B24" s="705"/>
      <c r="C24" s="705"/>
      <c r="D24" s="705"/>
      <c r="E24" s="705"/>
      <c r="F24" s="705"/>
      <c r="H24" s="1096" t="s">
        <v>468</v>
      </c>
      <c r="I24" s="1096"/>
      <c r="J24" s="1096"/>
      <c r="K24" s="1096"/>
      <c r="L24" s="1096"/>
      <c r="M24" s="1096"/>
      <c r="N24" s="1096"/>
      <c r="O24" s="1096"/>
      <c r="P24" s="1096"/>
      <c r="Q24" s="1096"/>
    </row>
    <row r="25" spans="1:27" ht="39">
      <c r="A25" s="702" t="s">
        <v>469</v>
      </c>
      <c r="B25" s="704"/>
      <c r="C25" s="704"/>
      <c r="D25" s="704"/>
      <c r="E25" s="704"/>
      <c r="F25" s="704"/>
      <c r="H25" s="1096"/>
      <c r="I25" s="1096"/>
      <c r="J25" s="1096"/>
      <c r="K25" s="1096"/>
      <c r="L25" s="1096"/>
      <c r="M25" s="1096"/>
      <c r="N25" s="1096"/>
      <c r="O25" s="1096"/>
      <c r="P25" s="1096"/>
      <c r="Q25" s="1096"/>
    </row>
    <row r="26" spans="1:27" ht="36" customHeight="1">
      <c r="A26" s="706" t="s">
        <v>102</v>
      </c>
      <c r="B26" s="707"/>
      <c r="C26" s="707"/>
      <c r="D26" s="707"/>
      <c r="E26" s="707"/>
      <c r="F26" s="707"/>
      <c r="H26" s="1096"/>
      <c r="I26" s="1096"/>
      <c r="J26" s="1096"/>
      <c r="K26" s="1096"/>
      <c r="L26" s="1096"/>
      <c r="M26" s="1096"/>
      <c r="N26" s="1096"/>
      <c r="O26" s="1096"/>
      <c r="P26" s="1096"/>
      <c r="Q26" s="1096"/>
    </row>
    <row r="27" spans="1:27" ht="38.25" customHeight="1">
      <c r="A27" s="1098" t="s">
        <v>470</v>
      </c>
      <c r="B27" s="1099"/>
      <c r="C27" s="1099"/>
      <c r="D27" s="1099"/>
      <c r="E27" s="1099"/>
      <c r="F27" s="1100"/>
      <c r="H27" s="1096"/>
      <c r="I27" s="1096"/>
      <c r="J27" s="1096"/>
      <c r="K27" s="1096"/>
      <c r="L27" s="1096"/>
      <c r="M27" s="1096"/>
      <c r="N27" s="1096"/>
      <c r="O27" s="1096"/>
      <c r="P27" s="1096"/>
      <c r="Q27" s="1096"/>
    </row>
    <row r="28" spans="1:27" ht="38.25" customHeight="1">
      <c r="A28" s="702" t="s">
        <v>471</v>
      </c>
      <c r="B28" s="708"/>
      <c r="C28" s="708"/>
      <c r="D28" s="709"/>
      <c r="E28" s="709"/>
      <c r="F28" s="709"/>
      <c r="H28" s="1096"/>
      <c r="I28" s="1096"/>
      <c r="J28" s="1096"/>
      <c r="K28" s="1096"/>
      <c r="L28" s="1096"/>
      <c r="M28" s="1096"/>
      <c r="N28" s="1096"/>
      <c r="O28" s="1096"/>
      <c r="P28" s="1096"/>
      <c r="Q28" s="1096"/>
    </row>
    <row r="29" spans="1:27" ht="38.25" customHeight="1">
      <c r="A29" s="702" t="s">
        <v>472</v>
      </c>
      <c r="B29" s="710"/>
      <c r="C29" s="710"/>
      <c r="D29" s="711"/>
      <c r="E29" s="711"/>
      <c r="F29" s="711"/>
      <c r="H29" s="1096"/>
      <c r="I29" s="1096"/>
      <c r="J29" s="1096"/>
      <c r="K29" s="1096"/>
      <c r="L29" s="1096"/>
      <c r="M29" s="1096"/>
      <c r="N29" s="1096"/>
      <c r="O29" s="1096"/>
      <c r="P29" s="1096"/>
      <c r="Q29" s="1096"/>
    </row>
    <row r="30" spans="1:27" ht="38.25" customHeight="1">
      <c r="A30" s="702" t="s">
        <v>473</v>
      </c>
      <c r="B30" s="712"/>
      <c r="C30" s="712"/>
      <c r="D30" s="713"/>
      <c r="E30" s="713"/>
      <c r="F30" s="713"/>
      <c r="H30" s="1096"/>
      <c r="I30" s="1096"/>
      <c r="J30" s="1096"/>
      <c r="K30" s="1096"/>
      <c r="L30" s="1096"/>
      <c r="M30" s="1096"/>
      <c r="N30" s="1096"/>
      <c r="O30" s="1096"/>
      <c r="P30" s="1096"/>
      <c r="Q30" s="1096"/>
    </row>
    <row r="31" spans="1:27" ht="38.25" customHeight="1">
      <c r="A31" s="702" t="s">
        <v>474</v>
      </c>
      <c r="B31" s="714">
        <f>B28*B29/1000000+B30</f>
        <v>0</v>
      </c>
      <c r="C31" s="714">
        <f>C28*C29/1000000+C30</f>
        <v>0</v>
      </c>
      <c r="D31" s="714">
        <f t="shared" ref="D31:F31" si="0">D28*D29/1000000+D30</f>
        <v>0</v>
      </c>
      <c r="E31" s="714">
        <f t="shared" si="0"/>
        <v>0</v>
      </c>
      <c r="F31" s="714">
        <f t="shared" si="0"/>
        <v>0</v>
      </c>
    </row>
    <row r="32" spans="1:27" ht="38.25" customHeight="1">
      <c r="A32" s="702" t="s">
        <v>475</v>
      </c>
      <c r="B32" s="714">
        <f>B31/(290/365)</f>
        <v>0</v>
      </c>
      <c r="C32" s="714">
        <f t="shared" ref="C32:F32" si="1">C31/(290/365)</f>
        <v>0</v>
      </c>
      <c r="D32" s="714">
        <f t="shared" si="1"/>
        <v>0</v>
      </c>
      <c r="E32" s="714">
        <f t="shared" si="1"/>
        <v>0</v>
      </c>
      <c r="F32" s="714">
        <f t="shared" si="1"/>
        <v>0</v>
      </c>
      <c r="H32" s="1101" t="s">
        <v>476</v>
      </c>
      <c r="I32" s="1101"/>
      <c r="J32" s="1101"/>
      <c r="K32" s="1101"/>
      <c r="L32" s="1101"/>
      <c r="M32" s="1101"/>
      <c r="N32" s="1101"/>
      <c r="O32" s="1101"/>
      <c r="P32" s="1101"/>
      <c r="Q32" s="1101"/>
      <c r="R32" s="1097"/>
      <c r="S32" s="1097"/>
      <c r="T32" s="1097"/>
      <c r="U32" s="1097"/>
      <c r="V32" s="1097"/>
      <c r="W32" s="1097"/>
      <c r="X32" s="1097"/>
      <c r="Y32" s="1097"/>
      <c r="Z32" s="1097"/>
      <c r="AA32" s="1097"/>
    </row>
    <row r="33" spans="1:27" ht="38.25" customHeight="1">
      <c r="A33" s="702" t="s">
        <v>477</v>
      </c>
      <c r="B33" s="469"/>
      <c r="C33" s="469"/>
      <c r="D33" s="469"/>
      <c r="E33" s="469"/>
      <c r="F33" s="469"/>
      <c r="H33" s="1101"/>
      <c r="I33" s="1101"/>
      <c r="J33" s="1101"/>
      <c r="K33" s="1101"/>
      <c r="L33" s="1101"/>
      <c r="M33" s="1101"/>
      <c r="N33" s="1101"/>
      <c r="O33" s="1101"/>
      <c r="P33" s="1101"/>
      <c r="Q33" s="1101"/>
      <c r="R33" s="1097"/>
      <c r="S33" s="1097"/>
      <c r="T33" s="1097"/>
      <c r="U33" s="1097"/>
      <c r="V33" s="1097"/>
      <c r="W33" s="1097"/>
      <c r="X33" s="1097"/>
      <c r="Y33" s="1097"/>
      <c r="Z33" s="1097"/>
      <c r="AA33" s="1097"/>
    </row>
    <row r="34" spans="1:27" ht="38.25" customHeight="1">
      <c r="A34" s="702" t="s">
        <v>478</v>
      </c>
      <c r="B34" s="715"/>
      <c r="C34" s="715"/>
      <c r="D34" s="715"/>
      <c r="E34" s="715"/>
      <c r="F34" s="715"/>
      <c r="R34" s="1097"/>
      <c r="S34" s="1097"/>
      <c r="T34" s="1097"/>
      <c r="U34" s="1097"/>
      <c r="V34" s="1097"/>
      <c r="W34" s="1097"/>
      <c r="X34" s="1097"/>
      <c r="Y34" s="1097"/>
      <c r="Z34" s="1097"/>
      <c r="AA34" s="1097"/>
    </row>
    <row r="35" spans="1:27" ht="38.25" customHeight="1">
      <c r="A35" s="467" t="s">
        <v>479</v>
      </c>
      <c r="B35" s="714">
        <f>B32*(1+B34)</f>
        <v>0</v>
      </c>
      <c r="C35" s="714">
        <f>C32*(1+C34)</f>
        <v>0</v>
      </c>
      <c r="D35" s="714">
        <f>D32*(1+D34)</f>
        <v>0</v>
      </c>
      <c r="E35" s="714">
        <f>E32*(1+E34)</f>
        <v>0</v>
      </c>
      <c r="F35" s="714">
        <f>F32*(1+F34)</f>
        <v>0</v>
      </c>
      <c r="R35" s="1097"/>
      <c r="S35" s="1097"/>
      <c r="T35" s="1097"/>
      <c r="U35" s="1097"/>
      <c r="V35" s="1097"/>
      <c r="W35" s="1097"/>
      <c r="X35" s="1097"/>
      <c r="Y35" s="1097"/>
      <c r="Z35" s="1097"/>
      <c r="AA35" s="1097"/>
    </row>
    <row r="36" spans="1:27" ht="42.75" customHeight="1">
      <c r="A36" s="467" t="s">
        <v>480</v>
      </c>
      <c r="B36" s="468"/>
      <c r="C36" s="468"/>
      <c r="D36" s="468"/>
      <c r="E36" s="468"/>
      <c r="F36" s="468"/>
      <c r="R36" s="1097"/>
      <c r="S36" s="1097"/>
      <c r="T36" s="1097"/>
      <c r="U36" s="1097"/>
      <c r="V36" s="1097"/>
      <c r="W36" s="1097"/>
      <c r="X36" s="1097"/>
      <c r="Y36" s="1097"/>
      <c r="Z36" s="1097"/>
      <c r="AA36" s="1097"/>
    </row>
    <row r="37" spans="1:27" ht="36" customHeight="1">
      <c r="A37" s="706" t="s">
        <v>102</v>
      </c>
      <c r="B37" s="716"/>
      <c r="C37" s="716"/>
      <c r="D37" s="716"/>
      <c r="E37" s="716"/>
      <c r="F37" s="716"/>
      <c r="R37" s="1097"/>
      <c r="S37" s="1097"/>
      <c r="T37" s="1097"/>
      <c r="U37" s="1097"/>
      <c r="V37" s="1097"/>
      <c r="W37" s="1097"/>
      <c r="X37" s="1097"/>
      <c r="Y37" s="1097"/>
      <c r="Z37" s="1097"/>
      <c r="AA37" s="1097"/>
    </row>
    <row r="38" spans="1:27">
      <c r="R38" s="1097"/>
      <c r="S38" s="1097"/>
      <c r="T38" s="1097"/>
      <c r="U38" s="1097"/>
      <c r="V38" s="1097"/>
      <c r="W38" s="1097"/>
      <c r="X38" s="1097"/>
      <c r="Y38" s="1097"/>
      <c r="Z38" s="1097"/>
      <c r="AA38" s="1097"/>
    </row>
    <row r="39" spans="1:27">
      <c r="A39" s="202"/>
      <c r="R39" s="1097"/>
      <c r="S39" s="1097"/>
      <c r="T39" s="1097"/>
      <c r="U39" s="1097"/>
      <c r="V39" s="1097"/>
      <c r="W39" s="1097"/>
      <c r="X39" s="1097"/>
      <c r="Y39" s="1097"/>
      <c r="Z39" s="1097"/>
      <c r="AA39" s="1097"/>
    </row>
    <row r="40" spans="1:27">
      <c r="R40" s="1097"/>
      <c r="S40" s="1097"/>
      <c r="T40" s="1097"/>
      <c r="U40" s="1097"/>
      <c r="V40" s="1097"/>
      <c r="W40" s="1097"/>
      <c r="X40" s="1097"/>
      <c r="Y40" s="1097"/>
      <c r="Z40" s="1097"/>
      <c r="AA40" s="1097"/>
    </row>
    <row r="41" spans="1:27">
      <c r="R41" s="1097"/>
      <c r="S41" s="1097"/>
      <c r="T41" s="1097"/>
      <c r="U41" s="1097"/>
      <c r="V41" s="1097"/>
      <c r="W41" s="1097"/>
      <c r="X41" s="1097"/>
      <c r="Y41" s="1097"/>
      <c r="Z41" s="1097"/>
      <c r="AA41" s="1097"/>
    </row>
    <row r="42" spans="1:27">
      <c r="R42" s="1097"/>
      <c r="S42" s="1097"/>
      <c r="T42" s="1097"/>
      <c r="U42" s="1097"/>
      <c r="V42" s="1097"/>
      <c r="W42" s="1097"/>
      <c r="X42" s="1097"/>
      <c r="Y42" s="1097"/>
      <c r="Z42" s="1097"/>
      <c r="AA42" s="1097"/>
    </row>
    <row r="43" spans="1:27">
      <c r="R43" s="1097"/>
      <c r="S43" s="1097"/>
      <c r="T43" s="1097"/>
      <c r="U43" s="1097"/>
      <c r="V43" s="1097"/>
      <c r="W43" s="1097"/>
      <c r="X43" s="1097"/>
      <c r="Y43" s="1097"/>
      <c r="Z43" s="1097"/>
      <c r="AA43" s="1097"/>
    </row>
    <row r="44" spans="1:27">
      <c r="R44" s="1097"/>
      <c r="S44" s="1097"/>
      <c r="T44" s="1097"/>
      <c r="U44" s="1097"/>
      <c r="V44" s="1097"/>
      <c r="W44" s="1097"/>
      <c r="X44" s="1097"/>
      <c r="Y44" s="1097"/>
      <c r="Z44" s="1097"/>
      <c r="AA44" s="1097"/>
    </row>
    <row r="45" spans="1:27">
      <c r="R45" s="1097"/>
      <c r="S45" s="1097"/>
      <c r="T45" s="1097"/>
      <c r="U45" s="1097"/>
      <c r="V45" s="1097"/>
      <c r="W45" s="1097"/>
      <c r="X45" s="1097"/>
      <c r="Y45" s="1097"/>
      <c r="Z45" s="1097"/>
      <c r="AA45" s="1097"/>
    </row>
    <row r="46" spans="1:27">
      <c r="R46" s="1097"/>
      <c r="S46" s="1097"/>
      <c r="T46" s="1097"/>
      <c r="U46" s="1097"/>
      <c r="V46" s="1097"/>
      <c r="W46" s="1097"/>
      <c r="X46" s="1097"/>
      <c r="Y46" s="1097"/>
      <c r="Z46" s="1097"/>
      <c r="AA46" s="1097"/>
    </row>
    <row r="47" spans="1:27">
      <c r="R47" s="1097"/>
      <c r="S47" s="1097"/>
      <c r="T47" s="1097"/>
      <c r="U47" s="1097"/>
      <c r="V47" s="1097"/>
      <c r="W47" s="1097"/>
      <c r="X47" s="1097"/>
      <c r="Y47" s="1097"/>
      <c r="Z47" s="1097"/>
      <c r="AA47" s="1097"/>
    </row>
    <row r="48" spans="1:27">
      <c r="R48" s="1097"/>
      <c r="S48" s="1097"/>
      <c r="T48" s="1097"/>
      <c r="U48" s="1097"/>
      <c r="V48" s="1097"/>
      <c r="W48" s="1097"/>
      <c r="X48" s="1097"/>
      <c r="Y48" s="1097"/>
      <c r="Z48" s="1097"/>
      <c r="AA48" s="1097"/>
    </row>
    <row r="49" spans="18:27">
      <c r="R49" s="1097"/>
      <c r="S49" s="1097"/>
      <c r="T49" s="1097"/>
      <c r="U49" s="1097"/>
      <c r="V49" s="1097"/>
      <c r="W49" s="1097"/>
      <c r="X49" s="1097"/>
      <c r="Y49" s="1097"/>
      <c r="Z49" s="1097"/>
      <c r="AA49" s="1097"/>
    </row>
    <row r="50" spans="18:27">
      <c r="R50" s="1097"/>
      <c r="S50" s="1097"/>
      <c r="T50" s="1097"/>
      <c r="U50" s="1097"/>
      <c r="V50" s="1097"/>
      <c r="W50" s="1097"/>
      <c r="X50" s="1097"/>
      <c r="Y50" s="1097"/>
      <c r="Z50" s="1097"/>
      <c r="AA50" s="1097"/>
    </row>
    <row r="51" spans="18:27">
      <c r="R51" s="1097"/>
      <c r="S51" s="1097"/>
      <c r="T51" s="1097"/>
      <c r="U51" s="1097"/>
      <c r="V51" s="1097"/>
      <c r="W51" s="1097"/>
      <c r="X51" s="1097"/>
      <c r="Y51" s="1097"/>
      <c r="Z51" s="1097"/>
      <c r="AA51" s="1097"/>
    </row>
    <row r="52" spans="18:27">
      <c r="R52" s="1097"/>
      <c r="S52" s="1097"/>
      <c r="T52" s="1097"/>
      <c r="U52" s="1097"/>
      <c r="V52" s="1097"/>
      <c r="W52" s="1097"/>
      <c r="X52" s="1097"/>
      <c r="Y52" s="1097"/>
      <c r="Z52" s="1097"/>
      <c r="AA52" s="1097"/>
    </row>
    <row r="53" spans="18:27">
      <c r="R53" s="1097"/>
      <c r="S53" s="1097"/>
      <c r="T53" s="1097"/>
      <c r="U53" s="1097"/>
      <c r="V53" s="1097"/>
      <c r="W53" s="1097"/>
      <c r="X53" s="1097"/>
      <c r="Y53" s="1097"/>
      <c r="Z53" s="1097"/>
      <c r="AA53" s="1097"/>
    </row>
    <row r="54" spans="18:27">
      <c r="R54" s="1097"/>
      <c r="S54" s="1097"/>
      <c r="T54" s="1097"/>
      <c r="U54" s="1097"/>
      <c r="V54" s="1097"/>
      <c r="W54" s="1097"/>
      <c r="X54" s="1097"/>
      <c r="Y54" s="1097"/>
      <c r="Z54" s="1097"/>
      <c r="AA54" s="1097"/>
    </row>
    <row r="55" spans="18:27">
      <c r="R55" s="1097"/>
      <c r="S55" s="1097"/>
      <c r="T55" s="1097"/>
      <c r="U55" s="1097"/>
      <c r="V55" s="1097"/>
      <c r="W55" s="1097"/>
      <c r="X55" s="1097"/>
      <c r="Y55" s="1097"/>
      <c r="Z55" s="1097"/>
      <c r="AA55" s="1097"/>
    </row>
    <row r="56" spans="18:27">
      <c r="R56" s="1097"/>
      <c r="S56" s="1097"/>
      <c r="T56" s="1097"/>
      <c r="U56" s="1097"/>
      <c r="V56" s="1097"/>
      <c r="W56" s="1097"/>
      <c r="X56" s="1097"/>
      <c r="Y56" s="1097"/>
      <c r="Z56" s="1097"/>
      <c r="AA56" s="1097"/>
    </row>
    <row r="57" spans="18:27">
      <c r="R57" s="1097"/>
      <c r="S57" s="1097"/>
      <c r="T57" s="1097"/>
      <c r="U57" s="1097"/>
      <c r="V57" s="1097"/>
      <c r="W57" s="1097"/>
      <c r="X57" s="1097"/>
      <c r="Y57" s="1097"/>
      <c r="Z57" s="1097"/>
      <c r="AA57" s="1097"/>
    </row>
    <row r="58" spans="18:27">
      <c r="R58" s="1097"/>
      <c r="S58" s="1097"/>
      <c r="T58" s="1097"/>
      <c r="U58" s="1097"/>
      <c r="V58" s="1097"/>
      <c r="W58" s="1097"/>
      <c r="X58" s="1097"/>
      <c r="Y58" s="1097"/>
      <c r="Z58" s="1097"/>
      <c r="AA58" s="1097"/>
    </row>
    <row r="59" spans="18:27">
      <c r="R59" s="1097"/>
      <c r="S59" s="1097"/>
      <c r="T59" s="1097"/>
      <c r="U59" s="1097"/>
      <c r="V59" s="1097"/>
      <c r="W59" s="1097"/>
      <c r="X59" s="1097"/>
      <c r="Y59" s="1097"/>
      <c r="Z59" s="1097"/>
      <c r="AA59" s="1097"/>
    </row>
    <row r="60" spans="18:27">
      <c r="R60" s="1097"/>
      <c r="S60" s="1097"/>
      <c r="T60" s="1097"/>
      <c r="U60" s="1097"/>
      <c r="V60" s="1097"/>
      <c r="W60" s="1097"/>
      <c r="X60" s="1097"/>
      <c r="Y60" s="1097"/>
      <c r="Z60" s="1097"/>
      <c r="AA60" s="1097"/>
    </row>
    <row r="61" spans="18:27">
      <c r="R61" s="1097"/>
      <c r="S61" s="1097"/>
      <c r="T61" s="1097"/>
      <c r="U61" s="1097"/>
      <c r="V61" s="1097"/>
      <c r="W61" s="1097"/>
      <c r="X61" s="1097"/>
      <c r="Y61" s="1097"/>
      <c r="Z61" s="1097"/>
      <c r="AA61" s="1097"/>
    </row>
    <row r="62" spans="18:27">
      <c r="R62" s="1097"/>
      <c r="S62" s="1097"/>
      <c r="T62" s="1097"/>
      <c r="U62" s="1097"/>
      <c r="V62" s="1097"/>
      <c r="W62" s="1097"/>
      <c r="X62" s="1097"/>
      <c r="Y62" s="1097"/>
      <c r="Z62" s="1097"/>
      <c r="AA62" s="1097"/>
    </row>
    <row r="63" spans="18:27">
      <c r="R63" s="1097"/>
      <c r="S63" s="1097"/>
      <c r="T63" s="1097"/>
      <c r="U63" s="1097"/>
      <c r="V63" s="1097"/>
      <c r="W63" s="1097"/>
      <c r="X63" s="1097"/>
      <c r="Y63" s="1097"/>
      <c r="Z63" s="1097"/>
      <c r="AA63" s="1097"/>
    </row>
    <row r="64" spans="18:27">
      <c r="R64" s="1097"/>
      <c r="S64" s="1097"/>
      <c r="T64" s="1097"/>
      <c r="U64" s="1097"/>
      <c r="V64" s="1097"/>
      <c r="W64" s="1097"/>
      <c r="X64" s="1097"/>
      <c r="Y64" s="1097"/>
      <c r="Z64" s="1097"/>
      <c r="AA64" s="1097"/>
    </row>
    <row r="65" spans="18:27">
      <c r="R65" s="1097"/>
      <c r="S65" s="1097"/>
      <c r="T65" s="1097"/>
      <c r="U65" s="1097"/>
      <c r="V65" s="1097"/>
      <c r="W65" s="1097"/>
      <c r="X65" s="1097"/>
      <c r="Y65" s="1097"/>
      <c r="Z65" s="1097"/>
      <c r="AA65" s="1097"/>
    </row>
    <row r="66" spans="18:27">
      <c r="R66" s="1097"/>
      <c r="S66" s="1097"/>
      <c r="T66" s="1097"/>
      <c r="U66" s="1097"/>
      <c r="V66" s="1097"/>
      <c r="W66" s="1097"/>
      <c r="X66" s="1097"/>
      <c r="Y66" s="1097"/>
      <c r="Z66" s="1097"/>
      <c r="AA66" s="1097"/>
    </row>
    <row r="67" spans="18:27">
      <c r="R67" s="1097"/>
      <c r="S67" s="1097"/>
      <c r="T67" s="1097"/>
      <c r="U67" s="1097"/>
      <c r="V67" s="1097"/>
      <c r="W67" s="1097"/>
      <c r="X67" s="1097"/>
      <c r="Y67" s="1097"/>
      <c r="Z67" s="1097"/>
      <c r="AA67" s="1097"/>
    </row>
  </sheetData>
  <dataConsolidate/>
  <mergeCells count="7">
    <mergeCell ref="A27:F27"/>
    <mergeCell ref="R32:AA67"/>
    <mergeCell ref="H5:Q10"/>
    <mergeCell ref="H17:Q23"/>
    <mergeCell ref="H12:Q16"/>
    <mergeCell ref="H24:Q30"/>
    <mergeCell ref="H32:Q33"/>
  </mergeCells>
  <phoneticPr fontId="16"/>
  <conditionalFormatting sqref="B33:B34">
    <cfRule type="expression" dxfId="42" priority="5">
      <formula>$B$33="○"</formula>
    </cfRule>
  </conditionalFormatting>
  <conditionalFormatting sqref="B16:F25">
    <cfRule type="expression" dxfId="41" priority="10">
      <formula>B$16="○"</formula>
    </cfRule>
  </conditionalFormatting>
  <conditionalFormatting sqref="C33:C34">
    <cfRule type="expression" dxfId="40" priority="4">
      <formula>$C$33="○"</formula>
    </cfRule>
  </conditionalFormatting>
  <conditionalFormatting sqref="D33:D34">
    <cfRule type="expression" dxfId="39" priority="3">
      <formula>$D$33="○"</formula>
    </cfRule>
  </conditionalFormatting>
  <conditionalFormatting sqref="E33:E34">
    <cfRule type="expression" dxfId="38" priority="2">
      <formula>$E$33="○"</formula>
    </cfRule>
  </conditionalFormatting>
  <conditionalFormatting sqref="F33:F34">
    <cfRule type="expression" dxfId="37" priority="1">
      <formula>$F$33="○"</formula>
    </cfRule>
  </conditionalFormatting>
  <dataValidations count="1">
    <dataValidation allowBlank="1" showInputMessage="1" sqref="B10:F10 B28:F32 B34:F35" xr:uid="{00000000-0002-0000-0900-000003000000}"/>
  </dataValidations>
  <pageMargins left="0.70866141732283472" right="0.70866141732283472" top="0.74803149606299213" bottom="0.74803149606299213" header="0.31496062992125984" footer="0.31496062992125984"/>
  <pageSetup paperSize="9" scale="75" orientation="portrait" r:id="rId1"/>
  <rowBreaks count="1" manualBreakCount="1">
    <brk id="26" max="5" man="1"/>
  </rowBreaks>
  <extLst>
    <ext xmlns:x14="http://schemas.microsoft.com/office/spreadsheetml/2009/9/main" uri="{CCE6A557-97BC-4b89-ADB6-D9C93CAAB3DF}">
      <x14:dataValidations xmlns:xm="http://schemas.microsoft.com/office/excel/2006/main" count="8">
        <x14:dataValidation type="list" allowBlank="1" showInputMessage="1" xr:uid="{B67A535F-0BA2-4F4B-A1CD-7298E61FC618}">
          <x14:formula1>
            <xm:f>選択肢!$B$14:$D$14</xm:f>
          </x14:formula1>
          <xm:sqref>B6:F6</xm:sqref>
        </x14:dataValidation>
        <x14:dataValidation type="list" allowBlank="1" showInputMessage="1" xr:uid="{E667B843-70C8-471B-BAA1-F53C66F3F65C}">
          <x14:formula1>
            <xm:f>選択肢!$B$15:$E$15</xm:f>
          </x14:formula1>
          <xm:sqref>B8:F8</xm:sqref>
        </x14:dataValidation>
        <x14:dataValidation type="list" allowBlank="1" showInputMessage="1" showErrorMessage="1" error="活用予定がない場合は入力不要" xr:uid="{0283EB41-E825-4AC8-BA25-03649C5F26CD}">
          <x14:formula1>
            <xm:f>選択肢!$B$16</xm:f>
          </x14:formula1>
          <xm:sqref>B16:F16</xm:sqref>
        </x14:dataValidation>
        <x14:dataValidation type="list" allowBlank="1" showInputMessage="1" xr:uid="{9BC1A4FD-F067-42A0-BF88-B0F0F5ED8F64}">
          <x14:formula1>
            <xm:f>選択肢!$B$17</xm:f>
          </x14:formula1>
          <xm:sqref>B17:F17</xm:sqref>
        </x14:dataValidation>
        <x14:dataValidation type="list" allowBlank="1" showInputMessage="1" showErrorMessage="1" error="「－」、「○」どちらかを選択" xr:uid="{BBA78CF8-151D-4549-96EA-AB3C1FCA968B}">
          <x14:formula1>
            <xm:f>選択肢!$B$18:$C$18</xm:f>
          </x14:formula1>
          <xm:sqref>B18:F18</xm:sqref>
        </x14:dataValidation>
        <x14:dataValidation type="list" allowBlank="1" showInputMessage="1" xr:uid="{CC1E63A4-ED48-450B-BC31-3EE2FA5A2818}">
          <x14:formula1>
            <xm:f>選択肢!$B$19</xm:f>
          </x14:formula1>
          <xm:sqref>B19:F25</xm:sqref>
        </x14:dataValidation>
        <x14:dataValidation type="list" allowBlank="1" showInputMessage="1" xr:uid="{0136EFB7-1D9B-43A9-BEFA-0C0BDC7B7E9D}">
          <x14:formula1>
            <xm:f>選択肢!$B$20:$D$20</xm:f>
          </x14:formula1>
          <xm:sqref>B36:F36</xm:sqref>
        </x14:dataValidation>
        <x14:dataValidation type="list" allowBlank="1" showInputMessage="1" showErrorMessage="1" error="受入がある場合のみ「○」を選択" xr:uid="{D5897CEB-9F38-4FA6-B427-F059FC309408}">
          <x14:formula1>
            <xm:f>選択肢!$B$21</xm:f>
          </x14:formula1>
          <xm:sqref>B33:F33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A35"/>
  <sheetViews>
    <sheetView view="pageBreakPreview" zoomScale="90" zoomScaleNormal="100" zoomScaleSheetLayoutView="90" workbookViewId="0">
      <pane ySplit="4" topLeftCell="A15" activePane="bottomLeft" state="frozen"/>
      <selection activeCell="J15" sqref="J15"/>
      <selection pane="bottomLeft" activeCell="G1" sqref="G1:G1048576"/>
    </sheetView>
  </sheetViews>
  <sheetFormatPr defaultColWidth="9" defaultRowHeight="13"/>
  <cols>
    <col min="1" max="1" width="22.1796875" style="196" customWidth="1"/>
    <col min="2" max="6" width="18" style="196" customWidth="1"/>
    <col min="7" max="7" width="3.54296875" style="202" customWidth="1"/>
    <col min="8" max="16" width="9" style="196"/>
    <col min="17" max="17" width="12" style="196" customWidth="1"/>
    <col min="18" max="16384" width="9" style="196"/>
  </cols>
  <sheetData>
    <row r="1" spans="1:27" ht="14">
      <c r="A1" s="181"/>
    </row>
    <row r="2" spans="1:27" ht="21.75" customHeight="1">
      <c r="A2" s="181" t="s">
        <v>481</v>
      </c>
      <c r="H2" s="1102" t="s">
        <v>456</v>
      </c>
      <c r="I2" s="1102"/>
      <c r="J2" s="1102"/>
      <c r="K2" s="1102"/>
      <c r="L2" s="1102"/>
      <c r="M2" s="1102"/>
      <c r="N2" s="1102"/>
      <c r="O2" s="1102"/>
      <c r="P2" s="1102"/>
      <c r="Q2" s="1102"/>
    </row>
    <row r="3" spans="1:27" ht="35.9" customHeight="1">
      <c r="A3" s="591" t="s">
        <v>432</v>
      </c>
      <c r="B3" s="808"/>
      <c r="C3" s="587"/>
      <c r="D3" s="587"/>
      <c r="E3" s="587"/>
      <c r="F3" s="695"/>
      <c r="H3" s="230"/>
    </row>
    <row r="4" spans="1:27" ht="27.75" customHeight="1">
      <c r="A4" s="591" t="s">
        <v>433</v>
      </c>
      <c r="B4" s="393"/>
      <c r="C4" s="588"/>
      <c r="D4" s="588"/>
      <c r="E4" s="588"/>
      <c r="F4" s="588"/>
    </row>
    <row r="5" spans="1:27" ht="27.75" customHeight="1">
      <c r="A5" s="467" t="s">
        <v>434</v>
      </c>
      <c r="B5" s="393"/>
      <c r="C5" s="588"/>
      <c r="D5" s="588"/>
      <c r="E5" s="588"/>
      <c r="F5" s="588"/>
      <c r="H5" s="1096" t="s">
        <v>482</v>
      </c>
      <c r="I5" s="1096"/>
      <c r="J5" s="1096"/>
      <c r="K5" s="1096"/>
      <c r="L5" s="1096"/>
      <c r="M5" s="1096"/>
      <c r="N5" s="1096"/>
      <c r="O5" s="1096"/>
      <c r="P5" s="1096"/>
      <c r="Q5" s="1096"/>
      <c r="R5" s="444"/>
      <c r="S5" s="286"/>
      <c r="T5" s="286"/>
      <c r="U5" s="286"/>
      <c r="V5" s="286"/>
      <c r="W5" s="286"/>
      <c r="X5" s="286"/>
      <c r="Y5" s="286"/>
      <c r="Z5" s="286"/>
      <c r="AA5" s="286"/>
    </row>
    <row r="6" spans="1:27" ht="27.75" customHeight="1">
      <c r="A6" s="467" t="s">
        <v>436</v>
      </c>
      <c r="B6" s="588"/>
      <c r="C6" s="588"/>
      <c r="D6" s="588"/>
      <c r="E6" s="588"/>
      <c r="F6" s="588"/>
      <c r="H6" s="1096"/>
      <c r="I6" s="1096"/>
      <c r="J6" s="1096"/>
      <c r="K6" s="1096"/>
      <c r="L6" s="1096"/>
      <c r="M6" s="1096"/>
      <c r="N6" s="1096"/>
      <c r="O6" s="1096"/>
      <c r="P6" s="1096"/>
      <c r="Q6" s="1096"/>
      <c r="R6" s="286"/>
      <c r="S6" s="286"/>
      <c r="T6" s="286"/>
      <c r="U6" s="286"/>
      <c r="V6" s="286"/>
      <c r="W6" s="286"/>
      <c r="X6" s="286"/>
      <c r="Y6" s="286"/>
      <c r="Z6" s="286"/>
      <c r="AA6" s="286"/>
    </row>
    <row r="7" spans="1:27" ht="113.25" customHeight="1">
      <c r="A7" s="467" t="s">
        <v>483</v>
      </c>
      <c r="B7" s="501"/>
      <c r="C7" s="588"/>
      <c r="D7" s="588"/>
      <c r="E7" s="588"/>
      <c r="F7" s="588"/>
      <c r="H7" s="1096"/>
      <c r="I7" s="1096"/>
      <c r="J7" s="1096"/>
      <c r="K7" s="1096"/>
      <c r="L7" s="1096"/>
      <c r="M7" s="1096"/>
      <c r="N7" s="1096"/>
      <c r="O7" s="1096"/>
      <c r="P7" s="1096"/>
      <c r="Q7" s="1096"/>
      <c r="R7" s="286"/>
      <c r="S7" s="286"/>
      <c r="T7" s="286"/>
      <c r="U7" s="286"/>
      <c r="V7" s="286"/>
      <c r="W7" s="286"/>
      <c r="X7" s="286"/>
      <c r="Y7" s="286"/>
      <c r="Z7" s="286"/>
      <c r="AA7" s="286"/>
    </row>
    <row r="8" spans="1:27" ht="27.75" customHeight="1">
      <c r="A8" s="591" t="s">
        <v>458</v>
      </c>
      <c r="B8" s="393"/>
      <c r="C8" s="588"/>
      <c r="D8" s="588"/>
      <c r="E8" s="588"/>
      <c r="F8" s="588"/>
      <c r="H8" s="1096" t="s">
        <v>439</v>
      </c>
      <c r="I8" s="1103"/>
      <c r="J8" s="1103"/>
      <c r="K8" s="1103"/>
      <c r="L8" s="1103"/>
      <c r="M8" s="1103"/>
      <c r="N8" s="1103"/>
      <c r="O8" s="1103"/>
      <c r="P8" s="1103"/>
      <c r="Q8" s="1103"/>
      <c r="R8" s="286"/>
      <c r="S8" s="286"/>
      <c r="T8" s="286"/>
      <c r="U8" s="286"/>
      <c r="V8" s="286"/>
      <c r="W8" s="286"/>
      <c r="X8" s="286"/>
      <c r="Y8" s="286"/>
      <c r="Z8" s="286"/>
      <c r="AA8" s="286"/>
    </row>
    <row r="9" spans="1:27" ht="31.5" customHeight="1">
      <c r="A9" s="591" t="s">
        <v>317</v>
      </c>
      <c r="B9" s="717"/>
      <c r="C9" s="589"/>
      <c r="D9" s="589"/>
      <c r="E9" s="589"/>
      <c r="F9" s="589"/>
      <c r="H9" s="1103"/>
      <c r="I9" s="1103"/>
      <c r="J9" s="1103"/>
      <c r="K9" s="1103"/>
      <c r="L9" s="1103"/>
      <c r="M9" s="1103"/>
      <c r="N9" s="1103"/>
      <c r="O9" s="1103"/>
      <c r="P9" s="1103"/>
      <c r="Q9" s="1103"/>
      <c r="R9" s="286"/>
      <c r="S9" s="286"/>
      <c r="T9" s="286"/>
      <c r="U9" s="286"/>
      <c r="V9" s="286"/>
      <c r="W9" s="286"/>
      <c r="X9" s="286"/>
      <c r="Y9" s="286"/>
      <c r="Z9" s="286"/>
      <c r="AA9" s="286"/>
    </row>
    <row r="10" spans="1:27" ht="39.65" customHeight="1">
      <c r="A10" s="591" t="s">
        <v>440</v>
      </c>
      <c r="B10" s="717"/>
      <c r="C10" s="589"/>
      <c r="D10" s="589"/>
      <c r="E10" s="589"/>
      <c r="F10" s="589"/>
      <c r="H10" s="1103"/>
      <c r="I10" s="1103"/>
      <c r="J10" s="1103"/>
      <c r="K10" s="1103"/>
      <c r="L10" s="1103"/>
      <c r="M10" s="1103"/>
      <c r="N10" s="1103"/>
      <c r="O10" s="1103"/>
      <c r="P10" s="1103"/>
      <c r="Q10" s="1103"/>
      <c r="R10" s="286"/>
      <c r="S10" s="286"/>
      <c r="T10" s="286"/>
      <c r="U10" s="286"/>
      <c r="V10" s="286"/>
      <c r="W10" s="286"/>
      <c r="X10" s="286"/>
      <c r="Y10" s="286"/>
      <c r="Z10" s="286"/>
      <c r="AA10" s="286"/>
    </row>
    <row r="11" spans="1:27" ht="29.15" customHeight="1">
      <c r="A11" s="591" t="s">
        <v>442</v>
      </c>
      <c r="B11" s="717"/>
      <c r="C11" s="589"/>
      <c r="D11" s="589"/>
      <c r="E11" s="589"/>
      <c r="F11" s="589"/>
      <c r="H11" s="1103"/>
      <c r="I11" s="1103"/>
      <c r="J11" s="1103"/>
      <c r="K11" s="1103"/>
      <c r="L11" s="1103"/>
      <c r="M11" s="1103"/>
      <c r="N11" s="1103"/>
      <c r="O11" s="1103"/>
      <c r="P11" s="1103"/>
      <c r="Q11" s="1103"/>
      <c r="R11" s="286"/>
      <c r="S11" s="286"/>
      <c r="T11" s="286"/>
      <c r="U11" s="286"/>
      <c r="V11" s="286"/>
      <c r="W11" s="286"/>
      <c r="X11" s="286"/>
      <c r="Y11" s="286"/>
      <c r="Z11" s="286"/>
      <c r="AA11" s="286"/>
    </row>
    <row r="12" spans="1:27" ht="29.15" customHeight="1">
      <c r="A12" s="467" t="s">
        <v>443</v>
      </c>
      <c r="B12" s="393"/>
      <c r="C12" s="807"/>
      <c r="D12" s="807"/>
      <c r="E12" s="807"/>
      <c r="F12" s="807"/>
      <c r="H12" s="1096" t="s">
        <v>484</v>
      </c>
      <c r="I12" s="1096"/>
      <c r="J12" s="1096"/>
      <c r="K12" s="1096"/>
      <c r="L12" s="1096"/>
      <c r="M12" s="1096"/>
      <c r="N12" s="1096"/>
      <c r="O12" s="1096"/>
      <c r="P12" s="1096"/>
      <c r="Q12" s="1096"/>
      <c r="R12" s="286"/>
      <c r="S12" s="286"/>
      <c r="T12" s="286"/>
      <c r="U12" s="286"/>
      <c r="V12" s="286"/>
      <c r="W12" s="286"/>
      <c r="X12" s="286"/>
      <c r="Y12" s="286"/>
      <c r="Z12" s="286"/>
      <c r="AA12" s="286"/>
    </row>
    <row r="13" spans="1:27" ht="45" customHeight="1">
      <c r="A13" s="467" t="s">
        <v>444</v>
      </c>
      <c r="B13" s="718"/>
      <c r="C13" s="718"/>
      <c r="D13" s="718"/>
      <c r="E13" s="718"/>
      <c r="F13" s="718"/>
      <c r="H13" s="1096"/>
      <c r="I13" s="1096"/>
      <c r="J13" s="1096"/>
      <c r="K13" s="1096"/>
      <c r="L13" s="1096"/>
      <c r="M13" s="1096"/>
      <c r="N13" s="1096"/>
      <c r="O13" s="1096"/>
      <c r="P13" s="1096"/>
      <c r="Q13" s="1096"/>
      <c r="R13" s="286"/>
      <c r="S13" s="286"/>
      <c r="T13" s="286"/>
      <c r="U13" s="286"/>
      <c r="V13" s="286"/>
      <c r="W13" s="286"/>
      <c r="X13" s="286"/>
      <c r="Y13" s="286"/>
      <c r="Z13" s="286"/>
      <c r="AA13" s="286"/>
    </row>
    <row r="14" spans="1:27" ht="43.4" customHeight="1" thickBot="1">
      <c r="A14" s="254" t="s">
        <v>445</v>
      </c>
      <c r="B14" s="327"/>
      <c r="C14" s="328"/>
      <c r="D14" s="328"/>
      <c r="E14" s="328"/>
      <c r="F14" s="328"/>
      <c r="H14" s="1096"/>
      <c r="I14" s="1096"/>
      <c r="J14" s="1096"/>
      <c r="K14" s="1096"/>
      <c r="L14" s="1096"/>
      <c r="M14" s="1096"/>
      <c r="N14" s="1096"/>
      <c r="O14" s="1096"/>
      <c r="P14" s="1096"/>
      <c r="Q14" s="1096"/>
      <c r="R14" s="286"/>
      <c r="S14" s="286"/>
      <c r="T14" s="286"/>
      <c r="U14" s="286"/>
      <c r="V14" s="286"/>
      <c r="W14" s="286"/>
      <c r="X14" s="286"/>
      <c r="Y14" s="286"/>
      <c r="Z14" s="286"/>
      <c r="AA14" s="286"/>
    </row>
    <row r="15" spans="1:27" ht="60.65" customHeight="1" thickTop="1">
      <c r="A15" s="229" t="s">
        <v>446</v>
      </c>
      <c r="B15" s="329"/>
      <c r="C15" s="329"/>
      <c r="D15" s="329"/>
      <c r="E15" s="329"/>
      <c r="F15" s="329"/>
      <c r="H15" s="1096" t="s">
        <v>485</v>
      </c>
      <c r="I15" s="1096"/>
      <c r="J15" s="1096"/>
      <c r="K15" s="1096"/>
      <c r="L15" s="1096"/>
      <c r="M15" s="1096"/>
      <c r="N15" s="1096"/>
      <c r="O15" s="1096"/>
      <c r="P15" s="1096"/>
      <c r="Q15" s="1096"/>
      <c r="R15" s="286"/>
      <c r="S15" s="286"/>
      <c r="T15" s="286"/>
      <c r="U15" s="286"/>
      <c r="V15" s="286"/>
      <c r="W15" s="286"/>
      <c r="X15" s="286"/>
      <c r="Y15" s="286"/>
      <c r="Z15" s="286"/>
      <c r="AA15" s="286"/>
    </row>
    <row r="16" spans="1:27" ht="46.4" customHeight="1">
      <c r="A16" s="467" t="s">
        <v>486</v>
      </c>
      <c r="B16" s="331"/>
      <c r="C16" s="331"/>
      <c r="D16" s="331"/>
      <c r="E16" s="331"/>
      <c r="F16" s="331"/>
      <c r="H16" s="1096"/>
      <c r="I16" s="1096"/>
      <c r="J16" s="1096"/>
      <c r="K16" s="1096"/>
      <c r="L16" s="1096"/>
      <c r="M16" s="1096"/>
      <c r="N16" s="1096"/>
      <c r="O16" s="1096"/>
      <c r="P16" s="1096"/>
      <c r="Q16" s="1096"/>
      <c r="R16" s="286"/>
      <c r="S16" s="286"/>
      <c r="T16" s="286"/>
      <c r="U16" s="286"/>
      <c r="V16" s="286"/>
      <c r="W16" s="286"/>
      <c r="X16" s="286"/>
      <c r="Y16" s="286"/>
      <c r="Z16" s="286"/>
      <c r="AA16" s="286"/>
    </row>
    <row r="17" spans="1:27" ht="33.75" customHeight="1">
      <c r="A17" s="467" t="s">
        <v>462</v>
      </c>
      <c r="B17" s="329"/>
      <c r="C17" s="329"/>
      <c r="D17" s="329"/>
      <c r="E17" s="329"/>
      <c r="F17" s="329"/>
      <c r="H17" s="1096"/>
      <c r="I17" s="1096"/>
      <c r="J17" s="1096"/>
      <c r="K17" s="1096"/>
      <c r="L17" s="1096"/>
      <c r="M17" s="1096"/>
      <c r="N17" s="1096"/>
      <c r="O17" s="1096"/>
      <c r="P17" s="1096"/>
      <c r="Q17" s="1096"/>
      <c r="R17" s="286"/>
      <c r="S17" s="286"/>
      <c r="T17" s="286"/>
      <c r="U17" s="286"/>
      <c r="V17" s="286"/>
      <c r="W17" s="286"/>
      <c r="X17" s="286"/>
      <c r="Y17" s="286"/>
      <c r="Z17" s="286"/>
      <c r="AA17" s="286"/>
    </row>
    <row r="18" spans="1:27" ht="33.75" customHeight="1">
      <c r="A18" s="467" t="s">
        <v>487</v>
      </c>
      <c r="B18" s="329"/>
      <c r="C18" s="329"/>
      <c r="D18" s="329"/>
      <c r="E18" s="329"/>
      <c r="F18" s="329"/>
      <c r="H18" s="1096" t="s">
        <v>488</v>
      </c>
      <c r="I18" s="1096"/>
      <c r="J18" s="1096"/>
      <c r="K18" s="1096"/>
      <c r="L18" s="1096"/>
      <c r="M18" s="1096"/>
      <c r="N18" s="1096"/>
      <c r="O18" s="1096"/>
      <c r="P18" s="1096"/>
      <c r="Q18" s="1096"/>
      <c r="R18" s="286"/>
      <c r="S18" s="286"/>
      <c r="T18" s="286"/>
      <c r="U18" s="286"/>
      <c r="V18" s="286"/>
      <c r="W18" s="286"/>
      <c r="X18" s="286"/>
      <c r="Y18" s="286"/>
      <c r="Z18" s="286"/>
      <c r="AA18" s="286"/>
    </row>
    <row r="19" spans="1:27" ht="83.25" customHeight="1">
      <c r="A19" s="467" t="s">
        <v>489</v>
      </c>
      <c r="B19" s="719"/>
      <c r="C19" s="700"/>
      <c r="D19" s="700"/>
      <c r="E19" s="700"/>
      <c r="F19" s="700"/>
      <c r="H19" s="1096"/>
      <c r="I19" s="1096"/>
      <c r="J19" s="1096"/>
      <c r="K19" s="1096"/>
      <c r="L19" s="1096"/>
      <c r="M19" s="1096"/>
      <c r="N19" s="1096"/>
      <c r="O19" s="1096"/>
      <c r="P19" s="1096"/>
      <c r="Q19" s="1096"/>
      <c r="R19" s="286"/>
      <c r="S19" s="286"/>
      <c r="T19" s="286"/>
      <c r="U19" s="286"/>
      <c r="V19" s="286"/>
      <c r="W19" s="286"/>
      <c r="X19" s="286"/>
      <c r="Y19" s="286"/>
      <c r="Z19" s="286"/>
      <c r="AA19" s="286"/>
    </row>
    <row r="20" spans="1:27" ht="37.5" customHeight="1">
      <c r="A20" s="467" t="s">
        <v>490</v>
      </c>
      <c r="B20" s="720"/>
      <c r="C20" s="700"/>
      <c r="D20" s="700"/>
      <c r="E20" s="700"/>
      <c r="F20" s="700"/>
      <c r="H20" s="1096"/>
      <c r="I20" s="1096"/>
      <c r="J20" s="1096"/>
      <c r="K20" s="1096"/>
      <c r="L20" s="1096"/>
      <c r="M20" s="1096"/>
      <c r="N20" s="1096"/>
      <c r="O20" s="1096"/>
      <c r="P20" s="1096"/>
      <c r="Q20" s="1096"/>
      <c r="R20" s="286"/>
      <c r="S20" s="286"/>
      <c r="T20" s="286"/>
      <c r="U20" s="286"/>
      <c r="V20" s="286"/>
      <c r="W20" s="286"/>
      <c r="X20" s="286"/>
      <c r="Y20" s="286"/>
      <c r="Z20" s="286"/>
      <c r="AA20" s="286"/>
    </row>
    <row r="21" spans="1:27" ht="36" customHeight="1">
      <c r="A21" s="467" t="s">
        <v>491</v>
      </c>
      <c r="B21" s="721"/>
      <c r="C21" s="721"/>
      <c r="D21" s="721"/>
      <c r="E21" s="721"/>
      <c r="F21" s="721"/>
      <c r="H21" s="1096"/>
      <c r="I21" s="1096"/>
      <c r="J21" s="1096"/>
      <c r="K21" s="1096"/>
      <c r="L21" s="1096"/>
      <c r="M21" s="1096"/>
      <c r="N21" s="1096"/>
      <c r="O21" s="1096"/>
      <c r="P21" s="1096"/>
      <c r="Q21" s="1096"/>
      <c r="R21" s="286"/>
      <c r="S21" s="286"/>
      <c r="T21" s="286"/>
      <c r="U21" s="286"/>
      <c r="V21" s="286"/>
      <c r="W21" s="286"/>
      <c r="X21" s="286"/>
      <c r="Y21" s="286"/>
      <c r="Z21" s="286"/>
      <c r="AA21" s="286"/>
    </row>
    <row r="22" spans="1:27" ht="37.5" customHeight="1">
      <c r="A22" s="722" t="s">
        <v>102</v>
      </c>
      <c r="B22" s="501"/>
      <c r="C22" s="696"/>
      <c r="D22" s="696"/>
      <c r="E22" s="696"/>
      <c r="F22" s="696"/>
      <c r="H22" s="1096" t="s">
        <v>492</v>
      </c>
      <c r="I22" s="1096"/>
      <c r="J22" s="1096"/>
      <c r="K22" s="1096"/>
      <c r="L22" s="1096"/>
      <c r="M22" s="1096"/>
      <c r="N22" s="1096"/>
      <c r="O22" s="1096"/>
      <c r="P22" s="1096"/>
      <c r="Q22" s="1096"/>
      <c r="R22" s="286"/>
      <c r="S22" s="286"/>
      <c r="T22" s="286"/>
      <c r="U22" s="286"/>
      <c r="V22" s="286"/>
      <c r="W22" s="286"/>
      <c r="X22" s="286"/>
      <c r="Y22" s="286"/>
      <c r="Z22" s="286"/>
      <c r="AA22" s="286"/>
    </row>
    <row r="23" spans="1:27">
      <c r="H23" s="1096"/>
      <c r="I23" s="1096"/>
      <c r="J23" s="1096"/>
      <c r="K23" s="1096"/>
      <c r="L23" s="1096"/>
      <c r="M23" s="1096"/>
      <c r="N23" s="1096"/>
      <c r="O23" s="1096"/>
      <c r="P23" s="1096"/>
      <c r="Q23" s="1096"/>
    </row>
    <row r="24" spans="1:27">
      <c r="H24" s="1096"/>
      <c r="I24" s="1096"/>
      <c r="J24" s="1096"/>
      <c r="K24" s="1096"/>
      <c r="L24" s="1096"/>
      <c r="M24" s="1096"/>
      <c r="N24" s="1096"/>
      <c r="O24" s="1096"/>
      <c r="P24" s="1096"/>
      <c r="Q24" s="1096"/>
    </row>
    <row r="25" spans="1:27">
      <c r="H25" s="1096"/>
      <c r="I25" s="1096"/>
      <c r="J25" s="1096"/>
      <c r="K25" s="1096"/>
      <c r="L25" s="1096"/>
      <c r="M25" s="1096"/>
      <c r="N25" s="1096"/>
      <c r="O25" s="1096"/>
      <c r="P25" s="1096"/>
      <c r="Q25" s="1096"/>
    </row>
    <row r="26" spans="1:27">
      <c r="H26" s="1096"/>
      <c r="I26" s="1096"/>
      <c r="J26" s="1096"/>
      <c r="K26" s="1096"/>
      <c r="L26" s="1096"/>
      <c r="M26" s="1096"/>
      <c r="N26" s="1096"/>
      <c r="O26" s="1096"/>
      <c r="P26" s="1096"/>
      <c r="Q26" s="1096"/>
    </row>
    <row r="27" spans="1:27">
      <c r="H27" s="1096"/>
      <c r="I27" s="1096"/>
      <c r="J27" s="1096"/>
      <c r="K27" s="1096"/>
      <c r="L27" s="1096"/>
      <c r="M27" s="1096"/>
      <c r="N27" s="1096"/>
      <c r="O27" s="1096"/>
      <c r="P27" s="1096"/>
      <c r="Q27" s="1096"/>
    </row>
    <row r="28" spans="1:27">
      <c r="H28" s="1096"/>
      <c r="I28" s="1096"/>
      <c r="J28" s="1096"/>
      <c r="K28" s="1096"/>
      <c r="L28" s="1096"/>
      <c r="M28" s="1096"/>
      <c r="N28" s="1096"/>
      <c r="O28" s="1096"/>
      <c r="P28" s="1096"/>
      <c r="Q28" s="1096"/>
    </row>
    <row r="29" spans="1:27">
      <c r="H29" s="1096"/>
      <c r="I29" s="1096"/>
      <c r="J29" s="1096"/>
      <c r="K29" s="1096"/>
      <c r="L29" s="1096"/>
      <c r="M29" s="1096"/>
      <c r="N29" s="1096"/>
      <c r="O29" s="1096"/>
      <c r="P29" s="1096"/>
      <c r="Q29" s="1096"/>
    </row>
    <row r="30" spans="1:27">
      <c r="H30" s="1096"/>
      <c r="I30" s="1096"/>
      <c r="J30" s="1096"/>
      <c r="K30" s="1096"/>
      <c r="L30" s="1096"/>
      <c r="M30" s="1096"/>
      <c r="N30" s="1096"/>
      <c r="O30" s="1096"/>
      <c r="P30" s="1096"/>
      <c r="Q30" s="1096"/>
    </row>
    <row r="31" spans="1:27">
      <c r="H31" s="1096"/>
      <c r="I31" s="1096"/>
      <c r="J31" s="1096"/>
      <c r="K31" s="1096"/>
      <c r="L31" s="1096"/>
      <c r="M31" s="1096"/>
      <c r="N31" s="1096"/>
      <c r="O31" s="1096"/>
      <c r="P31" s="1096"/>
      <c r="Q31" s="1096"/>
    </row>
    <row r="32" spans="1:27">
      <c r="H32" s="1096"/>
      <c r="I32" s="1096"/>
      <c r="J32" s="1096"/>
      <c r="K32" s="1096"/>
      <c r="L32" s="1096"/>
      <c r="M32" s="1096"/>
      <c r="N32" s="1096"/>
      <c r="O32" s="1096"/>
      <c r="P32" s="1096"/>
      <c r="Q32" s="1096"/>
    </row>
    <row r="33" spans="8:17">
      <c r="H33" s="447"/>
      <c r="I33" s="447"/>
      <c r="J33" s="447"/>
      <c r="K33" s="447"/>
      <c r="L33" s="447"/>
      <c r="M33" s="447"/>
      <c r="N33" s="447"/>
      <c r="O33" s="447"/>
      <c r="P33" s="447"/>
      <c r="Q33" s="447"/>
    </row>
    <row r="34" spans="8:17">
      <c r="H34" s="447"/>
      <c r="I34" s="447"/>
      <c r="J34" s="447"/>
      <c r="K34" s="447"/>
      <c r="L34" s="447"/>
      <c r="M34" s="447"/>
      <c r="N34" s="447"/>
      <c r="O34" s="447"/>
      <c r="P34" s="447"/>
      <c r="Q34" s="447"/>
    </row>
    <row r="35" spans="8:17">
      <c r="H35" s="447"/>
      <c r="I35" s="447"/>
      <c r="J35" s="447"/>
      <c r="K35" s="447"/>
      <c r="L35" s="447"/>
      <c r="M35" s="447"/>
      <c r="N35" s="447"/>
      <c r="O35" s="447"/>
      <c r="P35" s="447"/>
      <c r="Q35" s="447"/>
    </row>
  </sheetData>
  <mergeCells count="7">
    <mergeCell ref="H22:Q32"/>
    <mergeCell ref="H2:Q2"/>
    <mergeCell ref="H5:Q7"/>
    <mergeCell ref="H8:Q11"/>
    <mergeCell ref="H12:Q14"/>
    <mergeCell ref="H15:Q17"/>
    <mergeCell ref="H18:Q21"/>
  </mergeCells>
  <phoneticPr fontId="16"/>
  <conditionalFormatting sqref="B15:B21">
    <cfRule type="expression" dxfId="36" priority="5">
      <formula>$B$15="○"</formula>
    </cfRule>
  </conditionalFormatting>
  <conditionalFormatting sqref="C15:C21">
    <cfRule type="expression" dxfId="35" priority="4">
      <formula>$C$15="○"</formula>
    </cfRule>
  </conditionalFormatting>
  <conditionalFormatting sqref="D15:D21">
    <cfRule type="expression" dxfId="34" priority="3">
      <formula>$D$15="○"</formula>
    </cfRule>
  </conditionalFormatting>
  <conditionalFormatting sqref="E15:E21">
    <cfRule type="expression" dxfId="33" priority="2">
      <formula>$E$15="○"</formula>
    </cfRule>
  </conditionalFormatting>
  <conditionalFormatting sqref="F15:F21">
    <cfRule type="expression" dxfId="32" priority="1">
      <formula>$F$15="○"</formula>
    </cfRule>
  </conditionalFormatting>
  <dataValidations count="1">
    <dataValidation type="list" allowBlank="1" showInputMessage="1" showErrorMessage="1" sqref="C20:F20" xr:uid="{00000000-0002-0000-0A00-000001000000}">
      <formula1>"有,無"</formula1>
    </dataValidation>
  </dataValidations>
  <pageMargins left="0.7" right="0.7" top="0.75" bottom="0.75" header="0.3" footer="0.3"/>
  <pageSetup paperSize="9" scale="79" orientation="portrait" r:id="rId1"/>
  <extLst>
    <ext xmlns:x14="http://schemas.microsoft.com/office/spreadsheetml/2009/9/main" uri="{CCE6A557-97BC-4b89-ADB6-D9C93CAAB3DF}">
      <x14:dataValidations xmlns:xm="http://schemas.microsoft.com/office/excel/2006/main" count="6">
        <x14:dataValidation type="list" allowBlank="1" showInputMessage="1" xr:uid="{5EEDC7E6-D7CD-4307-94FC-9AA80904FB7F}">
          <x14:formula1>
            <xm:f>選択肢!$B$25</xm:f>
          </x14:formula1>
          <xm:sqref>B16:F16</xm:sqref>
        </x14:dataValidation>
        <x14:dataValidation type="list" allowBlank="1" showInputMessage="1" showErrorMessage="1" error="「－」、「○」どちらかを選択" xr:uid="{5EF134B6-B0ED-45A8-8005-4C1170D5D03C}">
          <x14:formula1>
            <xm:f>選択肢!$B$26:$C$26</xm:f>
          </x14:formula1>
          <xm:sqref>B17:F18</xm:sqref>
        </x14:dataValidation>
        <x14:dataValidation type="list" allowBlank="1" showInputMessage="1" xr:uid="{CAFFB902-770D-491D-B3EF-F25CFF2E553C}">
          <x14:formula1>
            <xm:f>選択肢!$B$23:$C$23</xm:f>
          </x14:formula1>
          <xm:sqref>B6:F6</xm:sqref>
        </x14:dataValidation>
        <x14:dataValidation type="list" allowBlank="1" showInputMessage="1" showErrorMessage="1" error="活用予定がない場合は入力不要" xr:uid="{8ECF5E5A-533A-4445-9B38-C837CB6EA4D3}">
          <x14:formula1>
            <xm:f>選択肢!$B$24</xm:f>
          </x14:formula1>
          <xm:sqref>B15:F15</xm:sqref>
        </x14:dataValidation>
        <x14:dataValidation type="list" allowBlank="1" showInputMessage="1" xr:uid="{FF8BEE9A-34FC-4B28-A9BD-6DF7E629B387}">
          <x14:formula1>
            <xm:f>選択肢!$B$27:$C$27</xm:f>
          </x14:formula1>
          <xm:sqref>B20</xm:sqref>
        </x14:dataValidation>
        <x14:dataValidation type="list" allowBlank="1" showInputMessage="1" xr:uid="{2841ED04-DC42-4879-8C8B-B1DBBC9EAFE7}">
          <x14:formula1>
            <xm:f>選択肢!$B$28:$D$28</xm:f>
          </x14:formula1>
          <xm:sqref>B21:F21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Q26"/>
  <sheetViews>
    <sheetView view="pageBreakPreview" zoomScale="90" zoomScaleNormal="100" zoomScaleSheetLayoutView="90" workbookViewId="0">
      <pane ySplit="4" topLeftCell="A5" activePane="bottomLeft" state="frozen"/>
      <selection activeCell="J15" sqref="J15"/>
      <selection pane="bottomLeft" activeCell="G1" sqref="G1:G1048576"/>
    </sheetView>
  </sheetViews>
  <sheetFormatPr defaultColWidth="9" defaultRowHeight="13"/>
  <cols>
    <col min="1" max="1" width="22.1796875" style="196" customWidth="1"/>
    <col min="2" max="6" width="18" style="196" customWidth="1"/>
    <col min="7" max="7" width="3.54296875" style="202" customWidth="1"/>
    <col min="8" max="16384" width="9" style="196"/>
  </cols>
  <sheetData>
    <row r="1" spans="1:17" ht="14">
      <c r="A1" s="234"/>
      <c r="B1" s="202"/>
      <c r="C1" s="202"/>
      <c r="D1" s="202"/>
      <c r="E1" s="202"/>
      <c r="F1" s="202"/>
    </row>
    <row r="2" spans="1:17" ht="19.399999999999999" customHeight="1">
      <c r="A2" s="202" t="s">
        <v>493</v>
      </c>
      <c r="B2" s="202"/>
      <c r="C2" s="202"/>
      <c r="D2" s="202"/>
      <c r="E2" s="202"/>
      <c r="F2" s="202"/>
    </row>
    <row r="3" spans="1:17" ht="35.9" customHeight="1">
      <c r="A3" s="591" t="s">
        <v>432</v>
      </c>
      <c r="B3" s="808"/>
      <c r="C3" s="587"/>
      <c r="D3" s="587"/>
      <c r="E3" s="587"/>
      <c r="F3" s="695"/>
      <c r="H3" s="1102" t="s">
        <v>456</v>
      </c>
      <c r="I3" s="1102"/>
      <c r="J3" s="1102"/>
      <c r="K3" s="1102"/>
      <c r="L3" s="1102"/>
      <c r="M3" s="1102"/>
      <c r="N3" s="1102"/>
      <c r="O3" s="1102"/>
      <c r="P3" s="1102"/>
      <c r="Q3" s="1102"/>
    </row>
    <row r="4" spans="1:17" ht="36" customHeight="1">
      <c r="A4" s="591" t="s">
        <v>433</v>
      </c>
      <c r="B4" s="393"/>
      <c r="C4" s="588"/>
      <c r="D4" s="588"/>
      <c r="E4" s="588"/>
      <c r="F4" s="588"/>
    </row>
    <row r="5" spans="1:17" ht="29.25" customHeight="1">
      <c r="A5" s="467" t="s">
        <v>434</v>
      </c>
      <c r="B5" s="393"/>
      <c r="C5" s="588"/>
      <c r="D5" s="588"/>
      <c r="E5" s="588"/>
      <c r="F5" s="588"/>
      <c r="H5" s="1096" t="s">
        <v>494</v>
      </c>
      <c r="I5" s="1096"/>
      <c r="J5" s="1096"/>
      <c r="K5" s="1096"/>
      <c r="L5" s="1096"/>
      <c r="M5" s="1096"/>
      <c r="N5" s="1096"/>
      <c r="O5" s="1096"/>
      <c r="P5" s="1096"/>
      <c r="Q5" s="1096"/>
    </row>
    <row r="6" spans="1:17" ht="38.25" customHeight="1">
      <c r="A6" s="467" t="s">
        <v>436</v>
      </c>
      <c r="B6" s="589"/>
      <c r="C6" s="589"/>
      <c r="D6" s="589"/>
      <c r="E6" s="589"/>
      <c r="F6" s="589"/>
      <c r="H6" s="1096"/>
      <c r="I6" s="1096"/>
      <c r="J6" s="1096"/>
      <c r="K6" s="1096"/>
      <c r="L6" s="1096"/>
      <c r="M6" s="1096"/>
      <c r="N6" s="1096"/>
      <c r="O6" s="1096"/>
      <c r="P6" s="1096"/>
      <c r="Q6" s="1096"/>
    </row>
    <row r="7" spans="1:17" ht="81" customHeight="1">
      <c r="A7" s="467" t="s">
        <v>483</v>
      </c>
      <c r="B7" s="501"/>
      <c r="C7" s="588"/>
      <c r="D7" s="588"/>
      <c r="E7" s="588"/>
      <c r="F7" s="588"/>
      <c r="H7" s="1096"/>
      <c r="I7" s="1096"/>
      <c r="J7" s="1096"/>
      <c r="K7" s="1096"/>
      <c r="L7" s="1096"/>
      <c r="M7" s="1096"/>
      <c r="N7" s="1096"/>
      <c r="O7" s="1096"/>
      <c r="P7" s="1096"/>
      <c r="Q7" s="1096"/>
    </row>
    <row r="8" spans="1:17" ht="30.75" customHeight="1">
      <c r="A8" s="591" t="s">
        <v>495</v>
      </c>
      <c r="B8" s="330"/>
      <c r="C8" s="330"/>
      <c r="D8" s="330"/>
      <c r="E8" s="330"/>
      <c r="F8" s="330"/>
      <c r="H8" s="1096"/>
      <c r="I8" s="1096"/>
      <c r="J8" s="1096"/>
      <c r="K8" s="1096"/>
      <c r="L8" s="1096"/>
      <c r="M8" s="1096"/>
      <c r="N8" s="1096"/>
      <c r="O8" s="1096"/>
      <c r="P8" s="1096"/>
      <c r="Q8" s="1096"/>
    </row>
    <row r="9" spans="1:17" ht="32.25" customHeight="1">
      <c r="A9" s="591" t="s">
        <v>458</v>
      </c>
      <c r="B9" s="393"/>
      <c r="C9" s="588"/>
      <c r="D9" s="588"/>
      <c r="E9" s="588"/>
      <c r="F9" s="588"/>
      <c r="H9" s="1096"/>
      <c r="I9" s="1096"/>
      <c r="J9" s="1096"/>
      <c r="K9" s="1096"/>
      <c r="L9" s="1096"/>
      <c r="M9" s="1096"/>
      <c r="N9" s="1096"/>
      <c r="O9" s="1096"/>
      <c r="P9" s="1096"/>
      <c r="Q9" s="1096"/>
    </row>
    <row r="10" spans="1:17" ht="31.5" customHeight="1">
      <c r="A10" s="702" t="s">
        <v>496</v>
      </c>
      <c r="B10" s="723"/>
      <c r="C10" s="724"/>
      <c r="D10" s="724"/>
      <c r="E10" s="724"/>
      <c r="F10" s="724"/>
      <c r="H10" s="1096"/>
      <c r="I10" s="1096"/>
      <c r="J10" s="1096"/>
      <c r="K10" s="1096"/>
      <c r="L10" s="1096"/>
      <c r="M10" s="1096"/>
      <c r="N10" s="1096"/>
      <c r="O10" s="1096"/>
      <c r="P10" s="1096"/>
      <c r="Q10" s="1096"/>
    </row>
    <row r="11" spans="1:17" ht="31.5" customHeight="1">
      <c r="A11" s="325" t="s">
        <v>497</v>
      </c>
      <c r="B11" s="340"/>
      <c r="C11" s="340"/>
      <c r="D11" s="340"/>
      <c r="E11" s="340"/>
      <c r="F11" s="340"/>
      <c r="H11" s="1096" t="s">
        <v>439</v>
      </c>
      <c r="I11" s="1096"/>
      <c r="J11" s="1096"/>
      <c r="K11" s="1096"/>
      <c r="L11" s="1096"/>
      <c r="M11" s="1096"/>
      <c r="N11" s="1096"/>
      <c r="O11" s="1096"/>
      <c r="P11" s="1096"/>
      <c r="Q11" s="1096"/>
    </row>
    <row r="12" spans="1:17" ht="31.5" customHeight="1">
      <c r="A12" s="255" t="s">
        <v>498</v>
      </c>
      <c r="B12" s="725"/>
      <c r="C12" s="725"/>
      <c r="D12" s="725"/>
      <c r="E12" s="725"/>
      <c r="F12" s="725"/>
      <c r="H12" s="1096"/>
      <c r="I12" s="1096"/>
      <c r="J12" s="1096"/>
      <c r="K12" s="1096"/>
      <c r="L12" s="1096"/>
      <c r="M12" s="1096"/>
      <c r="N12" s="1096"/>
      <c r="O12" s="1096"/>
      <c r="P12" s="1096"/>
      <c r="Q12" s="1096"/>
    </row>
    <row r="13" spans="1:17" ht="28.4" customHeight="1">
      <c r="A13" s="591" t="s">
        <v>440</v>
      </c>
      <c r="B13" s="717"/>
      <c r="C13" s="589"/>
      <c r="D13" s="589"/>
      <c r="E13" s="589"/>
      <c r="F13" s="589"/>
      <c r="H13" s="1096"/>
      <c r="I13" s="1096"/>
      <c r="J13" s="1096"/>
      <c r="K13" s="1096"/>
      <c r="L13" s="1096"/>
      <c r="M13" s="1096"/>
      <c r="N13" s="1096"/>
      <c r="O13" s="1096"/>
      <c r="P13" s="1096"/>
      <c r="Q13" s="1096"/>
    </row>
    <row r="14" spans="1:17" ht="28.4" customHeight="1">
      <c r="A14" s="591" t="s">
        <v>442</v>
      </c>
      <c r="B14" s="717"/>
      <c r="C14" s="589"/>
      <c r="D14" s="589"/>
      <c r="E14" s="589"/>
      <c r="F14" s="589"/>
      <c r="H14" s="1096"/>
      <c r="I14" s="1096"/>
      <c r="J14" s="1096"/>
      <c r="K14" s="1096"/>
      <c r="L14" s="1096"/>
      <c r="M14" s="1096"/>
      <c r="N14" s="1096"/>
      <c r="O14" s="1096"/>
      <c r="P14" s="1096"/>
      <c r="Q14" s="1096"/>
    </row>
    <row r="15" spans="1:17" ht="42.75" customHeight="1">
      <c r="A15" s="467" t="s">
        <v>443</v>
      </c>
      <c r="B15" s="393"/>
      <c r="C15" s="807"/>
      <c r="D15" s="807"/>
      <c r="E15" s="807"/>
      <c r="F15" s="807"/>
      <c r="H15" s="1096" t="s">
        <v>499</v>
      </c>
      <c r="I15" s="1096"/>
      <c r="J15" s="1096"/>
      <c r="K15" s="1096"/>
      <c r="L15" s="1096"/>
      <c r="M15" s="1096"/>
      <c r="N15" s="1096"/>
      <c r="O15" s="1096"/>
      <c r="P15" s="1096"/>
      <c r="Q15" s="1096"/>
    </row>
    <row r="16" spans="1:17" ht="42.75" customHeight="1">
      <c r="A16" s="467" t="s">
        <v>444</v>
      </c>
      <c r="B16" s="718"/>
      <c r="C16" s="718"/>
      <c r="D16" s="718"/>
      <c r="E16" s="718"/>
      <c r="F16" s="718"/>
      <c r="H16" s="1096"/>
      <c r="I16" s="1096"/>
      <c r="J16" s="1096"/>
      <c r="K16" s="1096"/>
      <c r="L16" s="1096"/>
      <c r="M16" s="1096"/>
      <c r="N16" s="1096"/>
      <c r="O16" s="1096"/>
      <c r="P16" s="1096"/>
      <c r="Q16" s="1096"/>
    </row>
    <row r="17" spans="1:17" ht="42.75" customHeight="1" thickBot="1">
      <c r="A17" s="254" t="s">
        <v>445</v>
      </c>
      <c r="B17" s="341"/>
      <c r="C17" s="338"/>
      <c r="D17" s="338"/>
      <c r="E17" s="338"/>
      <c r="F17" s="338"/>
      <c r="H17" s="1096"/>
      <c r="I17" s="1096"/>
      <c r="J17" s="1096"/>
      <c r="K17" s="1096"/>
      <c r="L17" s="1096"/>
      <c r="M17" s="1096"/>
      <c r="N17" s="1096"/>
      <c r="O17" s="1096"/>
      <c r="P17" s="1096"/>
      <c r="Q17" s="1096"/>
    </row>
    <row r="18" spans="1:17" ht="60" customHeight="1" thickTop="1">
      <c r="A18" s="324" t="s">
        <v>500</v>
      </c>
      <c r="B18" s="329"/>
      <c r="C18" s="329"/>
      <c r="D18" s="329"/>
      <c r="E18" s="329"/>
      <c r="F18" s="329"/>
      <c r="H18" s="1096"/>
      <c r="I18" s="1096"/>
      <c r="J18" s="1096"/>
      <c r="K18" s="1096"/>
      <c r="L18" s="1096"/>
      <c r="M18" s="1096"/>
      <c r="N18" s="1096"/>
      <c r="O18" s="1096"/>
      <c r="P18" s="1096"/>
      <c r="Q18" s="1096"/>
    </row>
    <row r="19" spans="1:17" ht="42.75" customHeight="1">
      <c r="A19" s="467" t="s">
        <v>460</v>
      </c>
      <c r="B19" s="700"/>
      <c r="C19" s="700"/>
      <c r="D19" s="700"/>
      <c r="E19" s="700"/>
      <c r="F19" s="700"/>
      <c r="H19" s="1096"/>
      <c r="I19" s="1096"/>
      <c r="J19" s="1096"/>
      <c r="K19" s="1096"/>
      <c r="L19" s="1096"/>
      <c r="M19" s="1096"/>
      <c r="N19" s="1096"/>
      <c r="O19" s="1096"/>
      <c r="P19" s="1096"/>
      <c r="Q19" s="1096"/>
    </row>
    <row r="20" spans="1:17" ht="42.75" customHeight="1">
      <c r="A20" s="809" t="s">
        <v>501</v>
      </c>
      <c r="B20" s="810"/>
      <c r="C20" s="810"/>
      <c r="D20" s="810"/>
      <c r="E20" s="810"/>
      <c r="F20" s="810"/>
      <c r="H20" s="1096" t="s">
        <v>502</v>
      </c>
      <c r="I20" s="1096"/>
      <c r="J20" s="1096"/>
      <c r="K20" s="1096"/>
      <c r="L20" s="1096"/>
      <c r="M20" s="1096"/>
      <c r="N20" s="1096"/>
      <c r="O20" s="1096"/>
      <c r="P20" s="1096"/>
      <c r="Q20" s="1096"/>
    </row>
    <row r="21" spans="1:17" ht="35.25" customHeight="1">
      <c r="A21" s="809" t="s">
        <v>503</v>
      </c>
      <c r="B21" s="810"/>
      <c r="C21" s="811"/>
      <c r="D21" s="811"/>
      <c r="E21" s="811"/>
      <c r="F21" s="811"/>
      <c r="H21" s="1096"/>
      <c r="I21" s="1096"/>
      <c r="J21" s="1096"/>
      <c r="K21" s="1096"/>
      <c r="L21" s="1096"/>
      <c r="M21" s="1096"/>
      <c r="N21" s="1096"/>
      <c r="O21" s="1096"/>
      <c r="P21" s="1096"/>
      <c r="Q21" s="1096"/>
    </row>
    <row r="22" spans="1:17" ht="37.5" customHeight="1">
      <c r="A22" s="702" t="s">
        <v>504</v>
      </c>
      <c r="B22" s="726"/>
      <c r="C22" s="727"/>
      <c r="D22" s="727"/>
      <c r="E22" s="727"/>
      <c r="F22" s="727"/>
      <c r="H22" s="1096"/>
      <c r="I22" s="1096"/>
      <c r="J22" s="1096"/>
      <c r="K22" s="1096"/>
      <c r="L22" s="1096"/>
      <c r="M22" s="1096"/>
      <c r="N22" s="1096"/>
      <c r="O22" s="1096"/>
      <c r="P22" s="1096"/>
      <c r="Q22" s="1096"/>
    </row>
    <row r="23" spans="1:17" ht="37.5" customHeight="1">
      <c r="A23" s="326" t="s">
        <v>505</v>
      </c>
      <c r="B23" s="332"/>
      <c r="C23" s="333"/>
      <c r="D23" s="333"/>
      <c r="E23" s="333"/>
      <c r="F23" s="333"/>
      <c r="H23" s="1096"/>
      <c r="I23" s="1096"/>
      <c r="J23" s="1096"/>
      <c r="K23" s="1096"/>
      <c r="L23" s="1096"/>
      <c r="M23" s="1096"/>
      <c r="N23" s="1096"/>
      <c r="O23" s="1096"/>
      <c r="P23" s="1096"/>
      <c r="Q23" s="1096"/>
    </row>
    <row r="24" spans="1:17" ht="36" customHeight="1">
      <c r="A24" s="702" t="s">
        <v>506</v>
      </c>
      <c r="B24" s="720"/>
      <c r="C24" s="720"/>
      <c r="D24" s="720"/>
      <c r="E24" s="720"/>
      <c r="F24" s="720"/>
      <c r="H24" s="1096"/>
      <c r="I24" s="1096"/>
      <c r="J24" s="1096"/>
      <c r="K24" s="1096"/>
      <c r="L24" s="1096"/>
      <c r="M24" s="1096"/>
      <c r="N24" s="1096"/>
      <c r="O24" s="1096"/>
      <c r="P24" s="1096"/>
      <c r="Q24" s="1096"/>
    </row>
    <row r="25" spans="1:17" ht="42" customHeight="1">
      <c r="A25" s="265" t="s">
        <v>102</v>
      </c>
      <c r="B25" s="728"/>
      <c r="C25" s="729"/>
      <c r="D25" s="729"/>
      <c r="E25" s="729"/>
      <c r="F25" s="729"/>
      <c r="H25" s="1096"/>
      <c r="I25" s="1096"/>
      <c r="J25" s="1096"/>
      <c r="K25" s="1096"/>
      <c r="L25" s="1096"/>
      <c r="M25" s="1096"/>
      <c r="N25" s="1096"/>
      <c r="O25" s="1096"/>
      <c r="P25" s="1096"/>
      <c r="Q25" s="1096"/>
    </row>
    <row r="26" spans="1:17">
      <c r="A26" s="230"/>
      <c r="B26" s="202"/>
      <c r="C26" s="202"/>
      <c r="D26" s="202"/>
      <c r="E26" s="202"/>
      <c r="F26" s="202"/>
    </row>
  </sheetData>
  <mergeCells count="5">
    <mergeCell ref="H3:Q3"/>
    <mergeCell ref="H11:Q14"/>
    <mergeCell ref="H15:Q19"/>
    <mergeCell ref="H20:Q25"/>
    <mergeCell ref="H5:Q10"/>
  </mergeCells>
  <phoneticPr fontId="16"/>
  <conditionalFormatting sqref="B18:B24">
    <cfRule type="expression" dxfId="31" priority="5">
      <formula>$B$18="○"</formula>
    </cfRule>
  </conditionalFormatting>
  <conditionalFormatting sqref="C18:C24">
    <cfRule type="expression" dxfId="30" priority="4">
      <formula>$C$18="○"</formula>
    </cfRule>
  </conditionalFormatting>
  <conditionalFormatting sqref="D18:D24">
    <cfRule type="expression" dxfId="29" priority="3">
      <formula>$D$18="○"</formula>
    </cfRule>
  </conditionalFormatting>
  <conditionalFormatting sqref="E18:E24">
    <cfRule type="expression" dxfId="28" priority="2">
      <formula>$E$18="○"</formula>
    </cfRule>
  </conditionalFormatting>
  <conditionalFormatting sqref="F18:F24">
    <cfRule type="expression" dxfId="27" priority="1">
      <formula>$F$18="○"</formula>
    </cfRule>
  </conditionalFormatting>
  <pageMargins left="0.7" right="0.7" top="0.75" bottom="0.75" header="0.3" footer="0.3"/>
  <pageSetup paperSize="9" scale="79" orientation="portrait" r:id="rId1"/>
  <extLst>
    <ext xmlns:x14="http://schemas.microsoft.com/office/spreadsheetml/2009/9/main" uri="{CCE6A557-97BC-4b89-ADB6-D9C93CAAB3DF}">
      <x14:dataValidations xmlns:xm="http://schemas.microsoft.com/office/excel/2006/main" count="6">
        <x14:dataValidation type="list" allowBlank="1" showInputMessage="1" xr:uid="{1D038BCB-29CC-4EBB-9A2D-57744A162B22}">
          <x14:formula1>
            <xm:f>選択肢!$B$35:$D$35</xm:f>
          </x14:formula1>
          <xm:sqref>B6:F6</xm:sqref>
        </x14:dataValidation>
        <x14:dataValidation type="list" allowBlank="1" showInputMessage="1" xr:uid="{F8ECF118-83D4-4230-B973-87B022911D96}">
          <x14:formula1>
            <xm:f>選択肢!$B$36:$E$36</xm:f>
          </x14:formula1>
          <xm:sqref>B8:F8</xm:sqref>
        </x14:dataValidation>
        <x14:dataValidation type="list" allowBlank="1" showInputMessage="1" showErrorMessage="1" error="活用予定がない場合は入力不要" xr:uid="{61032CEE-F1D8-4D0B-A62D-7AB476FF467C}">
          <x14:formula1>
            <xm:f>選択肢!$B$37</xm:f>
          </x14:formula1>
          <xm:sqref>B18:F18</xm:sqref>
        </x14:dataValidation>
        <x14:dataValidation type="list" allowBlank="1" showInputMessage="1" xr:uid="{E621F3F0-7B81-4560-AD5D-40DA5B741346}">
          <x14:formula1>
            <xm:f>選択肢!$B$38</xm:f>
          </x14:formula1>
          <xm:sqref>B19:F19</xm:sqref>
        </x14:dataValidation>
        <x14:dataValidation type="list" allowBlank="1" showInputMessage="1" showErrorMessage="1" error="「－」、「○」どちらかを選択" xr:uid="{C1ABA6DE-1CFC-420F-99CC-53FF25EE5DD7}">
          <x14:formula1>
            <xm:f>選択肢!$B$39:$C$39</xm:f>
          </x14:formula1>
          <xm:sqref>B20:F20</xm:sqref>
        </x14:dataValidation>
        <x14:dataValidation type="list" allowBlank="1" showInputMessage="1" xr:uid="{7C9A9E78-740D-4A7B-A4EE-27ACE59A9C55}">
          <x14:formula1>
            <xm:f>選択肢!$B$40</xm:f>
          </x14:formula1>
          <xm:sqref>B24:F24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3283-6550-475A-867E-682304DCC964}">
  <dimension ref="A1:AT26"/>
  <sheetViews>
    <sheetView showGridLines="0" view="pageBreakPreview" topLeftCell="D1" zoomScale="90" zoomScaleNormal="100" zoomScaleSheetLayoutView="90" workbookViewId="0">
      <selection activeCell="B23" sqref="B23:K23"/>
    </sheetView>
  </sheetViews>
  <sheetFormatPr defaultRowHeight="13"/>
  <cols>
    <col min="1" max="1" width="3.54296875" style="193" customWidth="1"/>
    <col min="2" max="2" width="2.453125" style="193" customWidth="1"/>
    <col min="3" max="6" width="9.1796875" style="193" customWidth="1"/>
    <col min="7" max="10" width="13.81640625" style="193" customWidth="1"/>
    <col min="11" max="11" width="2.453125" style="193" customWidth="1"/>
    <col min="12" max="12" width="3.54296875" style="202" customWidth="1"/>
    <col min="13" max="20" width="10.54296875" style="309" customWidth="1"/>
    <col min="21" max="21" width="8.81640625" style="309" customWidth="1"/>
    <col min="22" max="23" width="10.54296875" style="309" customWidth="1"/>
    <col min="24" max="46" width="9" style="309"/>
    <col min="47" max="256" width="9" style="193"/>
    <col min="257" max="257" width="3.54296875" style="193" customWidth="1"/>
    <col min="258" max="258" width="2.453125" style="193" customWidth="1"/>
    <col min="259" max="262" width="9.1796875" style="193" customWidth="1"/>
    <col min="263" max="266" width="13.81640625" style="193" customWidth="1"/>
    <col min="267" max="267" width="2.453125" style="193" customWidth="1"/>
    <col min="268" max="268" width="3.54296875" style="193" customWidth="1"/>
    <col min="269" max="512" width="9" style="193"/>
    <col min="513" max="513" width="3.54296875" style="193" customWidth="1"/>
    <col min="514" max="514" width="2.453125" style="193" customWidth="1"/>
    <col min="515" max="518" width="9.1796875" style="193" customWidth="1"/>
    <col min="519" max="522" width="13.81640625" style="193" customWidth="1"/>
    <col min="523" max="523" width="2.453125" style="193" customWidth="1"/>
    <col min="524" max="524" width="3.54296875" style="193" customWidth="1"/>
    <col min="525" max="768" width="9" style="193"/>
    <col min="769" max="769" width="3.54296875" style="193" customWidth="1"/>
    <col min="770" max="770" width="2.453125" style="193" customWidth="1"/>
    <col min="771" max="774" width="9.1796875" style="193" customWidth="1"/>
    <col min="775" max="778" width="13.81640625" style="193" customWidth="1"/>
    <col min="779" max="779" width="2.453125" style="193" customWidth="1"/>
    <col min="780" max="780" width="3.54296875" style="193" customWidth="1"/>
    <col min="781" max="1024" width="9" style="193"/>
    <col min="1025" max="1025" width="3.54296875" style="193" customWidth="1"/>
    <col min="1026" max="1026" width="2.453125" style="193" customWidth="1"/>
    <col min="1027" max="1030" width="9.1796875" style="193" customWidth="1"/>
    <col min="1031" max="1034" width="13.81640625" style="193" customWidth="1"/>
    <col min="1035" max="1035" width="2.453125" style="193" customWidth="1"/>
    <col min="1036" max="1036" width="3.54296875" style="193" customWidth="1"/>
    <col min="1037" max="1280" width="9" style="193"/>
    <col min="1281" max="1281" width="3.54296875" style="193" customWidth="1"/>
    <col min="1282" max="1282" width="2.453125" style="193" customWidth="1"/>
    <col min="1283" max="1286" width="9.1796875" style="193" customWidth="1"/>
    <col min="1287" max="1290" width="13.81640625" style="193" customWidth="1"/>
    <col min="1291" max="1291" width="2.453125" style="193" customWidth="1"/>
    <col min="1292" max="1292" width="3.54296875" style="193" customWidth="1"/>
    <col min="1293" max="1536" width="9" style="193"/>
    <col min="1537" max="1537" width="3.54296875" style="193" customWidth="1"/>
    <col min="1538" max="1538" width="2.453125" style="193" customWidth="1"/>
    <col min="1539" max="1542" width="9.1796875" style="193" customWidth="1"/>
    <col min="1543" max="1546" width="13.81640625" style="193" customWidth="1"/>
    <col min="1547" max="1547" width="2.453125" style="193" customWidth="1"/>
    <col min="1548" max="1548" width="3.54296875" style="193" customWidth="1"/>
    <col min="1549" max="1792" width="9" style="193"/>
    <col min="1793" max="1793" width="3.54296875" style="193" customWidth="1"/>
    <col min="1794" max="1794" width="2.453125" style="193" customWidth="1"/>
    <col min="1795" max="1798" width="9.1796875" style="193" customWidth="1"/>
    <col min="1799" max="1802" width="13.81640625" style="193" customWidth="1"/>
    <col min="1803" max="1803" width="2.453125" style="193" customWidth="1"/>
    <col min="1804" max="1804" width="3.54296875" style="193" customWidth="1"/>
    <col min="1805" max="2048" width="9" style="193"/>
    <col min="2049" max="2049" width="3.54296875" style="193" customWidth="1"/>
    <col min="2050" max="2050" width="2.453125" style="193" customWidth="1"/>
    <col min="2051" max="2054" width="9.1796875" style="193" customWidth="1"/>
    <col min="2055" max="2058" width="13.81640625" style="193" customWidth="1"/>
    <col min="2059" max="2059" width="2.453125" style="193" customWidth="1"/>
    <col min="2060" max="2060" width="3.54296875" style="193" customWidth="1"/>
    <col min="2061" max="2304" width="9" style="193"/>
    <col min="2305" max="2305" width="3.54296875" style="193" customWidth="1"/>
    <col min="2306" max="2306" width="2.453125" style="193" customWidth="1"/>
    <col min="2307" max="2310" width="9.1796875" style="193" customWidth="1"/>
    <col min="2311" max="2314" width="13.81640625" style="193" customWidth="1"/>
    <col min="2315" max="2315" width="2.453125" style="193" customWidth="1"/>
    <col min="2316" max="2316" width="3.54296875" style="193" customWidth="1"/>
    <col min="2317" max="2560" width="9" style="193"/>
    <col min="2561" max="2561" width="3.54296875" style="193" customWidth="1"/>
    <col min="2562" max="2562" width="2.453125" style="193" customWidth="1"/>
    <col min="2563" max="2566" width="9.1796875" style="193" customWidth="1"/>
    <col min="2567" max="2570" width="13.81640625" style="193" customWidth="1"/>
    <col min="2571" max="2571" width="2.453125" style="193" customWidth="1"/>
    <col min="2572" max="2572" width="3.54296875" style="193" customWidth="1"/>
    <col min="2573" max="2816" width="9" style="193"/>
    <col min="2817" max="2817" width="3.54296875" style="193" customWidth="1"/>
    <col min="2818" max="2818" width="2.453125" style="193" customWidth="1"/>
    <col min="2819" max="2822" width="9.1796875" style="193" customWidth="1"/>
    <col min="2823" max="2826" width="13.81640625" style="193" customWidth="1"/>
    <col min="2827" max="2827" width="2.453125" style="193" customWidth="1"/>
    <col min="2828" max="2828" width="3.54296875" style="193" customWidth="1"/>
    <col min="2829" max="3072" width="9" style="193"/>
    <col min="3073" max="3073" width="3.54296875" style="193" customWidth="1"/>
    <col min="3074" max="3074" width="2.453125" style="193" customWidth="1"/>
    <col min="3075" max="3078" width="9.1796875" style="193" customWidth="1"/>
    <col min="3079" max="3082" width="13.81640625" style="193" customWidth="1"/>
    <col min="3083" max="3083" width="2.453125" style="193" customWidth="1"/>
    <col min="3084" max="3084" width="3.54296875" style="193" customWidth="1"/>
    <col min="3085" max="3328" width="9" style="193"/>
    <col min="3329" max="3329" width="3.54296875" style="193" customWidth="1"/>
    <col min="3330" max="3330" width="2.453125" style="193" customWidth="1"/>
    <col min="3331" max="3334" width="9.1796875" style="193" customWidth="1"/>
    <col min="3335" max="3338" width="13.81640625" style="193" customWidth="1"/>
    <col min="3339" max="3339" width="2.453125" style="193" customWidth="1"/>
    <col min="3340" max="3340" width="3.54296875" style="193" customWidth="1"/>
    <col min="3341" max="3584" width="9" style="193"/>
    <col min="3585" max="3585" width="3.54296875" style="193" customWidth="1"/>
    <col min="3586" max="3586" width="2.453125" style="193" customWidth="1"/>
    <col min="3587" max="3590" width="9.1796875" style="193" customWidth="1"/>
    <col min="3591" max="3594" width="13.81640625" style="193" customWidth="1"/>
    <col min="3595" max="3595" width="2.453125" style="193" customWidth="1"/>
    <col min="3596" max="3596" width="3.54296875" style="193" customWidth="1"/>
    <col min="3597" max="3840" width="9" style="193"/>
    <col min="3841" max="3841" width="3.54296875" style="193" customWidth="1"/>
    <col min="3842" max="3842" width="2.453125" style="193" customWidth="1"/>
    <col min="3843" max="3846" width="9.1796875" style="193" customWidth="1"/>
    <col min="3847" max="3850" width="13.81640625" style="193" customWidth="1"/>
    <col min="3851" max="3851" width="2.453125" style="193" customWidth="1"/>
    <col min="3852" max="3852" width="3.54296875" style="193" customWidth="1"/>
    <col min="3853" max="4096" width="9" style="193"/>
    <col min="4097" max="4097" width="3.54296875" style="193" customWidth="1"/>
    <col min="4098" max="4098" width="2.453125" style="193" customWidth="1"/>
    <col min="4099" max="4102" width="9.1796875" style="193" customWidth="1"/>
    <col min="4103" max="4106" width="13.81640625" style="193" customWidth="1"/>
    <col min="4107" max="4107" width="2.453125" style="193" customWidth="1"/>
    <col min="4108" max="4108" width="3.54296875" style="193" customWidth="1"/>
    <col min="4109" max="4352" width="9" style="193"/>
    <col min="4353" max="4353" width="3.54296875" style="193" customWidth="1"/>
    <col min="4354" max="4354" width="2.453125" style="193" customWidth="1"/>
    <col min="4355" max="4358" width="9.1796875" style="193" customWidth="1"/>
    <col min="4359" max="4362" width="13.81640625" style="193" customWidth="1"/>
    <col min="4363" max="4363" width="2.453125" style="193" customWidth="1"/>
    <col min="4364" max="4364" width="3.54296875" style="193" customWidth="1"/>
    <col min="4365" max="4608" width="9" style="193"/>
    <col min="4609" max="4609" width="3.54296875" style="193" customWidth="1"/>
    <col min="4610" max="4610" width="2.453125" style="193" customWidth="1"/>
    <col min="4611" max="4614" width="9.1796875" style="193" customWidth="1"/>
    <col min="4615" max="4618" width="13.81640625" style="193" customWidth="1"/>
    <col min="4619" max="4619" width="2.453125" style="193" customWidth="1"/>
    <col min="4620" max="4620" width="3.54296875" style="193" customWidth="1"/>
    <col min="4621" max="4864" width="9" style="193"/>
    <col min="4865" max="4865" width="3.54296875" style="193" customWidth="1"/>
    <col min="4866" max="4866" width="2.453125" style="193" customWidth="1"/>
    <col min="4867" max="4870" width="9.1796875" style="193" customWidth="1"/>
    <col min="4871" max="4874" width="13.81640625" style="193" customWidth="1"/>
    <col min="4875" max="4875" width="2.453125" style="193" customWidth="1"/>
    <col min="4876" max="4876" width="3.54296875" style="193" customWidth="1"/>
    <col min="4877" max="5120" width="9" style="193"/>
    <col min="5121" max="5121" width="3.54296875" style="193" customWidth="1"/>
    <col min="5122" max="5122" width="2.453125" style="193" customWidth="1"/>
    <col min="5123" max="5126" width="9.1796875" style="193" customWidth="1"/>
    <col min="5127" max="5130" width="13.81640625" style="193" customWidth="1"/>
    <col min="5131" max="5131" width="2.453125" style="193" customWidth="1"/>
    <col min="5132" max="5132" width="3.54296875" style="193" customWidth="1"/>
    <col min="5133" max="5376" width="9" style="193"/>
    <col min="5377" max="5377" width="3.54296875" style="193" customWidth="1"/>
    <col min="5378" max="5378" width="2.453125" style="193" customWidth="1"/>
    <col min="5379" max="5382" width="9.1796875" style="193" customWidth="1"/>
    <col min="5383" max="5386" width="13.81640625" style="193" customWidth="1"/>
    <col min="5387" max="5387" width="2.453125" style="193" customWidth="1"/>
    <col min="5388" max="5388" width="3.54296875" style="193" customWidth="1"/>
    <col min="5389" max="5632" width="9" style="193"/>
    <col min="5633" max="5633" width="3.54296875" style="193" customWidth="1"/>
    <col min="5634" max="5634" width="2.453125" style="193" customWidth="1"/>
    <col min="5635" max="5638" width="9.1796875" style="193" customWidth="1"/>
    <col min="5639" max="5642" width="13.81640625" style="193" customWidth="1"/>
    <col min="5643" max="5643" width="2.453125" style="193" customWidth="1"/>
    <col min="5644" max="5644" width="3.54296875" style="193" customWidth="1"/>
    <col min="5645" max="5888" width="9" style="193"/>
    <col min="5889" max="5889" width="3.54296875" style="193" customWidth="1"/>
    <col min="5890" max="5890" width="2.453125" style="193" customWidth="1"/>
    <col min="5891" max="5894" width="9.1796875" style="193" customWidth="1"/>
    <col min="5895" max="5898" width="13.81640625" style="193" customWidth="1"/>
    <col min="5899" max="5899" width="2.453125" style="193" customWidth="1"/>
    <col min="5900" max="5900" width="3.54296875" style="193" customWidth="1"/>
    <col min="5901" max="6144" width="9" style="193"/>
    <col min="6145" max="6145" width="3.54296875" style="193" customWidth="1"/>
    <col min="6146" max="6146" width="2.453125" style="193" customWidth="1"/>
    <col min="6147" max="6150" width="9.1796875" style="193" customWidth="1"/>
    <col min="6151" max="6154" width="13.81640625" style="193" customWidth="1"/>
    <col min="6155" max="6155" width="2.453125" style="193" customWidth="1"/>
    <col min="6156" max="6156" width="3.54296875" style="193" customWidth="1"/>
    <col min="6157" max="6400" width="9" style="193"/>
    <col min="6401" max="6401" width="3.54296875" style="193" customWidth="1"/>
    <col min="6402" max="6402" width="2.453125" style="193" customWidth="1"/>
    <col min="6403" max="6406" width="9.1796875" style="193" customWidth="1"/>
    <col min="6407" max="6410" width="13.81640625" style="193" customWidth="1"/>
    <col min="6411" max="6411" width="2.453125" style="193" customWidth="1"/>
    <col min="6412" max="6412" width="3.54296875" style="193" customWidth="1"/>
    <col min="6413" max="6656" width="9" style="193"/>
    <col min="6657" max="6657" width="3.54296875" style="193" customWidth="1"/>
    <col min="6658" max="6658" width="2.453125" style="193" customWidth="1"/>
    <col min="6659" max="6662" width="9.1796875" style="193" customWidth="1"/>
    <col min="6663" max="6666" width="13.81640625" style="193" customWidth="1"/>
    <col min="6667" max="6667" width="2.453125" style="193" customWidth="1"/>
    <col min="6668" max="6668" width="3.54296875" style="193" customWidth="1"/>
    <col min="6669" max="6912" width="9" style="193"/>
    <col min="6913" max="6913" width="3.54296875" style="193" customWidth="1"/>
    <col min="6914" max="6914" width="2.453125" style="193" customWidth="1"/>
    <col min="6915" max="6918" width="9.1796875" style="193" customWidth="1"/>
    <col min="6919" max="6922" width="13.81640625" style="193" customWidth="1"/>
    <col min="6923" max="6923" width="2.453125" style="193" customWidth="1"/>
    <col min="6924" max="6924" width="3.54296875" style="193" customWidth="1"/>
    <col min="6925" max="7168" width="9" style="193"/>
    <col min="7169" max="7169" width="3.54296875" style="193" customWidth="1"/>
    <col min="7170" max="7170" width="2.453125" style="193" customWidth="1"/>
    <col min="7171" max="7174" width="9.1796875" style="193" customWidth="1"/>
    <col min="7175" max="7178" width="13.81640625" style="193" customWidth="1"/>
    <col min="7179" max="7179" width="2.453125" style="193" customWidth="1"/>
    <col min="7180" max="7180" width="3.54296875" style="193" customWidth="1"/>
    <col min="7181" max="7424" width="9" style="193"/>
    <col min="7425" max="7425" width="3.54296875" style="193" customWidth="1"/>
    <col min="7426" max="7426" width="2.453125" style="193" customWidth="1"/>
    <col min="7427" max="7430" width="9.1796875" style="193" customWidth="1"/>
    <col min="7431" max="7434" width="13.81640625" style="193" customWidth="1"/>
    <col min="7435" max="7435" width="2.453125" style="193" customWidth="1"/>
    <col min="7436" max="7436" width="3.54296875" style="193" customWidth="1"/>
    <col min="7437" max="7680" width="9" style="193"/>
    <col min="7681" max="7681" width="3.54296875" style="193" customWidth="1"/>
    <col min="7682" max="7682" width="2.453125" style="193" customWidth="1"/>
    <col min="7683" max="7686" width="9.1796875" style="193" customWidth="1"/>
    <col min="7687" max="7690" width="13.81640625" style="193" customWidth="1"/>
    <col min="7691" max="7691" width="2.453125" style="193" customWidth="1"/>
    <col min="7692" max="7692" width="3.54296875" style="193" customWidth="1"/>
    <col min="7693" max="7936" width="9" style="193"/>
    <col min="7937" max="7937" width="3.54296875" style="193" customWidth="1"/>
    <col min="7938" max="7938" width="2.453125" style="193" customWidth="1"/>
    <col min="7939" max="7942" width="9.1796875" style="193" customWidth="1"/>
    <col min="7943" max="7946" width="13.81640625" style="193" customWidth="1"/>
    <col min="7947" max="7947" width="2.453125" style="193" customWidth="1"/>
    <col min="7948" max="7948" width="3.54296875" style="193" customWidth="1"/>
    <col min="7949" max="8192" width="9" style="193"/>
    <col min="8193" max="8193" width="3.54296875" style="193" customWidth="1"/>
    <col min="8194" max="8194" width="2.453125" style="193" customWidth="1"/>
    <col min="8195" max="8198" width="9.1796875" style="193" customWidth="1"/>
    <col min="8199" max="8202" width="13.81640625" style="193" customWidth="1"/>
    <col min="8203" max="8203" width="2.453125" style="193" customWidth="1"/>
    <col min="8204" max="8204" width="3.54296875" style="193" customWidth="1"/>
    <col min="8205" max="8448" width="9" style="193"/>
    <col min="8449" max="8449" width="3.54296875" style="193" customWidth="1"/>
    <col min="8450" max="8450" width="2.453125" style="193" customWidth="1"/>
    <col min="8451" max="8454" width="9.1796875" style="193" customWidth="1"/>
    <col min="8455" max="8458" width="13.81640625" style="193" customWidth="1"/>
    <col min="8459" max="8459" width="2.453125" style="193" customWidth="1"/>
    <col min="8460" max="8460" width="3.54296875" style="193" customWidth="1"/>
    <col min="8461" max="8704" width="9" style="193"/>
    <col min="8705" max="8705" width="3.54296875" style="193" customWidth="1"/>
    <col min="8706" max="8706" width="2.453125" style="193" customWidth="1"/>
    <col min="8707" max="8710" width="9.1796875" style="193" customWidth="1"/>
    <col min="8711" max="8714" width="13.81640625" style="193" customWidth="1"/>
    <col min="8715" max="8715" width="2.453125" style="193" customWidth="1"/>
    <col min="8716" max="8716" width="3.54296875" style="193" customWidth="1"/>
    <col min="8717" max="8960" width="9" style="193"/>
    <col min="8961" max="8961" width="3.54296875" style="193" customWidth="1"/>
    <col min="8962" max="8962" width="2.453125" style="193" customWidth="1"/>
    <col min="8963" max="8966" width="9.1796875" style="193" customWidth="1"/>
    <col min="8967" max="8970" width="13.81640625" style="193" customWidth="1"/>
    <col min="8971" max="8971" width="2.453125" style="193" customWidth="1"/>
    <col min="8972" max="8972" width="3.54296875" style="193" customWidth="1"/>
    <col min="8973" max="9216" width="9" style="193"/>
    <col min="9217" max="9217" width="3.54296875" style="193" customWidth="1"/>
    <col min="9218" max="9218" width="2.453125" style="193" customWidth="1"/>
    <col min="9219" max="9222" width="9.1796875" style="193" customWidth="1"/>
    <col min="9223" max="9226" width="13.81640625" style="193" customWidth="1"/>
    <col min="9227" max="9227" width="2.453125" style="193" customWidth="1"/>
    <col min="9228" max="9228" width="3.54296875" style="193" customWidth="1"/>
    <col min="9229" max="9472" width="9" style="193"/>
    <col min="9473" max="9473" width="3.54296875" style="193" customWidth="1"/>
    <col min="9474" max="9474" width="2.453125" style="193" customWidth="1"/>
    <col min="9475" max="9478" width="9.1796875" style="193" customWidth="1"/>
    <col min="9479" max="9482" width="13.81640625" style="193" customWidth="1"/>
    <col min="9483" max="9483" width="2.453125" style="193" customWidth="1"/>
    <col min="9484" max="9484" width="3.54296875" style="193" customWidth="1"/>
    <col min="9485" max="9728" width="9" style="193"/>
    <col min="9729" max="9729" width="3.54296875" style="193" customWidth="1"/>
    <col min="9730" max="9730" width="2.453125" style="193" customWidth="1"/>
    <col min="9731" max="9734" width="9.1796875" style="193" customWidth="1"/>
    <col min="9735" max="9738" width="13.81640625" style="193" customWidth="1"/>
    <col min="9739" max="9739" width="2.453125" style="193" customWidth="1"/>
    <col min="9740" max="9740" width="3.54296875" style="193" customWidth="1"/>
    <col min="9741" max="9984" width="9" style="193"/>
    <col min="9985" max="9985" width="3.54296875" style="193" customWidth="1"/>
    <col min="9986" max="9986" width="2.453125" style="193" customWidth="1"/>
    <col min="9987" max="9990" width="9.1796875" style="193" customWidth="1"/>
    <col min="9991" max="9994" width="13.81640625" style="193" customWidth="1"/>
    <col min="9995" max="9995" width="2.453125" style="193" customWidth="1"/>
    <col min="9996" max="9996" width="3.54296875" style="193" customWidth="1"/>
    <col min="9997" max="10240" width="9" style="193"/>
    <col min="10241" max="10241" width="3.54296875" style="193" customWidth="1"/>
    <col min="10242" max="10242" width="2.453125" style="193" customWidth="1"/>
    <col min="10243" max="10246" width="9.1796875" style="193" customWidth="1"/>
    <col min="10247" max="10250" width="13.81640625" style="193" customWidth="1"/>
    <col min="10251" max="10251" width="2.453125" style="193" customWidth="1"/>
    <col min="10252" max="10252" width="3.54296875" style="193" customWidth="1"/>
    <col min="10253" max="10496" width="9" style="193"/>
    <col min="10497" max="10497" width="3.54296875" style="193" customWidth="1"/>
    <col min="10498" max="10498" width="2.453125" style="193" customWidth="1"/>
    <col min="10499" max="10502" width="9.1796875" style="193" customWidth="1"/>
    <col min="10503" max="10506" width="13.81640625" style="193" customWidth="1"/>
    <col min="10507" max="10507" width="2.453125" style="193" customWidth="1"/>
    <col min="10508" max="10508" width="3.54296875" style="193" customWidth="1"/>
    <col min="10509" max="10752" width="9" style="193"/>
    <col min="10753" max="10753" width="3.54296875" style="193" customWidth="1"/>
    <col min="10754" max="10754" width="2.453125" style="193" customWidth="1"/>
    <col min="10755" max="10758" width="9.1796875" style="193" customWidth="1"/>
    <col min="10759" max="10762" width="13.81640625" style="193" customWidth="1"/>
    <col min="10763" max="10763" width="2.453125" style="193" customWidth="1"/>
    <col min="10764" max="10764" width="3.54296875" style="193" customWidth="1"/>
    <col min="10765" max="11008" width="9" style="193"/>
    <col min="11009" max="11009" width="3.54296875" style="193" customWidth="1"/>
    <col min="11010" max="11010" width="2.453125" style="193" customWidth="1"/>
    <col min="11011" max="11014" width="9.1796875" style="193" customWidth="1"/>
    <col min="11015" max="11018" width="13.81640625" style="193" customWidth="1"/>
    <col min="11019" max="11019" width="2.453125" style="193" customWidth="1"/>
    <col min="11020" max="11020" width="3.54296875" style="193" customWidth="1"/>
    <col min="11021" max="11264" width="9" style="193"/>
    <col min="11265" max="11265" width="3.54296875" style="193" customWidth="1"/>
    <col min="11266" max="11266" width="2.453125" style="193" customWidth="1"/>
    <col min="11267" max="11270" width="9.1796875" style="193" customWidth="1"/>
    <col min="11271" max="11274" width="13.81640625" style="193" customWidth="1"/>
    <col min="11275" max="11275" width="2.453125" style="193" customWidth="1"/>
    <col min="11276" max="11276" width="3.54296875" style="193" customWidth="1"/>
    <col min="11277" max="11520" width="9" style="193"/>
    <col min="11521" max="11521" width="3.54296875" style="193" customWidth="1"/>
    <col min="11522" max="11522" width="2.453125" style="193" customWidth="1"/>
    <col min="11523" max="11526" width="9.1796875" style="193" customWidth="1"/>
    <col min="11527" max="11530" width="13.81640625" style="193" customWidth="1"/>
    <col min="11531" max="11531" width="2.453125" style="193" customWidth="1"/>
    <col min="11532" max="11532" width="3.54296875" style="193" customWidth="1"/>
    <col min="11533" max="11776" width="9" style="193"/>
    <col min="11777" max="11777" width="3.54296875" style="193" customWidth="1"/>
    <col min="11778" max="11778" width="2.453125" style="193" customWidth="1"/>
    <col min="11779" max="11782" width="9.1796875" style="193" customWidth="1"/>
    <col min="11783" max="11786" width="13.81640625" style="193" customWidth="1"/>
    <col min="11787" max="11787" width="2.453125" style="193" customWidth="1"/>
    <col min="11788" max="11788" width="3.54296875" style="193" customWidth="1"/>
    <col min="11789" max="12032" width="9" style="193"/>
    <col min="12033" max="12033" width="3.54296875" style="193" customWidth="1"/>
    <col min="12034" max="12034" width="2.453125" style="193" customWidth="1"/>
    <col min="12035" max="12038" width="9.1796875" style="193" customWidth="1"/>
    <col min="12039" max="12042" width="13.81640625" style="193" customWidth="1"/>
    <col min="12043" max="12043" width="2.453125" style="193" customWidth="1"/>
    <col min="12044" max="12044" width="3.54296875" style="193" customWidth="1"/>
    <col min="12045" max="12288" width="9" style="193"/>
    <col min="12289" max="12289" width="3.54296875" style="193" customWidth="1"/>
    <col min="12290" max="12290" width="2.453125" style="193" customWidth="1"/>
    <col min="12291" max="12294" width="9.1796875" style="193" customWidth="1"/>
    <col min="12295" max="12298" width="13.81640625" style="193" customWidth="1"/>
    <col min="12299" max="12299" width="2.453125" style="193" customWidth="1"/>
    <col min="12300" max="12300" width="3.54296875" style="193" customWidth="1"/>
    <col min="12301" max="12544" width="9" style="193"/>
    <col min="12545" max="12545" width="3.54296875" style="193" customWidth="1"/>
    <col min="12546" max="12546" width="2.453125" style="193" customWidth="1"/>
    <col min="12547" max="12550" width="9.1796875" style="193" customWidth="1"/>
    <col min="12551" max="12554" width="13.81640625" style="193" customWidth="1"/>
    <col min="12555" max="12555" width="2.453125" style="193" customWidth="1"/>
    <col min="12556" max="12556" width="3.54296875" style="193" customWidth="1"/>
    <col min="12557" max="12800" width="9" style="193"/>
    <col min="12801" max="12801" width="3.54296875" style="193" customWidth="1"/>
    <col min="12802" max="12802" width="2.453125" style="193" customWidth="1"/>
    <col min="12803" max="12806" width="9.1796875" style="193" customWidth="1"/>
    <col min="12807" max="12810" width="13.81640625" style="193" customWidth="1"/>
    <col min="12811" max="12811" width="2.453125" style="193" customWidth="1"/>
    <col min="12812" max="12812" width="3.54296875" style="193" customWidth="1"/>
    <col min="12813" max="13056" width="9" style="193"/>
    <col min="13057" max="13057" width="3.54296875" style="193" customWidth="1"/>
    <col min="13058" max="13058" width="2.453125" style="193" customWidth="1"/>
    <col min="13059" max="13062" width="9.1796875" style="193" customWidth="1"/>
    <col min="13063" max="13066" width="13.81640625" style="193" customWidth="1"/>
    <col min="13067" max="13067" width="2.453125" style="193" customWidth="1"/>
    <col min="13068" max="13068" width="3.54296875" style="193" customWidth="1"/>
    <col min="13069" max="13312" width="9" style="193"/>
    <col min="13313" max="13313" width="3.54296875" style="193" customWidth="1"/>
    <col min="13314" max="13314" width="2.453125" style="193" customWidth="1"/>
    <col min="13315" max="13318" width="9.1796875" style="193" customWidth="1"/>
    <col min="13319" max="13322" width="13.81640625" style="193" customWidth="1"/>
    <col min="13323" max="13323" width="2.453125" style="193" customWidth="1"/>
    <col min="13324" max="13324" width="3.54296875" style="193" customWidth="1"/>
    <col min="13325" max="13568" width="9" style="193"/>
    <col min="13569" max="13569" width="3.54296875" style="193" customWidth="1"/>
    <col min="13570" max="13570" width="2.453125" style="193" customWidth="1"/>
    <col min="13571" max="13574" width="9.1796875" style="193" customWidth="1"/>
    <col min="13575" max="13578" width="13.81640625" style="193" customWidth="1"/>
    <col min="13579" max="13579" width="2.453125" style="193" customWidth="1"/>
    <col min="13580" max="13580" width="3.54296875" style="193" customWidth="1"/>
    <col min="13581" max="13824" width="9" style="193"/>
    <col min="13825" max="13825" width="3.54296875" style="193" customWidth="1"/>
    <col min="13826" max="13826" width="2.453125" style="193" customWidth="1"/>
    <col min="13827" max="13830" width="9.1796875" style="193" customWidth="1"/>
    <col min="13831" max="13834" width="13.81640625" style="193" customWidth="1"/>
    <col min="13835" max="13835" width="2.453125" style="193" customWidth="1"/>
    <col min="13836" max="13836" width="3.54296875" style="193" customWidth="1"/>
    <col min="13837" max="14080" width="9" style="193"/>
    <col min="14081" max="14081" width="3.54296875" style="193" customWidth="1"/>
    <col min="14082" max="14082" width="2.453125" style="193" customWidth="1"/>
    <col min="14083" max="14086" width="9.1796875" style="193" customWidth="1"/>
    <col min="14087" max="14090" width="13.81640625" style="193" customWidth="1"/>
    <col min="14091" max="14091" width="2.453125" style="193" customWidth="1"/>
    <col min="14092" max="14092" width="3.54296875" style="193" customWidth="1"/>
    <col min="14093" max="14336" width="9" style="193"/>
    <col min="14337" max="14337" width="3.54296875" style="193" customWidth="1"/>
    <col min="14338" max="14338" width="2.453125" style="193" customWidth="1"/>
    <col min="14339" max="14342" width="9.1796875" style="193" customWidth="1"/>
    <col min="14343" max="14346" width="13.81640625" style="193" customWidth="1"/>
    <col min="14347" max="14347" width="2.453125" style="193" customWidth="1"/>
    <col min="14348" max="14348" width="3.54296875" style="193" customWidth="1"/>
    <col min="14349" max="14592" width="9" style="193"/>
    <col min="14593" max="14593" width="3.54296875" style="193" customWidth="1"/>
    <col min="14594" max="14594" width="2.453125" style="193" customWidth="1"/>
    <col min="14595" max="14598" width="9.1796875" style="193" customWidth="1"/>
    <col min="14599" max="14602" width="13.81640625" style="193" customWidth="1"/>
    <col min="14603" max="14603" width="2.453125" style="193" customWidth="1"/>
    <col min="14604" max="14604" width="3.54296875" style="193" customWidth="1"/>
    <col min="14605" max="14848" width="9" style="193"/>
    <col min="14849" max="14849" width="3.54296875" style="193" customWidth="1"/>
    <col min="14850" max="14850" width="2.453125" style="193" customWidth="1"/>
    <col min="14851" max="14854" width="9.1796875" style="193" customWidth="1"/>
    <col min="14855" max="14858" width="13.81640625" style="193" customWidth="1"/>
    <col min="14859" max="14859" width="2.453125" style="193" customWidth="1"/>
    <col min="14860" max="14860" width="3.54296875" style="193" customWidth="1"/>
    <col min="14861" max="15104" width="9" style="193"/>
    <col min="15105" max="15105" width="3.54296875" style="193" customWidth="1"/>
    <col min="15106" max="15106" width="2.453125" style="193" customWidth="1"/>
    <col min="15107" max="15110" width="9.1796875" style="193" customWidth="1"/>
    <col min="15111" max="15114" width="13.81640625" style="193" customWidth="1"/>
    <col min="15115" max="15115" width="2.453125" style="193" customWidth="1"/>
    <col min="15116" max="15116" width="3.54296875" style="193" customWidth="1"/>
    <col min="15117" max="15360" width="9" style="193"/>
    <col min="15361" max="15361" width="3.54296875" style="193" customWidth="1"/>
    <col min="15362" max="15362" width="2.453125" style="193" customWidth="1"/>
    <col min="15363" max="15366" width="9.1796875" style="193" customWidth="1"/>
    <col min="15367" max="15370" width="13.81640625" style="193" customWidth="1"/>
    <col min="15371" max="15371" width="2.453125" style="193" customWidth="1"/>
    <col min="15372" max="15372" width="3.54296875" style="193" customWidth="1"/>
    <col min="15373" max="15616" width="9" style="193"/>
    <col min="15617" max="15617" width="3.54296875" style="193" customWidth="1"/>
    <col min="15618" max="15618" width="2.453125" style="193" customWidth="1"/>
    <col min="15619" max="15622" width="9.1796875" style="193" customWidth="1"/>
    <col min="15623" max="15626" width="13.81640625" style="193" customWidth="1"/>
    <col min="15627" max="15627" width="2.453125" style="193" customWidth="1"/>
    <col min="15628" max="15628" width="3.54296875" style="193" customWidth="1"/>
    <col min="15629" max="15872" width="9" style="193"/>
    <col min="15873" max="15873" width="3.54296875" style="193" customWidth="1"/>
    <col min="15874" max="15874" width="2.453125" style="193" customWidth="1"/>
    <col min="15875" max="15878" width="9.1796875" style="193" customWidth="1"/>
    <col min="15879" max="15882" width="13.81640625" style="193" customWidth="1"/>
    <col min="15883" max="15883" width="2.453125" style="193" customWidth="1"/>
    <col min="15884" max="15884" width="3.54296875" style="193" customWidth="1"/>
    <col min="15885" max="16128" width="9" style="193"/>
    <col min="16129" max="16129" width="3.54296875" style="193" customWidth="1"/>
    <col min="16130" max="16130" width="2.453125" style="193" customWidth="1"/>
    <col min="16131" max="16134" width="9.1796875" style="193" customWidth="1"/>
    <col min="16135" max="16138" width="13.81640625" style="193" customWidth="1"/>
    <col min="16139" max="16139" width="2.453125" style="193" customWidth="1"/>
    <col min="16140" max="16140" width="3.54296875" style="193" customWidth="1"/>
    <col min="16141" max="16384" width="9" style="193"/>
  </cols>
  <sheetData>
    <row r="1" spans="1:23">
      <c r="K1" s="196"/>
    </row>
    <row r="2" spans="1:23" ht="15.75" customHeight="1">
      <c r="B2" s="205" t="s">
        <v>507</v>
      </c>
      <c r="C2" s="199"/>
      <c r="D2" s="199"/>
      <c r="E2" s="199"/>
      <c r="F2" s="199"/>
      <c r="G2" s="199"/>
      <c r="H2" s="199"/>
      <c r="I2" s="199"/>
      <c r="J2" s="199"/>
      <c r="K2" s="196"/>
      <c r="M2" s="872" t="s">
        <v>508</v>
      </c>
      <c r="N2" s="872"/>
      <c r="O2" s="872"/>
      <c r="P2" s="872"/>
      <c r="Q2" s="872"/>
      <c r="R2" s="872"/>
      <c r="S2" s="872"/>
      <c r="T2" s="872"/>
      <c r="U2" s="872"/>
      <c r="V2" s="305"/>
      <c r="W2" s="305"/>
    </row>
    <row r="3" spans="1:23" ht="28.5" customHeight="1">
      <c r="B3" s="196" t="s">
        <v>509</v>
      </c>
      <c r="M3" s="872"/>
      <c r="N3" s="872"/>
      <c r="O3" s="872"/>
      <c r="P3" s="872"/>
      <c r="Q3" s="872"/>
      <c r="R3" s="872"/>
      <c r="S3" s="872"/>
      <c r="T3" s="872"/>
      <c r="U3" s="872"/>
      <c r="V3" s="305"/>
      <c r="W3" s="305"/>
    </row>
    <row r="4" spans="1:23" ht="43.5" customHeight="1">
      <c r="B4" s="1118" t="s">
        <v>510</v>
      </c>
      <c r="C4" s="1118"/>
      <c r="D4" s="1118"/>
      <c r="E4" s="1118"/>
      <c r="F4" s="1118"/>
      <c r="G4" s="1118"/>
      <c r="H4" s="1118"/>
      <c r="I4" s="1118"/>
      <c r="J4" s="1118"/>
      <c r="M4" s="872"/>
      <c r="N4" s="872"/>
      <c r="O4" s="872"/>
      <c r="P4" s="872"/>
      <c r="Q4" s="872"/>
      <c r="R4" s="872"/>
      <c r="S4" s="872"/>
      <c r="T4" s="872"/>
      <c r="U4" s="872"/>
      <c r="V4" s="305"/>
      <c r="W4" s="305"/>
    </row>
    <row r="5" spans="1:23" ht="21" customHeight="1">
      <c r="A5" s="233"/>
      <c r="B5" s="1117" t="s">
        <v>511</v>
      </c>
      <c r="C5" s="1117"/>
      <c r="D5" s="1117"/>
      <c r="E5" s="1117"/>
      <c r="F5" s="1117"/>
      <c r="G5" s="730" t="s">
        <v>512</v>
      </c>
      <c r="H5" s="731">
        <v>4</v>
      </c>
      <c r="I5" s="732" t="s">
        <v>513</v>
      </c>
      <c r="J5" s="733">
        <f>本文１基本事項!$E$25</f>
        <v>0</v>
      </c>
      <c r="K5" s="196"/>
      <c r="M5" s="1115" t="s">
        <v>514</v>
      </c>
      <c r="N5" s="1115"/>
      <c r="O5" s="1115"/>
      <c r="P5" s="1115"/>
      <c r="Q5" s="1115"/>
      <c r="R5" s="1115"/>
      <c r="S5" s="1115"/>
      <c r="T5" s="1115"/>
      <c r="U5" s="1115"/>
    </row>
    <row r="6" spans="1:23" ht="21" customHeight="1">
      <c r="B6" s="1117"/>
      <c r="C6" s="1117"/>
      <c r="D6" s="1117"/>
      <c r="E6" s="1117"/>
      <c r="F6" s="1117"/>
      <c r="G6" s="591" t="s">
        <v>515</v>
      </c>
      <c r="H6" s="587" t="s">
        <v>516</v>
      </c>
      <c r="I6" s="591" t="s">
        <v>515</v>
      </c>
      <c r="J6" s="587" t="s">
        <v>516</v>
      </c>
      <c r="K6" s="196"/>
      <c r="M6" s="734" t="s">
        <v>517</v>
      </c>
      <c r="N6" s="735" t="s">
        <v>518</v>
      </c>
    </row>
    <row r="7" spans="1:23" ht="23.25" customHeight="1">
      <c r="B7" s="1119" t="s">
        <v>519</v>
      </c>
      <c r="C7" s="1120"/>
      <c r="D7" s="987" t="s">
        <v>520</v>
      </c>
      <c r="E7" s="988"/>
      <c r="F7" s="989"/>
      <c r="G7" s="315">
        <f>M7</f>
        <v>0</v>
      </c>
      <c r="H7" s="306" t="str">
        <f t="shared" ref="H7:H14" si="0">IFERROR(ROUND(G7/$G$14,3),"0")</f>
        <v>0</v>
      </c>
      <c r="I7" s="315">
        <f>N7</f>
        <v>0</v>
      </c>
      <c r="J7" s="306" t="str">
        <f t="shared" ref="J7:J14" si="1">IFERROR(ROUND(I7/$I$14,3),"0")</f>
        <v>0</v>
      </c>
      <c r="K7" s="196"/>
      <c r="M7" s="736"/>
      <c r="N7" s="737"/>
      <c r="O7" s="311" t="s">
        <v>521</v>
      </c>
    </row>
    <row r="8" spans="1:23" ht="23.25" customHeight="1">
      <c r="B8" s="1121"/>
      <c r="C8" s="1122"/>
      <c r="D8" s="987" t="s">
        <v>522</v>
      </c>
      <c r="E8" s="988"/>
      <c r="F8" s="989"/>
      <c r="G8" s="738">
        <f>M8</f>
        <v>0</v>
      </c>
      <c r="H8" s="739" t="str">
        <f t="shared" si="0"/>
        <v>0</v>
      </c>
      <c r="I8" s="738">
        <f t="shared" ref="I8" si="2">N8</f>
        <v>0</v>
      </c>
      <c r="J8" s="739" t="str">
        <f t="shared" si="1"/>
        <v>0</v>
      </c>
      <c r="K8" s="196"/>
      <c r="M8" s="736"/>
      <c r="N8" s="737"/>
      <c r="O8" s="311" t="s">
        <v>523</v>
      </c>
    </row>
    <row r="9" spans="1:23" ht="23.25" customHeight="1" thickBot="1">
      <c r="B9" s="1121"/>
      <c r="C9" s="1122"/>
      <c r="D9" s="1104" t="s">
        <v>524</v>
      </c>
      <c r="E9" s="1105"/>
      <c r="F9" s="1106"/>
      <c r="G9" s="315">
        <f>M9</f>
        <v>0</v>
      </c>
      <c r="H9" s="812" t="str">
        <f t="shared" si="0"/>
        <v>0</v>
      </c>
      <c r="I9" s="315">
        <f>N9</f>
        <v>0</v>
      </c>
      <c r="J9" s="812" t="str">
        <f t="shared" si="1"/>
        <v>0</v>
      </c>
      <c r="K9" s="196"/>
      <c r="M9" s="736"/>
      <c r="N9" s="737"/>
      <c r="O9" s="311" t="s">
        <v>525</v>
      </c>
    </row>
    <row r="10" spans="1:23" ht="23.25" customHeight="1" thickTop="1" thickBot="1">
      <c r="B10" s="1121"/>
      <c r="C10" s="1122"/>
      <c r="D10" s="1107" t="s">
        <v>526</v>
      </c>
      <c r="E10" s="1108"/>
      <c r="F10" s="1109"/>
      <c r="G10" s="312">
        <f>SUM(G7:G9)</f>
        <v>0</v>
      </c>
      <c r="H10" s="307" t="str">
        <f t="shared" si="0"/>
        <v>0</v>
      </c>
      <c r="I10" s="312">
        <f>SUM(I7:I9)</f>
        <v>0</v>
      </c>
      <c r="J10" s="308" t="str">
        <f t="shared" si="1"/>
        <v>0</v>
      </c>
      <c r="K10" s="196"/>
      <c r="M10" s="310"/>
      <c r="O10" s="311"/>
    </row>
    <row r="11" spans="1:23" ht="23.25" customHeight="1" thickTop="1">
      <c r="B11" s="1121"/>
      <c r="C11" s="1122"/>
      <c r="D11" s="1127" t="s">
        <v>527</v>
      </c>
      <c r="E11" s="1128"/>
      <c r="F11" s="1129"/>
      <c r="G11" s="316">
        <f>M11</f>
        <v>0</v>
      </c>
      <c r="H11" s="306" t="str">
        <f t="shared" si="0"/>
        <v>0</v>
      </c>
      <c r="I11" s="316">
        <f>N11</f>
        <v>0</v>
      </c>
      <c r="J11" s="306" t="str">
        <f t="shared" si="1"/>
        <v>0</v>
      </c>
      <c r="K11" s="196"/>
      <c r="M11" s="736"/>
      <c r="N11" s="737"/>
      <c r="O11" s="311" t="s">
        <v>528</v>
      </c>
    </row>
    <row r="12" spans="1:23" ht="23.25" customHeight="1" thickBot="1">
      <c r="B12" s="1121"/>
      <c r="C12" s="1122"/>
      <c r="D12" s="1104" t="s">
        <v>529</v>
      </c>
      <c r="E12" s="1105"/>
      <c r="F12" s="1106"/>
      <c r="G12" s="813">
        <f>M12</f>
        <v>0</v>
      </c>
      <c r="H12" s="812" t="str">
        <f t="shared" si="0"/>
        <v>0</v>
      </c>
      <c r="I12" s="813">
        <f>N12</f>
        <v>0</v>
      </c>
      <c r="J12" s="812" t="str">
        <f t="shared" si="1"/>
        <v>0</v>
      </c>
      <c r="K12" s="196"/>
      <c r="M12" s="736"/>
      <c r="N12" s="737"/>
      <c r="O12" s="311" t="s">
        <v>530</v>
      </c>
    </row>
    <row r="13" spans="1:23" ht="23.25" customHeight="1" thickTop="1" thickBot="1">
      <c r="B13" s="1121"/>
      <c r="C13" s="1122"/>
      <c r="D13" s="1107" t="s">
        <v>531</v>
      </c>
      <c r="E13" s="1108"/>
      <c r="F13" s="1109"/>
      <c r="G13" s="312">
        <f>SUM(G11:G12)</f>
        <v>0</v>
      </c>
      <c r="H13" s="307" t="str">
        <f t="shared" si="0"/>
        <v>0</v>
      </c>
      <c r="I13" s="312">
        <f>SUM(I11:I12)</f>
        <v>0</v>
      </c>
      <c r="J13" s="308" t="str">
        <f t="shared" si="1"/>
        <v>0</v>
      </c>
      <c r="K13" s="196"/>
      <c r="M13" s="310"/>
      <c r="O13" s="311"/>
    </row>
    <row r="14" spans="1:23" ht="23.25" customHeight="1" thickTop="1">
      <c r="B14" s="1123"/>
      <c r="C14" s="1124"/>
      <c r="D14" s="1110" t="s">
        <v>532</v>
      </c>
      <c r="E14" s="1110"/>
      <c r="F14" s="1111"/>
      <c r="G14" s="313">
        <f>G10+G13</f>
        <v>0</v>
      </c>
      <c r="H14" s="306" t="str">
        <f t="shared" si="0"/>
        <v>0</v>
      </c>
      <c r="I14" s="313">
        <f>I10+I13</f>
        <v>0</v>
      </c>
      <c r="J14" s="306" t="str">
        <f t="shared" si="1"/>
        <v>0</v>
      </c>
      <c r="K14" s="196"/>
      <c r="M14" s="193"/>
      <c r="N14" s="193"/>
      <c r="O14" s="311"/>
    </row>
    <row r="15" spans="1:23" ht="23.15" customHeight="1">
      <c r="B15" s="1119" t="s">
        <v>533</v>
      </c>
      <c r="C15" s="1125"/>
      <c r="D15" s="987" t="s">
        <v>534</v>
      </c>
      <c r="E15" s="988"/>
      <c r="F15" s="989"/>
      <c r="G15" s="740">
        <f>M15</f>
        <v>0</v>
      </c>
      <c r="H15" s="1112"/>
      <c r="I15" s="740">
        <f>N15</f>
        <v>0</v>
      </c>
      <c r="J15" s="1112"/>
      <c r="K15" s="196"/>
      <c r="M15" s="736"/>
      <c r="N15" s="737"/>
      <c r="O15" s="282" t="s">
        <v>535</v>
      </c>
      <c r="P15" s="311"/>
      <c r="Q15" s="311"/>
    </row>
    <row r="16" spans="1:23" ht="23.15" customHeight="1">
      <c r="B16" s="1121"/>
      <c r="C16" s="1126"/>
      <c r="D16" s="987" t="s">
        <v>536</v>
      </c>
      <c r="E16" s="988"/>
      <c r="F16" s="989"/>
      <c r="G16" s="740">
        <f>M16</f>
        <v>0</v>
      </c>
      <c r="H16" s="1113"/>
      <c r="I16" s="740">
        <f>N16</f>
        <v>0</v>
      </c>
      <c r="J16" s="1113"/>
      <c r="K16" s="196"/>
      <c r="M16" s="736"/>
      <c r="N16" s="737"/>
      <c r="O16" s="282" t="s">
        <v>537</v>
      </c>
      <c r="P16" s="311"/>
      <c r="Q16" s="311"/>
    </row>
    <row r="17" spans="2:21" ht="54.65" customHeight="1">
      <c r="B17" s="1123"/>
      <c r="C17" s="1124"/>
      <c r="D17" s="1130" t="s">
        <v>538</v>
      </c>
      <c r="E17" s="1130"/>
      <c r="F17" s="1131"/>
      <c r="G17" s="741">
        <f>SUM(G15:G16)</f>
        <v>0</v>
      </c>
      <c r="H17" s="1114"/>
      <c r="I17" s="741">
        <f>SUM(I15:I16)</f>
        <v>0</v>
      </c>
      <c r="J17" s="1114"/>
      <c r="K17" s="196"/>
      <c r="M17" s="193"/>
      <c r="N17" s="193"/>
      <c r="O17" s="193"/>
      <c r="P17" s="193"/>
      <c r="Q17" s="193"/>
      <c r="R17" s="193"/>
      <c r="S17" s="193"/>
      <c r="T17" s="193"/>
      <c r="U17" s="193"/>
    </row>
    <row r="18" spans="2:21" ht="21.75" customHeight="1">
      <c r="B18" s="215"/>
      <c r="C18" s="814"/>
      <c r="D18" s="214"/>
      <c r="E18" s="214"/>
      <c r="F18" s="214"/>
      <c r="G18" s="214"/>
      <c r="H18" s="214"/>
      <c r="I18" s="214"/>
      <c r="J18" s="214"/>
    </row>
    <row r="19" spans="2:21" ht="20.25" customHeight="1">
      <c r="B19" s="198" t="s">
        <v>539</v>
      </c>
      <c r="D19" s="214"/>
      <c r="E19" s="214"/>
      <c r="F19" s="214"/>
      <c r="G19" s="214"/>
      <c r="H19" s="214"/>
      <c r="I19" s="214"/>
      <c r="J19" s="214"/>
      <c r="K19" s="214"/>
    </row>
    <row r="20" spans="2:21" ht="72" customHeight="1">
      <c r="B20" s="1117"/>
      <c r="C20" s="1117"/>
      <c r="D20" s="1117"/>
      <c r="E20" s="1117"/>
      <c r="F20" s="1117"/>
      <c r="G20" s="1117"/>
      <c r="H20" s="1117"/>
      <c r="I20" s="1117"/>
      <c r="J20" s="1117"/>
      <c r="K20" s="200"/>
      <c r="M20" s="1116" t="s">
        <v>540</v>
      </c>
      <c r="N20" s="1116"/>
      <c r="O20" s="1116"/>
      <c r="P20" s="1116"/>
      <c r="Q20" s="1116"/>
      <c r="R20" s="1116"/>
      <c r="S20" s="1116"/>
      <c r="T20" s="1116"/>
      <c r="U20" s="1116"/>
    </row>
    <row r="21" spans="2:21" ht="20.25" customHeight="1">
      <c r="B21" s="216"/>
      <c r="C21" s="214"/>
      <c r="D21" s="214"/>
      <c r="E21" s="214"/>
      <c r="F21" s="214"/>
      <c r="G21" s="214"/>
      <c r="H21" s="214"/>
      <c r="I21" s="214"/>
      <c r="J21" s="214"/>
    </row>
    <row r="22" spans="2:21" ht="20.25" customHeight="1">
      <c r="B22" s="215"/>
      <c r="C22" s="214"/>
      <c r="D22" s="214"/>
      <c r="E22" s="214"/>
      <c r="F22" s="214"/>
      <c r="G22" s="214"/>
      <c r="H22" s="214"/>
      <c r="I22" s="214"/>
      <c r="J22" s="214"/>
    </row>
    <row r="23" spans="2:21" ht="20.25" customHeight="1">
      <c r="B23" s="215"/>
      <c r="C23" s="214"/>
      <c r="D23" s="214"/>
      <c r="E23" s="214"/>
      <c r="F23" s="214"/>
      <c r="G23" s="214"/>
      <c r="H23" s="214"/>
      <c r="I23" s="214"/>
      <c r="J23" s="214"/>
    </row>
    <row r="24" spans="2:21" ht="20.25" customHeight="1">
      <c r="B24" s="215"/>
      <c r="C24" s="214"/>
      <c r="D24" s="214"/>
      <c r="E24" s="214"/>
      <c r="F24" s="214"/>
      <c r="G24" s="214"/>
      <c r="H24" s="214"/>
      <c r="I24" s="214"/>
      <c r="J24" s="214"/>
    </row>
    <row r="25" spans="2:21" ht="20.25" customHeight="1">
      <c r="B25" s="215"/>
      <c r="C25" s="214"/>
      <c r="D25" s="214"/>
      <c r="E25" s="214"/>
      <c r="F25" s="214"/>
      <c r="G25" s="214"/>
      <c r="H25" s="214"/>
      <c r="I25" s="214"/>
      <c r="J25" s="214"/>
    </row>
    <row r="26" spans="2:21" ht="21.75" customHeight="1">
      <c r="B26" s="215"/>
      <c r="C26" s="214"/>
      <c r="D26" s="214"/>
      <c r="E26" s="214"/>
      <c r="F26" s="214"/>
      <c r="G26" s="214"/>
      <c r="H26" s="214"/>
      <c r="I26" s="214"/>
      <c r="J26" s="214"/>
    </row>
  </sheetData>
  <mergeCells count="21">
    <mergeCell ref="J15:J17"/>
    <mergeCell ref="H15:H17"/>
    <mergeCell ref="M5:U5"/>
    <mergeCell ref="M20:U20"/>
    <mergeCell ref="M2:U4"/>
    <mergeCell ref="B20:J20"/>
    <mergeCell ref="B4:J4"/>
    <mergeCell ref="B5:F6"/>
    <mergeCell ref="B7:C14"/>
    <mergeCell ref="B15:C17"/>
    <mergeCell ref="D7:F7"/>
    <mergeCell ref="D8:F8"/>
    <mergeCell ref="D9:F9"/>
    <mergeCell ref="D10:F10"/>
    <mergeCell ref="D11:F11"/>
    <mergeCell ref="D17:F17"/>
    <mergeCell ref="D12:F12"/>
    <mergeCell ref="D13:F13"/>
    <mergeCell ref="D14:F14"/>
    <mergeCell ref="D15:F15"/>
    <mergeCell ref="D16:F16"/>
  </mergeCells>
  <phoneticPr fontId="58"/>
  <conditionalFormatting sqref="H5">
    <cfRule type="expression" dxfId="26" priority="6">
      <formula>$H$5&lt;&gt;""</formula>
    </cfRule>
  </conditionalFormatting>
  <pageMargins left="0.43307086614173229" right="0.43307086614173229" top="0.74803149606299213" bottom="0.74803149606299213" header="0.31496062992125984" footer="0.31496062992125984"/>
  <pageSetup paperSize="9" scale="92" orientation="portrait" r:id="rId1"/>
  <ignoredErrors>
    <ignoredError sqref="I10 G10"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B9-5152-4234-AEC5-E15218865FC4}">
  <dimension ref="A1:S301"/>
  <sheetViews>
    <sheetView showGridLines="0" view="pageBreakPreview" topLeftCell="A24" zoomScale="70" zoomScaleNormal="90" zoomScaleSheetLayoutView="70" workbookViewId="0">
      <selection activeCell="B21" sqref="B21:K28"/>
    </sheetView>
  </sheetViews>
  <sheetFormatPr defaultRowHeight="13"/>
  <cols>
    <col min="1" max="1" width="3.54296875" style="193" customWidth="1"/>
    <col min="2" max="2" width="2.453125" style="193" customWidth="1"/>
    <col min="3" max="6" width="9.1796875" style="193" customWidth="1"/>
    <col min="7" max="10" width="13.81640625" style="193" customWidth="1"/>
    <col min="11" max="11" width="2.453125" style="193" customWidth="1"/>
    <col min="12" max="12" width="3.54296875" style="193" customWidth="1"/>
    <col min="13" max="13" width="3.54296875" style="202" customWidth="1"/>
    <col min="14" max="15" width="12.81640625" style="193" customWidth="1"/>
    <col min="16" max="16" width="22.453125" style="193" customWidth="1"/>
    <col min="17" max="18" width="12.81640625" style="193" customWidth="1"/>
    <col min="19" max="19" width="14.453125" style="193" customWidth="1"/>
    <col min="20" max="254" width="9" style="193"/>
    <col min="255" max="255" width="3.54296875" style="193" customWidth="1"/>
    <col min="256" max="256" width="2.453125" style="193" customWidth="1"/>
    <col min="257" max="260" width="9.1796875" style="193" customWidth="1"/>
    <col min="261" max="264" width="13.81640625" style="193" customWidth="1"/>
    <col min="265" max="265" width="2.453125" style="193" customWidth="1"/>
    <col min="266" max="266" width="3.54296875" style="193" customWidth="1"/>
    <col min="267" max="510" width="9" style="193"/>
    <col min="511" max="511" width="3.54296875" style="193" customWidth="1"/>
    <col min="512" max="512" width="2.453125" style="193" customWidth="1"/>
    <col min="513" max="516" width="9.1796875" style="193" customWidth="1"/>
    <col min="517" max="520" width="13.81640625" style="193" customWidth="1"/>
    <col min="521" max="521" width="2.453125" style="193" customWidth="1"/>
    <col min="522" max="522" width="3.54296875" style="193" customWidth="1"/>
    <col min="523" max="766" width="9" style="193"/>
    <col min="767" max="767" width="3.54296875" style="193" customWidth="1"/>
    <col min="768" max="768" width="2.453125" style="193" customWidth="1"/>
    <col min="769" max="772" width="9.1796875" style="193" customWidth="1"/>
    <col min="773" max="776" width="13.81640625" style="193" customWidth="1"/>
    <col min="777" max="777" width="2.453125" style="193" customWidth="1"/>
    <col min="778" max="778" width="3.54296875" style="193" customWidth="1"/>
    <col min="779" max="1022" width="9" style="193"/>
    <col min="1023" max="1023" width="3.54296875" style="193" customWidth="1"/>
    <col min="1024" max="1024" width="2.453125" style="193" customWidth="1"/>
    <col min="1025" max="1028" width="9.1796875" style="193" customWidth="1"/>
    <col min="1029" max="1032" width="13.81640625" style="193" customWidth="1"/>
    <col min="1033" max="1033" width="2.453125" style="193" customWidth="1"/>
    <col min="1034" max="1034" width="3.54296875" style="193" customWidth="1"/>
    <col min="1035" max="1278" width="9" style="193"/>
    <col min="1279" max="1279" width="3.54296875" style="193" customWidth="1"/>
    <col min="1280" max="1280" width="2.453125" style="193" customWidth="1"/>
    <col min="1281" max="1284" width="9.1796875" style="193" customWidth="1"/>
    <col min="1285" max="1288" width="13.81640625" style="193" customWidth="1"/>
    <col min="1289" max="1289" width="2.453125" style="193" customWidth="1"/>
    <col min="1290" max="1290" width="3.54296875" style="193" customWidth="1"/>
    <col min="1291" max="1534" width="9" style="193"/>
    <col min="1535" max="1535" width="3.54296875" style="193" customWidth="1"/>
    <col min="1536" max="1536" width="2.453125" style="193" customWidth="1"/>
    <col min="1537" max="1540" width="9.1796875" style="193" customWidth="1"/>
    <col min="1541" max="1544" width="13.81640625" style="193" customWidth="1"/>
    <col min="1545" max="1545" width="2.453125" style="193" customWidth="1"/>
    <col min="1546" max="1546" width="3.54296875" style="193" customWidth="1"/>
    <col min="1547" max="1790" width="9" style="193"/>
    <col min="1791" max="1791" width="3.54296875" style="193" customWidth="1"/>
    <col min="1792" max="1792" width="2.453125" style="193" customWidth="1"/>
    <col min="1793" max="1796" width="9.1796875" style="193" customWidth="1"/>
    <col min="1797" max="1800" width="13.81640625" style="193" customWidth="1"/>
    <col min="1801" max="1801" width="2.453125" style="193" customWidth="1"/>
    <col min="1802" max="1802" width="3.54296875" style="193" customWidth="1"/>
    <col min="1803" max="2046" width="9" style="193"/>
    <col min="2047" max="2047" width="3.54296875" style="193" customWidth="1"/>
    <col min="2048" max="2048" width="2.453125" style="193" customWidth="1"/>
    <col min="2049" max="2052" width="9.1796875" style="193" customWidth="1"/>
    <col min="2053" max="2056" width="13.81640625" style="193" customWidth="1"/>
    <col min="2057" max="2057" width="2.453125" style="193" customWidth="1"/>
    <col min="2058" max="2058" width="3.54296875" style="193" customWidth="1"/>
    <col min="2059" max="2302" width="9" style="193"/>
    <col min="2303" max="2303" width="3.54296875" style="193" customWidth="1"/>
    <col min="2304" max="2304" width="2.453125" style="193" customWidth="1"/>
    <col min="2305" max="2308" width="9.1796875" style="193" customWidth="1"/>
    <col min="2309" max="2312" width="13.81640625" style="193" customWidth="1"/>
    <col min="2313" max="2313" width="2.453125" style="193" customWidth="1"/>
    <col min="2314" max="2314" width="3.54296875" style="193" customWidth="1"/>
    <col min="2315" max="2558" width="9" style="193"/>
    <col min="2559" max="2559" width="3.54296875" style="193" customWidth="1"/>
    <col min="2560" max="2560" width="2.453125" style="193" customWidth="1"/>
    <col min="2561" max="2564" width="9.1796875" style="193" customWidth="1"/>
    <col min="2565" max="2568" width="13.81640625" style="193" customWidth="1"/>
    <col min="2569" max="2569" width="2.453125" style="193" customWidth="1"/>
    <col min="2570" max="2570" width="3.54296875" style="193" customWidth="1"/>
    <col min="2571" max="2814" width="9" style="193"/>
    <col min="2815" max="2815" width="3.54296875" style="193" customWidth="1"/>
    <col min="2816" max="2816" width="2.453125" style="193" customWidth="1"/>
    <col min="2817" max="2820" width="9.1796875" style="193" customWidth="1"/>
    <col min="2821" max="2824" width="13.81640625" style="193" customWidth="1"/>
    <col min="2825" max="2825" width="2.453125" style="193" customWidth="1"/>
    <col min="2826" max="2826" width="3.54296875" style="193" customWidth="1"/>
    <col min="2827" max="3070" width="9" style="193"/>
    <col min="3071" max="3071" width="3.54296875" style="193" customWidth="1"/>
    <col min="3072" max="3072" width="2.453125" style="193" customWidth="1"/>
    <col min="3073" max="3076" width="9.1796875" style="193" customWidth="1"/>
    <col min="3077" max="3080" width="13.81640625" style="193" customWidth="1"/>
    <col min="3081" max="3081" width="2.453125" style="193" customWidth="1"/>
    <col min="3082" max="3082" width="3.54296875" style="193" customWidth="1"/>
    <col min="3083" max="3326" width="9" style="193"/>
    <col min="3327" max="3327" width="3.54296875" style="193" customWidth="1"/>
    <col min="3328" max="3328" width="2.453125" style="193" customWidth="1"/>
    <col min="3329" max="3332" width="9.1796875" style="193" customWidth="1"/>
    <col min="3333" max="3336" width="13.81640625" style="193" customWidth="1"/>
    <col min="3337" max="3337" width="2.453125" style="193" customWidth="1"/>
    <col min="3338" max="3338" width="3.54296875" style="193" customWidth="1"/>
    <col min="3339" max="3582" width="9" style="193"/>
    <col min="3583" max="3583" width="3.54296875" style="193" customWidth="1"/>
    <col min="3584" max="3584" width="2.453125" style="193" customWidth="1"/>
    <col min="3585" max="3588" width="9.1796875" style="193" customWidth="1"/>
    <col min="3589" max="3592" width="13.81640625" style="193" customWidth="1"/>
    <col min="3593" max="3593" width="2.453125" style="193" customWidth="1"/>
    <col min="3594" max="3594" width="3.54296875" style="193" customWidth="1"/>
    <col min="3595" max="3838" width="9" style="193"/>
    <col min="3839" max="3839" width="3.54296875" style="193" customWidth="1"/>
    <col min="3840" max="3840" width="2.453125" style="193" customWidth="1"/>
    <col min="3841" max="3844" width="9.1796875" style="193" customWidth="1"/>
    <col min="3845" max="3848" width="13.81640625" style="193" customWidth="1"/>
    <col min="3849" max="3849" width="2.453125" style="193" customWidth="1"/>
    <col min="3850" max="3850" width="3.54296875" style="193" customWidth="1"/>
    <col min="3851" max="4094" width="9" style="193"/>
    <col min="4095" max="4095" width="3.54296875" style="193" customWidth="1"/>
    <col min="4096" max="4096" width="2.453125" style="193" customWidth="1"/>
    <col min="4097" max="4100" width="9.1796875" style="193" customWidth="1"/>
    <col min="4101" max="4104" width="13.81640625" style="193" customWidth="1"/>
    <col min="4105" max="4105" width="2.453125" style="193" customWidth="1"/>
    <col min="4106" max="4106" width="3.54296875" style="193" customWidth="1"/>
    <col min="4107" max="4350" width="9" style="193"/>
    <col min="4351" max="4351" width="3.54296875" style="193" customWidth="1"/>
    <col min="4352" max="4352" width="2.453125" style="193" customWidth="1"/>
    <col min="4353" max="4356" width="9.1796875" style="193" customWidth="1"/>
    <col min="4357" max="4360" width="13.81640625" style="193" customWidth="1"/>
    <col min="4361" max="4361" width="2.453125" style="193" customWidth="1"/>
    <col min="4362" max="4362" width="3.54296875" style="193" customWidth="1"/>
    <col min="4363" max="4606" width="9" style="193"/>
    <col min="4607" max="4607" width="3.54296875" style="193" customWidth="1"/>
    <col min="4608" max="4608" width="2.453125" style="193" customWidth="1"/>
    <col min="4609" max="4612" width="9.1796875" style="193" customWidth="1"/>
    <col min="4613" max="4616" width="13.81640625" style="193" customWidth="1"/>
    <col min="4617" max="4617" width="2.453125" style="193" customWidth="1"/>
    <col min="4618" max="4618" width="3.54296875" style="193" customWidth="1"/>
    <col min="4619" max="4862" width="9" style="193"/>
    <col min="4863" max="4863" width="3.54296875" style="193" customWidth="1"/>
    <col min="4864" max="4864" width="2.453125" style="193" customWidth="1"/>
    <col min="4865" max="4868" width="9.1796875" style="193" customWidth="1"/>
    <col min="4869" max="4872" width="13.81640625" style="193" customWidth="1"/>
    <col min="4873" max="4873" width="2.453125" style="193" customWidth="1"/>
    <col min="4874" max="4874" width="3.54296875" style="193" customWidth="1"/>
    <col min="4875" max="5118" width="9" style="193"/>
    <col min="5119" max="5119" width="3.54296875" style="193" customWidth="1"/>
    <col min="5120" max="5120" width="2.453125" style="193" customWidth="1"/>
    <col min="5121" max="5124" width="9.1796875" style="193" customWidth="1"/>
    <col min="5125" max="5128" width="13.81640625" style="193" customWidth="1"/>
    <col min="5129" max="5129" width="2.453125" style="193" customWidth="1"/>
    <col min="5130" max="5130" width="3.54296875" style="193" customWidth="1"/>
    <col min="5131" max="5374" width="9" style="193"/>
    <col min="5375" max="5375" width="3.54296875" style="193" customWidth="1"/>
    <col min="5376" max="5376" width="2.453125" style="193" customWidth="1"/>
    <col min="5377" max="5380" width="9.1796875" style="193" customWidth="1"/>
    <col min="5381" max="5384" width="13.81640625" style="193" customWidth="1"/>
    <col min="5385" max="5385" width="2.453125" style="193" customWidth="1"/>
    <col min="5386" max="5386" width="3.54296875" style="193" customWidth="1"/>
    <col min="5387" max="5630" width="9" style="193"/>
    <col min="5631" max="5631" width="3.54296875" style="193" customWidth="1"/>
    <col min="5632" max="5632" width="2.453125" style="193" customWidth="1"/>
    <col min="5633" max="5636" width="9.1796875" style="193" customWidth="1"/>
    <col min="5637" max="5640" width="13.81640625" style="193" customWidth="1"/>
    <col min="5641" max="5641" width="2.453125" style="193" customWidth="1"/>
    <col min="5642" max="5642" width="3.54296875" style="193" customWidth="1"/>
    <col min="5643" max="5886" width="9" style="193"/>
    <col min="5887" max="5887" width="3.54296875" style="193" customWidth="1"/>
    <col min="5888" max="5888" width="2.453125" style="193" customWidth="1"/>
    <col min="5889" max="5892" width="9.1796875" style="193" customWidth="1"/>
    <col min="5893" max="5896" width="13.81640625" style="193" customWidth="1"/>
    <col min="5897" max="5897" width="2.453125" style="193" customWidth="1"/>
    <col min="5898" max="5898" width="3.54296875" style="193" customWidth="1"/>
    <col min="5899" max="6142" width="9" style="193"/>
    <col min="6143" max="6143" width="3.54296875" style="193" customWidth="1"/>
    <col min="6144" max="6144" width="2.453125" style="193" customWidth="1"/>
    <col min="6145" max="6148" width="9.1796875" style="193" customWidth="1"/>
    <col min="6149" max="6152" width="13.81640625" style="193" customWidth="1"/>
    <col min="6153" max="6153" width="2.453125" style="193" customWidth="1"/>
    <col min="6154" max="6154" width="3.54296875" style="193" customWidth="1"/>
    <col min="6155" max="6398" width="9" style="193"/>
    <col min="6399" max="6399" width="3.54296875" style="193" customWidth="1"/>
    <col min="6400" max="6400" width="2.453125" style="193" customWidth="1"/>
    <col min="6401" max="6404" width="9.1796875" style="193" customWidth="1"/>
    <col min="6405" max="6408" width="13.81640625" style="193" customWidth="1"/>
    <col min="6409" max="6409" width="2.453125" style="193" customWidth="1"/>
    <col min="6410" max="6410" width="3.54296875" style="193" customWidth="1"/>
    <col min="6411" max="6654" width="9" style="193"/>
    <col min="6655" max="6655" width="3.54296875" style="193" customWidth="1"/>
    <col min="6656" max="6656" width="2.453125" style="193" customWidth="1"/>
    <col min="6657" max="6660" width="9.1796875" style="193" customWidth="1"/>
    <col min="6661" max="6664" width="13.81640625" style="193" customWidth="1"/>
    <col min="6665" max="6665" width="2.453125" style="193" customWidth="1"/>
    <col min="6666" max="6666" width="3.54296875" style="193" customWidth="1"/>
    <col min="6667" max="6910" width="9" style="193"/>
    <col min="6911" max="6911" width="3.54296875" style="193" customWidth="1"/>
    <col min="6912" max="6912" width="2.453125" style="193" customWidth="1"/>
    <col min="6913" max="6916" width="9.1796875" style="193" customWidth="1"/>
    <col min="6917" max="6920" width="13.81640625" style="193" customWidth="1"/>
    <col min="6921" max="6921" width="2.453125" style="193" customWidth="1"/>
    <col min="6922" max="6922" width="3.54296875" style="193" customWidth="1"/>
    <col min="6923" max="7166" width="9" style="193"/>
    <col min="7167" max="7167" width="3.54296875" style="193" customWidth="1"/>
    <col min="7168" max="7168" width="2.453125" style="193" customWidth="1"/>
    <col min="7169" max="7172" width="9.1796875" style="193" customWidth="1"/>
    <col min="7173" max="7176" width="13.81640625" style="193" customWidth="1"/>
    <col min="7177" max="7177" width="2.453125" style="193" customWidth="1"/>
    <col min="7178" max="7178" width="3.54296875" style="193" customWidth="1"/>
    <col min="7179" max="7422" width="9" style="193"/>
    <col min="7423" max="7423" width="3.54296875" style="193" customWidth="1"/>
    <col min="7424" max="7424" width="2.453125" style="193" customWidth="1"/>
    <col min="7425" max="7428" width="9.1796875" style="193" customWidth="1"/>
    <col min="7429" max="7432" width="13.81640625" style="193" customWidth="1"/>
    <col min="7433" max="7433" width="2.453125" style="193" customWidth="1"/>
    <col min="7434" max="7434" width="3.54296875" style="193" customWidth="1"/>
    <col min="7435" max="7678" width="9" style="193"/>
    <col min="7679" max="7679" width="3.54296875" style="193" customWidth="1"/>
    <col min="7680" max="7680" width="2.453125" style="193" customWidth="1"/>
    <col min="7681" max="7684" width="9.1796875" style="193" customWidth="1"/>
    <col min="7685" max="7688" width="13.81640625" style="193" customWidth="1"/>
    <col min="7689" max="7689" width="2.453125" style="193" customWidth="1"/>
    <col min="7690" max="7690" width="3.54296875" style="193" customWidth="1"/>
    <col min="7691" max="7934" width="9" style="193"/>
    <col min="7935" max="7935" width="3.54296875" style="193" customWidth="1"/>
    <col min="7936" max="7936" width="2.453125" style="193" customWidth="1"/>
    <col min="7937" max="7940" width="9.1796875" style="193" customWidth="1"/>
    <col min="7941" max="7944" width="13.81640625" style="193" customWidth="1"/>
    <col min="7945" max="7945" width="2.453125" style="193" customWidth="1"/>
    <col min="7946" max="7946" width="3.54296875" style="193" customWidth="1"/>
    <col min="7947" max="8190" width="9" style="193"/>
    <col min="8191" max="8191" width="3.54296875" style="193" customWidth="1"/>
    <col min="8192" max="8192" width="2.453125" style="193" customWidth="1"/>
    <col min="8193" max="8196" width="9.1796875" style="193" customWidth="1"/>
    <col min="8197" max="8200" width="13.81640625" style="193" customWidth="1"/>
    <col min="8201" max="8201" width="2.453125" style="193" customWidth="1"/>
    <col min="8202" max="8202" width="3.54296875" style="193" customWidth="1"/>
    <col min="8203" max="8446" width="9" style="193"/>
    <col min="8447" max="8447" width="3.54296875" style="193" customWidth="1"/>
    <col min="8448" max="8448" width="2.453125" style="193" customWidth="1"/>
    <col min="8449" max="8452" width="9.1796875" style="193" customWidth="1"/>
    <col min="8453" max="8456" width="13.81640625" style="193" customWidth="1"/>
    <col min="8457" max="8457" width="2.453125" style="193" customWidth="1"/>
    <col min="8458" max="8458" width="3.54296875" style="193" customWidth="1"/>
    <col min="8459" max="8702" width="9" style="193"/>
    <col min="8703" max="8703" width="3.54296875" style="193" customWidth="1"/>
    <col min="8704" max="8704" width="2.453125" style="193" customWidth="1"/>
    <col min="8705" max="8708" width="9.1796875" style="193" customWidth="1"/>
    <col min="8709" max="8712" width="13.81640625" style="193" customWidth="1"/>
    <col min="8713" max="8713" width="2.453125" style="193" customWidth="1"/>
    <col min="8714" max="8714" width="3.54296875" style="193" customWidth="1"/>
    <col min="8715" max="8958" width="9" style="193"/>
    <col min="8959" max="8959" width="3.54296875" style="193" customWidth="1"/>
    <col min="8960" max="8960" width="2.453125" style="193" customWidth="1"/>
    <col min="8961" max="8964" width="9.1796875" style="193" customWidth="1"/>
    <col min="8965" max="8968" width="13.81640625" style="193" customWidth="1"/>
    <col min="8969" max="8969" width="2.453125" style="193" customWidth="1"/>
    <col min="8970" max="8970" width="3.54296875" style="193" customWidth="1"/>
    <col min="8971" max="9214" width="9" style="193"/>
    <col min="9215" max="9215" width="3.54296875" style="193" customWidth="1"/>
    <col min="9216" max="9216" width="2.453125" style="193" customWidth="1"/>
    <col min="9217" max="9220" width="9.1796875" style="193" customWidth="1"/>
    <col min="9221" max="9224" width="13.81640625" style="193" customWidth="1"/>
    <col min="9225" max="9225" width="2.453125" style="193" customWidth="1"/>
    <col min="9226" max="9226" width="3.54296875" style="193" customWidth="1"/>
    <col min="9227" max="9470" width="9" style="193"/>
    <col min="9471" max="9471" width="3.54296875" style="193" customWidth="1"/>
    <col min="9472" max="9472" width="2.453125" style="193" customWidth="1"/>
    <col min="9473" max="9476" width="9.1796875" style="193" customWidth="1"/>
    <col min="9477" max="9480" width="13.81640625" style="193" customWidth="1"/>
    <col min="9481" max="9481" width="2.453125" style="193" customWidth="1"/>
    <col min="9482" max="9482" width="3.54296875" style="193" customWidth="1"/>
    <col min="9483" max="9726" width="9" style="193"/>
    <col min="9727" max="9727" width="3.54296875" style="193" customWidth="1"/>
    <col min="9728" max="9728" width="2.453125" style="193" customWidth="1"/>
    <col min="9729" max="9732" width="9.1796875" style="193" customWidth="1"/>
    <col min="9733" max="9736" width="13.81640625" style="193" customWidth="1"/>
    <col min="9737" max="9737" width="2.453125" style="193" customWidth="1"/>
    <col min="9738" max="9738" width="3.54296875" style="193" customWidth="1"/>
    <col min="9739" max="9982" width="9" style="193"/>
    <col min="9983" max="9983" width="3.54296875" style="193" customWidth="1"/>
    <col min="9984" max="9984" width="2.453125" style="193" customWidth="1"/>
    <col min="9985" max="9988" width="9.1796875" style="193" customWidth="1"/>
    <col min="9989" max="9992" width="13.81640625" style="193" customWidth="1"/>
    <col min="9993" max="9993" width="2.453125" style="193" customWidth="1"/>
    <col min="9994" max="9994" width="3.54296875" style="193" customWidth="1"/>
    <col min="9995" max="10238" width="9" style="193"/>
    <col min="10239" max="10239" width="3.54296875" style="193" customWidth="1"/>
    <col min="10240" max="10240" width="2.453125" style="193" customWidth="1"/>
    <col min="10241" max="10244" width="9.1796875" style="193" customWidth="1"/>
    <col min="10245" max="10248" width="13.81640625" style="193" customWidth="1"/>
    <col min="10249" max="10249" width="2.453125" style="193" customWidth="1"/>
    <col min="10250" max="10250" width="3.54296875" style="193" customWidth="1"/>
    <col min="10251" max="10494" width="9" style="193"/>
    <col min="10495" max="10495" width="3.54296875" style="193" customWidth="1"/>
    <col min="10496" max="10496" width="2.453125" style="193" customWidth="1"/>
    <col min="10497" max="10500" width="9.1796875" style="193" customWidth="1"/>
    <col min="10501" max="10504" width="13.81640625" style="193" customWidth="1"/>
    <col min="10505" max="10505" width="2.453125" style="193" customWidth="1"/>
    <col min="10506" max="10506" width="3.54296875" style="193" customWidth="1"/>
    <col min="10507" max="10750" width="9" style="193"/>
    <col min="10751" max="10751" width="3.54296875" style="193" customWidth="1"/>
    <col min="10752" max="10752" width="2.453125" style="193" customWidth="1"/>
    <col min="10753" max="10756" width="9.1796875" style="193" customWidth="1"/>
    <col min="10757" max="10760" width="13.81640625" style="193" customWidth="1"/>
    <col min="10761" max="10761" width="2.453125" style="193" customWidth="1"/>
    <col min="10762" max="10762" width="3.54296875" style="193" customWidth="1"/>
    <col min="10763" max="11006" width="9" style="193"/>
    <col min="11007" max="11007" width="3.54296875" style="193" customWidth="1"/>
    <col min="11008" max="11008" width="2.453125" style="193" customWidth="1"/>
    <col min="11009" max="11012" width="9.1796875" style="193" customWidth="1"/>
    <col min="11013" max="11016" width="13.81640625" style="193" customWidth="1"/>
    <col min="11017" max="11017" width="2.453125" style="193" customWidth="1"/>
    <col min="11018" max="11018" width="3.54296875" style="193" customWidth="1"/>
    <col min="11019" max="11262" width="9" style="193"/>
    <col min="11263" max="11263" width="3.54296875" style="193" customWidth="1"/>
    <col min="11264" max="11264" width="2.453125" style="193" customWidth="1"/>
    <col min="11265" max="11268" width="9.1796875" style="193" customWidth="1"/>
    <col min="11269" max="11272" width="13.81640625" style="193" customWidth="1"/>
    <col min="11273" max="11273" width="2.453125" style="193" customWidth="1"/>
    <col min="11274" max="11274" width="3.54296875" style="193" customWidth="1"/>
    <col min="11275" max="11518" width="9" style="193"/>
    <col min="11519" max="11519" width="3.54296875" style="193" customWidth="1"/>
    <col min="11520" max="11520" width="2.453125" style="193" customWidth="1"/>
    <col min="11521" max="11524" width="9.1796875" style="193" customWidth="1"/>
    <col min="11525" max="11528" width="13.81640625" style="193" customWidth="1"/>
    <col min="11529" max="11529" width="2.453125" style="193" customWidth="1"/>
    <col min="11530" max="11530" width="3.54296875" style="193" customWidth="1"/>
    <col min="11531" max="11774" width="9" style="193"/>
    <col min="11775" max="11775" width="3.54296875" style="193" customWidth="1"/>
    <col min="11776" max="11776" width="2.453125" style="193" customWidth="1"/>
    <col min="11777" max="11780" width="9.1796875" style="193" customWidth="1"/>
    <col min="11781" max="11784" width="13.81640625" style="193" customWidth="1"/>
    <col min="11785" max="11785" width="2.453125" style="193" customWidth="1"/>
    <col min="11786" max="11786" width="3.54296875" style="193" customWidth="1"/>
    <col min="11787" max="12030" width="9" style="193"/>
    <col min="12031" max="12031" width="3.54296875" style="193" customWidth="1"/>
    <col min="12032" max="12032" width="2.453125" style="193" customWidth="1"/>
    <col min="12033" max="12036" width="9.1796875" style="193" customWidth="1"/>
    <col min="12037" max="12040" width="13.81640625" style="193" customWidth="1"/>
    <col min="12041" max="12041" width="2.453125" style="193" customWidth="1"/>
    <col min="12042" max="12042" width="3.54296875" style="193" customWidth="1"/>
    <col min="12043" max="12286" width="9" style="193"/>
    <col min="12287" max="12287" width="3.54296875" style="193" customWidth="1"/>
    <col min="12288" max="12288" width="2.453125" style="193" customWidth="1"/>
    <col min="12289" max="12292" width="9.1796875" style="193" customWidth="1"/>
    <col min="12293" max="12296" width="13.81640625" style="193" customWidth="1"/>
    <col min="12297" max="12297" width="2.453125" style="193" customWidth="1"/>
    <col min="12298" max="12298" width="3.54296875" style="193" customWidth="1"/>
    <col min="12299" max="12542" width="9" style="193"/>
    <col min="12543" max="12543" width="3.54296875" style="193" customWidth="1"/>
    <col min="12544" max="12544" width="2.453125" style="193" customWidth="1"/>
    <col min="12545" max="12548" width="9.1796875" style="193" customWidth="1"/>
    <col min="12549" max="12552" width="13.81640625" style="193" customWidth="1"/>
    <col min="12553" max="12553" width="2.453125" style="193" customWidth="1"/>
    <col min="12554" max="12554" width="3.54296875" style="193" customWidth="1"/>
    <col min="12555" max="12798" width="9" style="193"/>
    <col min="12799" max="12799" width="3.54296875" style="193" customWidth="1"/>
    <col min="12800" max="12800" width="2.453125" style="193" customWidth="1"/>
    <col min="12801" max="12804" width="9.1796875" style="193" customWidth="1"/>
    <col min="12805" max="12808" width="13.81640625" style="193" customWidth="1"/>
    <col min="12809" max="12809" width="2.453125" style="193" customWidth="1"/>
    <col min="12810" max="12810" width="3.54296875" style="193" customWidth="1"/>
    <col min="12811" max="13054" width="9" style="193"/>
    <col min="13055" max="13055" width="3.54296875" style="193" customWidth="1"/>
    <col min="13056" max="13056" width="2.453125" style="193" customWidth="1"/>
    <col min="13057" max="13060" width="9.1796875" style="193" customWidth="1"/>
    <col min="13061" max="13064" width="13.81640625" style="193" customWidth="1"/>
    <col min="13065" max="13065" width="2.453125" style="193" customWidth="1"/>
    <col min="13066" max="13066" width="3.54296875" style="193" customWidth="1"/>
    <col min="13067" max="13310" width="9" style="193"/>
    <col min="13311" max="13311" width="3.54296875" style="193" customWidth="1"/>
    <col min="13312" max="13312" width="2.453125" style="193" customWidth="1"/>
    <col min="13313" max="13316" width="9.1796875" style="193" customWidth="1"/>
    <col min="13317" max="13320" width="13.81640625" style="193" customWidth="1"/>
    <col min="13321" max="13321" width="2.453125" style="193" customWidth="1"/>
    <col min="13322" max="13322" width="3.54296875" style="193" customWidth="1"/>
    <col min="13323" max="13566" width="9" style="193"/>
    <col min="13567" max="13567" width="3.54296875" style="193" customWidth="1"/>
    <col min="13568" max="13568" width="2.453125" style="193" customWidth="1"/>
    <col min="13569" max="13572" width="9.1796875" style="193" customWidth="1"/>
    <col min="13573" max="13576" width="13.81640625" style="193" customWidth="1"/>
    <col min="13577" max="13577" width="2.453125" style="193" customWidth="1"/>
    <col min="13578" max="13578" width="3.54296875" style="193" customWidth="1"/>
    <col min="13579" max="13822" width="9" style="193"/>
    <col min="13823" max="13823" width="3.54296875" style="193" customWidth="1"/>
    <col min="13824" max="13824" width="2.453125" style="193" customWidth="1"/>
    <col min="13825" max="13828" width="9.1796875" style="193" customWidth="1"/>
    <col min="13829" max="13832" width="13.81640625" style="193" customWidth="1"/>
    <col min="13833" max="13833" width="2.453125" style="193" customWidth="1"/>
    <col min="13834" max="13834" width="3.54296875" style="193" customWidth="1"/>
    <col min="13835" max="14078" width="9" style="193"/>
    <col min="14079" max="14079" width="3.54296875" style="193" customWidth="1"/>
    <col min="14080" max="14080" width="2.453125" style="193" customWidth="1"/>
    <col min="14081" max="14084" width="9.1796875" style="193" customWidth="1"/>
    <col min="14085" max="14088" width="13.81640625" style="193" customWidth="1"/>
    <col min="14089" max="14089" width="2.453125" style="193" customWidth="1"/>
    <col min="14090" max="14090" width="3.54296875" style="193" customWidth="1"/>
    <col min="14091" max="14334" width="9" style="193"/>
    <col min="14335" max="14335" width="3.54296875" style="193" customWidth="1"/>
    <col min="14336" max="14336" width="2.453125" style="193" customWidth="1"/>
    <col min="14337" max="14340" width="9.1796875" style="193" customWidth="1"/>
    <col min="14341" max="14344" width="13.81640625" style="193" customWidth="1"/>
    <col min="14345" max="14345" width="2.453125" style="193" customWidth="1"/>
    <col min="14346" max="14346" width="3.54296875" style="193" customWidth="1"/>
    <col min="14347" max="14590" width="9" style="193"/>
    <col min="14591" max="14591" width="3.54296875" style="193" customWidth="1"/>
    <col min="14592" max="14592" width="2.453125" style="193" customWidth="1"/>
    <col min="14593" max="14596" width="9.1796875" style="193" customWidth="1"/>
    <col min="14597" max="14600" width="13.81640625" style="193" customWidth="1"/>
    <col min="14601" max="14601" width="2.453125" style="193" customWidth="1"/>
    <col min="14602" max="14602" width="3.54296875" style="193" customWidth="1"/>
    <col min="14603" max="14846" width="9" style="193"/>
    <col min="14847" max="14847" width="3.54296875" style="193" customWidth="1"/>
    <col min="14848" max="14848" width="2.453125" style="193" customWidth="1"/>
    <col min="14849" max="14852" width="9.1796875" style="193" customWidth="1"/>
    <col min="14853" max="14856" width="13.81640625" style="193" customWidth="1"/>
    <col min="14857" max="14857" width="2.453125" style="193" customWidth="1"/>
    <col min="14858" max="14858" width="3.54296875" style="193" customWidth="1"/>
    <col min="14859" max="15102" width="9" style="193"/>
    <col min="15103" max="15103" width="3.54296875" style="193" customWidth="1"/>
    <col min="15104" max="15104" width="2.453125" style="193" customWidth="1"/>
    <col min="15105" max="15108" width="9.1796875" style="193" customWidth="1"/>
    <col min="15109" max="15112" width="13.81640625" style="193" customWidth="1"/>
    <col min="15113" max="15113" width="2.453125" style="193" customWidth="1"/>
    <col min="15114" max="15114" width="3.54296875" style="193" customWidth="1"/>
    <col min="15115" max="15358" width="9" style="193"/>
    <col min="15359" max="15359" width="3.54296875" style="193" customWidth="1"/>
    <col min="15360" max="15360" width="2.453125" style="193" customWidth="1"/>
    <col min="15361" max="15364" width="9.1796875" style="193" customWidth="1"/>
    <col min="15365" max="15368" width="13.81640625" style="193" customWidth="1"/>
    <col min="15369" max="15369" width="2.453125" style="193" customWidth="1"/>
    <col min="15370" max="15370" width="3.54296875" style="193" customWidth="1"/>
    <col min="15371" max="15614" width="9" style="193"/>
    <col min="15615" max="15615" width="3.54296875" style="193" customWidth="1"/>
    <col min="15616" max="15616" width="2.453125" style="193" customWidth="1"/>
    <col min="15617" max="15620" width="9.1796875" style="193" customWidth="1"/>
    <col min="15621" max="15624" width="13.81640625" style="193" customWidth="1"/>
    <col min="15625" max="15625" width="2.453125" style="193" customWidth="1"/>
    <col min="15626" max="15626" width="3.54296875" style="193" customWidth="1"/>
    <col min="15627" max="15870" width="9" style="193"/>
    <col min="15871" max="15871" width="3.54296875" style="193" customWidth="1"/>
    <col min="15872" max="15872" width="2.453125" style="193" customWidth="1"/>
    <col min="15873" max="15876" width="9.1796875" style="193" customWidth="1"/>
    <col min="15877" max="15880" width="13.81640625" style="193" customWidth="1"/>
    <col min="15881" max="15881" width="2.453125" style="193" customWidth="1"/>
    <col min="15882" max="15882" width="3.54296875" style="193" customWidth="1"/>
    <col min="15883" max="16126" width="9" style="193"/>
    <col min="16127" max="16127" width="3.54296875" style="193" customWidth="1"/>
    <col min="16128" max="16128" width="2.453125" style="193" customWidth="1"/>
    <col min="16129" max="16132" width="9.1796875" style="193" customWidth="1"/>
    <col min="16133" max="16136" width="13.81640625" style="193" customWidth="1"/>
    <col min="16137" max="16137" width="2.453125" style="193" customWidth="1"/>
    <col min="16138" max="16138" width="3.54296875" style="193" customWidth="1"/>
    <col min="16139" max="16384" width="9" style="193"/>
  </cols>
  <sheetData>
    <row r="1" spans="1:19">
      <c r="K1" s="196"/>
      <c r="L1" s="196"/>
    </row>
    <row r="2" spans="1:19" ht="23.15" customHeight="1">
      <c r="B2" s="317" t="s">
        <v>541</v>
      </c>
      <c r="C2" s="318"/>
      <c r="D2" s="318"/>
      <c r="E2" s="318"/>
      <c r="F2" s="318"/>
      <c r="N2" s="872" t="s">
        <v>542</v>
      </c>
      <c r="O2" s="872"/>
      <c r="P2" s="872"/>
      <c r="Q2" s="872"/>
      <c r="R2" s="872"/>
      <c r="S2" s="872"/>
    </row>
    <row r="3" spans="1:19" ht="19.5" customHeight="1">
      <c r="A3" s="233"/>
      <c r="B3" s="1152"/>
      <c r="C3" s="1153"/>
      <c r="D3" s="1153"/>
      <c r="E3" s="1153"/>
      <c r="F3" s="1154"/>
      <c r="G3" s="1132" t="s">
        <v>543</v>
      </c>
      <c r="H3" s="1133"/>
      <c r="I3" s="1134" t="s">
        <v>544</v>
      </c>
      <c r="J3" s="1135"/>
      <c r="K3" s="196"/>
      <c r="N3" s="872"/>
      <c r="O3" s="872"/>
      <c r="P3" s="872"/>
      <c r="Q3" s="872"/>
      <c r="R3" s="872"/>
      <c r="S3" s="872"/>
    </row>
    <row r="4" spans="1:19" ht="19.5" customHeight="1">
      <c r="B4" s="1155"/>
      <c r="C4" s="1156"/>
      <c r="D4" s="1156"/>
      <c r="E4" s="1156"/>
      <c r="F4" s="1157"/>
      <c r="G4" s="1136">
        <f>'本文２－１生活排水'!$H$5</f>
        <v>4</v>
      </c>
      <c r="H4" s="1137"/>
      <c r="I4" s="1138">
        <f>'本文２－１生活排水'!$J$5</f>
        <v>0</v>
      </c>
      <c r="J4" s="1139"/>
      <c r="K4" s="196"/>
      <c r="N4" s="872"/>
      <c r="O4" s="872"/>
      <c r="P4" s="872"/>
      <c r="Q4" s="872"/>
      <c r="R4" s="872"/>
      <c r="S4" s="872"/>
    </row>
    <row r="5" spans="1:19" ht="19.5" customHeight="1">
      <c r="B5" s="1007"/>
      <c r="C5" s="1008"/>
      <c r="D5" s="1008"/>
      <c r="E5" s="1008"/>
      <c r="F5" s="1009"/>
      <c r="G5" s="591" t="s">
        <v>515</v>
      </c>
      <c r="H5" s="591" t="s">
        <v>516</v>
      </c>
      <c r="I5" s="591" t="s">
        <v>515</v>
      </c>
      <c r="J5" s="591" t="s">
        <v>516</v>
      </c>
      <c r="K5" s="196"/>
      <c r="N5" s="872" t="s">
        <v>236</v>
      </c>
      <c r="O5" s="872"/>
      <c r="P5" s="872"/>
      <c r="Q5" s="872"/>
      <c r="R5" s="872"/>
      <c r="S5" s="872"/>
    </row>
    <row r="6" spans="1:19" ht="19.5" customHeight="1">
      <c r="B6" s="1119" t="s">
        <v>519</v>
      </c>
      <c r="C6" s="1120"/>
      <c r="D6" s="884" t="s">
        <v>520</v>
      </c>
      <c r="E6" s="885"/>
      <c r="F6" s="886"/>
      <c r="G6" s="322"/>
      <c r="H6" s="306" t="str">
        <f>IFERROR(ROUND(G6/G13,3),"0")</f>
        <v>0</v>
      </c>
      <c r="I6" s="322"/>
      <c r="J6" s="306" t="str">
        <f>IFERROR(ROUND(I6/I13,3),"0")</f>
        <v>0</v>
      </c>
      <c r="K6" s="196"/>
      <c r="N6" s="872"/>
      <c r="O6" s="872"/>
      <c r="P6" s="872"/>
      <c r="Q6" s="872"/>
      <c r="R6" s="872"/>
      <c r="S6" s="872"/>
    </row>
    <row r="7" spans="1:19" ht="19.5" customHeight="1">
      <c r="B7" s="1121"/>
      <c r="C7" s="1122"/>
      <c r="D7" s="884" t="s">
        <v>522</v>
      </c>
      <c r="E7" s="885"/>
      <c r="F7" s="886"/>
      <c r="G7" s="742"/>
      <c r="H7" s="739" t="str">
        <f>IFERROR(ROUND(G7/G13,3),"0")</f>
        <v>0</v>
      </c>
      <c r="I7" s="742"/>
      <c r="J7" s="739" t="str">
        <f>IFERROR(ROUND(I7/I13,3),"0")</f>
        <v>0</v>
      </c>
      <c r="K7" s="196"/>
      <c r="N7" s="872"/>
      <c r="O7" s="872"/>
      <c r="P7" s="872"/>
      <c r="Q7" s="872"/>
      <c r="R7" s="872"/>
      <c r="S7" s="872"/>
    </row>
    <row r="8" spans="1:19" ht="19.5" customHeight="1" thickBot="1">
      <c r="B8" s="1121"/>
      <c r="C8" s="1122"/>
      <c r="D8" s="1143" t="s">
        <v>524</v>
      </c>
      <c r="E8" s="1144"/>
      <c r="F8" s="1145"/>
      <c r="G8" s="322"/>
      <c r="H8" s="812" t="str">
        <f>IFERROR(ROUND(G8/G13,3),"0")</f>
        <v>0</v>
      </c>
      <c r="I8" s="322"/>
      <c r="J8" s="812" t="str">
        <f>IFERROR(ROUND(I8/I13,3),"0")</f>
        <v>0</v>
      </c>
      <c r="K8" s="196"/>
      <c r="N8" s="872"/>
      <c r="O8" s="872"/>
      <c r="P8" s="872"/>
      <c r="Q8" s="872"/>
      <c r="R8" s="872"/>
      <c r="S8" s="872"/>
    </row>
    <row r="9" spans="1:19" ht="19.5" customHeight="1" thickTop="1" thickBot="1">
      <c r="B9" s="1121"/>
      <c r="C9" s="1122"/>
      <c r="D9" s="1146" t="s">
        <v>526</v>
      </c>
      <c r="E9" s="1147"/>
      <c r="F9" s="1148"/>
      <c r="G9" s="312">
        <f>SUM(G6:G8)</f>
        <v>0</v>
      </c>
      <c r="H9" s="307" t="str">
        <f>IFERROR(ROUND(G9/G13,3),"0")</f>
        <v>0</v>
      </c>
      <c r="I9" s="312">
        <f>SUM(I6:I8)</f>
        <v>0</v>
      </c>
      <c r="J9" s="307" t="str">
        <f>IFERROR(ROUND(I9/I13,3),"0")</f>
        <v>0</v>
      </c>
      <c r="K9" s="196"/>
      <c r="N9" s="872"/>
      <c r="O9" s="872"/>
      <c r="P9" s="872"/>
      <c r="Q9" s="872"/>
      <c r="R9" s="872"/>
      <c r="S9" s="872"/>
    </row>
    <row r="10" spans="1:19" ht="19.5" customHeight="1" thickTop="1">
      <c r="B10" s="1121"/>
      <c r="C10" s="1122"/>
      <c r="D10" s="1149" t="s">
        <v>545</v>
      </c>
      <c r="E10" s="1150"/>
      <c r="F10" s="1151"/>
      <c r="G10" s="314"/>
      <c r="H10" s="306" t="str">
        <f>IFERROR(ROUND(G10/G13,3),"0")</f>
        <v>0</v>
      </c>
      <c r="I10" s="314"/>
      <c r="J10" s="306" t="str">
        <f>IFERROR(ROUND(I10/I13,3),"0")</f>
        <v>0</v>
      </c>
      <c r="K10" s="196"/>
      <c r="N10" s="872" t="s">
        <v>546</v>
      </c>
      <c r="O10" s="872"/>
      <c r="P10" s="872"/>
      <c r="Q10" s="872"/>
      <c r="R10" s="872"/>
      <c r="S10" s="872"/>
    </row>
    <row r="11" spans="1:19" ht="19.5" customHeight="1" thickBot="1">
      <c r="B11" s="1121"/>
      <c r="C11" s="1122"/>
      <c r="D11" s="1143" t="s">
        <v>529</v>
      </c>
      <c r="E11" s="1144"/>
      <c r="F11" s="1145"/>
      <c r="G11" s="815"/>
      <c r="H11" s="812" t="str">
        <f>IFERROR(ROUND(G11/G13,3),"0")</f>
        <v>0</v>
      </c>
      <c r="I11" s="815"/>
      <c r="J11" s="812" t="str">
        <f>IFERROR(ROUND(I11/I13,3),"0")</f>
        <v>0</v>
      </c>
      <c r="K11" s="196"/>
      <c r="N11" s="872"/>
      <c r="O11" s="872"/>
      <c r="P11" s="872"/>
      <c r="Q11" s="872"/>
      <c r="R11" s="872"/>
      <c r="S11" s="872"/>
    </row>
    <row r="12" spans="1:19" ht="19.5" customHeight="1" thickTop="1" thickBot="1">
      <c r="B12" s="1121"/>
      <c r="C12" s="1122"/>
      <c r="D12" s="1146" t="s">
        <v>531</v>
      </c>
      <c r="E12" s="1147"/>
      <c r="F12" s="1148"/>
      <c r="G12" s="312">
        <f>SUM(G10:G11)</f>
        <v>0</v>
      </c>
      <c r="H12" s="307" t="str">
        <f>IFERROR(ROUND(G12/G13,3),"0")</f>
        <v>0</v>
      </c>
      <c r="I12" s="312">
        <f>SUM(I10:I11)</f>
        <v>0</v>
      </c>
      <c r="J12" s="307" t="str">
        <f>IFERROR(ROUND(I12/I13,3),"0")</f>
        <v>0</v>
      </c>
      <c r="K12" s="196"/>
      <c r="N12" s="872"/>
      <c r="O12" s="872"/>
      <c r="P12" s="872"/>
      <c r="Q12" s="872"/>
      <c r="R12" s="872"/>
      <c r="S12" s="872"/>
    </row>
    <row r="13" spans="1:19" ht="19.5" customHeight="1" thickTop="1">
      <c r="B13" s="1123"/>
      <c r="C13" s="1124"/>
      <c r="D13" s="1110" t="s">
        <v>532</v>
      </c>
      <c r="E13" s="1110"/>
      <c r="F13" s="1111"/>
      <c r="G13" s="313">
        <f>G9+G12</f>
        <v>0</v>
      </c>
      <c r="H13" s="306" t="str">
        <f>IFERROR(ROUND(G13/G13,3),"0")</f>
        <v>0</v>
      </c>
      <c r="I13" s="313">
        <f>I9+I12</f>
        <v>0</v>
      </c>
      <c r="J13" s="306" t="str">
        <f>IFERROR(ROUND(I13/I13,3),"0")</f>
        <v>0</v>
      </c>
      <c r="K13" s="196"/>
      <c r="N13" s="872"/>
      <c r="O13" s="872"/>
      <c r="P13" s="872"/>
      <c r="Q13" s="872"/>
      <c r="R13" s="872"/>
      <c r="S13" s="872"/>
    </row>
    <row r="14" spans="1:19" ht="19.5" customHeight="1">
      <c r="B14" s="1119" t="s">
        <v>533</v>
      </c>
      <c r="C14" s="1120"/>
      <c r="D14" s="884" t="s">
        <v>534</v>
      </c>
      <c r="E14" s="885"/>
      <c r="F14" s="886"/>
      <c r="G14" s="743"/>
      <c r="H14" s="1140"/>
      <c r="I14" s="743"/>
      <c r="J14" s="1140"/>
      <c r="K14" s="196"/>
      <c r="N14" s="1010" t="s">
        <v>244</v>
      </c>
      <c r="O14" s="1010"/>
      <c r="Q14" s="1010" t="s">
        <v>245</v>
      </c>
      <c r="R14" s="1010"/>
    </row>
    <row r="15" spans="1:19" ht="19.5" customHeight="1">
      <c r="B15" s="1121"/>
      <c r="C15" s="1122"/>
      <c r="D15" s="884" t="s">
        <v>536</v>
      </c>
      <c r="E15" s="885"/>
      <c r="F15" s="886"/>
      <c r="G15" s="743"/>
      <c r="H15" s="1141"/>
      <c r="I15" s="743"/>
      <c r="J15" s="1141"/>
      <c r="K15" s="196"/>
      <c r="N15" s="744" t="s">
        <v>124</v>
      </c>
      <c r="O15" s="745" t="s">
        <v>125</v>
      </c>
      <c r="Q15" s="744" t="s">
        <v>124</v>
      </c>
      <c r="R15" s="745" t="s">
        <v>125</v>
      </c>
    </row>
    <row r="16" spans="1:19" ht="66.75" customHeight="1">
      <c r="B16" s="1123"/>
      <c r="C16" s="1124"/>
      <c r="D16" s="1130" t="s">
        <v>538</v>
      </c>
      <c r="E16" s="1130"/>
      <c r="F16" s="1131"/>
      <c r="G16" s="740">
        <f>SUM(G14:G15)</f>
        <v>0</v>
      </c>
      <c r="H16" s="1142"/>
      <c r="I16" s="740">
        <f>SUM(I14:I15)</f>
        <v>0</v>
      </c>
      <c r="J16" s="1142"/>
      <c r="K16" s="196"/>
      <c r="N16" s="746">
        <f>'本文２－１生活排水'!$H$5</f>
        <v>4</v>
      </c>
      <c r="O16" s="645">
        <f>'本文２－１生活排水'!$J$5</f>
        <v>0</v>
      </c>
      <c r="Q16" s="640">
        <f>'本文２－１生活排水'!$H$5</f>
        <v>4</v>
      </c>
      <c r="R16" s="645">
        <f>'本文２－１生活排水'!$J$5</f>
        <v>0</v>
      </c>
    </row>
    <row r="17" spans="2:18" ht="21" customHeight="1">
      <c r="B17" s="215"/>
      <c r="C17" s="814"/>
      <c r="D17" s="214"/>
      <c r="E17" s="214"/>
      <c r="F17" s="214"/>
      <c r="G17" s="214"/>
      <c r="H17" s="214"/>
      <c r="I17" s="214"/>
      <c r="J17" s="214"/>
      <c r="N17" s="585">
        <f>G6+G21+G36+G51+G66+G81++G96+G111+G126+G141+G156+G171+G186+G201+G216+G231+G246+G261+G276+G291</f>
        <v>0</v>
      </c>
      <c r="O17" s="585">
        <f>I6+I21+I36+I51+I66+I81++I96+I111+I126+I141+I156+I171+I186+I201+I216+I231+I246+I261+I276+I291</f>
        <v>0</v>
      </c>
      <c r="P17" s="747" t="s">
        <v>520</v>
      </c>
      <c r="Q17" s="748">
        <f>'本文２－１生活排水'!$G$7</f>
        <v>0</v>
      </c>
      <c r="R17" s="748">
        <f>'本文２－１生活排水'!$I$7</f>
        <v>0</v>
      </c>
    </row>
    <row r="18" spans="2:18" ht="19.5" customHeight="1">
      <c r="B18" s="1152"/>
      <c r="C18" s="1153"/>
      <c r="D18" s="1153"/>
      <c r="E18" s="1153"/>
      <c r="F18" s="1154"/>
      <c r="G18" s="1132" t="s">
        <v>543</v>
      </c>
      <c r="H18" s="1133"/>
      <c r="I18" s="1134" t="s">
        <v>544</v>
      </c>
      <c r="J18" s="1135"/>
      <c r="N18" s="585">
        <f>G7+G22+G37+G52+G67+G82++G97+G112+G127+G142+G157+G172+G187+G202+G217+G232+G247+G262+G277+G292</f>
        <v>0</v>
      </c>
      <c r="O18" s="585">
        <f>I7+I22+I37+I52+I67+I82++I97+I112+I127+I142+I157+I172+I187+I202+I217+I232+I247+I262+I277+I292</f>
        <v>0</v>
      </c>
      <c r="P18" s="319" t="s">
        <v>522</v>
      </c>
      <c r="Q18" s="748">
        <f>'本文２－１生活排水'!$G$8</f>
        <v>0</v>
      </c>
      <c r="R18" s="748">
        <f>'本文２－１生活排水'!$I$8</f>
        <v>0</v>
      </c>
    </row>
    <row r="19" spans="2:18" ht="19.5" customHeight="1">
      <c r="B19" s="1155"/>
      <c r="C19" s="1156"/>
      <c r="D19" s="1156"/>
      <c r="E19" s="1156"/>
      <c r="F19" s="1157"/>
      <c r="G19" s="1136">
        <f>'本文２－１生活排水'!$H$5</f>
        <v>4</v>
      </c>
      <c r="H19" s="1137"/>
      <c r="I19" s="1138">
        <f>'本文２－１生活排水'!$J$5</f>
        <v>0</v>
      </c>
      <c r="J19" s="1139"/>
      <c r="N19" s="585">
        <f>G8+G23+G38+G53+G68+G83++G98+G113+G128+G143+G158+G173+G188+G203+G218+G233+G248+G263+G278+G293</f>
        <v>0</v>
      </c>
      <c r="O19" s="585">
        <f>I8+I23+I38+I53+I68+I83++I98+I113+I128+I143+I158+I173+I188+I203+I218+I233+I248+I263+I278+I293</f>
        <v>0</v>
      </c>
      <c r="P19" s="749" t="s">
        <v>524</v>
      </c>
      <c r="Q19" s="748">
        <f>'本文２－１生活排水'!$G$9</f>
        <v>0</v>
      </c>
      <c r="R19" s="748">
        <f>'本文２－１生活排水'!$I$9</f>
        <v>0</v>
      </c>
    </row>
    <row r="20" spans="2:18" ht="19.5" customHeight="1">
      <c r="B20" s="1007"/>
      <c r="C20" s="1008"/>
      <c r="D20" s="1008"/>
      <c r="E20" s="1008"/>
      <c r="F20" s="1009"/>
      <c r="G20" s="591" t="s">
        <v>515</v>
      </c>
      <c r="H20" s="591" t="s">
        <v>516</v>
      </c>
      <c r="I20" s="591" t="s">
        <v>515</v>
      </c>
      <c r="J20" s="591" t="s">
        <v>516</v>
      </c>
      <c r="N20" s="585">
        <f>G10+G25+G40+G55+G70+G85++G100+G115+G130+G145+G160+G175+G190+G205+G220+G235+G250+G265+G280+G295</f>
        <v>0</v>
      </c>
      <c r="O20" s="585">
        <f>I10+I25+I40+I55+I70+I85++I100+I115+I130+I145+I160+I175+I190+I205+I220+I235+I250+I265+I280+I295</f>
        <v>0</v>
      </c>
      <c r="P20" s="749" t="s">
        <v>545</v>
      </c>
      <c r="Q20" s="748">
        <f>'本文２－１生活排水'!$G$11</f>
        <v>0</v>
      </c>
      <c r="R20" s="748">
        <f>'本文２－１生活排水'!$I$11</f>
        <v>0</v>
      </c>
    </row>
    <row r="21" spans="2:18" ht="19.5" customHeight="1">
      <c r="B21" s="1119" t="s">
        <v>519</v>
      </c>
      <c r="C21" s="1120"/>
      <c r="D21" s="884" t="s">
        <v>520</v>
      </c>
      <c r="E21" s="885"/>
      <c r="F21" s="886"/>
      <c r="G21" s="322"/>
      <c r="H21" s="306" t="str">
        <f>IFERROR(ROUND(G21/G28,3),"0")</f>
        <v>0</v>
      </c>
      <c r="I21" s="322"/>
      <c r="J21" s="306" t="str">
        <f>IFERROR(ROUND(I21/I28,3),"0")</f>
        <v>0</v>
      </c>
      <c r="N21" s="585">
        <f>G11+G26+G41+G56+G71+G86++G101+G116+G131+G146+G161+G176+G191+G206+G221+G236+G251+G266+G281+G296</f>
        <v>0</v>
      </c>
      <c r="O21" s="585">
        <f>I11+I26+I41+I56+I71+I86++I101+I116+I131+I146+I161+I176+I191+I206+I221+I236+I251+I266+I281+I296</f>
        <v>0</v>
      </c>
      <c r="P21" s="749" t="s">
        <v>529</v>
      </c>
      <c r="Q21" s="748">
        <f>'本文２－１生活排水'!$G$12</f>
        <v>0</v>
      </c>
      <c r="R21" s="748">
        <f>'本文２－１生活排水'!$I$12</f>
        <v>0</v>
      </c>
    </row>
    <row r="22" spans="2:18" ht="19.5" customHeight="1">
      <c r="B22" s="1121"/>
      <c r="C22" s="1122"/>
      <c r="D22" s="884" t="s">
        <v>522</v>
      </c>
      <c r="E22" s="885"/>
      <c r="F22" s="886"/>
      <c r="G22" s="742"/>
      <c r="H22" s="739" t="str">
        <f>IFERROR(ROUND(G22/G28,3),"0")</f>
        <v>0</v>
      </c>
      <c r="I22" s="742"/>
      <c r="J22" s="739" t="str">
        <f>IFERROR(ROUND(I22/I28,3),"0")</f>
        <v>0</v>
      </c>
      <c r="N22" s="585">
        <f>G14+G29+G44+G59+G74+G89+G104+G119+G134+G149+G164+G179+G194+G209+G224+G239+G254+G269+G284+G299</f>
        <v>0</v>
      </c>
      <c r="O22" s="585">
        <f>I14+I29+I44+I59+I74+I89+I104+I119+I134+I149+I164+I179+I194+I209+I224+I239+I254+I269+I284+I299</f>
        <v>0</v>
      </c>
      <c r="P22" s="749" t="s">
        <v>534</v>
      </c>
      <c r="Q22" s="748">
        <f>'本文２－１生活排水'!$G$15</f>
        <v>0</v>
      </c>
      <c r="R22" s="748">
        <f>'本文２－１生活排水'!$I$15</f>
        <v>0</v>
      </c>
    </row>
    <row r="23" spans="2:18" ht="19.5" customHeight="1" thickBot="1">
      <c r="B23" s="1121"/>
      <c r="C23" s="1122"/>
      <c r="D23" s="1143" t="s">
        <v>524</v>
      </c>
      <c r="E23" s="1144"/>
      <c r="F23" s="1145"/>
      <c r="G23" s="322"/>
      <c r="H23" s="812" t="str">
        <f>IFERROR(ROUND(G23/G28,3),"0")</f>
        <v>0</v>
      </c>
      <c r="I23" s="322"/>
      <c r="J23" s="812" t="str">
        <f>IFERROR(ROUND(I23/I28,3),"0")</f>
        <v>0</v>
      </c>
      <c r="N23" s="585">
        <f>G15+G30+G45+G60+G75+G90+G105+G120+G135+G150+G165+G180+G195+G210+G225+G240+G255+G270+G285+G300</f>
        <v>0</v>
      </c>
      <c r="O23" s="585">
        <f>I15+I30+I45+I60+I75+I90+I105+I120+I135+I150+I165+I180+I195+I210+I225+I240+I255+I270+I285+I300</f>
        <v>0</v>
      </c>
      <c r="P23" s="749" t="s">
        <v>536</v>
      </c>
      <c r="Q23" s="748">
        <f>'本文２－１生活排水'!$G$16</f>
        <v>0</v>
      </c>
      <c r="R23" s="748">
        <f>'本文２－１生活排水'!$I$16</f>
        <v>0</v>
      </c>
    </row>
    <row r="24" spans="2:18" ht="19.5" customHeight="1" thickTop="1" thickBot="1">
      <c r="B24" s="1121"/>
      <c r="C24" s="1122"/>
      <c r="D24" s="1146" t="s">
        <v>526</v>
      </c>
      <c r="E24" s="1147"/>
      <c r="F24" s="1148"/>
      <c r="G24" s="312">
        <f>SUM(G21:G23)</f>
        <v>0</v>
      </c>
      <c r="H24" s="307" t="str">
        <f>IFERROR(ROUND(G24/G28,3),"0")</f>
        <v>0</v>
      </c>
      <c r="I24" s="312">
        <f>SUM(I21:I23)</f>
        <v>0</v>
      </c>
      <c r="J24" s="307" t="str">
        <f>IFERROR(ROUND(I24/I28,3),"0")</f>
        <v>0</v>
      </c>
    </row>
    <row r="25" spans="2:18" ht="19.5" customHeight="1" thickTop="1">
      <c r="B25" s="1121"/>
      <c r="C25" s="1122"/>
      <c r="D25" s="1149" t="s">
        <v>545</v>
      </c>
      <c r="E25" s="1150"/>
      <c r="F25" s="1151"/>
      <c r="G25" s="314"/>
      <c r="H25" s="306" t="str">
        <f>IFERROR(ROUND(G25/G28,3),"0")</f>
        <v>0</v>
      </c>
      <c r="I25" s="314"/>
      <c r="J25" s="306" t="str">
        <f>IFERROR(ROUND(I25/I28,3),"0")</f>
        <v>0</v>
      </c>
    </row>
    <row r="26" spans="2:18" ht="19.5" customHeight="1" thickBot="1">
      <c r="B26" s="1121"/>
      <c r="C26" s="1122"/>
      <c r="D26" s="1143" t="s">
        <v>529</v>
      </c>
      <c r="E26" s="1144"/>
      <c r="F26" s="1145"/>
      <c r="G26" s="815"/>
      <c r="H26" s="812" t="str">
        <f>IFERROR(ROUND(G26/G28,3),"0")</f>
        <v>0</v>
      </c>
      <c r="I26" s="815"/>
      <c r="J26" s="812" t="str">
        <f>IFERROR(ROUND(I26/I28,3),"0")</f>
        <v>0</v>
      </c>
    </row>
    <row r="27" spans="2:18" ht="19.5" customHeight="1" thickTop="1" thickBot="1">
      <c r="B27" s="1121"/>
      <c r="C27" s="1122"/>
      <c r="D27" s="1146" t="s">
        <v>531</v>
      </c>
      <c r="E27" s="1147"/>
      <c r="F27" s="1148"/>
      <c r="G27" s="312">
        <f>SUM(G25:G26)</f>
        <v>0</v>
      </c>
      <c r="H27" s="307" t="str">
        <f>IFERROR(ROUND(G27/G28,3),"0")</f>
        <v>0</v>
      </c>
      <c r="I27" s="312">
        <f>SUM(I25:I26)</f>
        <v>0</v>
      </c>
      <c r="J27" s="307" t="str">
        <f>IFERROR(ROUND(I27/I28,3),"0")</f>
        <v>0</v>
      </c>
    </row>
    <row r="28" spans="2:18" ht="19.5" customHeight="1" thickTop="1">
      <c r="B28" s="1123"/>
      <c r="C28" s="1124"/>
      <c r="D28" s="1110" t="s">
        <v>532</v>
      </c>
      <c r="E28" s="1110"/>
      <c r="F28" s="1111"/>
      <c r="G28" s="313">
        <f>G24+G27</f>
        <v>0</v>
      </c>
      <c r="H28" s="306" t="str">
        <f>IFERROR(ROUND(G28/G28,3),"0")</f>
        <v>0</v>
      </c>
      <c r="I28" s="313">
        <f>I24+I27</f>
        <v>0</v>
      </c>
      <c r="J28" s="306" t="str">
        <f>IFERROR(ROUND(I28/I28,3),"0")</f>
        <v>0</v>
      </c>
    </row>
    <row r="29" spans="2:18" ht="19.5" customHeight="1">
      <c r="B29" s="1119" t="s">
        <v>533</v>
      </c>
      <c r="C29" s="1120"/>
      <c r="D29" s="884" t="s">
        <v>534</v>
      </c>
      <c r="E29" s="885"/>
      <c r="F29" s="886"/>
      <c r="G29" s="743"/>
      <c r="H29" s="1140"/>
      <c r="I29" s="743"/>
      <c r="J29" s="1140"/>
    </row>
    <row r="30" spans="2:18" ht="19.5" customHeight="1">
      <c r="B30" s="1121"/>
      <c r="C30" s="1122"/>
      <c r="D30" s="884" t="s">
        <v>536</v>
      </c>
      <c r="E30" s="885"/>
      <c r="F30" s="886"/>
      <c r="G30" s="743"/>
      <c r="H30" s="1141"/>
      <c r="I30" s="743"/>
      <c r="J30" s="1141"/>
    </row>
    <row r="31" spans="2:18" ht="66.75" customHeight="1">
      <c r="B31" s="1123"/>
      <c r="C31" s="1124"/>
      <c r="D31" s="1130" t="s">
        <v>538</v>
      </c>
      <c r="E31" s="1130"/>
      <c r="F31" s="1131"/>
      <c r="G31" s="740">
        <f>SUM(G29:G30)</f>
        <v>0</v>
      </c>
      <c r="H31" s="1142"/>
      <c r="I31" s="740">
        <f>SUM(I29:I30)</f>
        <v>0</v>
      </c>
      <c r="J31" s="1142"/>
    </row>
    <row r="32" spans="2:18" ht="21" customHeight="1"/>
    <row r="33" spans="2:10" ht="19.5" customHeight="1">
      <c r="B33" s="1152" t="s">
        <v>547</v>
      </c>
      <c r="C33" s="1153"/>
      <c r="D33" s="1153"/>
      <c r="E33" s="1153"/>
      <c r="F33" s="1154"/>
      <c r="G33" s="1132" t="s">
        <v>543</v>
      </c>
      <c r="H33" s="1133"/>
      <c r="I33" s="1134" t="s">
        <v>544</v>
      </c>
      <c r="J33" s="1135"/>
    </row>
    <row r="34" spans="2:10" ht="19.5" customHeight="1">
      <c r="B34" s="1155"/>
      <c r="C34" s="1156"/>
      <c r="D34" s="1156"/>
      <c r="E34" s="1156"/>
      <c r="F34" s="1157"/>
      <c r="G34" s="1136">
        <f>'本文２－１生活排水'!$H$5</f>
        <v>4</v>
      </c>
      <c r="H34" s="1137"/>
      <c r="I34" s="1138">
        <f>'本文２－１生活排水'!$J$5</f>
        <v>0</v>
      </c>
      <c r="J34" s="1139"/>
    </row>
    <row r="35" spans="2:10" ht="19.5" customHeight="1">
      <c r="B35" s="1007"/>
      <c r="C35" s="1008"/>
      <c r="D35" s="1008"/>
      <c r="E35" s="1008"/>
      <c r="F35" s="1009"/>
      <c r="G35" s="591" t="s">
        <v>515</v>
      </c>
      <c r="H35" s="591" t="s">
        <v>516</v>
      </c>
      <c r="I35" s="591" t="s">
        <v>515</v>
      </c>
      <c r="J35" s="591" t="s">
        <v>516</v>
      </c>
    </row>
    <row r="36" spans="2:10" ht="19.5" customHeight="1">
      <c r="B36" s="1119" t="s">
        <v>519</v>
      </c>
      <c r="C36" s="1120"/>
      <c r="D36" s="884" t="s">
        <v>520</v>
      </c>
      <c r="E36" s="885"/>
      <c r="F36" s="886"/>
      <c r="G36" s="322"/>
      <c r="H36" s="306" t="str">
        <f>IFERROR(ROUND(G36/G43,3),"0")</f>
        <v>0</v>
      </c>
      <c r="I36" s="322"/>
      <c r="J36" s="306" t="str">
        <f>IFERROR(ROUND(I36/I43,3),"0")</f>
        <v>0</v>
      </c>
    </row>
    <row r="37" spans="2:10" ht="19.5" customHeight="1">
      <c r="B37" s="1121"/>
      <c r="C37" s="1122"/>
      <c r="D37" s="884" t="s">
        <v>522</v>
      </c>
      <c r="E37" s="885"/>
      <c r="F37" s="886"/>
      <c r="G37" s="742"/>
      <c r="H37" s="739" t="str">
        <f>IFERROR(ROUND(G37/G43,3),"0")</f>
        <v>0</v>
      </c>
      <c r="I37" s="742"/>
      <c r="J37" s="739" t="str">
        <f>IFERROR(ROUND(I37/I43,3),"0")</f>
        <v>0</v>
      </c>
    </row>
    <row r="38" spans="2:10" ht="19.5" customHeight="1" thickBot="1">
      <c r="B38" s="1121"/>
      <c r="C38" s="1122"/>
      <c r="D38" s="1143" t="s">
        <v>524</v>
      </c>
      <c r="E38" s="1144"/>
      <c r="F38" s="1145"/>
      <c r="G38" s="322"/>
      <c r="H38" s="812" t="str">
        <f>IFERROR(ROUND(G38/G43,3),"0")</f>
        <v>0</v>
      </c>
      <c r="I38" s="322"/>
      <c r="J38" s="812" t="str">
        <f>IFERROR(ROUND(I38/I43,3),"0")</f>
        <v>0</v>
      </c>
    </row>
    <row r="39" spans="2:10" ht="19.5" customHeight="1" thickTop="1" thickBot="1">
      <c r="B39" s="1121"/>
      <c r="C39" s="1122"/>
      <c r="D39" s="1146" t="s">
        <v>526</v>
      </c>
      <c r="E39" s="1147"/>
      <c r="F39" s="1148"/>
      <c r="G39" s="312">
        <f>SUM(G36:G38)</f>
        <v>0</v>
      </c>
      <c r="H39" s="307" t="str">
        <f>IFERROR(ROUND(G39/G43,3),"0")</f>
        <v>0</v>
      </c>
      <c r="I39" s="312">
        <f>SUM(I36:I38)</f>
        <v>0</v>
      </c>
      <c r="J39" s="307" t="str">
        <f>IFERROR(ROUND(I39/I43,3),"0")</f>
        <v>0</v>
      </c>
    </row>
    <row r="40" spans="2:10" ht="19.5" customHeight="1" thickTop="1">
      <c r="B40" s="1121"/>
      <c r="C40" s="1122"/>
      <c r="D40" s="1149" t="s">
        <v>545</v>
      </c>
      <c r="E40" s="1150"/>
      <c r="F40" s="1151"/>
      <c r="G40" s="314"/>
      <c r="H40" s="306" t="str">
        <f>IFERROR(ROUND(G40/G43,3),"0")</f>
        <v>0</v>
      </c>
      <c r="I40" s="314"/>
      <c r="J40" s="306" t="str">
        <f>IFERROR(ROUND(I40/I43,3),"0")</f>
        <v>0</v>
      </c>
    </row>
    <row r="41" spans="2:10" ht="19.5" customHeight="1" thickBot="1">
      <c r="B41" s="1121"/>
      <c r="C41" s="1122"/>
      <c r="D41" s="1143" t="s">
        <v>529</v>
      </c>
      <c r="E41" s="1144"/>
      <c r="F41" s="1145"/>
      <c r="G41" s="815"/>
      <c r="H41" s="812" t="str">
        <f>IFERROR(ROUND(G41/G43,3),"0")</f>
        <v>0</v>
      </c>
      <c r="I41" s="815"/>
      <c r="J41" s="812" t="str">
        <f>IFERROR(ROUND(I41/I43,3),"0")</f>
        <v>0</v>
      </c>
    </row>
    <row r="42" spans="2:10" ht="19.5" customHeight="1" thickTop="1" thickBot="1">
      <c r="B42" s="1121"/>
      <c r="C42" s="1122"/>
      <c r="D42" s="1146" t="s">
        <v>531</v>
      </c>
      <c r="E42" s="1147"/>
      <c r="F42" s="1148"/>
      <c r="G42" s="312">
        <f>SUM(G40:G41)</f>
        <v>0</v>
      </c>
      <c r="H42" s="307" t="str">
        <f>IFERROR(ROUND(G42/G43,3),"0")</f>
        <v>0</v>
      </c>
      <c r="I42" s="312">
        <f>SUM(I40:I41)</f>
        <v>0</v>
      </c>
      <c r="J42" s="307" t="str">
        <f>IFERROR(ROUND(I42/I43,3),"0")</f>
        <v>0</v>
      </c>
    </row>
    <row r="43" spans="2:10" ht="19.5" customHeight="1" thickTop="1">
      <c r="B43" s="1123"/>
      <c r="C43" s="1124"/>
      <c r="D43" s="1110" t="s">
        <v>532</v>
      </c>
      <c r="E43" s="1110"/>
      <c r="F43" s="1111"/>
      <c r="G43" s="313">
        <f>G39+G42</f>
        <v>0</v>
      </c>
      <c r="H43" s="306" t="str">
        <f>IFERROR(ROUND(G43/G43,3),"0")</f>
        <v>0</v>
      </c>
      <c r="I43" s="313">
        <f>I39+I42</f>
        <v>0</v>
      </c>
      <c r="J43" s="306" t="str">
        <f>IFERROR(ROUND(I43/I43,3),"0")</f>
        <v>0</v>
      </c>
    </row>
    <row r="44" spans="2:10" ht="19.5" customHeight="1">
      <c r="B44" s="1119" t="s">
        <v>533</v>
      </c>
      <c r="C44" s="1120"/>
      <c r="D44" s="884" t="s">
        <v>534</v>
      </c>
      <c r="E44" s="885"/>
      <c r="F44" s="886"/>
      <c r="G44" s="743"/>
      <c r="H44" s="1140"/>
      <c r="I44" s="743"/>
      <c r="J44" s="1140"/>
    </row>
    <row r="45" spans="2:10" ht="19.5" customHeight="1">
      <c r="B45" s="1121"/>
      <c r="C45" s="1122"/>
      <c r="D45" s="884" t="s">
        <v>536</v>
      </c>
      <c r="E45" s="885"/>
      <c r="F45" s="886"/>
      <c r="G45" s="743"/>
      <c r="H45" s="1141"/>
      <c r="I45" s="743"/>
      <c r="J45" s="1141"/>
    </row>
    <row r="46" spans="2:10" ht="66.75" customHeight="1">
      <c r="B46" s="1123"/>
      <c r="C46" s="1124"/>
      <c r="D46" s="1130" t="s">
        <v>538</v>
      </c>
      <c r="E46" s="1130"/>
      <c r="F46" s="1131"/>
      <c r="G46" s="740">
        <f>SUM(G44:G45)</f>
        <v>0</v>
      </c>
      <c r="H46" s="1142"/>
      <c r="I46" s="740">
        <f>SUM(I44:I45)</f>
        <v>0</v>
      </c>
      <c r="J46" s="1142"/>
    </row>
    <row r="47" spans="2:10" ht="21" customHeight="1"/>
    <row r="48" spans="2:10" ht="19.5" customHeight="1">
      <c r="B48" s="1152"/>
      <c r="C48" s="1153"/>
      <c r="D48" s="1153"/>
      <c r="E48" s="1153"/>
      <c r="F48" s="1154"/>
      <c r="G48" s="1132" t="s">
        <v>543</v>
      </c>
      <c r="H48" s="1133"/>
      <c r="I48" s="1134" t="s">
        <v>544</v>
      </c>
      <c r="J48" s="1135"/>
    </row>
    <row r="49" spans="2:10" ht="19.5" customHeight="1">
      <c r="B49" s="1155"/>
      <c r="C49" s="1156"/>
      <c r="D49" s="1156"/>
      <c r="E49" s="1156"/>
      <c r="F49" s="1157"/>
      <c r="G49" s="1136">
        <f>'本文２－１生活排水'!$H$5</f>
        <v>4</v>
      </c>
      <c r="H49" s="1137"/>
      <c r="I49" s="1138">
        <f>'本文２－１生活排水'!$J$5</f>
        <v>0</v>
      </c>
      <c r="J49" s="1139"/>
    </row>
    <row r="50" spans="2:10" ht="19.5" customHeight="1">
      <c r="B50" s="1007"/>
      <c r="C50" s="1008"/>
      <c r="D50" s="1008"/>
      <c r="E50" s="1008"/>
      <c r="F50" s="1009"/>
      <c r="G50" s="591" t="s">
        <v>515</v>
      </c>
      <c r="H50" s="591" t="s">
        <v>516</v>
      </c>
      <c r="I50" s="591" t="s">
        <v>515</v>
      </c>
      <c r="J50" s="591" t="s">
        <v>516</v>
      </c>
    </row>
    <row r="51" spans="2:10" ht="19.5" customHeight="1">
      <c r="B51" s="1119" t="s">
        <v>519</v>
      </c>
      <c r="C51" s="1120"/>
      <c r="D51" s="884" t="s">
        <v>520</v>
      </c>
      <c r="E51" s="885"/>
      <c r="F51" s="886"/>
      <c r="G51" s="322"/>
      <c r="H51" s="306" t="str">
        <f>IFERROR(ROUND(G51/G58,3),"0")</f>
        <v>0</v>
      </c>
      <c r="I51" s="322"/>
      <c r="J51" s="306" t="str">
        <f>IFERROR(ROUND(I51/I58,3),"0")</f>
        <v>0</v>
      </c>
    </row>
    <row r="52" spans="2:10" ht="19.5" customHeight="1">
      <c r="B52" s="1121"/>
      <c r="C52" s="1122"/>
      <c r="D52" s="884" t="s">
        <v>522</v>
      </c>
      <c r="E52" s="885"/>
      <c r="F52" s="886"/>
      <c r="G52" s="742"/>
      <c r="H52" s="739" t="str">
        <f>IFERROR(ROUND(G52/G58,3),"0")</f>
        <v>0</v>
      </c>
      <c r="I52" s="742"/>
      <c r="J52" s="739" t="str">
        <f>IFERROR(ROUND(I52/I58,3),"0")</f>
        <v>0</v>
      </c>
    </row>
    <row r="53" spans="2:10" ht="19.5" customHeight="1" thickBot="1">
      <c r="B53" s="1121"/>
      <c r="C53" s="1122"/>
      <c r="D53" s="1143" t="s">
        <v>524</v>
      </c>
      <c r="E53" s="1144"/>
      <c r="F53" s="1145"/>
      <c r="G53" s="322"/>
      <c r="H53" s="812" t="str">
        <f>IFERROR(ROUND(G53/G58,3),"0")</f>
        <v>0</v>
      </c>
      <c r="I53" s="322"/>
      <c r="J53" s="812" t="str">
        <f>IFERROR(ROUND(I53/I58,3),"0")</f>
        <v>0</v>
      </c>
    </row>
    <row r="54" spans="2:10" ht="19.5" customHeight="1" thickTop="1" thickBot="1">
      <c r="B54" s="1121"/>
      <c r="C54" s="1122"/>
      <c r="D54" s="1146" t="s">
        <v>526</v>
      </c>
      <c r="E54" s="1147"/>
      <c r="F54" s="1148"/>
      <c r="G54" s="312">
        <f>SUM(G51:G53)</f>
        <v>0</v>
      </c>
      <c r="H54" s="307" t="str">
        <f>IFERROR(ROUND(G54/G58,3),"0")</f>
        <v>0</v>
      </c>
      <c r="I54" s="312">
        <f>SUM(I51:I53)</f>
        <v>0</v>
      </c>
      <c r="J54" s="307" t="str">
        <f>IFERROR(ROUND(I54/I58,3),"0")</f>
        <v>0</v>
      </c>
    </row>
    <row r="55" spans="2:10" ht="19.5" customHeight="1" thickTop="1">
      <c r="B55" s="1121"/>
      <c r="C55" s="1122"/>
      <c r="D55" s="1149" t="s">
        <v>545</v>
      </c>
      <c r="E55" s="1150"/>
      <c r="F55" s="1151"/>
      <c r="G55" s="314"/>
      <c r="H55" s="306" t="str">
        <f>IFERROR(ROUND(G55/G58,3),"0")</f>
        <v>0</v>
      </c>
      <c r="I55" s="314"/>
      <c r="J55" s="306" t="str">
        <f>IFERROR(ROUND(I55/I58,3),"0")</f>
        <v>0</v>
      </c>
    </row>
    <row r="56" spans="2:10" ht="19.5" customHeight="1" thickBot="1">
      <c r="B56" s="1121"/>
      <c r="C56" s="1122"/>
      <c r="D56" s="1143" t="s">
        <v>529</v>
      </c>
      <c r="E56" s="1144"/>
      <c r="F56" s="1145"/>
      <c r="G56" s="815"/>
      <c r="H56" s="812" t="str">
        <f>IFERROR(ROUND(G56/G58,3),"0")</f>
        <v>0</v>
      </c>
      <c r="I56" s="815"/>
      <c r="J56" s="812" t="str">
        <f>IFERROR(ROUND(I56/I58,3),"0")</f>
        <v>0</v>
      </c>
    </row>
    <row r="57" spans="2:10" ht="19.5" customHeight="1" thickTop="1" thickBot="1">
      <c r="B57" s="1121"/>
      <c r="C57" s="1122"/>
      <c r="D57" s="1146" t="s">
        <v>531</v>
      </c>
      <c r="E57" s="1147"/>
      <c r="F57" s="1148"/>
      <c r="G57" s="312">
        <f>SUM(G55:G56)</f>
        <v>0</v>
      </c>
      <c r="H57" s="307" t="str">
        <f>IFERROR(ROUND(G57/G58,3),"0")</f>
        <v>0</v>
      </c>
      <c r="I57" s="312">
        <f>SUM(I55:I56)</f>
        <v>0</v>
      </c>
      <c r="J57" s="307" t="str">
        <f>IFERROR(ROUND(I57/I58,3),"0")</f>
        <v>0</v>
      </c>
    </row>
    <row r="58" spans="2:10" ht="19.5" customHeight="1" thickTop="1">
      <c r="B58" s="1123"/>
      <c r="C58" s="1124"/>
      <c r="D58" s="1110" t="s">
        <v>532</v>
      </c>
      <c r="E58" s="1110"/>
      <c r="F58" s="1111"/>
      <c r="G58" s="313">
        <f>G54+G57</f>
        <v>0</v>
      </c>
      <c r="H58" s="306" t="str">
        <f>IFERROR(ROUND(G58/G58,3),"0")</f>
        <v>0</v>
      </c>
      <c r="I58" s="313">
        <f>I54+I57</f>
        <v>0</v>
      </c>
      <c r="J58" s="306" t="str">
        <f>IFERROR(ROUND(I58/I58,3),"0")</f>
        <v>0</v>
      </c>
    </row>
    <row r="59" spans="2:10" ht="19.5" customHeight="1">
      <c r="B59" s="1119" t="s">
        <v>533</v>
      </c>
      <c r="C59" s="1120"/>
      <c r="D59" s="884" t="s">
        <v>534</v>
      </c>
      <c r="E59" s="885"/>
      <c r="F59" s="886"/>
      <c r="G59" s="743"/>
      <c r="H59" s="1140"/>
      <c r="I59" s="743"/>
      <c r="J59" s="1140"/>
    </row>
    <row r="60" spans="2:10" ht="19.5" customHeight="1">
      <c r="B60" s="1121"/>
      <c r="C60" s="1122"/>
      <c r="D60" s="884" t="s">
        <v>536</v>
      </c>
      <c r="E60" s="885"/>
      <c r="F60" s="886"/>
      <c r="G60" s="743"/>
      <c r="H60" s="1141"/>
      <c r="I60" s="743"/>
      <c r="J60" s="1141"/>
    </row>
    <row r="61" spans="2:10" ht="66.75" customHeight="1">
      <c r="B61" s="1123"/>
      <c r="C61" s="1124"/>
      <c r="D61" s="1130" t="s">
        <v>538</v>
      </c>
      <c r="E61" s="1130"/>
      <c r="F61" s="1131"/>
      <c r="G61" s="740">
        <f>SUM(G59:G60)</f>
        <v>0</v>
      </c>
      <c r="H61" s="1142"/>
      <c r="I61" s="740">
        <f>SUM(I59:I60)</f>
        <v>0</v>
      </c>
      <c r="J61" s="1142"/>
    </row>
    <row r="62" spans="2:10" ht="21" customHeight="1"/>
    <row r="63" spans="2:10" ht="19.5" customHeight="1">
      <c r="B63" s="1152"/>
      <c r="C63" s="1153"/>
      <c r="D63" s="1153"/>
      <c r="E63" s="1153"/>
      <c r="F63" s="1154"/>
      <c r="G63" s="1132" t="s">
        <v>543</v>
      </c>
      <c r="H63" s="1133"/>
      <c r="I63" s="1134" t="s">
        <v>544</v>
      </c>
      <c r="J63" s="1135"/>
    </row>
    <row r="64" spans="2:10" ht="19.5" customHeight="1">
      <c r="B64" s="1155"/>
      <c r="C64" s="1156"/>
      <c r="D64" s="1156"/>
      <c r="E64" s="1156"/>
      <c r="F64" s="1157"/>
      <c r="G64" s="1136">
        <f>'本文２－１生活排水'!$H$5</f>
        <v>4</v>
      </c>
      <c r="H64" s="1137"/>
      <c r="I64" s="1138">
        <f>'本文２－１生活排水'!$J$5</f>
        <v>0</v>
      </c>
      <c r="J64" s="1139"/>
    </row>
    <row r="65" spans="2:10" ht="19.5" customHeight="1">
      <c r="B65" s="1007"/>
      <c r="C65" s="1008"/>
      <c r="D65" s="1008"/>
      <c r="E65" s="1008"/>
      <c r="F65" s="1009"/>
      <c r="G65" s="591" t="s">
        <v>515</v>
      </c>
      <c r="H65" s="591" t="s">
        <v>516</v>
      </c>
      <c r="I65" s="591" t="s">
        <v>515</v>
      </c>
      <c r="J65" s="591" t="s">
        <v>516</v>
      </c>
    </row>
    <row r="66" spans="2:10" ht="19.5" customHeight="1">
      <c r="B66" s="1119" t="s">
        <v>519</v>
      </c>
      <c r="C66" s="1120"/>
      <c r="D66" s="884" t="s">
        <v>520</v>
      </c>
      <c r="E66" s="885"/>
      <c r="F66" s="886"/>
      <c r="G66" s="322"/>
      <c r="H66" s="306" t="str">
        <f>IFERROR(ROUND(G66/G73,3),"0")</f>
        <v>0</v>
      </c>
      <c r="I66" s="322"/>
      <c r="J66" s="306" t="str">
        <f>IFERROR(ROUND(I66/I73,3),"0")</f>
        <v>0</v>
      </c>
    </row>
    <row r="67" spans="2:10" ht="19.5" customHeight="1">
      <c r="B67" s="1121"/>
      <c r="C67" s="1122"/>
      <c r="D67" s="884" t="s">
        <v>522</v>
      </c>
      <c r="E67" s="885"/>
      <c r="F67" s="886"/>
      <c r="G67" s="742"/>
      <c r="H67" s="739" t="str">
        <f>IFERROR(ROUND(G67/G73,3),"0")</f>
        <v>0</v>
      </c>
      <c r="I67" s="742"/>
      <c r="J67" s="739" t="str">
        <f>IFERROR(ROUND(I67/I73,3),"0")</f>
        <v>0</v>
      </c>
    </row>
    <row r="68" spans="2:10" ht="19.5" customHeight="1" thickBot="1">
      <c r="B68" s="1121"/>
      <c r="C68" s="1122"/>
      <c r="D68" s="1143" t="s">
        <v>524</v>
      </c>
      <c r="E68" s="1144"/>
      <c r="F68" s="1145"/>
      <c r="G68" s="322"/>
      <c r="H68" s="812" t="str">
        <f>IFERROR(ROUND(G68/G73,3),"0")</f>
        <v>0</v>
      </c>
      <c r="I68" s="322"/>
      <c r="J68" s="812" t="str">
        <f>IFERROR(ROUND(I68/I73,3),"0")</f>
        <v>0</v>
      </c>
    </row>
    <row r="69" spans="2:10" ht="19.5" customHeight="1" thickTop="1" thickBot="1">
      <c r="B69" s="1121"/>
      <c r="C69" s="1122"/>
      <c r="D69" s="1146" t="s">
        <v>526</v>
      </c>
      <c r="E69" s="1147"/>
      <c r="F69" s="1148"/>
      <c r="G69" s="312">
        <f>SUM(G66:G68)</f>
        <v>0</v>
      </c>
      <c r="H69" s="307" t="str">
        <f>IFERROR(ROUND(G69/G73,3),"0")</f>
        <v>0</v>
      </c>
      <c r="I69" s="312">
        <f>SUM(I66:I68)</f>
        <v>0</v>
      </c>
      <c r="J69" s="307" t="str">
        <f>IFERROR(ROUND(I69/I73,3),"0")</f>
        <v>0</v>
      </c>
    </row>
    <row r="70" spans="2:10" ht="19.5" customHeight="1" thickTop="1">
      <c r="B70" s="1121"/>
      <c r="C70" s="1122"/>
      <c r="D70" s="1149" t="s">
        <v>545</v>
      </c>
      <c r="E70" s="1150"/>
      <c r="F70" s="1151"/>
      <c r="G70" s="314"/>
      <c r="H70" s="306" t="str">
        <f>IFERROR(ROUND(G70/G73,3),"0")</f>
        <v>0</v>
      </c>
      <c r="I70" s="314"/>
      <c r="J70" s="306" t="str">
        <f>IFERROR(ROUND(I70/I73,3),"0")</f>
        <v>0</v>
      </c>
    </row>
    <row r="71" spans="2:10" ht="19.5" customHeight="1" thickBot="1">
      <c r="B71" s="1121"/>
      <c r="C71" s="1122"/>
      <c r="D71" s="1143" t="s">
        <v>529</v>
      </c>
      <c r="E71" s="1144"/>
      <c r="F71" s="1145"/>
      <c r="G71" s="815"/>
      <c r="H71" s="812" t="str">
        <f>IFERROR(ROUND(G71/G73,3),"0")</f>
        <v>0</v>
      </c>
      <c r="I71" s="815"/>
      <c r="J71" s="812" t="str">
        <f>IFERROR(ROUND(I71/I73,3),"0")</f>
        <v>0</v>
      </c>
    </row>
    <row r="72" spans="2:10" ht="19.5" customHeight="1" thickTop="1" thickBot="1">
      <c r="B72" s="1121"/>
      <c r="C72" s="1122"/>
      <c r="D72" s="1146" t="s">
        <v>531</v>
      </c>
      <c r="E72" s="1147"/>
      <c r="F72" s="1148"/>
      <c r="G72" s="312">
        <f>SUM(G70:G71)</f>
        <v>0</v>
      </c>
      <c r="H72" s="307" t="str">
        <f>IFERROR(ROUND(G72/G73,3),"0")</f>
        <v>0</v>
      </c>
      <c r="I72" s="312">
        <f>SUM(I70:I71)</f>
        <v>0</v>
      </c>
      <c r="J72" s="307" t="str">
        <f>IFERROR(ROUND(I72/I73,3),"0")</f>
        <v>0</v>
      </c>
    </row>
    <row r="73" spans="2:10" ht="19.5" customHeight="1" thickTop="1">
      <c r="B73" s="1123"/>
      <c r="C73" s="1124"/>
      <c r="D73" s="1110" t="s">
        <v>532</v>
      </c>
      <c r="E73" s="1110"/>
      <c r="F73" s="1111"/>
      <c r="G73" s="313">
        <f>G69+G72</f>
        <v>0</v>
      </c>
      <c r="H73" s="306" t="str">
        <f>IFERROR(ROUND(G73/G73,3),"0")</f>
        <v>0</v>
      </c>
      <c r="I73" s="313">
        <f>I69+I72</f>
        <v>0</v>
      </c>
      <c r="J73" s="306" t="str">
        <f>IFERROR(ROUND(I73/I73,3),"0")</f>
        <v>0</v>
      </c>
    </row>
    <row r="74" spans="2:10" ht="19.5" customHeight="1">
      <c r="B74" s="1119" t="s">
        <v>533</v>
      </c>
      <c r="C74" s="1120"/>
      <c r="D74" s="884" t="s">
        <v>534</v>
      </c>
      <c r="E74" s="885"/>
      <c r="F74" s="886"/>
      <c r="G74" s="743"/>
      <c r="H74" s="1140"/>
      <c r="I74" s="743"/>
      <c r="J74" s="1140"/>
    </row>
    <row r="75" spans="2:10" ht="19.5" customHeight="1">
      <c r="B75" s="1121"/>
      <c r="C75" s="1122"/>
      <c r="D75" s="884" t="s">
        <v>536</v>
      </c>
      <c r="E75" s="885"/>
      <c r="F75" s="886"/>
      <c r="G75" s="743"/>
      <c r="H75" s="1141"/>
      <c r="I75" s="743"/>
      <c r="J75" s="1141"/>
    </row>
    <row r="76" spans="2:10" ht="66.75" customHeight="1">
      <c r="B76" s="1123"/>
      <c r="C76" s="1124"/>
      <c r="D76" s="1130" t="s">
        <v>538</v>
      </c>
      <c r="E76" s="1130"/>
      <c r="F76" s="1131"/>
      <c r="G76" s="740">
        <f>SUM(G74:G75)</f>
        <v>0</v>
      </c>
      <c r="H76" s="1142"/>
      <c r="I76" s="740">
        <f>SUM(I74:I75)</f>
        <v>0</v>
      </c>
      <c r="J76" s="1142"/>
    </row>
    <row r="77" spans="2:10" ht="21" customHeight="1"/>
    <row r="78" spans="2:10" ht="19.5" customHeight="1">
      <c r="B78" s="1152"/>
      <c r="C78" s="1153"/>
      <c r="D78" s="1153"/>
      <c r="E78" s="1153"/>
      <c r="F78" s="1154"/>
      <c r="G78" s="1132" t="s">
        <v>543</v>
      </c>
      <c r="H78" s="1133"/>
      <c r="I78" s="1134" t="s">
        <v>544</v>
      </c>
      <c r="J78" s="1135"/>
    </row>
    <row r="79" spans="2:10" ht="19.5" customHeight="1">
      <c r="B79" s="1155"/>
      <c r="C79" s="1156"/>
      <c r="D79" s="1156"/>
      <c r="E79" s="1156"/>
      <c r="F79" s="1157"/>
      <c r="G79" s="1136">
        <f>'本文２－１生活排水'!$H$5</f>
        <v>4</v>
      </c>
      <c r="H79" s="1137"/>
      <c r="I79" s="1138">
        <f>'本文２－１生活排水'!$J$5</f>
        <v>0</v>
      </c>
      <c r="J79" s="1139"/>
    </row>
    <row r="80" spans="2:10" ht="19.5" customHeight="1">
      <c r="B80" s="1007"/>
      <c r="C80" s="1008"/>
      <c r="D80" s="1008"/>
      <c r="E80" s="1008"/>
      <c r="F80" s="1009"/>
      <c r="G80" s="591" t="s">
        <v>515</v>
      </c>
      <c r="H80" s="591" t="s">
        <v>516</v>
      </c>
      <c r="I80" s="591" t="s">
        <v>515</v>
      </c>
      <c r="J80" s="591" t="s">
        <v>516</v>
      </c>
    </row>
    <row r="81" spans="2:10" ht="19.5" customHeight="1">
      <c r="B81" s="1119" t="s">
        <v>519</v>
      </c>
      <c r="C81" s="1120"/>
      <c r="D81" s="884" t="s">
        <v>520</v>
      </c>
      <c r="E81" s="885"/>
      <c r="F81" s="886"/>
      <c r="G81" s="322"/>
      <c r="H81" s="306" t="str">
        <f>IFERROR(ROUND(G81/G88,3),"0")</f>
        <v>0</v>
      </c>
      <c r="I81" s="322"/>
      <c r="J81" s="306" t="str">
        <f>IFERROR(ROUND(I81/I88,3),"0")</f>
        <v>0</v>
      </c>
    </row>
    <row r="82" spans="2:10" ht="19.5" customHeight="1">
      <c r="B82" s="1121"/>
      <c r="C82" s="1122"/>
      <c r="D82" s="884" t="s">
        <v>522</v>
      </c>
      <c r="E82" s="885"/>
      <c r="F82" s="886"/>
      <c r="G82" s="742"/>
      <c r="H82" s="739" t="str">
        <f>IFERROR(ROUND(G82/G88,3),"0")</f>
        <v>0</v>
      </c>
      <c r="I82" s="742"/>
      <c r="J82" s="739" t="str">
        <f>IFERROR(ROUND(I82/I88,3),"0")</f>
        <v>0</v>
      </c>
    </row>
    <row r="83" spans="2:10" ht="19.5" customHeight="1" thickBot="1">
      <c r="B83" s="1121"/>
      <c r="C83" s="1122"/>
      <c r="D83" s="1143" t="s">
        <v>524</v>
      </c>
      <c r="E83" s="1144"/>
      <c r="F83" s="1145"/>
      <c r="G83" s="322"/>
      <c r="H83" s="812" t="str">
        <f>IFERROR(ROUND(G83/G88,3),"0")</f>
        <v>0</v>
      </c>
      <c r="I83" s="322"/>
      <c r="J83" s="812" t="str">
        <f>IFERROR(ROUND(I83/I88,3),"0")</f>
        <v>0</v>
      </c>
    </row>
    <row r="84" spans="2:10" ht="19.5" customHeight="1" thickTop="1" thickBot="1">
      <c r="B84" s="1121"/>
      <c r="C84" s="1122"/>
      <c r="D84" s="1146" t="s">
        <v>526</v>
      </c>
      <c r="E84" s="1147"/>
      <c r="F84" s="1148"/>
      <c r="G84" s="312">
        <f>SUM(G81:G83)</f>
        <v>0</v>
      </c>
      <c r="H84" s="307" t="str">
        <f>IFERROR(ROUND(G84/G88,3),"0")</f>
        <v>0</v>
      </c>
      <c r="I84" s="312">
        <f>SUM(I81:I83)</f>
        <v>0</v>
      </c>
      <c r="J84" s="307" t="str">
        <f>IFERROR(ROUND(I84/I88,3),"0")</f>
        <v>0</v>
      </c>
    </row>
    <row r="85" spans="2:10" ht="19.5" customHeight="1" thickTop="1">
      <c r="B85" s="1121"/>
      <c r="C85" s="1122"/>
      <c r="D85" s="1149" t="s">
        <v>545</v>
      </c>
      <c r="E85" s="1150"/>
      <c r="F85" s="1151"/>
      <c r="G85" s="314"/>
      <c r="H85" s="306" t="str">
        <f>IFERROR(ROUND(G85/G88,3),"0")</f>
        <v>0</v>
      </c>
      <c r="I85" s="314"/>
      <c r="J85" s="306" t="str">
        <f>IFERROR(ROUND(I85/I88,3),"0")</f>
        <v>0</v>
      </c>
    </row>
    <row r="86" spans="2:10" ht="19.5" customHeight="1" thickBot="1">
      <c r="B86" s="1121"/>
      <c r="C86" s="1122"/>
      <c r="D86" s="1143" t="s">
        <v>529</v>
      </c>
      <c r="E86" s="1144"/>
      <c r="F86" s="1145"/>
      <c r="G86" s="815"/>
      <c r="H86" s="812" t="str">
        <f>IFERROR(ROUND(G86/G88,3),"0")</f>
        <v>0</v>
      </c>
      <c r="I86" s="815"/>
      <c r="J86" s="812" t="str">
        <f>IFERROR(ROUND(I86/I88,3),"0")</f>
        <v>0</v>
      </c>
    </row>
    <row r="87" spans="2:10" ht="19.5" customHeight="1" thickTop="1" thickBot="1">
      <c r="B87" s="1121"/>
      <c r="C87" s="1122"/>
      <c r="D87" s="1146" t="s">
        <v>531</v>
      </c>
      <c r="E87" s="1147"/>
      <c r="F87" s="1148"/>
      <c r="G87" s="312">
        <f>SUM(G85:G86)</f>
        <v>0</v>
      </c>
      <c r="H87" s="307" t="str">
        <f>IFERROR(ROUND(G87/G88,3),"0")</f>
        <v>0</v>
      </c>
      <c r="I87" s="312">
        <f>SUM(I85:I86)</f>
        <v>0</v>
      </c>
      <c r="J87" s="307" t="str">
        <f>IFERROR(ROUND(I87/I88,3),"0")</f>
        <v>0</v>
      </c>
    </row>
    <row r="88" spans="2:10" ht="19.5" customHeight="1" thickTop="1">
      <c r="B88" s="1123"/>
      <c r="C88" s="1124"/>
      <c r="D88" s="1110" t="s">
        <v>532</v>
      </c>
      <c r="E88" s="1110"/>
      <c r="F88" s="1111"/>
      <c r="G88" s="313">
        <f>G84+G87</f>
        <v>0</v>
      </c>
      <c r="H88" s="306" t="str">
        <f>IFERROR(ROUND(G88/G88,3),"0")</f>
        <v>0</v>
      </c>
      <c r="I88" s="313">
        <f>I84+I87</f>
        <v>0</v>
      </c>
      <c r="J88" s="306" t="str">
        <f>IFERROR(ROUND(I88/I88,3),"0")</f>
        <v>0</v>
      </c>
    </row>
    <row r="89" spans="2:10" ht="19.5" customHeight="1">
      <c r="B89" s="1119" t="s">
        <v>533</v>
      </c>
      <c r="C89" s="1120"/>
      <c r="D89" s="884" t="s">
        <v>534</v>
      </c>
      <c r="E89" s="885"/>
      <c r="F89" s="886"/>
      <c r="G89" s="743"/>
      <c r="H89" s="1140"/>
      <c r="I89" s="743"/>
      <c r="J89" s="1140"/>
    </row>
    <row r="90" spans="2:10" ht="19.5" customHeight="1">
      <c r="B90" s="1121"/>
      <c r="C90" s="1122"/>
      <c r="D90" s="884" t="s">
        <v>536</v>
      </c>
      <c r="E90" s="885"/>
      <c r="F90" s="886"/>
      <c r="G90" s="743"/>
      <c r="H90" s="1141"/>
      <c r="I90" s="743"/>
      <c r="J90" s="1141"/>
    </row>
    <row r="91" spans="2:10" ht="66.75" customHeight="1">
      <c r="B91" s="1123"/>
      <c r="C91" s="1124"/>
      <c r="D91" s="1130" t="s">
        <v>538</v>
      </c>
      <c r="E91" s="1130"/>
      <c r="F91" s="1131"/>
      <c r="G91" s="740">
        <f>SUM(G89:G90)</f>
        <v>0</v>
      </c>
      <c r="H91" s="1142"/>
      <c r="I91" s="740">
        <f>SUM(I89:I90)</f>
        <v>0</v>
      </c>
      <c r="J91" s="1142"/>
    </row>
    <row r="92" spans="2:10" ht="21" customHeight="1"/>
    <row r="93" spans="2:10" ht="19.5" customHeight="1">
      <c r="B93" s="1152"/>
      <c r="C93" s="1153"/>
      <c r="D93" s="1153"/>
      <c r="E93" s="1153"/>
      <c r="F93" s="1154"/>
      <c r="G93" s="1132" t="s">
        <v>543</v>
      </c>
      <c r="H93" s="1133"/>
      <c r="I93" s="1134" t="s">
        <v>544</v>
      </c>
      <c r="J93" s="1135"/>
    </row>
    <row r="94" spans="2:10" ht="19.5" customHeight="1">
      <c r="B94" s="1155"/>
      <c r="C94" s="1156"/>
      <c r="D94" s="1156"/>
      <c r="E94" s="1156"/>
      <c r="F94" s="1157"/>
      <c r="G94" s="1136">
        <f>'本文２－１生活排水'!$H$5</f>
        <v>4</v>
      </c>
      <c r="H94" s="1137"/>
      <c r="I94" s="1138">
        <f>'本文２－１生活排水'!$J$5</f>
        <v>0</v>
      </c>
      <c r="J94" s="1139"/>
    </row>
    <row r="95" spans="2:10" ht="19.5" customHeight="1">
      <c r="B95" s="1007"/>
      <c r="C95" s="1008"/>
      <c r="D95" s="1008"/>
      <c r="E95" s="1008"/>
      <c r="F95" s="1009"/>
      <c r="G95" s="591" t="s">
        <v>515</v>
      </c>
      <c r="H95" s="591" t="s">
        <v>516</v>
      </c>
      <c r="I95" s="591" t="s">
        <v>515</v>
      </c>
      <c r="J95" s="591" t="s">
        <v>516</v>
      </c>
    </row>
    <row r="96" spans="2:10" ht="19.5" customHeight="1">
      <c r="B96" s="1119" t="s">
        <v>519</v>
      </c>
      <c r="C96" s="1120"/>
      <c r="D96" s="884" t="s">
        <v>520</v>
      </c>
      <c r="E96" s="885"/>
      <c r="F96" s="886"/>
      <c r="G96" s="322"/>
      <c r="H96" s="306" t="str">
        <f>IFERROR(ROUND(G96/G103,3),"0")</f>
        <v>0</v>
      </c>
      <c r="I96" s="322"/>
      <c r="J96" s="306" t="str">
        <f>IFERROR(ROUND(I96/I103,3),"0")</f>
        <v>0</v>
      </c>
    </row>
    <row r="97" spans="2:10" ht="19.5" customHeight="1">
      <c r="B97" s="1121"/>
      <c r="C97" s="1122"/>
      <c r="D97" s="884" t="s">
        <v>522</v>
      </c>
      <c r="E97" s="885"/>
      <c r="F97" s="886"/>
      <c r="G97" s="742"/>
      <c r="H97" s="739" t="str">
        <f>IFERROR(ROUND(G97/G103,3),"0")</f>
        <v>0</v>
      </c>
      <c r="I97" s="742"/>
      <c r="J97" s="739" t="str">
        <f>IFERROR(ROUND(I97/I103,3),"0")</f>
        <v>0</v>
      </c>
    </row>
    <row r="98" spans="2:10" ht="19.5" customHeight="1" thickBot="1">
      <c r="B98" s="1121"/>
      <c r="C98" s="1122"/>
      <c r="D98" s="1143" t="s">
        <v>524</v>
      </c>
      <c r="E98" s="1144"/>
      <c r="F98" s="1145"/>
      <c r="G98" s="322"/>
      <c r="H98" s="812" t="str">
        <f>IFERROR(ROUND(G98/G103,3),"0")</f>
        <v>0</v>
      </c>
      <c r="I98" s="322"/>
      <c r="J98" s="812" t="str">
        <f>IFERROR(ROUND(I98/I103,3),"0")</f>
        <v>0</v>
      </c>
    </row>
    <row r="99" spans="2:10" ht="19.5" customHeight="1" thickTop="1" thickBot="1">
      <c r="B99" s="1121"/>
      <c r="C99" s="1122"/>
      <c r="D99" s="1146" t="s">
        <v>526</v>
      </c>
      <c r="E99" s="1147"/>
      <c r="F99" s="1148"/>
      <c r="G99" s="312">
        <f>SUM(G96:G98)</f>
        <v>0</v>
      </c>
      <c r="H99" s="307" t="str">
        <f>IFERROR(ROUND(G99/G103,3),"0")</f>
        <v>0</v>
      </c>
      <c r="I99" s="312">
        <f>SUM(I96:I98)</f>
        <v>0</v>
      </c>
      <c r="J99" s="307" t="str">
        <f>IFERROR(ROUND(I99/I103,3),"0")</f>
        <v>0</v>
      </c>
    </row>
    <row r="100" spans="2:10" ht="19.5" customHeight="1" thickTop="1">
      <c r="B100" s="1121"/>
      <c r="C100" s="1122"/>
      <c r="D100" s="1149" t="s">
        <v>545</v>
      </c>
      <c r="E100" s="1150"/>
      <c r="F100" s="1151"/>
      <c r="G100" s="314"/>
      <c r="H100" s="306" t="str">
        <f>IFERROR(ROUND(G100/G103,3),"0")</f>
        <v>0</v>
      </c>
      <c r="I100" s="314"/>
      <c r="J100" s="306" t="str">
        <f>IFERROR(ROUND(I100/I103,3),"0")</f>
        <v>0</v>
      </c>
    </row>
    <row r="101" spans="2:10" ht="19.5" customHeight="1" thickBot="1">
      <c r="B101" s="1121"/>
      <c r="C101" s="1122"/>
      <c r="D101" s="1143" t="s">
        <v>529</v>
      </c>
      <c r="E101" s="1144"/>
      <c r="F101" s="1145"/>
      <c r="G101" s="815"/>
      <c r="H101" s="812" t="str">
        <f>IFERROR(ROUND(G101/G103,3),"0")</f>
        <v>0</v>
      </c>
      <c r="I101" s="815"/>
      <c r="J101" s="812" t="str">
        <f>IFERROR(ROUND(I101/I103,3),"0")</f>
        <v>0</v>
      </c>
    </row>
    <row r="102" spans="2:10" ht="19.5" customHeight="1" thickTop="1" thickBot="1">
      <c r="B102" s="1121"/>
      <c r="C102" s="1122"/>
      <c r="D102" s="1146" t="s">
        <v>531</v>
      </c>
      <c r="E102" s="1147"/>
      <c r="F102" s="1148"/>
      <c r="G102" s="312">
        <f>SUM(G100:G101)</f>
        <v>0</v>
      </c>
      <c r="H102" s="307" t="str">
        <f>IFERROR(ROUND(G102/G103,3),"0")</f>
        <v>0</v>
      </c>
      <c r="I102" s="312">
        <f>SUM(I100:I101)</f>
        <v>0</v>
      </c>
      <c r="J102" s="307" t="str">
        <f>IFERROR(ROUND(I102/I103,3),"0")</f>
        <v>0</v>
      </c>
    </row>
    <row r="103" spans="2:10" ht="19.5" customHeight="1" thickTop="1">
      <c r="B103" s="1123"/>
      <c r="C103" s="1124"/>
      <c r="D103" s="1110" t="s">
        <v>532</v>
      </c>
      <c r="E103" s="1110"/>
      <c r="F103" s="1111"/>
      <c r="G103" s="313">
        <f>G99+G102</f>
        <v>0</v>
      </c>
      <c r="H103" s="306" t="str">
        <f>IFERROR(ROUND(G103/G103,3),"0")</f>
        <v>0</v>
      </c>
      <c r="I103" s="313">
        <f>I99+I102</f>
        <v>0</v>
      </c>
      <c r="J103" s="306" t="str">
        <f>IFERROR(ROUND(I103/I103,3),"0")</f>
        <v>0</v>
      </c>
    </row>
    <row r="104" spans="2:10" ht="19.5" customHeight="1">
      <c r="B104" s="1119" t="s">
        <v>533</v>
      </c>
      <c r="C104" s="1120"/>
      <c r="D104" s="884" t="s">
        <v>534</v>
      </c>
      <c r="E104" s="885"/>
      <c r="F104" s="886"/>
      <c r="G104" s="743"/>
      <c r="H104" s="1140"/>
      <c r="I104" s="743"/>
      <c r="J104" s="1140"/>
    </row>
    <row r="105" spans="2:10" ht="19.5" customHeight="1">
      <c r="B105" s="1121"/>
      <c r="C105" s="1122"/>
      <c r="D105" s="884" t="s">
        <v>536</v>
      </c>
      <c r="E105" s="885"/>
      <c r="F105" s="886"/>
      <c r="G105" s="743"/>
      <c r="H105" s="1141"/>
      <c r="I105" s="743"/>
      <c r="J105" s="1141"/>
    </row>
    <row r="106" spans="2:10" ht="66.75" customHeight="1">
      <c r="B106" s="1123"/>
      <c r="C106" s="1124"/>
      <c r="D106" s="1130" t="s">
        <v>538</v>
      </c>
      <c r="E106" s="1130"/>
      <c r="F106" s="1131"/>
      <c r="G106" s="740">
        <f>SUM(G104:G105)</f>
        <v>0</v>
      </c>
      <c r="H106" s="1142"/>
      <c r="I106" s="740">
        <f>SUM(I104:I105)</f>
        <v>0</v>
      </c>
      <c r="J106" s="1142"/>
    </row>
    <row r="107" spans="2:10" ht="21" customHeight="1"/>
    <row r="108" spans="2:10" ht="19.5" customHeight="1">
      <c r="B108" s="1152"/>
      <c r="C108" s="1153"/>
      <c r="D108" s="1153"/>
      <c r="E108" s="1153"/>
      <c r="F108" s="1154"/>
      <c r="G108" s="1132" t="s">
        <v>543</v>
      </c>
      <c r="H108" s="1133"/>
      <c r="I108" s="1134" t="s">
        <v>544</v>
      </c>
      <c r="J108" s="1135"/>
    </row>
    <row r="109" spans="2:10" ht="19.5" customHeight="1">
      <c r="B109" s="1155"/>
      <c r="C109" s="1156"/>
      <c r="D109" s="1156"/>
      <c r="E109" s="1156"/>
      <c r="F109" s="1157"/>
      <c r="G109" s="1136">
        <f>'本文２－１生活排水'!$H$5</f>
        <v>4</v>
      </c>
      <c r="H109" s="1137"/>
      <c r="I109" s="1138">
        <f>'本文２－１生活排水'!$J$5</f>
        <v>0</v>
      </c>
      <c r="J109" s="1139"/>
    </row>
    <row r="110" spans="2:10" ht="19.5" customHeight="1">
      <c r="B110" s="1007"/>
      <c r="C110" s="1008"/>
      <c r="D110" s="1008"/>
      <c r="E110" s="1008"/>
      <c r="F110" s="1009"/>
      <c r="G110" s="591" t="s">
        <v>515</v>
      </c>
      <c r="H110" s="591" t="s">
        <v>516</v>
      </c>
      <c r="I110" s="591" t="s">
        <v>515</v>
      </c>
      <c r="J110" s="591" t="s">
        <v>516</v>
      </c>
    </row>
    <row r="111" spans="2:10" ht="19.5" customHeight="1">
      <c r="B111" s="1119" t="s">
        <v>519</v>
      </c>
      <c r="C111" s="1120"/>
      <c r="D111" s="884" t="s">
        <v>520</v>
      </c>
      <c r="E111" s="885"/>
      <c r="F111" s="886"/>
      <c r="G111" s="322"/>
      <c r="H111" s="306" t="str">
        <f>IFERROR(ROUND(G111/G118,3),"0")</f>
        <v>0</v>
      </c>
      <c r="I111" s="322"/>
      <c r="J111" s="306" t="str">
        <f>IFERROR(ROUND(I111/I118,3),"0")</f>
        <v>0</v>
      </c>
    </row>
    <row r="112" spans="2:10" ht="19.5" customHeight="1">
      <c r="B112" s="1121"/>
      <c r="C112" s="1122"/>
      <c r="D112" s="884" t="s">
        <v>522</v>
      </c>
      <c r="E112" s="885"/>
      <c r="F112" s="886"/>
      <c r="G112" s="742"/>
      <c r="H112" s="739" t="str">
        <f>IFERROR(ROUND(G112/G118,3),"0")</f>
        <v>0</v>
      </c>
      <c r="I112" s="742"/>
      <c r="J112" s="739" t="str">
        <f>IFERROR(ROUND(I112/I118,3),"0")</f>
        <v>0</v>
      </c>
    </row>
    <row r="113" spans="2:10" ht="19.5" customHeight="1" thickBot="1">
      <c r="B113" s="1121"/>
      <c r="C113" s="1122"/>
      <c r="D113" s="1143" t="s">
        <v>524</v>
      </c>
      <c r="E113" s="1144"/>
      <c r="F113" s="1145"/>
      <c r="G113" s="322"/>
      <c r="H113" s="812" t="str">
        <f>IFERROR(ROUND(G113/G118,3),"0")</f>
        <v>0</v>
      </c>
      <c r="I113" s="322"/>
      <c r="J113" s="812" t="str">
        <f>IFERROR(ROUND(I113/I118,3),"0")</f>
        <v>0</v>
      </c>
    </row>
    <row r="114" spans="2:10" ht="19.5" customHeight="1" thickTop="1" thickBot="1">
      <c r="B114" s="1121"/>
      <c r="C114" s="1122"/>
      <c r="D114" s="1146" t="s">
        <v>526</v>
      </c>
      <c r="E114" s="1147"/>
      <c r="F114" s="1148"/>
      <c r="G114" s="312">
        <f>SUM(G111:G113)</f>
        <v>0</v>
      </c>
      <c r="H114" s="307" t="str">
        <f>IFERROR(ROUND(G114/G118,3),"0")</f>
        <v>0</v>
      </c>
      <c r="I114" s="312">
        <f>SUM(I111:I113)</f>
        <v>0</v>
      </c>
      <c r="J114" s="307" t="str">
        <f>IFERROR(ROUND(I114/I118,3),"0")</f>
        <v>0</v>
      </c>
    </row>
    <row r="115" spans="2:10" ht="19.5" customHeight="1" thickTop="1">
      <c r="B115" s="1121"/>
      <c r="C115" s="1122"/>
      <c r="D115" s="1149" t="s">
        <v>545</v>
      </c>
      <c r="E115" s="1150"/>
      <c r="F115" s="1151"/>
      <c r="G115" s="314"/>
      <c r="H115" s="306" t="str">
        <f>IFERROR(ROUND(G115/G118,3),"0")</f>
        <v>0</v>
      </c>
      <c r="I115" s="314"/>
      <c r="J115" s="306" t="str">
        <f>IFERROR(ROUND(I115/I118,3),"0")</f>
        <v>0</v>
      </c>
    </row>
    <row r="116" spans="2:10" ht="19.5" customHeight="1" thickBot="1">
      <c r="B116" s="1121"/>
      <c r="C116" s="1122"/>
      <c r="D116" s="1143" t="s">
        <v>529</v>
      </c>
      <c r="E116" s="1144"/>
      <c r="F116" s="1145"/>
      <c r="G116" s="815"/>
      <c r="H116" s="812" t="str">
        <f>IFERROR(ROUND(G116/G118,3),"0")</f>
        <v>0</v>
      </c>
      <c r="I116" s="815"/>
      <c r="J116" s="812" t="str">
        <f>IFERROR(ROUND(I116/I118,3),"0")</f>
        <v>0</v>
      </c>
    </row>
    <row r="117" spans="2:10" ht="19.5" customHeight="1" thickTop="1" thickBot="1">
      <c r="B117" s="1121"/>
      <c r="C117" s="1122"/>
      <c r="D117" s="1146" t="s">
        <v>531</v>
      </c>
      <c r="E117" s="1147"/>
      <c r="F117" s="1148"/>
      <c r="G117" s="312">
        <f>SUM(G115:G116)</f>
        <v>0</v>
      </c>
      <c r="H117" s="307" t="str">
        <f>IFERROR(ROUND(G117/G118,3),"0")</f>
        <v>0</v>
      </c>
      <c r="I117" s="312">
        <f>SUM(I115:I116)</f>
        <v>0</v>
      </c>
      <c r="J117" s="307" t="str">
        <f>IFERROR(ROUND(I117/I118,3),"0")</f>
        <v>0</v>
      </c>
    </row>
    <row r="118" spans="2:10" ht="19.5" customHeight="1" thickTop="1">
      <c r="B118" s="1123"/>
      <c r="C118" s="1124"/>
      <c r="D118" s="1110" t="s">
        <v>532</v>
      </c>
      <c r="E118" s="1110"/>
      <c r="F118" s="1111"/>
      <c r="G118" s="313">
        <f>G114+G117</f>
        <v>0</v>
      </c>
      <c r="H118" s="306" t="str">
        <f>IFERROR(ROUND(G118/G118,3),"0")</f>
        <v>0</v>
      </c>
      <c r="I118" s="313">
        <f>I114+I117</f>
        <v>0</v>
      </c>
      <c r="J118" s="306" t="str">
        <f>IFERROR(ROUND(I118/I118,3),"0")</f>
        <v>0</v>
      </c>
    </row>
    <row r="119" spans="2:10" ht="19.5" customHeight="1">
      <c r="B119" s="1119" t="s">
        <v>533</v>
      </c>
      <c r="C119" s="1120"/>
      <c r="D119" s="884" t="s">
        <v>534</v>
      </c>
      <c r="E119" s="885"/>
      <c r="F119" s="886"/>
      <c r="G119" s="743"/>
      <c r="H119" s="1140"/>
      <c r="I119" s="743"/>
      <c r="J119" s="1140"/>
    </row>
    <row r="120" spans="2:10" ht="19.5" customHeight="1">
      <c r="B120" s="1121"/>
      <c r="C120" s="1122"/>
      <c r="D120" s="884" t="s">
        <v>536</v>
      </c>
      <c r="E120" s="885"/>
      <c r="F120" s="886"/>
      <c r="G120" s="743"/>
      <c r="H120" s="1141"/>
      <c r="I120" s="743"/>
      <c r="J120" s="1141"/>
    </row>
    <row r="121" spans="2:10" ht="66.75" customHeight="1">
      <c r="B121" s="1123"/>
      <c r="C121" s="1124"/>
      <c r="D121" s="1130" t="s">
        <v>538</v>
      </c>
      <c r="E121" s="1130"/>
      <c r="F121" s="1131"/>
      <c r="G121" s="740">
        <f>SUM(G119:G120)</f>
        <v>0</v>
      </c>
      <c r="H121" s="1142"/>
      <c r="I121" s="740">
        <f>SUM(I119:I120)</f>
        <v>0</v>
      </c>
      <c r="J121" s="1142"/>
    </row>
    <row r="122" spans="2:10" ht="21" customHeight="1"/>
    <row r="123" spans="2:10" ht="19.5" customHeight="1">
      <c r="B123" s="1152"/>
      <c r="C123" s="1153"/>
      <c r="D123" s="1153"/>
      <c r="E123" s="1153"/>
      <c r="F123" s="1154"/>
      <c r="G123" s="1132" t="s">
        <v>543</v>
      </c>
      <c r="H123" s="1133"/>
      <c r="I123" s="1134" t="s">
        <v>544</v>
      </c>
      <c r="J123" s="1135"/>
    </row>
    <row r="124" spans="2:10" ht="19.5" customHeight="1">
      <c r="B124" s="1155"/>
      <c r="C124" s="1156"/>
      <c r="D124" s="1156"/>
      <c r="E124" s="1156"/>
      <c r="F124" s="1157"/>
      <c r="G124" s="1136">
        <f>'本文２－１生活排水'!$H$5</f>
        <v>4</v>
      </c>
      <c r="H124" s="1137"/>
      <c r="I124" s="1138">
        <f>'本文２－１生活排水'!$J$5</f>
        <v>0</v>
      </c>
      <c r="J124" s="1139"/>
    </row>
    <row r="125" spans="2:10" ht="19.5" customHeight="1">
      <c r="B125" s="1007"/>
      <c r="C125" s="1008"/>
      <c r="D125" s="1008"/>
      <c r="E125" s="1008"/>
      <c r="F125" s="1009"/>
      <c r="G125" s="591" t="s">
        <v>515</v>
      </c>
      <c r="H125" s="591" t="s">
        <v>516</v>
      </c>
      <c r="I125" s="591" t="s">
        <v>515</v>
      </c>
      <c r="J125" s="591" t="s">
        <v>516</v>
      </c>
    </row>
    <row r="126" spans="2:10" ht="19.5" customHeight="1">
      <c r="B126" s="1119" t="s">
        <v>519</v>
      </c>
      <c r="C126" s="1120"/>
      <c r="D126" s="884" t="s">
        <v>520</v>
      </c>
      <c r="E126" s="885"/>
      <c r="F126" s="886"/>
      <c r="G126" s="322"/>
      <c r="H126" s="306" t="str">
        <f>IFERROR(ROUND(G126/G133,3),"0")</f>
        <v>0</v>
      </c>
      <c r="I126" s="322"/>
      <c r="J126" s="306" t="str">
        <f>IFERROR(ROUND(I126/I133,3),"0")</f>
        <v>0</v>
      </c>
    </row>
    <row r="127" spans="2:10" ht="19.5" customHeight="1">
      <c r="B127" s="1121"/>
      <c r="C127" s="1122"/>
      <c r="D127" s="884" t="s">
        <v>522</v>
      </c>
      <c r="E127" s="885"/>
      <c r="F127" s="886"/>
      <c r="G127" s="742"/>
      <c r="H127" s="739" t="str">
        <f>IFERROR(ROUND(G127/G133,3),"0")</f>
        <v>0</v>
      </c>
      <c r="I127" s="742"/>
      <c r="J127" s="739" t="str">
        <f>IFERROR(ROUND(I127/I133,3),"0")</f>
        <v>0</v>
      </c>
    </row>
    <row r="128" spans="2:10" ht="19.5" customHeight="1" thickBot="1">
      <c r="B128" s="1121"/>
      <c r="C128" s="1122"/>
      <c r="D128" s="1143" t="s">
        <v>524</v>
      </c>
      <c r="E128" s="1144"/>
      <c r="F128" s="1145"/>
      <c r="G128" s="322"/>
      <c r="H128" s="812" t="str">
        <f>IFERROR(ROUND(G128/G133,3),"0")</f>
        <v>0</v>
      </c>
      <c r="I128" s="322"/>
      <c r="J128" s="812" t="str">
        <f>IFERROR(ROUND(I128/I133,3),"0")</f>
        <v>0</v>
      </c>
    </row>
    <row r="129" spans="2:10" ht="19.5" customHeight="1" thickTop="1" thickBot="1">
      <c r="B129" s="1121"/>
      <c r="C129" s="1122"/>
      <c r="D129" s="1146" t="s">
        <v>526</v>
      </c>
      <c r="E129" s="1147"/>
      <c r="F129" s="1148"/>
      <c r="G129" s="312">
        <f>SUM(G126:G128)</f>
        <v>0</v>
      </c>
      <c r="H129" s="307" t="str">
        <f>IFERROR(ROUND(G129/G133,3),"0")</f>
        <v>0</v>
      </c>
      <c r="I129" s="312">
        <f>SUM(I126:I128)</f>
        <v>0</v>
      </c>
      <c r="J129" s="307" t="str">
        <f>IFERROR(ROUND(I129/I133,3),"0")</f>
        <v>0</v>
      </c>
    </row>
    <row r="130" spans="2:10" ht="19.5" customHeight="1" thickTop="1">
      <c r="B130" s="1121"/>
      <c r="C130" s="1122"/>
      <c r="D130" s="1149" t="s">
        <v>545</v>
      </c>
      <c r="E130" s="1150"/>
      <c r="F130" s="1151"/>
      <c r="G130" s="314"/>
      <c r="H130" s="306" t="str">
        <f>IFERROR(ROUND(G130/G133,3),"0")</f>
        <v>0</v>
      </c>
      <c r="I130" s="314"/>
      <c r="J130" s="306" t="str">
        <f>IFERROR(ROUND(I130/I133,3),"0")</f>
        <v>0</v>
      </c>
    </row>
    <row r="131" spans="2:10" ht="19.5" customHeight="1" thickBot="1">
      <c r="B131" s="1121"/>
      <c r="C131" s="1122"/>
      <c r="D131" s="1143" t="s">
        <v>529</v>
      </c>
      <c r="E131" s="1144"/>
      <c r="F131" s="1145"/>
      <c r="G131" s="815"/>
      <c r="H131" s="812" t="str">
        <f>IFERROR(ROUND(G131/G133,3),"0")</f>
        <v>0</v>
      </c>
      <c r="I131" s="815"/>
      <c r="J131" s="812" t="str">
        <f>IFERROR(ROUND(I131/I133,3),"0")</f>
        <v>0</v>
      </c>
    </row>
    <row r="132" spans="2:10" ht="19.5" customHeight="1" thickTop="1" thickBot="1">
      <c r="B132" s="1121"/>
      <c r="C132" s="1122"/>
      <c r="D132" s="1146" t="s">
        <v>531</v>
      </c>
      <c r="E132" s="1147"/>
      <c r="F132" s="1148"/>
      <c r="G132" s="312">
        <f>SUM(G130:G131)</f>
        <v>0</v>
      </c>
      <c r="H132" s="307" t="str">
        <f>IFERROR(ROUND(G132/G133,3),"0")</f>
        <v>0</v>
      </c>
      <c r="I132" s="312">
        <f>SUM(I130:I131)</f>
        <v>0</v>
      </c>
      <c r="J132" s="307" t="str">
        <f>IFERROR(ROUND(I132/I133,3),"0")</f>
        <v>0</v>
      </c>
    </row>
    <row r="133" spans="2:10" ht="19.5" customHeight="1" thickTop="1">
      <c r="B133" s="1123"/>
      <c r="C133" s="1124"/>
      <c r="D133" s="1110" t="s">
        <v>532</v>
      </c>
      <c r="E133" s="1110"/>
      <c r="F133" s="1111"/>
      <c r="G133" s="313">
        <f>G129+G132</f>
        <v>0</v>
      </c>
      <c r="H133" s="306" t="str">
        <f>IFERROR(ROUND(G133/G133,3),"0")</f>
        <v>0</v>
      </c>
      <c r="I133" s="313">
        <f>I129+I132</f>
        <v>0</v>
      </c>
      <c r="J133" s="306" t="str">
        <f>IFERROR(ROUND(I133/I133,3),"0")</f>
        <v>0</v>
      </c>
    </row>
    <row r="134" spans="2:10" ht="19.5" customHeight="1">
      <c r="B134" s="1119" t="s">
        <v>533</v>
      </c>
      <c r="C134" s="1120"/>
      <c r="D134" s="884" t="s">
        <v>534</v>
      </c>
      <c r="E134" s="885"/>
      <c r="F134" s="886"/>
      <c r="G134" s="743"/>
      <c r="H134" s="1140"/>
      <c r="I134" s="743"/>
      <c r="J134" s="1140"/>
    </row>
    <row r="135" spans="2:10" ht="19.5" customHeight="1">
      <c r="B135" s="1121"/>
      <c r="C135" s="1122"/>
      <c r="D135" s="884" t="s">
        <v>536</v>
      </c>
      <c r="E135" s="885"/>
      <c r="F135" s="886"/>
      <c r="G135" s="743"/>
      <c r="H135" s="1141"/>
      <c r="I135" s="743"/>
      <c r="J135" s="1141"/>
    </row>
    <row r="136" spans="2:10" ht="66.75" customHeight="1">
      <c r="B136" s="1123"/>
      <c r="C136" s="1124"/>
      <c r="D136" s="1130" t="s">
        <v>538</v>
      </c>
      <c r="E136" s="1130"/>
      <c r="F136" s="1131"/>
      <c r="G136" s="740">
        <f>SUM(G134:G135)</f>
        <v>0</v>
      </c>
      <c r="H136" s="1142"/>
      <c r="I136" s="740">
        <f>SUM(I134:I135)</f>
        <v>0</v>
      </c>
      <c r="J136" s="1142"/>
    </row>
    <row r="137" spans="2:10" ht="21" customHeight="1"/>
    <row r="138" spans="2:10" ht="19.5" customHeight="1">
      <c r="B138" s="1152"/>
      <c r="C138" s="1153"/>
      <c r="D138" s="1153"/>
      <c r="E138" s="1153"/>
      <c r="F138" s="1154"/>
      <c r="G138" s="1132" t="s">
        <v>543</v>
      </c>
      <c r="H138" s="1133"/>
      <c r="I138" s="1134" t="s">
        <v>544</v>
      </c>
      <c r="J138" s="1135"/>
    </row>
    <row r="139" spans="2:10" ht="19.5" customHeight="1">
      <c r="B139" s="1155"/>
      <c r="C139" s="1156"/>
      <c r="D139" s="1156"/>
      <c r="E139" s="1156"/>
      <c r="F139" s="1157"/>
      <c r="G139" s="1136">
        <f>'本文２－１生活排水'!$H$5</f>
        <v>4</v>
      </c>
      <c r="H139" s="1137"/>
      <c r="I139" s="1138">
        <f>'本文２－１生活排水'!$J$5</f>
        <v>0</v>
      </c>
      <c r="J139" s="1139"/>
    </row>
    <row r="140" spans="2:10" ht="19.5" customHeight="1">
      <c r="B140" s="1007"/>
      <c r="C140" s="1008"/>
      <c r="D140" s="1008"/>
      <c r="E140" s="1008"/>
      <c r="F140" s="1009"/>
      <c r="G140" s="591" t="s">
        <v>515</v>
      </c>
      <c r="H140" s="591" t="s">
        <v>516</v>
      </c>
      <c r="I140" s="591" t="s">
        <v>515</v>
      </c>
      <c r="J140" s="591" t="s">
        <v>516</v>
      </c>
    </row>
    <row r="141" spans="2:10" ht="19.5" customHeight="1">
      <c r="B141" s="1119" t="s">
        <v>519</v>
      </c>
      <c r="C141" s="1120"/>
      <c r="D141" s="884" t="s">
        <v>520</v>
      </c>
      <c r="E141" s="885"/>
      <c r="F141" s="886"/>
      <c r="G141" s="322"/>
      <c r="H141" s="306" t="str">
        <f>IFERROR(ROUND(G141/G148,3),"0")</f>
        <v>0</v>
      </c>
      <c r="I141" s="322"/>
      <c r="J141" s="306" t="str">
        <f>IFERROR(ROUND(I141/I148,3),"0")</f>
        <v>0</v>
      </c>
    </row>
    <row r="142" spans="2:10" ht="19.5" customHeight="1">
      <c r="B142" s="1121"/>
      <c r="C142" s="1122"/>
      <c r="D142" s="884" t="s">
        <v>522</v>
      </c>
      <c r="E142" s="885"/>
      <c r="F142" s="886"/>
      <c r="G142" s="742"/>
      <c r="H142" s="739" t="str">
        <f>IFERROR(ROUND(G142/G148,3),"0")</f>
        <v>0</v>
      </c>
      <c r="I142" s="742"/>
      <c r="J142" s="739" t="str">
        <f>IFERROR(ROUND(I142/I148,3),"0")</f>
        <v>0</v>
      </c>
    </row>
    <row r="143" spans="2:10" ht="19.5" customHeight="1" thickBot="1">
      <c r="B143" s="1121"/>
      <c r="C143" s="1122"/>
      <c r="D143" s="1143" t="s">
        <v>524</v>
      </c>
      <c r="E143" s="1144"/>
      <c r="F143" s="1145"/>
      <c r="G143" s="322"/>
      <c r="H143" s="812" t="str">
        <f>IFERROR(ROUND(G143/G148,3),"0")</f>
        <v>0</v>
      </c>
      <c r="I143" s="322"/>
      <c r="J143" s="812" t="str">
        <f>IFERROR(ROUND(I143/I148,3),"0")</f>
        <v>0</v>
      </c>
    </row>
    <row r="144" spans="2:10" ht="19.5" customHeight="1" thickTop="1" thickBot="1">
      <c r="B144" s="1121"/>
      <c r="C144" s="1122"/>
      <c r="D144" s="1146" t="s">
        <v>526</v>
      </c>
      <c r="E144" s="1147"/>
      <c r="F144" s="1148"/>
      <c r="G144" s="312">
        <f>SUM(G141:G143)</f>
        <v>0</v>
      </c>
      <c r="H144" s="307" t="str">
        <f>IFERROR(ROUND(G144/G148,3),"0")</f>
        <v>0</v>
      </c>
      <c r="I144" s="312">
        <f>SUM(I141:I143)</f>
        <v>0</v>
      </c>
      <c r="J144" s="307" t="str">
        <f>IFERROR(ROUND(I144/I148,3),"0")</f>
        <v>0</v>
      </c>
    </row>
    <row r="145" spans="2:10" ht="19.5" customHeight="1" thickTop="1">
      <c r="B145" s="1121"/>
      <c r="C145" s="1122"/>
      <c r="D145" s="1149" t="s">
        <v>545</v>
      </c>
      <c r="E145" s="1150"/>
      <c r="F145" s="1151"/>
      <c r="G145" s="314"/>
      <c r="H145" s="306" t="str">
        <f>IFERROR(ROUND(G145/G148,3),"0")</f>
        <v>0</v>
      </c>
      <c r="I145" s="314"/>
      <c r="J145" s="306" t="str">
        <f>IFERROR(ROUND(I145/I148,3),"0")</f>
        <v>0</v>
      </c>
    </row>
    <row r="146" spans="2:10" ht="19.5" customHeight="1" thickBot="1">
      <c r="B146" s="1121"/>
      <c r="C146" s="1122"/>
      <c r="D146" s="1143" t="s">
        <v>529</v>
      </c>
      <c r="E146" s="1144"/>
      <c r="F146" s="1145"/>
      <c r="G146" s="815"/>
      <c r="H146" s="812" t="str">
        <f>IFERROR(ROUND(G146/G148,3),"0")</f>
        <v>0</v>
      </c>
      <c r="I146" s="815"/>
      <c r="J146" s="812" t="str">
        <f>IFERROR(ROUND(I146/I148,3),"0")</f>
        <v>0</v>
      </c>
    </row>
    <row r="147" spans="2:10" ht="19.5" customHeight="1" thickTop="1" thickBot="1">
      <c r="B147" s="1121"/>
      <c r="C147" s="1122"/>
      <c r="D147" s="1146" t="s">
        <v>531</v>
      </c>
      <c r="E147" s="1147"/>
      <c r="F147" s="1148"/>
      <c r="G147" s="312">
        <f>SUM(G145:G146)</f>
        <v>0</v>
      </c>
      <c r="H147" s="307" t="str">
        <f>IFERROR(ROUND(G147/G148,3),"0")</f>
        <v>0</v>
      </c>
      <c r="I147" s="312">
        <f>SUM(I145:I146)</f>
        <v>0</v>
      </c>
      <c r="J147" s="307" t="str">
        <f>IFERROR(ROUND(I147/I148,3),"0")</f>
        <v>0</v>
      </c>
    </row>
    <row r="148" spans="2:10" ht="19.5" customHeight="1" thickTop="1">
      <c r="B148" s="1123"/>
      <c r="C148" s="1124"/>
      <c r="D148" s="1110" t="s">
        <v>532</v>
      </c>
      <c r="E148" s="1110"/>
      <c r="F148" s="1111"/>
      <c r="G148" s="313">
        <f>G144+G147</f>
        <v>0</v>
      </c>
      <c r="H148" s="306" t="str">
        <f>IFERROR(ROUND(G148/G148,3),"0")</f>
        <v>0</v>
      </c>
      <c r="I148" s="313">
        <f>I144+I147</f>
        <v>0</v>
      </c>
      <c r="J148" s="306" t="str">
        <f>IFERROR(ROUND(I148/I148,3),"0")</f>
        <v>0</v>
      </c>
    </row>
    <row r="149" spans="2:10" ht="19.5" customHeight="1">
      <c r="B149" s="1119" t="s">
        <v>533</v>
      </c>
      <c r="C149" s="1120"/>
      <c r="D149" s="884" t="s">
        <v>534</v>
      </c>
      <c r="E149" s="885"/>
      <c r="F149" s="886"/>
      <c r="G149" s="743"/>
      <c r="H149" s="1140"/>
      <c r="I149" s="743"/>
      <c r="J149" s="1140"/>
    </row>
    <row r="150" spans="2:10" ht="19.5" customHeight="1">
      <c r="B150" s="1121"/>
      <c r="C150" s="1122"/>
      <c r="D150" s="884" t="s">
        <v>536</v>
      </c>
      <c r="E150" s="885"/>
      <c r="F150" s="886"/>
      <c r="G150" s="743"/>
      <c r="H150" s="1141"/>
      <c r="I150" s="743"/>
      <c r="J150" s="1141"/>
    </row>
    <row r="151" spans="2:10" ht="66.75" customHeight="1">
      <c r="B151" s="1123"/>
      <c r="C151" s="1124"/>
      <c r="D151" s="1130" t="s">
        <v>538</v>
      </c>
      <c r="E151" s="1130"/>
      <c r="F151" s="1131"/>
      <c r="G151" s="740">
        <f>SUM(G149:G150)</f>
        <v>0</v>
      </c>
      <c r="H151" s="1142"/>
      <c r="I151" s="740">
        <f>SUM(I149:I150)</f>
        <v>0</v>
      </c>
      <c r="J151" s="1142"/>
    </row>
    <row r="152" spans="2:10" ht="21" customHeight="1"/>
    <row r="153" spans="2:10" ht="19.5" customHeight="1">
      <c r="B153" s="1152"/>
      <c r="C153" s="1153"/>
      <c r="D153" s="1153"/>
      <c r="E153" s="1153"/>
      <c r="F153" s="1154"/>
      <c r="G153" s="1132" t="s">
        <v>543</v>
      </c>
      <c r="H153" s="1133"/>
      <c r="I153" s="1134" t="s">
        <v>544</v>
      </c>
      <c r="J153" s="1135"/>
    </row>
    <row r="154" spans="2:10" ht="19.5" customHeight="1">
      <c r="B154" s="1155"/>
      <c r="C154" s="1156"/>
      <c r="D154" s="1156"/>
      <c r="E154" s="1156"/>
      <c r="F154" s="1157"/>
      <c r="G154" s="1136">
        <f>'本文２－１生活排水'!$H$5</f>
        <v>4</v>
      </c>
      <c r="H154" s="1137"/>
      <c r="I154" s="1138">
        <f>'本文２－１生活排水'!$J$5</f>
        <v>0</v>
      </c>
      <c r="J154" s="1139"/>
    </row>
    <row r="155" spans="2:10" ht="19.5" customHeight="1">
      <c r="B155" s="1007"/>
      <c r="C155" s="1008"/>
      <c r="D155" s="1008"/>
      <c r="E155" s="1008"/>
      <c r="F155" s="1009"/>
      <c r="G155" s="591" t="s">
        <v>515</v>
      </c>
      <c r="H155" s="591" t="s">
        <v>516</v>
      </c>
      <c r="I155" s="591" t="s">
        <v>515</v>
      </c>
      <c r="J155" s="591" t="s">
        <v>516</v>
      </c>
    </row>
    <row r="156" spans="2:10" ht="19.5" customHeight="1">
      <c r="B156" s="1119" t="s">
        <v>519</v>
      </c>
      <c r="C156" s="1120"/>
      <c r="D156" s="884" t="s">
        <v>520</v>
      </c>
      <c r="E156" s="885"/>
      <c r="F156" s="886"/>
      <c r="G156" s="322"/>
      <c r="H156" s="306" t="str">
        <f>IFERROR(ROUND(G156/G163,3),"0")</f>
        <v>0</v>
      </c>
      <c r="I156" s="322"/>
      <c r="J156" s="306" t="str">
        <f>IFERROR(ROUND(I156/I163,3),"0")</f>
        <v>0</v>
      </c>
    </row>
    <row r="157" spans="2:10" ht="19.5" customHeight="1">
      <c r="B157" s="1121"/>
      <c r="C157" s="1122"/>
      <c r="D157" s="884" t="s">
        <v>522</v>
      </c>
      <c r="E157" s="885"/>
      <c r="F157" s="886"/>
      <c r="G157" s="742"/>
      <c r="H157" s="739" t="str">
        <f>IFERROR(ROUND(G157/G163,3),"0")</f>
        <v>0</v>
      </c>
      <c r="I157" s="742"/>
      <c r="J157" s="739" t="str">
        <f>IFERROR(ROUND(I157/I163,3),"0")</f>
        <v>0</v>
      </c>
    </row>
    <row r="158" spans="2:10" ht="19.5" customHeight="1" thickBot="1">
      <c r="B158" s="1121"/>
      <c r="C158" s="1122"/>
      <c r="D158" s="1143" t="s">
        <v>524</v>
      </c>
      <c r="E158" s="1144"/>
      <c r="F158" s="1145"/>
      <c r="G158" s="322"/>
      <c r="H158" s="812" t="str">
        <f>IFERROR(ROUND(G158/G163,3),"0")</f>
        <v>0</v>
      </c>
      <c r="I158" s="322"/>
      <c r="J158" s="812" t="str">
        <f>IFERROR(ROUND(I158/I163,3),"0")</f>
        <v>0</v>
      </c>
    </row>
    <row r="159" spans="2:10" ht="19.5" customHeight="1" thickTop="1" thickBot="1">
      <c r="B159" s="1121"/>
      <c r="C159" s="1122"/>
      <c r="D159" s="1146" t="s">
        <v>526</v>
      </c>
      <c r="E159" s="1147"/>
      <c r="F159" s="1148"/>
      <c r="G159" s="312">
        <f>SUM(G156:G158)</f>
        <v>0</v>
      </c>
      <c r="H159" s="307" t="str">
        <f>IFERROR(ROUND(G159/G163,3),"0")</f>
        <v>0</v>
      </c>
      <c r="I159" s="312">
        <f>SUM(I156:I158)</f>
        <v>0</v>
      </c>
      <c r="J159" s="307" t="str">
        <f>IFERROR(ROUND(I159/I163,3),"0")</f>
        <v>0</v>
      </c>
    </row>
    <row r="160" spans="2:10" ht="19.5" customHeight="1" thickTop="1">
      <c r="B160" s="1121"/>
      <c r="C160" s="1122"/>
      <c r="D160" s="1149" t="s">
        <v>545</v>
      </c>
      <c r="E160" s="1150"/>
      <c r="F160" s="1151"/>
      <c r="G160" s="314"/>
      <c r="H160" s="306" t="str">
        <f>IFERROR(ROUND(G160/G163,3),"0")</f>
        <v>0</v>
      </c>
      <c r="I160" s="314"/>
      <c r="J160" s="306" t="str">
        <f>IFERROR(ROUND(I160/I163,3),"0")</f>
        <v>0</v>
      </c>
    </row>
    <row r="161" spans="2:10" ht="19.5" customHeight="1" thickBot="1">
      <c r="B161" s="1121"/>
      <c r="C161" s="1122"/>
      <c r="D161" s="1143" t="s">
        <v>529</v>
      </c>
      <c r="E161" s="1144"/>
      <c r="F161" s="1145"/>
      <c r="G161" s="815"/>
      <c r="H161" s="812" t="str">
        <f>IFERROR(ROUND(G161/G163,3),"0")</f>
        <v>0</v>
      </c>
      <c r="I161" s="815"/>
      <c r="J161" s="812" t="str">
        <f>IFERROR(ROUND(I161/I163,3),"0")</f>
        <v>0</v>
      </c>
    </row>
    <row r="162" spans="2:10" ht="19.5" customHeight="1" thickTop="1" thickBot="1">
      <c r="B162" s="1121"/>
      <c r="C162" s="1122"/>
      <c r="D162" s="1146" t="s">
        <v>531</v>
      </c>
      <c r="E162" s="1147"/>
      <c r="F162" s="1148"/>
      <c r="G162" s="312">
        <f>SUM(G160:G161)</f>
        <v>0</v>
      </c>
      <c r="H162" s="307" t="str">
        <f>IFERROR(ROUND(G162/G163,3),"0")</f>
        <v>0</v>
      </c>
      <c r="I162" s="312">
        <f>SUM(I160:I161)</f>
        <v>0</v>
      </c>
      <c r="J162" s="307" t="str">
        <f>IFERROR(ROUND(I162/I163,3),"0")</f>
        <v>0</v>
      </c>
    </row>
    <row r="163" spans="2:10" ht="19.5" customHeight="1" thickTop="1">
      <c r="B163" s="1123"/>
      <c r="C163" s="1124"/>
      <c r="D163" s="1110" t="s">
        <v>532</v>
      </c>
      <c r="E163" s="1110"/>
      <c r="F163" s="1111"/>
      <c r="G163" s="313">
        <f>G159+G162</f>
        <v>0</v>
      </c>
      <c r="H163" s="306" t="str">
        <f>IFERROR(ROUND(G163/G163,3),"0")</f>
        <v>0</v>
      </c>
      <c r="I163" s="313">
        <f>I159+I162</f>
        <v>0</v>
      </c>
      <c r="J163" s="306" t="str">
        <f>IFERROR(ROUND(I163/I163,3),"0")</f>
        <v>0</v>
      </c>
    </row>
    <row r="164" spans="2:10" ht="19.5" customHeight="1">
      <c r="B164" s="1119" t="s">
        <v>533</v>
      </c>
      <c r="C164" s="1120"/>
      <c r="D164" s="884" t="s">
        <v>534</v>
      </c>
      <c r="E164" s="885"/>
      <c r="F164" s="886"/>
      <c r="G164" s="743"/>
      <c r="H164" s="1140"/>
      <c r="I164" s="743"/>
      <c r="J164" s="1140"/>
    </row>
    <row r="165" spans="2:10" ht="19.5" customHeight="1">
      <c r="B165" s="1121"/>
      <c r="C165" s="1122"/>
      <c r="D165" s="884" t="s">
        <v>536</v>
      </c>
      <c r="E165" s="885"/>
      <c r="F165" s="886"/>
      <c r="G165" s="743"/>
      <c r="H165" s="1141"/>
      <c r="I165" s="743"/>
      <c r="J165" s="1141"/>
    </row>
    <row r="166" spans="2:10" ht="66.75" customHeight="1">
      <c r="B166" s="1123"/>
      <c r="C166" s="1124"/>
      <c r="D166" s="1130" t="s">
        <v>538</v>
      </c>
      <c r="E166" s="1130"/>
      <c r="F166" s="1131"/>
      <c r="G166" s="740">
        <f>SUM(G164:G165)</f>
        <v>0</v>
      </c>
      <c r="H166" s="1142"/>
      <c r="I166" s="740">
        <f>SUM(I164:I165)</f>
        <v>0</v>
      </c>
      <c r="J166" s="1142"/>
    </row>
    <row r="167" spans="2:10" ht="21" customHeight="1"/>
    <row r="168" spans="2:10" ht="19.5" customHeight="1">
      <c r="B168" s="1152"/>
      <c r="C168" s="1153"/>
      <c r="D168" s="1153"/>
      <c r="E168" s="1153"/>
      <c r="F168" s="1154"/>
      <c r="G168" s="1132" t="s">
        <v>543</v>
      </c>
      <c r="H168" s="1133"/>
      <c r="I168" s="1134" t="s">
        <v>544</v>
      </c>
      <c r="J168" s="1135"/>
    </row>
    <row r="169" spans="2:10" ht="19.5" customHeight="1">
      <c r="B169" s="1155"/>
      <c r="C169" s="1156"/>
      <c r="D169" s="1156"/>
      <c r="E169" s="1156"/>
      <c r="F169" s="1157"/>
      <c r="G169" s="1136">
        <f>'本文２－１生活排水'!$H$5</f>
        <v>4</v>
      </c>
      <c r="H169" s="1137"/>
      <c r="I169" s="1138">
        <f>'本文２－１生活排水'!$J$5</f>
        <v>0</v>
      </c>
      <c r="J169" s="1139"/>
    </row>
    <row r="170" spans="2:10" ht="19.5" customHeight="1">
      <c r="B170" s="1007"/>
      <c r="C170" s="1008"/>
      <c r="D170" s="1008"/>
      <c r="E170" s="1008"/>
      <c r="F170" s="1009"/>
      <c r="G170" s="591" t="s">
        <v>515</v>
      </c>
      <c r="H170" s="591" t="s">
        <v>516</v>
      </c>
      <c r="I170" s="591" t="s">
        <v>515</v>
      </c>
      <c r="J170" s="591" t="s">
        <v>516</v>
      </c>
    </row>
    <row r="171" spans="2:10" ht="19.5" customHeight="1">
      <c r="B171" s="1119" t="s">
        <v>519</v>
      </c>
      <c r="C171" s="1120"/>
      <c r="D171" s="884" t="s">
        <v>520</v>
      </c>
      <c r="E171" s="885"/>
      <c r="F171" s="886"/>
      <c r="G171" s="322"/>
      <c r="H171" s="306" t="str">
        <f>IFERROR(ROUND(G171/G178,3),"0")</f>
        <v>0</v>
      </c>
      <c r="I171" s="322"/>
      <c r="J171" s="306" t="str">
        <f>IFERROR(ROUND(I171/I178,3),"0")</f>
        <v>0</v>
      </c>
    </row>
    <row r="172" spans="2:10" ht="19.5" customHeight="1">
      <c r="B172" s="1121"/>
      <c r="C172" s="1122"/>
      <c r="D172" s="884" t="s">
        <v>522</v>
      </c>
      <c r="E172" s="885"/>
      <c r="F172" s="886"/>
      <c r="G172" s="742"/>
      <c r="H172" s="739" t="str">
        <f>IFERROR(ROUND(G172/G178,3),"0")</f>
        <v>0</v>
      </c>
      <c r="I172" s="742"/>
      <c r="J172" s="739" t="str">
        <f>IFERROR(ROUND(I172/I178,3),"0")</f>
        <v>0</v>
      </c>
    </row>
    <row r="173" spans="2:10" ht="19.5" customHeight="1" thickBot="1">
      <c r="B173" s="1121"/>
      <c r="C173" s="1122"/>
      <c r="D173" s="1143" t="s">
        <v>524</v>
      </c>
      <c r="E173" s="1144"/>
      <c r="F173" s="1145"/>
      <c r="G173" s="322"/>
      <c r="H173" s="812" t="str">
        <f>IFERROR(ROUND(G173/G178,3),"0")</f>
        <v>0</v>
      </c>
      <c r="I173" s="322"/>
      <c r="J173" s="812" t="str">
        <f>IFERROR(ROUND(I173/I178,3),"0")</f>
        <v>0</v>
      </c>
    </row>
    <row r="174" spans="2:10" ht="19.5" customHeight="1" thickTop="1" thickBot="1">
      <c r="B174" s="1121"/>
      <c r="C174" s="1122"/>
      <c r="D174" s="1146" t="s">
        <v>526</v>
      </c>
      <c r="E174" s="1147"/>
      <c r="F174" s="1148"/>
      <c r="G174" s="312">
        <f>SUM(G171:G173)</f>
        <v>0</v>
      </c>
      <c r="H174" s="307" t="str">
        <f>IFERROR(ROUND(G174/G178,3),"0")</f>
        <v>0</v>
      </c>
      <c r="I174" s="312">
        <f>SUM(I171:I173)</f>
        <v>0</v>
      </c>
      <c r="J174" s="307" t="str">
        <f>IFERROR(ROUND(I174/I178,3),"0")</f>
        <v>0</v>
      </c>
    </row>
    <row r="175" spans="2:10" ht="19.5" customHeight="1" thickTop="1">
      <c r="B175" s="1121"/>
      <c r="C175" s="1122"/>
      <c r="D175" s="1149" t="s">
        <v>545</v>
      </c>
      <c r="E175" s="1150"/>
      <c r="F175" s="1151"/>
      <c r="G175" s="314"/>
      <c r="H175" s="306" t="str">
        <f>IFERROR(ROUND(G175/G178,3),"0")</f>
        <v>0</v>
      </c>
      <c r="I175" s="314"/>
      <c r="J175" s="306" t="str">
        <f>IFERROR(ROUND(I175/I178,3),"0")</f>
        <v>0</v>
      </c>
    </row>
    <row r="176" spans="2:10" ht="19.5" customHeight="1" thickBot="1">
      <c r="B176" s="1121"/>
      <c r="C176" s="1122"/>
      <c r="D176" s="1143" t="s">
        <v>529</v>
      </c>
      <c r="E176" s="1144"/>
      <c r="F176" s="1145"/>
      <c r="G176" s="815"/>
      <c r="H176" s="812" t="str">
        <f>IFERROR(ROUND(G176/G178,3),"0")</f>
        <v>0</v>
      </c>
      <c r="I176" s="815"/>
      <c r="J176" s="812" t="str">
        <f>IFERROR(ROUND(I176/I178,3),"0")</f>
        <v>0</v>
      </c>
    </row>
    <row r="177" spans="2:10" ht="19.5" customHeight="1" thickTop="1" thickBot="1">
      <c r="B177" s="1121"/>
      <c r="C177" s="1122"/>
      <c r="D177" s="1146" t="s">
        <v>531</v>
      </c>
      <c r="E177" s="1147"/>
      <c r="F177" s="1148"/>
      <c r="G177" s="312">
        <f>SUM(G175:G176)</f>
        <v>0</v>
      </c>
      <c r="H177" s="307" t="str">
        <f>IFERROR(ROUND(G177/G178,3),"0")</f>
        <v>0</v>
      </c>
      <c r="I177" s="312">
        <f>SUM(I175:I176)</f>
        <v>0</v>
      </c>
      <c r="J177" s="307" t="str">
        <f>IFERROR(ROUND(I177/I178,3),"0")</f>
        <v>0</v>
      </c>
    </row>
    <row r="178" spans="2:10" ht="19.5" customHeight="1" thickTop="1">
      <c r="B178" s="1123"/>
      <c r="C178" s="1124"/>
      <c r="D178" s="1110" t="s">
        <v>532</v>
      </c>
      <c r="E178" s="1110"/>
      <c r="F178" s="1111"/>
      <c r="G178" s="313">
        <f>G174+G177</f>
        <v>0</v>
      </c>
      <c r="H178" s="306" t="str">
        <f>IFERROR(ROUND(G178/G178,3),"0")</f>
        <v>0</v>
      </c>
      <c r="I178" s="313">
        <f>I174+I177</f>
        <v>0</v>
      </c>
      <c r="J178" s="306" t="str">
        <f>IFERROR(ROUND(I178/I178,3),"0")</f>
        <v>0</v>
      </c>
    </row>
    <row r="179" spans="2:10" ht="19.5" customHeight="1">
      <c r="B179" s="1119" t="s">
        <v>533</v>
      </c>
      <c r="C179" s="1120"/>
      <c r="D179" s="884" t="s">
        <v>534</v>
      </c>
      <c r="E179" s="885"/>
      <c r="F179" s="886"/>
      <c r="G179" s="743"/>
      <c r="H179" s="1140"/>
      <c r="I179" s="743"/>
      <c r="J179" s="1140"/>
    </row>
    <row r="180" spans="2:10" ht="19.5" customHeight="1">
      <c r="B180" s="1121"/>
      <c r="C180" s="1122"/>
      <c r="D180" s="884" t="s">
        <v>536</v>
      </c>
      <c r="E180" s="885"/>
      <c r="F180" s="886"/>
      <c r="G180" s="743"/>
      <c r="H180" s="1141"/>
      <c r="I180" s="743"/>
      <c r="J180" s="1141"/>
    </row>
    <row r="181" spans="2:10" ht="66.75" customHeight="1">
      <c r="B181" s="1123"/>
      <c r="C181" s="1124"/>
      <c r="D181" s="1130" t="s">
        <v>538</v>
      </c>
      <c r="E181" s="1130"/>
      <c r="F181" s="1131"/>
      <c r="G181" s="740">
        <f>SUM(G179:G180)</f>
        <v>0</v>
      </c>
      <c r="H181" s="1142"/>
      <c r="I181" s="740">
        <f>SUM(I179:I180)</f>
        <v>0</v>
      </c>
      <c r="J181" s="1142"/>
    </row>
    <row r="182" spans="2:10" ht="21" customHeight="1"/>
    <row r="183" spans="2:10" ht="19.5" customHeight="1">
      <c r="B183" s="1152"/>
      <c r="C183" s="1153"/>
      <c r="D183" s="1153"/>
      <c r="E183" s="1153"/>
      <c r="F183" s="1154"/>
      <c r="G183" s="1132" t="s">
        <v>543</v>
      </c>
      <c r="H183" s="1133"/>
      <c r="I183" s="1134" t="s">
        <v>544</v>
      </c>
      <c r="J183" s="1135"/>
    </row>
    <row r="184" spans="2:10" ht="19.5" customHeight="1">
      <c r="B184" s="1155"/>
      <c r="C184" s="1156"/>
      <c r="D184" s="1156"/>
      <c r="E184" s="1156"/>
      <c r="F184" s="1157"/>
      <c r="G184" s="1136">
        <f>'本文２－１生活排水'!$H$5</f>
        <v>4</v>
      </c>
      <c r="H184" s="1137"/>
      <c r="I184" s="1138">
        <f>'本文２－１生活排水'!$J$5</f>
        <v>0</v>
      </c>
      <c r="J184" s="1139"/>
    </row>
    <row r="185" spans="2:10" ht="19.5" customHeight="1">
      <c r="B185" s="1007"/>
      <c r="C185" s="1008"/>
      <c r="D185" s="1008"/>
      <c r="E185" s="1008"/>
      <c r="F185" s="1009"/>
      <c r="G185" s="591" t="s">
        <v>515</v>
      </c>
      <c r="H185" s="591" t="s">
        <v>516</v>
      </c>
      <c r="I185" s="591" t="s">
        <v>515</v>
      </c>
      <c r="J185" s="591" t="s">
        <v>516</v>
      </c>
    </row>
    <row r="186" spans="2:10" ht="19.5" customHeight="1">
      <c r="B186" s="1119" t="s">
        <v>519</v>
      </c>
      <c r="C186" s="1120"/>
      <c r="D186" s="884" t="s">
        <v>520</v>
      </c>
      <c r="E186" s="885"/>
      <c r="F186" s="886"/>
      <c r="G186" s="322"/>
      <c r="H186" s="306" t="str">
        <f>IFERROR(ROUND(G186/G193,3),"0")</f>
        <v>0</v>
      </c>
      <c r="I186" s="322"/>
      <c r="J186" s="306" t="str">
        <f>IFERROR(ROUND(I186/I193,3),"0")</f>
        <v>0</v>
      </c>
    </row>
    <row r="187" spans="2:10" ht="19.5" customHeight="1">
      <c r="B187" s="1121"/>
      <c r="C187" s="1122"/>
      <c r="D187" s="884" t="s">
        <v>522</v>
      </c>
      <c r="E187" s="885"/>
      <c r="F187" s="886"/>
      <c r="G187" s="742"/>
      <c r="H187" s="739" t="str">
        <f>IFERROR(ROUND(G187/G193,3),"0")</f>
        <v>0</v>
      </c>
      <c r="I187" s="742"/>
      <c r="J187" s="739" t="str">
        <f>IFERROR(ROUND(I187/I193,3),"0")</f>
        <v>0</v>
      </c>
    </row>
    <row r="188" spans="2:10" ht="19.5" customHeight="1" thickBot="1">
      <c r="B188" s="1121"/>
      <c r="C188" s="1122"/>
      <c r="D188" s="1143" t="s">
        <v>524</v>
      </c>
      <c r="E188" s="1144"/>
      <c r="F188" s="1145"/>
      <c r="G188" s="322"/>
      <c r="H188" s="812" t="str">
        <f>IFERROR(ROUND(G188/G193,3),"0")</f>
        <v>0</v>
      </c>
      <c r="I188" s="322"/>
      <c r="J188" s="812" t="str">
        <f>IFERROR(ROUND(I188/I193,3),"0")</f>
        <v>0</v>
      </c>
    </row>
    <row r="189" spans="2:10" ht="19.5" customHeight="1" thickTop="1" thickBot="1">
      <c r="B189" s="1121"/>
      <c r="C189" s="1122"/>
      <c r="D189" s="1146" t="s">
        <v>526</v>
      </c>
      <c r="E189" s="1147"/>
      <c r="F189" s="1148"/>
      <c r="G189" s="312">
        <f>SUM(G186:G188)</f>
        <v>0</v>
      </c>
      <c r="H189" s="307" t="str">
        <f>IFERROR(ROUND(G189/G193,3),"0")</f>
        <v>0</v>
      </c>
      <c r="I189" s="312">
        <f>SUM(I186:I188)</f>
        <v>0</v>
      </c>
      <c r="J189" s="307" t="str">
        <f>IFERROR(ROUND(I189/I193,3),"0")</f>
        <v>0</v>
      </c>
    </row>
    <row r="190" spans="2:10" ht="19.5" customHeight="1" thickTop="1">
      <c r="B190" s="1121"/>
      <c r="C190" s="1122"/>
      <c r="D190" s="1149" t="s">
        <v>545</v>
      </c>
      <c r="E190" s="1150"/>
      <c r="F190" s="1151"/>
      <c r="G190" s="314"/>
      <c r="H190" s="306" t="str">
        <f>IFERROR(ROUND(G190/G193,3),"0")</f>
        <v>0</v>
      </c>
      <c r="I190" s="314"/>
      <c r="J190" s="306" t="str">
        <f>IFERROR(ROUND(I190/I193,3),"0")</f>
        <v>0</v>
      </c>
    </row>
    <row r="191" spans="2:10" ht="19.5" customHeight="1" thickBot="1">
      <c r="B191" s="1121"/>
      <c r="C191" s="1122"/>
      <c r="D191" s="1143" t="s">
        <v>529</v>
      </c>
      <c r="E191" s="1144"/>
      <c r="F191" s="1145"/>
      <c r="G191" s="815"/>
      <c r="H191" s="812" t="str">
        <f>IFERROR(ROUND(G191/G193,3),"0")</f>
        <v>0</v>
      </c>
      <c r="I191" s="815"/>
      <c r="J191" s="812" t="str">
        <f>IFERROR(ROUND(I191/I193,3),"0")</f>
        <v>0</v>
      </c>
    </row>
    <row r="192" spans="2:10" ht="19.5" customHeight="1" thickTop="1" thickBot="1">
      <c r="B192" s="1121"/>
      <c r="C192" s="1122"/>
      <c r="D192" s="1146" t="s">
        <v>531</v>
      </c>
      <c r="E192" s="1147"/>
      <c r="F192" s="1148"/>
      <c r="G192" s="312">
        <f>SUM(G190:G191)</f>
        <v>0</v>
      </c>
      <c r="H192" s="307" t="str">
        <f>IFERROR(ROUND(G192/G193,3),"0")</f>
        <v>0</v>
      </c>
      <c r="I192" s="312">
        <f>SUM(I190:I191)</f>
        <v>0</v>
      </c>
      <c r="J192" s="307" t="str">
        <f>IFERROR(ROUND(I192/I193,3),"0")</f>
        <v>0</v>
      </c>
    </row>
    <row r="193" spans="2:10" ht="19.5" customHeight="1" thickTop="1">
      <c r="B193" s="1123"/>
      <c r="C193" s="1124"/>
      <c r="D193" s="1110" t="s">
        <v>532</v>
      </c>
      <c r="E193" s="1110"/>
      <c r="F193" s="1111"/>
      <c r="G193" s="313">
        <f>G189+G192</f>
        <v>0</v>
      </c>
      <c r="H193" s="306" t="str">
        <f>IFERROR(ROUND(G193/G193,3),"0")</f>
        <v>0</v>
      </c>
      <c r="I193" s="313">
        <f>I189+I192</f>
        <v>0</v>
      </c>
      <c r="J193" s="306" t="str">
        <f>IFERROR(ROUND(I193/I193,3),"0")</f>
        <v>0</v>
      </c>
    </row>
    <row r="194" spans="2:10" ht="19.5" customHeight="1">
      <c r="B194" s="1119" t="s">
        <v>533</v>
      </c>
      <c r="C194" s="1120"/>
      <c r="D194" s="884" t="s">
        <v>534</v>
      </c>
      <c r="E194" s="885"/>
      <c r="F194" s="886"/>
      <c r="G194" s="743"/>
      <c r="H194" s="1140"/>
      <c r="I194" s="743"/>
      <c r="J194" s="1140"/>
    </row>
    <row r="195" spans="2:10" ht="19.5" customHeight="1">
      <c r="B195" s="1121"/>
      <c r="C195" s="1122"/>
      <c r="D195" s="884" t="s">
        <v>536</v>
      </c>
      <c r="E195" s="885"/>
      <c r="F195" s="886"/>
      <c r="G195" s="743"/>
      <c r="H195" s="1141"/>
      <c r="I195" s="743"/>
      <c r="J195" s="1141"/>
    </row>
    <row r="196" spans="2:10" ht="66.75" customHeight="1">
      <c r="B196" s="1123"/>
      <c r="C196" s="1124"/>
      <c r="D196" s="1130" t="s">
        <v>538</v>
      </c>
      <c r="E196" s="1130"/>
      <c r="F196" s="1131"/>
      <c r="G196" s="740">
        <f>SUM(G194:G195)</f>
        <v>0</v>
      </c>
      <c r="H196" s="1142"/>
      <c r="I196" s="740">
        <f>SUM(I194:I195)</f>
        <v>0</v>
      </c>
      <c r="J196" s="1142"/>
    </row>
    <row r="197" spans="2:10" ht="21" customHeight="1"/>
    <row r="198" spans="2:10" ht="19.5" customHeight="1">
      <c r="B198" s="1152"/>
      <c r="C198" s="1153"/>
      <c r="D198" s="1153"/>
      <c r="E198" s="1153"/>
      <c r="F198" s="1154"/>
      <c r="G198" s="1132" t="s">
        <v>543</v>
      </c>
      <c r="H198" s="1133"/>
      <c r="I198" s="1134" t="s">
        <v>544</v>
      </c>
      <c r="J198" s="1135"/>
    </row>
    <row r="199" spans="2:10" ht="19.5" customHeight="1">
      <c r="B199" s="1155"/>
      <c r="C199" s="1156"/>
      <c r="D199" s="1156"/>
      <c r="E199" s="1156"/>
      <c r="F199" s="1157"/>
      <c r="G199" s="1136">
        <f>'本文２－１生活排水'!$H$5</f>
        <v>4</v>
      </c>
      <c r="H199" s="1137"/>
      <c r="I199" s="1138">
        <f>'本文２－１生活排水'!$J$5</f>
        <v>0</v>
      </c>
      <c r="J199" s="1139"/>
    </row>
    <row r="200" spans="2:10" ht="19.5" customHeight="1">
      <c r="B200" s="1007"/>
      <c r="C200" s="1008"/>
      <c r="D200" s="1008"/>
      <c r="E200" s="1008"/>
      <c r="F200" s="1009"/>
      <c r="G200" s="591" t="s">
        <v>515</v>
      </c>
      <c r="H200" s="591" t="s">
        <v>516</v>
      </c>
      <c r="I200" s="591" t="s">
        <v>515</v>
      </c>
      <c r="J200" s="591" t="s">
        <v>516</v>
      </c>
    </row>
    <row r="201" spans="2:10" ht="19.5" customHeight="1">
      <c r="B201" s="1119" t="s">
        <v>519</v>
      </c>
      <c r="C201" s="1120"/>
      <c r="D201" s="884" t="s">
        <v>520</v>
      </c>
      <c r="E201" s="885"/>
      <c r="F201" s="886"/>
      <c r="G201" s="322"/>
      <c r="H201" s="306" t="str">
        <f>IFERROR(ROUND(G201/G208,3),"0")</f>
        <v>0</v>
      </c>
      <c r="I201" s="322"/>
      <c r="J201" s="306" t="str">
        <f>IFERROR(ROUND(I201/I208,3),"0")</f>
        <v>0</v>
      </c>
    </row>
    <row r="202" spans="2:10" ht="19.5" customHeight="1">
      <c r="B202" s="1121"/>
      <c r="C202" s="1122"/>
      <c r="D202" s="884" t="s">
        <v>522</v>
      </c>
      <c r="E202" s="885"/>
      <c r="F202" s="886"/>
      <c r="G202" s="742"/>
      <c r="H202" s="739" t="str">
        <f>IFERROR(ROUND(G202/G208,3),"0")</f>
        <v>0</v>
      </c>
      <c r="I202" s="742"/>
      <c r="J202" s="739" t="str">
        <f>IFERROR(ROUND(I202/I208,3),"0")</f>
        <v>0</v>
      </c>
    </row>
    <row r="203" spans="2:10" ht="19.5" customHeight="1" thickBot="1">
      <c r="B203" s="1121"/>
      <c r="C203" s="1122"/>
      <c r="D203" s="1143" t="s">
        <v>524</v>
      </c>
      <c r="E203" s="1144"/>
      <c r="F203" s="1145"/>
      <c r="G203" s="322"/>
      <c r="H203" s="812" t="str">
        <f>IFERROR(ROUND(G203/G208,3),"0")</f>
        <v>0</v>
      </c>
      <c r="I203" s="322"/>
      <c r="J203" s="812" t="str">
        <f>IFERROR(ROUND(I203/I208,3),"0")</f>
        <v>0</v>
      </c>
    </row>
    <row r="204" spans="2:10" ht="19.5" customHeight="1" thickTop="1" thickBot="1">
      <c r="B204" s="1121"/>
      <c r="C204" s="1122"/>
      <c r="D204" s="1146" t="s">
        <v>526</v>
      </c>
      <c r="E204" s="1147"/>
      <c r="F204" s="1148"/>
      <c r="G204" s="312">
        <f>SUM(G201:G203)</f>
        <v>0</v>
      </c>
      <c r="H204" s="307" t="str">
        <f>IFERROR(ROUND(G204/G208,3),"0")</f>
        <v>0</v>
      </c>
      <c r="I204" s="312">
        <f>SUM(I201:I203)</f>
        <v>0</v>
      </c>
      <c r="J204" s="307" t="str">
        <f>IFERROR(ROUND(I204/I208,3),"0")</f>
        <v>0</v>
      </c>
    </row>
    <row r="205" spans="2:10" ht="19.5" customHeight="1" thickTop="1">
      <c r="B205" s="1121"/>
      <c r="C205" s="1122"/>
      <c r="D205" s="1149" t="s">
        <v>545</v>
      </c>
      <c r="E205" s="1150"/>
      <c r="F205" s="1151"/>
      <c r="G205" s="314"/>
      <c r="H205" s="306" t="str">
        <f>IFERROR(ROUND(G205/G208,3),"0")</f>
        <v>0</v>
      </c>
      <c r="I205" s="314"/>
      <c r="J205" s="306" t="str">
        <f>IFERROR(ROUND(I205/I208,3),"0")</f>
        <v>0</v>
      </c>
    </row>
    <row r="206" spans="2:10" ht="19.5" customHeight="1" thickBot="1">
      <c r="B206" s="1121"/>
      <c r="C206" s="1122"/>
      <c r="D206" s="1143" t="s">
        <v>529</v>
      </c>
      <c r="E206" s="1144"/>
      <c r="F206" s="1145"/>
      <c r="G206" s="815"/>
      <c r="H206" s="812" t="str">
        <f>IFERROR(ROUND(G206/G208,3),"0")</f>
        <v>0</v>
      </c>
      <c r="I206" s="815"/>
      <c r="J206" s="812" t="str">
        <f>IFERROR(ROUND(I206/I208,3),"0")</f>
        <v>0</v>
      </c>
    </row>
    <row r="207" spans="2:10" ht="19.5" customHeight="1" thickTop="1" thickBot="1">
      <c r="B207" s="1121"/>
      <c r="C207" s="1122"/>
      <c r="D207" s="1146" t="s">
        <v>531</v>
      </c>
      <c r="E207" s="1147"/>
      <c r="F207" s="1148"/>
      <c r="G207" s="312">
        <f>SUM(G205:G206)</f>
        <v>0</v>
      </c>
      <c r="H207" s="307" t="str">
        <f>IFERROR(ROUND(G207/G208,3),"0")</f>
        <v>0</v>
      </c>
      <c r="I207" s="312">
        <f>SUM(I205:I206)</f>
        <v>0</v>
      </c>
      <c r="J207" s="307" t="str">
        <f>IFERROR(ROUND(I207/I208,3),"0")</f>
        <v>0</v>
      </c>
    </row>
    <row r="208" spans="2:10" ht="19.5" customHeight="1" thickTop="1">
      <c r="B208" s="1123"/>
      <c r="C208" s="1124"/>
      <c r="D208" s="1110" t="s">
        <v>532</v>
      </c>
      <c r="E208" s="1110"/>
      <c r="F208" s="1111"/>
      <c r="G208" s="313">
        <f>G204+G207</f>
        <v>0</v>
      </c>
      <c r="H208" s="306" t="str">
        <f>IFERROR(ROUND(G208/G208,3),"0")</f>
        <v>0</v>
      </c>
      <c r="I208" s="313">
        <f>I204+I207</f>
        <v>0</v>
      </c>
      <c r="J208" s="306" t="str">
        <f>IFERROR(ROUND(I208/I208,3),"0")</f>
        <v>0</v>
      </c>
    </row>
    <row r="209" spans="2:10" ht="19.5" customHeight="1">
      <c r="B209" s="1119" t="s">
        <v>533</v>
      </c>
      <c r="C209" s="1120"/>
      <c r="D209" s="884" t="s">
        <v>534</v>
      </c>
      <c r="E209" s="885"/>
      <c r="F209" s="886"/>
      <c r="G209" s="743"/>
      <c r="H209" s="1140"/>
      <c r="I209" s="743"/>
      <c r="J209" s="1140"/>
    </row>
    <row r="210" spans="2:10" ht="19.5" customHeight="1">
      <c r="B210" s="1121"/>
      <c r="C210" s="1122"/>
      <c r="D210" s="884" t="s">
        <v>536</v>
      </c>
      <c r="E210" s="885"/>
      <c r="F210" s="886"/>
      <c r="G210" s="743"/>
      <c r="H210" s="1141"/>
      <c r="I210" s="743"/>
      <c r="J210" s="1141"/>
    </row>
    <row r="211" spans="2:10" ht="66.75" customHeight="1">
      <c r="B211" s="1123"/>
      <c r="C211" s="1124"/>
      <c r="D211" s="1130" t="s">
        <v>538</v>
      </c>
      <c r="E211" s="1130"/>
      <c r="F211" s="1131"/>
      <c r="G211" s="740">
        <f>SUM(G209:G210)</f>
        <v>0</v>
      </c>
      <c r="H211" s="1142"/>
      <c r="I211" s="740">
        <f>SUM(I209:I210)</f>
        <v>0</v>
      </c>
      <c r="J211" s="1142"/>
    </row>
    <row r="212" spans="2:10" ht="21" customHeight="1"/>
    <row r="213" spans="2:10" ht="19.5" customHeight="1">
      <c r="B213" s="1152"/>
      <c r="C213" s="1153"/>
      <c r="D213" s="1153"/>
      <c r="E213" s="1153"/>
      <c r="F213" s="1154"/>
      <c r="G213" s="1132" t="s">
        <v>543</v>
      </c>
      <c r="H213" s="1133"/>
      <c r="I213" s="1134" t="s">
        <v>544</v>
      </c>
      <c r="J213" s="1135"/>
    </row>
    <row r="214" spans="2:10" ht="19.5" customHeight="1">
      <c r="B214" s="1155"/>
      <c r="C214" s="1156"/>
      <c r="D214" s="1156"/>
      <c r="E214" s="1156"/>
      <c r="F214" s="1157"/>
      <c r="G214" s="1136">
        <f>'本文２－１生活排水'!$H$5</f>
        <v>4</v>
      </c>
      <c r="H214" s="1137"/>
      <c r="I214" s="1138">
        <f>'本文２－１生活排水'!$J$5</f>
        <v>0</v>
      </c>
      <c r="J214" s="1139"/>
    </row>
    <row r="215" spans="2:10" ht="19.5" customHeight="1">
      <c r="B215" s="1007"/>
      <c r="C215" s="1008"/>
      <c r="D215" s="1008"/>
      <c r="E215" s="1008"/>
      <c r="F215" s="1009"/>
      <c r="G215" s="591" t="s">
        <v>515</v>
      </c>
      <c r="H215" s="591" t="s">
        <v>516</v>
      </c>
      <c r="I215" s="591" t="s">
        <v>515</v>
      </c>
      <c r="J215" s="591" t="s">
        <v>516</v>
      </c>
    </row>
    <row r="216" spans="2:10" ht="19.5" customHeight="1">
      <c r="B216" s="1119" t="s">
        <v>519</v>
      </c>
      <c r="C216" s="1120"/>
      <c r="D216" s="884" t="s">
        <v>520</v>
      </c>
      <c r="E216" s="885"/>
      <c r="F216" s="886"/>
      <c r="G216" s="322"/>
      <c r="H216" s="306" t="str">
        <f>IFERROR(ROUND(G216/G223,3),"0")</f>
        <v>0</v>
      </c>
      <c r="I216" s="322"/>
      <c r="J216" s="306" t="str">
        <f>IFERROR(ROUND(I216/I223,3),"0")</f>
        <v>0</v>
      </c>
    </row>
    <row r="217" spans="2:10" ht="19.5" customHeight="1">
      <c r="B217" s="1121"/>
      <c r="C217" s="1122"/>
      <c r="D217" s="884" t="s">
        <v>522</v>
      </c>
      <c r="E217" s="885"/>
      <c r="F217" s="886"/>
      <c r="G217" s="742"/>
      <c r="H217" s="739" t="str">
        <f>IFERROR(ROUND(G217/G223,3),"0")</f>
        <v>0</v>
      </c>
      <c r="I217" s="742"/>
      <c r="J217" s="739" t="str">
        <f>IFERROR(ROUND(I217/I223,3),"0")</f>
        <v>0</v>
      </c>
    </row>
    <row r="218" spans="2:10" ht="19.5" customHeight="1" thickBot="1">
      <c r="B218" s="1121"/>
      <c r="C218" s="1122"/>
      <c r="D218" s="1143" t="s">
        <v>524</v>
      </c>
      <c r="E218" s="1144"/>
      <c r="F218" s="1145"/>
      <c r="G218" s="322"/>
      <c r="H218" s="812" t="str">
        <f>IFERROR(ROUND(G218/G223,3),"0")</f>
        <v>0</v>
      </c>
      <c r="I218" s="322"/>
      <c r="J218" s="812" t="str">
        <f>IFERROR(ROUND(I218/I223,3),"0")</f>
        <v>0</v>
      </c>
    </row>
    <row r="219" spans="2:10" ht="19.5" customHeight="1" thickTop="1" thickBot="1">
      <c r="B219" s="1121"/>
      <c r="C219" s="1122"/>
      <c r="D219" s="1146" t="s">
        <v>526</v>
      </c>
      <c r="E219" s="1147"/>
      <c r="F219" s="1148"/>
      <c r="G219" s="312">
        <f>SUM(G216:G218)</f>
        <v>0</v>
      </c>
      <c r="H219" s="307" t="str">
        <f>IFERROR(ROUND(G219/G223,3),"0")</f>
        <v>0</v>
      </c>
      <c r="I219" s="312">
        <f>SUM(I216:I218)</f>
        <v>0</v>
      </c>
      <c r="J219" s="307" t="str">
        <f>IFERROR(ROUND(I219/I223,3),"0")</f>
        <v>0</v>
      </c>
    </row>
    <row r="220" spans="2:10" ht="19.5" customHeight="1" thickTop="1">
      <c r="B220" s="1121"/>
      <c r="C220" s="1122"/>
      <c r="D220" s="1149" t="s">
        <v>545</v>
      </c>
      <c r="E220" s="1150"/>
      <c r="F220" s="1151"/>
      <c r="G220" s="314"/>
      <c r="H220" s="306" t="str">
        <f>IFERROR(ROUND(G220/G223,3),"0")</f>
        <v>0</v>
      </c>
      <c r="I220" s="314"/>
      <c r="J220" s="306" t="str">
        <f>IFERROR(ROUND(I220/I223,3),"0")</f>
        <v>0</v>
      </c>
    </row>
    <row r="221" spans="2:10" ht="19.5" customHeight="1" thickBot="1">
      <c r="B221" s="1121"/>
      <c r="C221" s="1122"/>
      <c r="D221" s="1143" t="s">
        <v>529</v>
      </c>
      <c r="E221" s="1144"/>
      <c r="F221" s="1145"/>
      <c r="G221" s="815"/>
      <c r="H221" s="812" t="str">
        <f>IFERROR(ROUND(G221/G223,3),"0")</f>
        <v>0</v>
      </c>
      <c r="I221" s="815"/>
      <c r="J221" s="812" t="str">
        <f>IFERROR(ROUND(I221/I223,3),"0")</f>
        <v>0</v>
      </c>
    </row>
    <row r="222" spans="2:10" ht="19.5" customHeight="1" thickTop="1" thickBot="1">
      <c r="B222" s="1121"/>
      <c r="C222" s="1122"/>
      <c r="D222" s="1146" t="s">
        <v>531</v>
      </c>
      <c r="E222" s="1147"/>
      <c r="F222" s="1148"/>
      <c r="G222" s="312">
        <f>SUM(G220:G221)</f>
        <v>0</v>
      </c>
      <c r="H222" s="307" t="str">
        <f>IFERROR(ROUND(G222/G223,3),"0")</f>
        <v>0</v>
      </c>
      <c r="I222" s="312">
        <f>SUM(I220:I221)</f>
        <v>0</v>
      </c>
      <c r="J222" s="307" t="str">
        <f>IFERROR(ROUND(I222/I223,3),"0")</f>
        <v>0</v>
      </c>
    </row>
    <row r="223" spans="2:10" ht="19.5" customHeight="1" thickTop="1">
      <c r="B223" s="1123"/>
      <c r="C223" s="1124"/>
      <c r="D223" s="1110" t="s">
        <v>532</v>
      </c>
      <c r="E223" s="1110"/>
      <c r="F223" s="1111"/>
      <c r="G223" s="313">
        <f>G219+G222</f>
        <v>0</v>
      </c>
      <c r="H223" s="306" t="str">
        <f>IFERROR(ROUND(G223/G223,3),"0")</f>
        <v>0</v>
      </c>
      <c r="I223" s="313">
        <f>I219+I222</f>
        <v>0</v>
      </c>
      <c r="J223" s="306" t="str">
        <f>IFERROR(ROUND(I223/I223,3),"0")</f>
        <v>0</v>
      </c>
    </row>
    <row r="224" spans="2:10" ht="19.5" customHeight="1">
      <c r="B224" s="1119" t="s">
        <v>533</v>
      </c>
      <c r="C224" s="1120"/>
      <c r="D224" s="884" t="s">
        <v>534</v>
      </c>
      <c r="E224" s="885"/>
      <c r="F224" s="886"/>
      <c r="G224" s="743"/>
      <c r="H224" s="1140"/>
      <c r="I224" s="743"/>
      <c r="J224" s="1140"/>
    </row>
    <row r="225" spans="2:10" ht="19.5" customHeight="1">
      <c r="B225" s="1121"/>
      <c r="C225" s="1122"/>
      <c r="D225" s="884" t="s">
        <v>536</v>
      </c>
      <c r="E225" s="885"/>
      <c r="F225" s="886"/>
      <c r="G225" s="743"/>
      <c r="H225" s="1141"/>
      <c r="I225" s="743"/>
      <c r="J225" s="1141"/>
    </row>
    <row r="226" spans="2:10" ht="66.75" customHeight="1">
      <c r="B226" s="1123"/>
      <c r="C226" s="1124"/>
      <c r="D226" s="1130" t="s">
        <v>538</v>
      </c>
      <c r="E226" s="1130"/>
      <c r="F226" s="1131"/>
      <c r="G226" s="740">
        <f>SUM(G224:G225)</f>
        <v>0</v>
      </c>
      <c r="H226" s="1142"/>
      <c r="I226" s="740">
        <f>SUM(I224:I225)</f>
        <v>0</v>
      </c>
      <c r="J226" s="1142"/>
    </row>
    <row r="227" spans="2:10" ht="21" customHeight="1"/>
    <row r="228" spans="2:10" ht="19.5" customHeight="1">
      <c r="B228" s="1152"/>
      <c r="C228" s="1153"/>
      <c r="D228" s="1153"/>
      <c r="E228" s="1153"/>
      <c r="F228" s="1154"/>
      <c r="G228" s="1132" t="s">
        <v>543</v>
      </c>
      <c r="H228" s="1133"/>
      <c r="I228" s="1134" t="s">
        <v>544</v>
      </c>
      <c r="J228" s="1135"/>
    </row>
    <row r="229" spans="2:10" ht="19.5" customHeight="1">
      <c r="B229" s="1155"/>
      <c r="C229" s="1156"/>
      <c r="D229" s="1156"/>
      <c r="E229" s="1156"/>
      <c r="F229" s="1157"/>
      <c r="G229" s="1136">
        <f>'本文２－１生活排水'!$H$5</f>
        <v>4</v>
      </c>
      <c r="H229" s="1137"/>
      <c r="I229" s="1138">
        <f>'本文２－１生活排水'!$J$5</f>
        <v>0</v>
      </c>
      <c r="J229" s="1139"/>
    </row>
    <row r="230" spans="2:10" ht="19.5" customHeight="1">
      <c r="B230" s="1007"/>
      <c r="C230" s="1008"/>
      <c r="D230" s="1008"/>
      <c r="E230" s="1008"/>
      <c r="F230" s="1009"/>
      <c r="G230" s="591" t="s">
        <v>515</v>
      </c>
      <c r="H230" s="591" t="s">
        <v>516</v>
      </c>
      <c r="I230" s="591" t="s">
        <v>515</v>
      </c>
      <c r="J230" s="591" t="s">
        <v>516</v>
      </c>
    </row>
    <row r="231" spans="2:10" ht="19.5" customHeight="1">
      <c r="B231" s="1119" t="s">
        <v>519</v>
      </c>
      <c r="C231" s="1120"/>
      <c r="D231" s="884" t="s">
        <v>520</v>
      </c>
      <c r="E231" s="885"/>
      <c r="F231" s="886"/>
      <c r="G231" s="322"/>
      <c r="H231" s="306" t="str">
        <f>IFERROR(ROUND(G231/G238,3),"0")</f>
        <v>0</v>
      </c>
      <c r="I231" s="322"/>
      <c r="J231" s="306" t="str">
        <f>IFERROR(ROUND(I231/I238,3),"0")</f>
        <v>0</v>
      </c>
    </row>
    <row r="232" spans="2:10" ht="19.5" customHeight="1">
      <c r="B232" s="1121"/>
      <c r="C232" s="1122"/>
      <c r="D232" s="884" t="s">
        <v>522</v>
      </c>
      <c r="E232" s="885"/>
      <c r="F232" s="886"/>
      <c r="G232" s="742"/>
      <c r="H232" s="739" t="str">
        <f>IFERROR(ROUND(G232/G238,3),"0")</f>
        <v>0</v>
      </c>
      <c r="I232" s="742"/>
      <c r="J232" s="739" t="str">
        <f>IFERROR(ROUND(I232/I238,3),"0")</f>
        <v>0</v>
      </c>
    </row>
    <row r="233" spans="2:10" ht="19.5" customHeight="1" thickBot="1">
      <c r="B233" s="1121"/>
      <c r="C233" s="1122"/>
      <c r="D233" s="1143" t="s">
        <v>524</v>
      </c>
      <c r="E233" s="1144"/>
      <c r="F233" s="1145"/>
      <c r="G233" s="322"/>
      <c r="H233" s="812" t="str">
        <f>IFERROR(ROUND(G233/G238,3),"0")</f>
        <v>0</v>
      </c>
      <c r="I233" s="322"/>
      <c r="J233" s="812" t="str">
        <f>IFERROR(ROUND(I233/I238,3),"0")</f>
        <v>0</v>
      </c>
    </row>
    <row r="234" spans="2:10" ht="19.5" customHeight="1" thickTop="1" thickBot="1">
      <c r="B234" s="1121"/>
      <c r="C234" s="1122"/>
      <c r="D234" s="1146" t="s">
        <v>526</v>
      </c>
      <c r="E234" s="1147"/>
      <c r="F234" s="1148"/>
      <c r="G234" s="312">
        <f>SUM(G231:G233)</f>
        <v>0</v>
      </c>
      <c r="H234" s="307" t="str">
        <f>IFERROR(ROUND(G234/G238,3),"0")</f>
        <v>0</v>
      </c>
      <c r="I234" s="312">
        <f>SUM(I231:I233)</f>
        <v>0</v>
      </c>
      <c r="J234" s="307" t="str">
        <f>IFERROR(ROUND(I234/I238,3),"0")</f>
        <v>0</v>
      </c>
    </row>
    <row r="235" spans="2:10" ht="19.5" customHeight="1" thickTop="1">
      <c r="B235" s="1121"/>
      <c r="C235" s="1122"/>
      <c r="D235" s="1149" t="s">
        <v>545</v>
      </c>
      <c r="E235" s="1150"/>
      <c r="F235" s="1151"/>
      <c r="G235" s="314"/>
      <c r="H235" s="306" t="str">
        <f>IFERROR(ROUND(G235/G238,3),"0")</f>
        <v>0</v>
      </c>
      <c r="I235" s="314"/>
      <c r="J235" s="306" t="str">
        <f>IFERROR(ROUND(I235/I238,3),"0")</f>
        <v>0</v>
      </c>
    </row>
    <row r="236" spans="2:10" ht="19.5" customHeight="1" thickBot="1">
      <c r="B236" s="1121"/>
      <c r="C236" s="1122"/>
      <c r="D236" s="1143" t="s">
        <v>529</v>
      </c>
      <c r="E236" s="1144"/>
      <c r="F236" s="1145"/>
      <c r="G236" s="815"/>
      <c r="H236" s="812" t="str">
        <f>IFERROR(ROUND(G236/G238,3),"0")</f>
        <v>0</v>
      </c>
      <c r="I236" s="815"/>
      <c r="J236" s="812" t="str">
        <f>IFERROR(ROUND(I236/I238,3),"0")</f>
        <v>0</v>
      </c>
    </row>
    <row r="237" spans="2:10" ht="19.5" customHeight="1" thickTop="1" thickBot="1">
      <c r="B237" s="1121"/>
      <c r="C237" s="1122"/>
      <c r="D237" s="1146" t="s">
        <v>531</v>
      </c>
      <c r="E237" s="1147"/>
      <c r="F237" s="1148"/>
      <c r="G237" s="312">
        <f>SUM(G235:G236)</f>
        <v>0</v>
      </c>
      <c r="H237" s="307" t="str">
        <f>IFERROR(ROUND(G237/G238,3),"0")</f>
        <v>0</v>
      </c>
      <c r="I237" s="312">
        <f>SUM(I235:I236)</f>
        <v>0</v>
      </c>
      <c r="J237" s="307" t="str">
        <f>IFERROR(ROUND(I237/I238,3),"0")</f>
        <v>0</v>
      </c>
    </row>
    <row r="238" spans="2:10" ht="19.5" customHeight="1" thickTop="1">
      <c r="B238" s="1123"/>
      <c r="C238" s="1124"/>
      <c r="D238" s="1110" t="s">
        <v>532</v>
      </c>
      <c r="E238" s="1110"/>
      <c r="F238" s="1111"/>
      <c r="G238" s="313">
        <f>G234+G237</f>
        <v>0</v>
      </c>
      <c r="H238" s="306" t="str">
        <f>IFERROR(ROUND(G238/G238,3),"0")</f>
        <v>0</v>
      </c>
      <c r="I238" s="313">
        <f>I234+I237</f>
        <v>0</v>
      </c>
      <c r="J238" s="306" t="str">
        <f>IFERROR(ROUND(I238/I238,3),"0")</f>
        <v>0</v>
      </c>
    </row>
    <row r="239" spans="2:10" ht="19.5" customHeight="1">
      <c r="B239" s="1119" t="s">
        <v>533</v>
      </c>
      <c r="C239" s="1120"/>
      <c r="D239" s="884" t="s">
        <v>534</v>
      </c>
      <c r="E239" s="885"/>
      <c r="F239" s="886"/>
      <c r="G239" s="743"/>
      <c r="H239" s="1140"/>
      <c r="I239" s="743"/>
      <c r="J239" s="1140"/>
    </row>
    <row r="240" spans="2:10" ht="19.5" customHeight="1">
      <c r="B240" s="1121"/>
      <c r="C240" s="1122"/>
      <c r="D240" s="884" t="s">
        <v>536</v>
      </c>
      <c r="E240" s="885"/>
      <c r="F240" s="886"/>
      <c r="G240" s="743"/>
      <c r="H240" s="1141"/>
      <c r="I240" s="743"/>
      <c r="J240" s="1141"/>
    </row>
    <row r="241" spans="2:10" ht="66.75" customHeight="1">
      <c r="B241" s="1123"/>
      <c r="C241" s="1124"/>
      <c r="D241" s="1130" t="s">
        <v>538</v>
      </c>
      <c r="E241" s="1130"/>
      <c r="F241" s="1131"/>
      <c r="G241" s="740">
        <f>SUM(G239:G240)</f>
        <v>0</v>
      </c>
      <c r="H241" s="1142"/>
      <c r="I241" s="740">
        <f>SUM(I239:I240)</f>
        <v>0</v>
      </c>
      <c r="J241" s="1142"/>
    </row>
    <row r="242" spans="2:10" ht="21" customHeight="1"/>
    <row r="243" spans="2:10" ht="19.5" customHeight="1">
      <c r="B243" s="1152"/>
      <c r="C243" s="1153"/>
      <c r="D243" s="1153"/>
      <c r="E243" s="1153"/>
      <c r="F243" s="1154"/>
      <c r="G243" s="1132" t="s">
        <v>543</v>
      </c>
      <c r="H243" s="1133"/>
      <c r="I243" s="1134" t="s">
        <v>544</v>
      </c>
      <c r="J243" s="1135"/>
    </row>
    <row r="244" spans="2:10" ht="19.5" customHeight="1">
      <c r="B244" s="1155"/>
      <c r="C244" s="1156"/>
      <c r="D244" s="1156"/>
      <c r="E244" s="1156"/>
      <c r="F244" s="1157"/>
      <c r="G244" s="1136">
        <f>'本文２－１生活排水'!$H$5</f>
        <v>4</v>
      </c>
      <c r="H244" s="1137"/>
      <c r="I244" s="1138">
        <f>'本文２－１生活排水'!$J$5</f>
        <v>0</v>
      </c>
      <c r="J244" s="1139"/>
    </row>
    <row r="245" spans="2:10" ht="19.5" customHeight="1">
      <c r="B245" s="1007"/>
      <c r="C245" s="1008"/>
      <c r="D245" s="1008"/>
      <c r="E245" s="1008"/>
      <c r="F245" s="1009"/>
      <c r="G245" s="591" t="s">
        <v>515</v>
      </c>
      <c r="H245" s="591" t="s">
        <v>516</v>
      </c>
      <c r="I245" s="591" t="s">
        <v>515</v>
      </c>
      <c r="J245" s="591" t="s">
        <v>516</v>
      </c>
    </row>
    <row r="246" spans="2:10" ht="19.5" customHeight="1">
      <c r="B246" s="1119" t="s">
        <v>519</v>
      </c>
      <c r="C246" s="1120"/>
      <c r="D246" s="884" t="s">
        <v>520</v>
      </c>
      <c r="E246" s="885"/>
      <c r="F246" s="886"/>
      <c r="G246" s="322"/>
      <c r="H246" s="306" t="str">
        <f>IFERROR(ROUND(G246/G253,3),"0")</f>
        <v>0</v>
      </c>
      <c r="I246" s="322"/>
      <c r="J246" s="306" t="str">
        <f>IFERROR(ROUND(I246/I253,3),"0")</f>
        <v>0</v>
      </c>
    </row>
    <row r="247" spans="2:10" ht="19.5" customHeight="1">
      <c r="B247" s="1121"/>
      <c r="C247" s="1122"/>
      <c r="D247" s="884" t="s">
        <v>522</v>
      </c>
      <c r="E247" s="885"/>
      <c r="F247" s="886"/>
      <c r="G247" s="742"/>
      <c r="H247" s="739" t="str">
        <f>IFERROR(ROUND(G247/G253,3),"0")</f>
        <v>0</v>
      </c>
      <c r="I247" s="742"/>
      <c r="J247" s="739" t="str">
        <f>IFERROR(ROUND(I247/I253,3),"0")</f>
        <v>0</v>
      </c>
    </row>
    <row r="248" spans="2:10" ht="19.5" customHeight="1" thickBot="1">
      <c r="B248" s="1121"/>
      <c r="C248" s="1122"/>
      <c r="D248" s="1143" t="s">
        <v>524</v>
      </c>
      <c r="E248" s="1144"/>
      <c r="F248" s="1145"/>
      <c r="G248" s="322"/>
      <c r="H248" s="812" t="str">
        <f>IFERROR(ROUND(G248/G253,3),"0")</f>
        <v>0</v>
      </c>
      <c r="I248" s="322"/>
      <c r="J248" s="812" t="str">
        <f>IFERROR(ROUND(I248/I253,3),"0")</f>
        <v>0</v>
      </c>
    </row>
    <row r="249" spans="2:10" ht="19.5" customHeight="1" thickTop="1" thickBot="1">
      <c r="B249" s="1121"/>
      <c r="C249" s="1122"/>
      <c r="D249" s="1146" t="s">
        <v>526</v>
      </c>
      <c r="E249" s="1147"/>
      <c r="F249" s="1148"/>
      <c r="G249" s="312">
        <f>SUM(G246:G248)</f>
        <v>0</v>
      </c>
      <c r="H249" s="307" t="str">
        <f>IFERROR(ROUND(G249/G253,3),"0")</f>
        <v>0</v>
      </c>
      <c r="I249" s="312">
        <f>SUM(I246:I248)</f>
        <v>0</v>
      </c>
      <c r="J249" s="307" t="str">
        <f>IFERROR(ROUND(I249/I253,3),"0")</f>
        <v>0</v>
      </c>
    </row>
    <row r="250" spans="2:10" ht="19.5" customHeight="1" thickTop="1">
      <c r="B250" s="1121"/>
      <c r="C250" s="1122"/>
      <c r="D250" s="1149" t="s">
        <v>545</v>
      </c>
      <c r="E250" s="1150"/>
      <c r="F250" s="1151"/>
      <c r="G250" s="314"/>
      <c r="H250" s="306" t="str">
        <f>IFERROR(ROUND(G250/G253,3),"0")</f>
        <v>0</v>
      </c>
      <c r="I250" s="314"/>
      <c r="J250" s="306" t="str">
        <f>IFERROR(ROUND(I250/I253,3),"0")</f>
        <v>0</v>
      </c>
    </row>
    <row r="251" spans="2:10" ht="19.5" customHeight="1" thickBot="1">
      <c r="B251" s="1121"/>
      <c r="C251" s="1122"/>
      <c r="D251" s="1143" t="s">
        <v>529</v>
      </c>
      <c r="E251" s="1144"/>
      <c r="F251" s="1145"/>
      <c r="G251" s="815"/>
      <c r="H251" s="812" t="str">
        <f>IFERROR(ROUND(G251/G253,3),"0")</f>
        <v>0</v>
      </c>
      <c r="I251" s="815"/>
      <c r="J251" s="812" t="str">
        <f>IFERROR(ROUND(I251/I253,3),"0")</f>
        <v>0</v>
      </c>
    </row>
    <row r="252" spans="2:10" ht="19.5" customHeight="1" thickTop="1" thickBot="1">
      <c r="B252" s="1121"/>
      <c r="C252" s="1122"/>
      <c r="D252" s="1146" t="s">
        <v>531</v>
      </c>
      <c r="E252" s="1147"/>
      <c r="F252" s="1148"/>
      <c r="G252" s="312">
        <f>SUM(G250:G251)</f>
        <v>0</v>
      </c>
      <c r="H252" s="307" t="str">
        <f>IFERROR(ROUND(G252/G253,3),"0")</f>
        <v>0</v>
      </c>
      <c r="I252" s="312">
        <f>SUM(I250:I251)</f>
        <v>0</v>
      </c>
      <c r="J252" s="307" t="str">
        <f>IFERROR(ROUND(I252/I253,3),"0")</f>
        <v>0</v>
      </c>
    </row>
    <row r="253" spans="2:10" ht="19.5" customHeight="1" thickTop="1">
      <c r="B253" s="1123"/>
      <c r="C253" s="1124"/>
      <c r="D253" s="1110" t="s">
        <v>532</v>
      </c>
      <c r="E253" s="1110"/>
      <c r="F253" s="1111"/>
      <c r="G253" s="313">
        <f>G249+G252</f>
        <v>0</v>
      </c>
      <c r="H253" s="306" t="str">
        <f>IFERROR(ROUND(G253/G253,3),"0")</f>
        <v>0</v>
      </c>
      <c r="I253" s="313">
        <f>I249+I252</f>
        <v>0</v>
      </c>
      <c r="J253" s="306" t="str">
        <f>IFERROR(ROUND(I253/I253,3),"0")</f>
        <v>0</v>
      </c>
    </row>
    <row r="254" spans="2:10" ht="19.5" customHeight="1">
      <c r="B254" s="1119" t="s">
        <v>533</v>
      </c>
      <c r="C254" s="1120"/>
      <c r="D254" s="884" t="s">
        <v>534</v>
      </c>
      <c r="E254" s="885"/>
      <c r="F254" s="886"/>
      <c r="G254" s="743"/>
      <c r="H254" s="1140"/>
      <c r="I254" s="743"/>
      <c r="J254" s="1140"/>
    </row>
    <row r="255" spans="2:10" ht="19.5" customHeight="1">
      <c r="B255" s="1121"/>
      <c r="C255" s="1122"/>
      <c r="D255" s="884" t="s">
        <v>536</v>
      </c>
      <c r="E255" s="885"/>
      <c r="F255" s="886"/>
      <c r="G255" s="743"/>
      <c r="H255" s="1141"/>
      <c r="I255" s="743"/>
      <c r="J255" s="1141"/>
    </row>
    <row r="256" spans="2:10" ht="66.75" customHeight="1">
      <c r="B256" s="1123"/>
      <c r="C256" s="1124"/>
      <c r="D256" s="1130" t="s">
        <v>538</v>
      </c>
      <c r="E256" s="1130"/>
      <c r="F256" s="1131"/>
      <c r="G256" s="740">
        <f>SUM(G254:G255)</f>
        <v>0</v>
      </c>
      <c r="H256" s="1142"/>
      <c r="I256" s="740">
        <f>SUM(I254:I255)</f>
        <v>0</v>
      </c>
      <c r="J256" s="1142"/>
    </row>
    <row r="257" spans="2:10" ht="21" customHeight="1"/>
    <row r="258" spans="2:10" ht="19.5" customHeight="1">
      <c r="B258" s="1152"/>
      <c r="C258" s="1153"/>
      <c r="D258" s="1153"/>
      <c r="E258" s="1153"/>
      <c r="F258" s="1154"/>
      <c r="G258" s="1132" t="s">
        <v>543</v>
      </c>
      <c r="H258" s="1133"/>
      <c r="I258" s="1134" t="s">
        <v>544</v>
      </c>
      <c r="J258" s="1135"/>
    </row>
    <row r="259" spans="2:10" ht="19.5" customHeight="1">
      <c r="B259" s="1155"/>
      <c r="C259" s="1156"/>
      <c r="D259" s="1156"/>
      <c r="E259" s="1156"/>
      <c r="F259" s="1157"/>
      <c r="G259" s="1136">
        <f>'本文２－１生活排水'!$H$5</f>
        <v>4</v>
      </c>
      <c r="H259" s="1137"/>
      <c r="I259" s="1138">
        <f>'本文２－１生活排水'!$J$5</f>
        <v>0</v>
      </c>
      <c r="J259" s="1139"/>
    </row>
    <row r="260" spans="2:10" ht="19.5" customHeight="1">
      <c r="B260" s="1007"/>
      <c r="C260" s="1008"/>
      <c r="D260" s="1008"/>
      <c r="E260" s="1008"/>
      <c r="F260" s="1009"/>
      <c r="G260" s="591" t="s">
        <v>515</v>
      </c>
      <c r="H260" s="591" t="s">
        <v>516</v>
      </c>
      <c r="I260" s="591" t="s">
        <v>515</v>
      </c>
      <c r="J260" s="591" t="s">
        <v>516</v>
      </c>
    </row>
    <row r="261" spans="2:10" ht="19.5" customHeight="1">
      <c r="B261" s="1119" t="s">
        <v>519</v>
      </c>
      <c r="C261" s="1120"/>
      <c r="D261" s="884" t="s">
        <v>520</v>
      </c>
      <c r="E261" s="885"/>
      <c r="F261" s="886"/>
      <c r="G261" s="322"/>
      <c r="H261" s="306" t="str">
        <f>IFERROR(ROUND(G261/G268,3),"0")</f>
        <v>0</v>
      </c>
      <c r="I261" s="322"/>
      <c r="J261" s="306" t="str">
        <f>IFERROR(ROUND(I261/I268,3),"0")</f>
        <v>0</v>
      </c>
    </row>
    <row r="262" spans="2:10" ht="19.5" customHeight="1">
      <c r="B262" s="1121"/>
      <c r="C262" s="1122"/>
      <c r="D262" s="884" t="s">
        <v>522</v>
      </c>
      <c r="E262" s="885"/>
      <c r="F262" s="886"/>
      <c r="G262" s="742"/>
      <c r="H262" s="739" t="str">
        <f>IFERROR(ROUND(G262/G268,3),"0")</f>
        <v>0</v>
      </c>
      <c r="I262" s="742"/>
      <c r="J262" s="739" t="str">
        <f>IFERROR(ROUND(I262/I268,3),"0")</f>
        <v>0</v>
      </c>
    </row>
    <row r="263" spans="2:10" ht="19.5" customHeight="1" thickBot="1">
      <c r="B263" s="1121"/>
      <c r="C263" s="1122"/>
      <c r="D263" s="1143" t="s">
        <v>524</v>
      </c>
      <c r="E263" s="1144"/>
      <c r="F263" s="1145"/>
      <c r="G263" s="322"/>
      <c r="H263" s="812" t="str">
        <f>IFERROR(ROUND(G263/G268,3),"0")</f>
        <v>0</v>
      </c>
      <c r="I263" s="322"/>
      <c r="J263" s="812" t="str">
        <f>IFERROR(ROUND(I263/I268,3),"0")</f>
        <v>0</v>
      </c>
    </row>
    <row r="264" spans="2:10" ht="19.5" customHeight="1" thickTop="1" thickBot="1">
      <c r="B264" s="1121"/>
      <c r="C264" s="1122"/>
      <c r="D264" s="1146" t="s">
        <v>526</v>
      </c>
      <c r="E264" s="1147"/>
      <c r="F264" s="1148"/>
      <c r="G264" s="312">
        <f>SUM(G261:G263)</f>
        <v>0</v>
      </c>
      <c r="H264" s="307" t="str">
        <f>IFERROR(ROUND(G264/G268,3),"0")</f>
        <v>0</v>
      </c>
      <c r="I264" s="312">
        <f>SUM(I261:I263)</f>
        <v>0</v>
      </c>
      <c r="J264" s="307" t="str">
        <f>IFERROR(ROUND(I264/I268,3),"0")</f>
        <v>0</v>
      </c>
    </row>
    <row r="265" spans="2:10" ht="19.5" customHeight="1" thickTop="1">
      <c r="B265" s="1121"/>
      <c r="C265" s="1122"/>
      <c r="D265" s="1149" t="s">
        <v>545</v>
      </c>
      <c r="E265" s="1150"/>
      <c r="F265" s="1151"/>
      <c r="G265" s="314"/>
      <c r="H265" s="306" t="str">
        <f>IFERROR(ROUND(G265/G268,3),"0")</f>
        <v>0</v>
      </c>
      <c r="I265" s="314"/>
      <c r="J265" s="306" t="str">
        <f>IFERROR(ROUND(I265/I268,3),"0")</f>
        <v>0</v>
      </c>
    </row>
    <row r="266" spans="2:10" ht="19.5" customHeight="1" thickBot="1">
      <c r="B266" s="1121"/>
      <c r="C266" s="1122"/>
      <c r="D266" s="1143" t="s">
        <v>529</v>
      </c>
      <c r="E266" s="1144"/>
      <c r="F266" s="1145"/>
      <c r="G266" s="815"/>
      <c r="H266" s="812" t="str">
        <f>IFERROR(ROUND(G266/G268,3),"0")</f>
        <v>0</v>
      </c>
      <c r="I266" s="815"/>
      <c r="J266" s="812" t="str">
        <f>IFERROR(ROUND(I266/I268,3),"0")</f>
        <v>0</v>
      </c>
    </row>
    <row r="267" spans="2:10" ht="19.5" customHeight="1" thickTop="1" thickBot="1">
      <c r="B267" s="1121"/>
      <c r="C267" s="1122"/>
      <c r="D267" s="1146" t="s">
        <v>531</v>
      </c>
      <c r="E267" s="1147"/>
      <c r="F267" s="1148"/>
      <c r="G267" s="312">
        <f>SUM(G265:G266)</f>
        <v>0</v>
      </c>
      <c r="H267" s="307" t="str">
        <f>IFERROR(ROUND(G267/G268,3),"0")</f>
        <v>0</v>
      </c>
      <c r="I267" s="312">
        <f>SUM(I265:I266)</f>
        <v>0</v>
      </c>
      <c r="J267" s="307" t="str">
        <f>IFERROR(ROUND(I267/I268,3),"0")</f>
        <v>0</v>
      </c>
    </row>
    <row r="268" spans="2:10" ht="19.5" customHeight="1" thickTop="1">
      <c r="B268" s="1123"/>
      <c r="C268" s="1124"/>
      <c r="D268" s="1110" t="s">
        <v>532</v>
      </c>
      <c r="E268" s="1110"/>
      <c r="F268" s="1111"/>
      <c r="G268" s="313">
        <f>G264+G267</f>
        <v>0</v>
      </c>
      <c r="H268" s="306" t="str">
        <f>IFERROR(ROUND(G268/G268,3),"0")</f>
        <v>0</v>
      </c>
      <c r="I268" s="313">
        <f>I264+I267</f>
        <v>0</v>
      </c>
      <c r="J268" s="306" t="str">
        <f>IFERROR(ROUND(I268/I268,3),"0")</f>
        <v>0</v>
      </c>
    </row>
    <row r="269" spans="2:10" ht="19.5" customHeight="1">
      <c r="B269" s="1119" t="s">
        <v>533</v>
      </c>
      <c r="C269" s="1120"/>
      <c r="D269" s="884" t="s">
        <v>534</v>
      </c>
      <c r="E269" s="885"/>
      <c r="F269" s="886"/>
      <c r="G269" s="743"/>
      <c r="H269" s="1140"/>
      <c r="I269" s="743"/>
      <c r="J269" s="1140"/>
    </row>
    <row r="270" spans="2:10" ht="19.5" customHeight="1">
      <c r="B270" s="1121"/>
      <c r="C270" s="1122"/>
      <c r="D270" s="884" t="s">
        <v>536</v>
      </c>
      <c r="E270" s="885"/>
      <c r="F270" s="886"/>
      <c r="G270" s="743"/>
      <c r="H270" s="1141"/>
      <c r="I270" s="743"/>
      <c r="J270" s="1141"/>
    </row>
    <row r="271" spans="2:10" ht="66.75" customHeight="1">
      <c r="B271" s="1123"/>
      <c r="C271" s="1124"/>
      <c r="D271" s="1130" t="s">
        <v>538</v>
      </c>
      <c r="E271" s="1130"/>
      <c r="F271" s="1131"/>
      <c r="G271" s="740">
        <f>SUM(G269:G270)</f>
        <v>0</v>
      </c>
      <c r="H271" s="1142"/>
      <c r="I271" s="740">
        <f>SUM(I269:I270)</f>
        <v>0</v>
      </c>
      <c r="J271" s="1142"/>
    </row>
    <row r="272" spans="2:10" ht="21" customHeight="1"/>
    <row r="273" spans="2:10" ht="19.5" customHeight="1">
      <c r="B273" s="1152"/>
      <c r="C273" s="1153"/>
      <c r="D273" s="1153"/>
      <c r="E273" s="1153"/>
      <c r="F273" s="1154"/>
      <c r="G273" s="1132" t="s">
        <v>543</v>
      </c>
      <c r="H273" s="1133"/>
      <c r="I273" s="1134" t="s">
        <v>544</v>
      </c>
      <c r="J273" s="1135"/>
    </row>
    <row r="274" spans="2:10" ht="19.5" customHeight="1">
      <c r="B274" s="1155"/>
      <c r="C274" s="1156"/>
      <c r="D274" s="1156"/>
      <c r="E274" s="1156"/>
      <c r="F274" s="1157"/>
      <c r="G274" s="1136">
        <f>'本文２－１生活排水'!$H$5</f>
        <v>4</v>
      </c>
      <c r="H274" s="1137"/>
      <c r="I274" s="1138">
        <f>'本文２－１生活排水'!$J$5</f>
        <v>0</v>
      </c>
      <c r="J274" s="1139"/>
    </row>
    <row r="275" spans="2:10" ht="19.5" customHeight="1">
      <c r="B275" s="1007"/>
      <c r="C275" s="1008"/>
      <c r="D275" s="1008"/>
      <c r="E275" s="1008"/>
      <c r="F275" s="1009"/>
      <c r="G275" s="591" t="s">
        <v>515</v>
      </c>
      <c r="H275" s="591" t="s">
        <v>516</v>
      </c>
      <c r="I275" s="591" t="s">
        <v>515</v>
      </c>
      <c r="J275" s="591" t="s">
        <v>516</v>
      </c>
    </row>
    <row r="276" spans="2:10" ht="19.5" customHeight="1">
      <c r="B276" s="1119" t="s">
        <v>519</v>
      </c>
      <c r="C276" s="1120"/>
      <c r="D276" s="884" t="s">
        <v>520</v>
      </c>
      <c r="E276" s="885"/>
      <c r="F276" s="886"/>
      <c r="G276" s="322"/>
      <c r="H276" s="306" t="str">
        <f>IFERROR(ROUND(G276/G283,3),"0")</f>
        <v>0</v>
      </c>
      <c r="I276" s="322"/>
      <c r="J276" s="306" t="str">
        <f>IFERROR(ROUND(I276/I283,3),"0")</f>
        <v>0</v>
      </c>
    </row>
    <row r="277" spans="2:10" ht="19.5" customHeight="1">
      <c r="B277" s="1121"/>
      <c r="C277" s="1122"/>
      <c r="D277" s="884" t="s">
        <v>522</v>
      </c>
      <c r="E277" s="885"/>
      <c r="F277" s="886"/>
      <c r="G277" s="742"/>
      <c r="H277" s="739" t="str">
        <f>IFERROR(ROUND(G277/G283,3),"0")</f>
        <v>0</v>
      </c>
      <c r="I277" s="742"/>
      <c r="J277" s="739" t="str">
        <f>IFERROR(ROUND(I277/I283,3),"0")</f>
        <v>0</v>
      </c>
    </row>
    <row r="278" spans="2:10" ht="19.5" customHeight="1" thickBot="1">
      <c r="B278" s="1121"/>
      <c r="C278" s="1122"/>
      <c r="D278" s="1143" t="s">
        <v>524</v>
      </c>
      <c r="E278" s="1144"/>
      <c r="F278" s="1145"/>
      <c r="G278" s="322"/>
      <c r="H278" s="812" t="str">
        <f>IFERROR(ROUND(G278/G283,3),"0")</f>
        <v>0</v>
      </c>
      <c r="I278" s="322"/>
      <c r="J278" s="812" t="str">
        <f>IFERROR(ROUND(I278/I283,3),"0")</f>
        <v>0</v>
      </c>
    </row>
    <row r="279" spans="2:10" ht="19.5" customHeight="1" thickTop="1" thickBot="1">
      <c r="B279" s="1121"/>
      <c r="C279" s="1122"/>
      <c r="D279" s="1146" t="s">
        <v>526</v>
      </c>
      <c r="E279" s="1147"/>
      <c r="F279" s="1148"/>
      <c r="G279" s="312">
        <f>SUM(G276:G278)</f>
        <v>0</v>
      </c>
      <c r="H279" s="307" t="str">
        <f>IFERROR(ROUND(G279/G283,3),"0")</f>
        <v>0</v>
      </c>
      <c r="I279" s="312">
        <f>SUM(I276:I278)</f>
        <v>0</v>
      </c>
      <c r="J279" s="307" t="str">
        <f>IFERROR(ROUND(I279/I283,3),"0")</f>
        <v>0</v>
      </c>
    </row>
    <row r="280" spans="2:10" ht="19.5" customHeight="1" thickTop="1">
      <c r="B280" s="1121"/>
      <c r="C280" s="1122"/>
      <c r="D280" s="1149" t="s">
        <v>545</v>
      </c>
      <c r="E280" s="1150"/>
      <c r="F280" s="1151"/>
      <c r="G280" s="314"/>
      <c r="H280" s="306" t="str">
        <f>IFERROR(ROUND(G280/G283,3),"0")</f>
        <v>0</v>
      </c>
      <c r="I280" s="314"/>
      <c r="J280" s="306" t="str">
        <f>IFERROR(ROUND(I280/I283,3),"0")</f>
        <v>0</v>
      </c>
    </row>
    <row r="281" spans="2:10" ht="19.5" customHeight="1" thickBot="1">
      <c r="B281" s="1121"/>
      <c r="C281" s="1122"/>
      <c r="D281" s="1143" t="s">
        <v>529</v>
      </c>
      <c r="E281" s="1144"/>
      <c r="F281" s="1145"/>
      <c r="G281" s="815"/>
      <c r="H281" s="812" t="str">
        <f>IFERROR(ROUND(G281/G283,3),"0")</f>
        <v>0</v>
      </c>
      <c r="I281" s="815"/>
      <c r="J281" s="812" t="str">
        <f>IFERROR(ROUND(I281/I283,3),"0")</f>
        <v>0</v>
      </c>
    </row>
    <row r="282" spans="2:10" ht="19.5" customHeight="1" thickTop="1" thickBot="1">
      <c r="B282" s="1121"/>
      <c r="C282" s="1122"/>
      <c r="D282" s="1146" t="s">
        <v>531</v>
      </c>
      <c r="E282" s="1147"/>
      <c r="F282" s="1148"/>
      <c r="G282" s="312">
        <f>SUM(G280:G281)</f>
        <v>0</v>
      </c>
      <c r="H282" s="307" t="str">
        <f>IFERROR(ROUND(G282/G283,3),"0")</f>
        <v>0</v>
      </c>
      <c r="I282" s="312">
        <f>SUM(I280:I281)</f>
        <v>0</v>
      </c>
      <c r="J282" s="307" t="str">
        <f>IFERROR(ROUND(I282/I283,3),"0")</f>
        <v>0</v>
      </c>
    </row>
    <row r="283" spans="2:10" ht="19.5" customHeight="1" thickTop="1">
      <c r="B283" s="1123"/>
      <c r="C283" s="1124"/>
      <c r="D283" s="1110" t="s">
        <v>532</v>
      </c>
      <c r="E283" s="1110"/>
      <c r="F283" s="1111"/>
      <c r="G283" s="313">
        <f>G279+G282</f>
        <v>0</v>
      </c>
      <c r="H283" s="306" t="str">
        <f>IFERROR(ROUND(G283/G283,3),"0")</f>
        <v>0</v>
      </c>
      <c r="I283" s="313">
        <f>I279+I282</f>
        <v>0</v>
      </c>
      <c r="J283" s="306" t="str">
        <f>IFERROR(ROUND(I283/I283,3),"0")</f>
        <v>0</v>
      </c>
    </row>
    <row r="284" spans="2:10" ht="19.5" customHeight="1">
      <c r="B284" s="1119" t="s">
        <v>533</v>
      </c>
      <c r="C284" s="1120"/>
      <c r="D284" s="884" t="s">
        <v>534</v>
      </c>
      <c r="E284" s="885"/>
      <c r="F284" s="886"/>
      <c r="G284" s="743"/>
      <c r="H284" s="1140"/>
      <c r="I284" s="743"/>
      <c r="J284" s="1140"/>
    </row>
    <row r="285" spans="2:10" ht="19.5" customHeight="1">
      <c r="B285" s="1121"/>
      <c r="C285" s="1122"/>
      <c r="D285" s="884" t="s">
        <v>536</v>
      </c>
      <c r="E285" s="885"/>
      <c r="F285" s="886"/>
      <c r="G285" s="743"/>
      <c r="H285" s="1141"/>
      <c r="I285" s="743"/>
      <c r="J285" s="1141"/>
    </row>
    <row r="286" spans="2:10" ht="66.75" customHeight="1">
      <c r="B286" s="1123"/>
      <c r="C286" s="1124"/>
      <c r="D286" s="1130" t="s">
        <v>538</v>
      </c>
      <c r="E286" s="1130"/>
      <c r="F286" s="1131"/>
      <c r="G286" s="740">
        <f>SUM(G284:G285)</f>
        <v>0</v>
      </c>
      <c r="H286" s="1142"/>
      <c r="I286" s="740">
        <f>SUM(I284:I285)</f>
        <v>0</v>
      </c>
      <c r="J286" s="1142"/>
    </row>
    <row r="287" spans="2:10" ht="21" customHeight="1"/>
    <row r="288" spans="2:10" ht="19.5" customHeight="1">
      <c r="B288" s="1152"/>
      <c r="C288" s="1153"/>
      <c r="D288" s="1153"/>
      <c r="E288" s="1153"/>
      <c r="F288" s="1154"/>
      <c r="G288" s="1132" t="s">
        <v>543</v>
      </c>
      <c r="H288" s="1133"/>
      <c r="I288" s="1134" t="s">
        <v>544</v>
      </c>
      <c r="J288" s="1135"/>
    </row>
    <row r="289" spans="2:10" ht="19.5" customHeight="1">
      <c r="B289" s="1155"/>
      <c r="C289" s="1156"/>
      <c r="D289" s="1156"/>
      <c r="E289" s="1156"/>
      <c r="F289" s="1157"/>
      <c r="G289" s="1136">
        <f>'本文２－１生活排水'!$H$5</f>
        <v>4</v>
      </c>
      <c r="H289" s="1137"/>
      <c r="I289" s="1138">
        <f>'本文２－１生活排水'!$J$5</f>
        <v>0</v>
      </c>
      <c r="J289" s="1139"/>
    </row>
    <row r="290" spans="2:10" ht="19.5" customHeight="1">
      <c r="B290" s="1007"/>
      <c r="C290" s="1008"/>
      <c r="D290" s="1008"/>
      <c r="E290" s="1008"/>
      <c r="F290" s="1009"/>
      <c r="G290" s="591" t="s">
        <v>515</v>
      </c>
      <c r="H290" s="591" t="s">
        <v>516</v>
      </c>
      <c r="I290" s="591" t="s">
        <v>515</v>
      </c>
      <c r="J290" s="591" t="s">
        <v>516</v>
      </c>
    </row>
    <row r="291" spans="2:10" ht="19.5" customHeight="1">
      <c r="B291" s="1119" t="s">
        <v>519</v>
      </c>
      <c r="C291" s="1120"/>
      <c r="D291" s="884" t="s">
        <v>520</v>
      </c>
      <c r="E291" s="885"/>
      <c r="F291" s="886"/>
      <c r="G291" s="322"/>
      <c r="H291" s="306" t="str">
        <f>IFERROR(ROUND(G291/G298,3),"0")</f>
        <v>0</v>
      </c>
      <c r="I291" s="322"/>
      <c r="J291" s="306" t="str">
        <f>IFERROR(ROUND(I291/I298,3),"0")</f>
        <v>0</v>
      </c>
    </row>
    <row r="292" spans="2:10" ht="19.5" customHeight="1">
      <c r="B292" s="1121"/>
      <c r="C292" s="1122"/>
      <c r="D292" s="884" t="s">
        <v>522</v>
      </c>
      <c r="E292" s="885"/>
      <c r="F292" s="886"/>
      <c r="G292" s="742"/>
      <c r="H292" s="739" t="str">
        <f>IFERROR(ROUND(G292/G298,3),"0")</f>
        <v>0</v>
      </c>
      <c r="I292" s="742"/>
      <c r="J292" s="739" t="str">
        <f>IFERROR(ROUND(I292/I298,3),"0")</f>
        <v>0</v>
      </c>
    </row>
    <row r="293" spans="2:10" ht="19.5" customHeight="1" thickBot="1">
      <c r="B293" s="1121"/>
      <c r="C293" s="1122"/>
      <c r="D293" s="1143" t="s">
        <v>524</v>
      </c>
      <c r="E293" s="1144"/>
      <c r="F293" s="1145"/>
      <c r="G293" s="322"/>
      <c r="H293" s="812" t="str">
        <f>IFERROR(ROUND(G293/G298,3),"0")</f>
        <v>0</v>
      </c>
      <c r="I293" s="322"/>
      <c r="J293" s="812" t="str">
        <f>IFERROR(ROUND(I293/I298,3),"0")</f>
        <v>0</v>
      </c>
    </row>
    <row r="294" spans="2:10" ht="19.5" customHeight="1" thickTop="1" thickBot="1">
      <c r="B294" s="1121"/>
      <c r="C294" s="1122"/>
      <c r="D294" s="1146" t="s">
        <v>526</v>
      </c>
      <c r="E294" s="1147"/>
      <c r="F294" s="1148"/>
      <c r="G294" s="312">
        <f>SUM(G291:G293)</f>
        <v>0</v>
      </c>
      <c r="H294" s="307" t="str">
        <f>IFERROR(ROUND(G294/G298,3),"0")</f>
        <v>0</v>
      </c>
      <c r="I294" s="312">
        <f>SUM(I291:I293)</f>
        <v>0</v>
      </c>
      <c r="J294" s="307" t="str">
        <f>IFERROR(ROUND(I294/I298,3),"0")</f>
        <v>0</v>
      </c>
    </row>
    <row r="295" spans="2:10" ht="19.5" customHeight="1" thickTop="1">
      <c r="B295" s="1121"/>
      <c r="C295" s="1122"/>
      <c r="D295" s="1149" t="s">
        <v>545</v>
      </c>
      <c r="E295" s="1150"/>
      <c r="F295" s="1151"/>
      <c r="G295" s="314"/>
      <c r="H295" s="306" t="str">
        <f>IFERROR(ROUND(G295/G298,3),"0")</f>
        <v>0</v>
      </c>
      <c r="I295" s="314"/>
      <c r="J295" s="306" t="str">
        <f>IFERROR(ROUND(I295/I298,3),"0")</f>
        <v>0</v>
      </c>
    </row>
    <row r="296" spans="2:10" ht="19.5" customHeight="1" thickBot="1">
      <c r="B296" s="1121"/>
      <c r="C296" s="1122"/>
      <c r="D296" s="1143" t="s">
        <v>529</v>
      </c>
      <c r="E296" s="1144"/>
      <c r="F296" s="1145"/>
      <c r="G296" s="815"/>
      <c r="H296" s="812" t="str">
        <f>IFERROR(ROUND(G296/G298,3),"0")</f>
        <v>0</v>
      </c>
      <c r="I296" s="815"/>
      <c r="J296" s="812" t="str">
        <f>IFERROR(ROUND(I296/I298,3),"0")</f>
        <v>0</v>
      </c>
    </row>
    <row r="297" spans="2:10" ht="19.5" customHeight="1" thickTop="1" thickBot="1">
      <c r="B297" s="1121"/>
      <c r="C297" s="1122"/>
      <c r="D297" s="1146" t="s">
        <v>531</v>
      </c>
      <c r="E297" s="1147"/>
      <c r="F297" s="1148"/>
      <c r="G297" s="312">
        <f>SUM(G295:G296)</f>
        <v>0</v>
      </c>
      <c r="H297" s="307" t="str">
        <f>IFERROR(ROUND(G297/G298,3),"0")</f>
        <v>0</v>
      </c>
      <c r="I297" s="312">
        <f>SUM(I295:I296)</f>
        <v>0</v>
      </c>
      <c r="J297" s="307" t="str">
        <f>IFERROR(ROUND(I297/I298,3),"0")</f>
        <v>0</v>
      </c>
    </row>
    <row r="298" spans="2:10" ht="19.5" customHeight="1" thickTop="1">
      <c r="B298" s="1123"/>
      <c r="C298" s="1124"/>
      <c r="D298" s="1110" t="s">
        <v>532</v>
      </c>
      <c r="E298" s="1110"/>
      <c r="F298" s="1111"/>
      <c r="G298" s="313">
        <f>G294+G297</f>
        <v>0</v>
      </c>
      <c r="H298" s="306" t="str">
        <f>IFERROR(ROUND(G298/G298,3),"0")</f>
        <v>0</v>
      </c>
      <c r="I298" s="313">
        <f>I294+I297</f>
        <v>0</v>
      </c>
      <c r="J298" s="306" t="str">
        <f>IFERROR(ROUND(I298/I298,3),"0")</f>
        <v>0</v>
      </c>
    </row>
    <row r="299" spans="2:10" ht="19.5" customHeight="1">
      <c r="B299" s="1119" t="s">
        <v>533</v>
      </c>
      <c r="C299" s="1120"/>
      <c r="D299" s="884" t="s">
        <v>534</v>
      </c>
      <c r="E299" s="885"/>
      <c r="F299" s="886"/>
      <c r="G299" s="743"/>
      <c r="H299" s="1140"/>
      <c r="I299" s="743"/>
      <c r="J299" s="1140"/>
    </row>
    <row r="300" spans="2:10" ht="19.5" customHeight="1">
      <c r="B300" s="1121"/>
      <c r="C300" s="1122"/>
      <c r="D300" s="884" t="s">
        <v>536</v>
      </c>
      <c r="E300" s="885"/>
      <c r="F300" s="886"/>
      <c r="G300" s="743"/>
      <c r="H300" s="1141"/>
      <c r="I300" s="743"/>
      <c r="J300" s="1141"/>
    </row>
    <row r="301" spans="2:10" ht="66.75" customHeight="1">
      <c r="B301" s="1123"/>
      <c r="C301" s="1124"/>
      <c r="D301" s="1130" t="s">
        <v>538</v>
      </c>
      <c r="E301" s="1130"/>
      <c r="F301" s="1131"/>
      <c r="G301" s="740">
        <f>SUM(G299:G300)</f>
        <v>0</v>
      </c>
      <c r="H301" s="1142"/>
      <c r="I301" s="740">
        <f>SUM(I299:I300)</f>
        <v>0</v>
      </c>
      <c r="J301" s="1142"/>
    </row>
  </sheetData>
  <mergeCells count="405">
    <mergeCell ref="B299:C301"/>
    <mergeCell ref="D299:F299"/>
    <mergeCell ref="D300:F300"/>
    <mergeCell ref="D301:F301"/>
    <mergeCell ref="J299:J301"/>
    <mergeCell ref="H299:H301"/>
    <mergeCell ref="B291:C298"/>
    <mergeCell ref="D291:F291"/>
    <mergeCell ref="D292:F292"/>
    <mergeCell ref="D293:F293"/>
    <mergeCell ref="D294:F294"/>
    <mergeCell ref="D295:F295"/>
    <mergeCell ref="D296:F296"/>
    <mergeCell ref="D297:F297"/>
    <mergeCell ref="D298:F298"/>
    <mergeCell ref="B288:F290"/>
    <mergeCell ref="G288:H288"/>
    <mergeCell ref="I288:J288"/>
    <mergeCell ref="G289:H289"/>
    <mergeCell ref="I289:J289"/>
    <mergeCell ref="B284:C286"/>
    <mergeCell ref="D284:F284"/>
    <mergeCell ref="D285:F285"/>
    <mergeCell ref="D286:F286"/>
    <mergeCell ref="J284:J286"/>
    <mergeCell ref="H284:H286"/>
    <mergeCell ref="B276:C283"/>
    <mergeCell ref="D276:F276"/>
    <mergeCell ref="D277:F277"/>
    <mergeCell ref="D278:F278"/>
    <mergeCell ref="D279:F279"/>
    <mergeCell ref="D280:F280"/>
    <mergeCell ref="D281:F281"/>
    <mergeCell ref="D282:F282"/>
    <mergeCell ref="D283:F283"/>
    <mergeCell ref="B273:F275"/>
    <mergeCell ref="G273:H273"/>
    <mergeCell ref="I273:J273"/>
    <mergeCell ref="G274:H274"/>
    <mergeCell ref="I274:J274"/>
    <mergeCell ref="B269:C271"/>
    <mergeCell ref="D269:F269"/>
    <mergeCell ref="D270:F270"/>
    <mergeCell ref="D271:F271"/>
    <mergeCell ref="J269:J271"/>
    <mergeCell ref="H269:H271"/>
    <mergeCell ref="B261:C268"/>
    <mergeCell ref="D261:F261"/>
    <mergeCell ref="D262:F262"/>
    <mergeCell ref="D263:F263"/>
    <mergeCell ref="D264:F264"/>
    <mergeCell ref="D265:F265"/>
    <mergeCell ref="D266:F266"/>
    <mergeCell ref="D267:F267"/>
    <mergeCell ref="D268:F268"/>
    <mergeCell ref="B258:F260"/>
    <mergeCell ref="G258:H258"/>
    <mergeCell ref="I258:J258"/>
    <mergeCell ref="G259:H259"/>
    <mergeCell ref="I259:J259"/>
    <mergeCell ref="B254:C256"/>
    <mergeCell ref="D254:F254"/>
    <mergeCell ref="D255:F255"/>
    <mergeCell ref="D256:F256"/>
    <mergeCell ref="J254:J256"/>
    <mergeCell ref="H254:H256"/>
    <mergeCell ref="B246:C253"/>
    <mergeCell ref="D246:F246"/>
    <mergeCell ref="D247:F247"/>
    <mergeCell ref="D248:F248"/>
    <mergeCell ref="D249:F249"/>
    <mergeCell ref="D250:F250"/>
    <mergeCell ref="D251:F251"/>
    <mergeCell ref="D252:F252"/>
    <mergeCell ref="D253:F253"/>
    <mergeCell ref="B243:F245"/>
    <mergeCell ref="G243:H243"/>
    <mergeCell ref="I243:J243"/>
    <mergeCell ref="G244:H244"/>
    <mergeCell ref="I244:J244"/>
    <mergeCell ref="B239:C241"/>
    <mergeCell ref="D239:F239"/>
    <mergeCell ref="D240:F240"/>
    <mergeCell ref="D241:F241"/>
    <mergeCell ref="J239:J241"/>
    <mergeCell ref="H239:H241"/>
    <mergeCell ref="B231:C238"/>
    <mergeCell ref="D231:F231"/>
    <mergeCell ref="D232:F232"/>
    <mergeCell ref="D233:F233"/>
    <mergeCell ref="D234:F234"/>
    <mergeCell ref="D235:F235"/>
    <mergeCell ref="D236:F236"/>
    <mergeCell ref="D237:F237"/>
    <mergeCell ref="D238:F238"/>
    <mergeCell ref="B228:F230"/>
    <mergeCell ref="G228:H228"/>
    <mergeCell ref="I228:J228"/>
    <mergeCell ref="G229:H229"/>
    <mergeCell ref="I229:J229"/>
    <mergeCell ref="B224:C226"/>
    <mergeCell ref="D224:F224"/>
    <mergeCell ref="D225:F225"/>
    <mergeCell ref="D226:F226"/>
    <mergeCell ref="J224:J226"/>
    <mergeCell ref="H224:H226"/>
    <mergeCell ref="B216:C223"/>
    <mergeCell ref="D216:F216"/>
    <mergeCell ref="D217:F217"/>
    <mergeCell ref="D218:F218"/>
    <mergeCell ref="D219:F219"/>
    <mergeCell ref="D220:F220"/>
    <mergeCell ref="D221:F221"/>
    <mergeCell ref="D222:F222"/>
    <mergeCell ref="D223:F223"/>
    <mergeCell ref="B213:F215"/>
    <mergeCell ref="G213:H213"/>
    <mergeCell ref="I213:J213"/>
    <mergeCell ref="G214:H214"/>
    <mergeCell ref="I214:J214"/>
    <mergeCell ref="B209:C211"/>
    <mergeCell ref="D209:F209"/>
    <mergeCell ref="D210:F210"/>
    <mergeCell ref="D211:F211"/>
    <mergeCell ref="J209:J211"/>
    <mergeCell ref="H209:H211"/>
    <mergeCell ref="B201:C208"/>
    <mergeCell ref="D201:F201"/>
    <mergeCell ref="D202:F202"/>
    <mergeCell ref="D203:F203"/>
    <mergeCell ref="D204:F204"/>
    <mergeCell ref="D205:F205"/>
    <mergeCell ref="D206:F206"/>
    <mergeCell ref="D207:F207"/>
    <mergeCell ref="D208:F208"/>
    <mergeCell ref="B198:F200"/>
    <mergeCell ref="G198:H198"/>
    <mergeCell ref="I198:J198"/>
    <mergeCell ref="G199:H199"/>
    <mergeCell ref="I199:J199"/>
    <mergeCell ref="B194:C196"/>
    <mergeCell ref="D194:F194"/>
    <mergeCell ref="D195:F195"/>
    <mergeCell ref="D196:F196"/>
    <mergeCell ref="J194:J196"/>
    <mergeCell ref="H194:H196"/>
    <mergeCell ref="B186:C193"/>
    <mergeCell ref="D186:F186"/>
    <mergeCell ref="D187:F187"/>
    <mergeCell ref="D188:F188"/>
    <mergeCell ref="D189:F189"/>
    <mergeCell ref="D190:F190"/>
    <mergeCell ref="D191:F191"/>
    <mergeCell ref="D192:F192"/>
    <mergeCell ref="D193:F193"/>
    <mergeCell ref="B183:F185"/>
    <mergeCell ref="G183:H183"/>
    <mergeCell ref="I183:J183"/>
    <mergeCell ref="G184:H184"/>
    <mergeCell ref="I184:J184"/>
    <mergeCell ref="B179:C181"/>
    <mergeCell ref="D179:F179"/>
    <mergeCell ref="D180:F180"/>
    <mergeCell ref="D181:F181"/>
    <mergeCell ref="J179:J181"/>
    <mergeCell ref="H179:H181"/>
    <mergeCell ref="B171:C178"/>
    <mergeCell ref="D171:F171"/>
    <mergeCell ref="D172:F172"/>
    <mergeCell ref="D173:F173"/>
    <mergeCell ref="D174:F174"/>
    <mergeCell ref="D175:F175"/>
    <mergeCell ref="D176:F176"/>
    <mergeCell ref="D177:F177"/>
    <mergeCell ref="D178:F178"/>
    <mergeCell ref="B168:F170"/>
    <mergeCell ref="G168:H168"/>
    <mergeCell ref="I168:J168"/>
    <mergeCell ref="G169:H169"/>
    <mergeCell ref="I169:J169"/>
    <mergeCell ref="B164:C166"/>
    <mergeCell ref="D164:F164"/>
    <mergeCell ref="D165:F165"/>
    <mergeCell ref="D166:F166"/>
    <mergeCell ref="J164:J166"/>
    <mergeCell ref="H164:H166"/>
    <mergeCell ref="B156:C163"/>
    <mergeCell ref="D156:F156"/>
    <mergeCell ref="D157:F157"/>
    <mergeCell ref="D158:F158"/>
    <mergeCell ref="D159:F159"/>
    <mergeCell ref="D160:F160"/>
    <mergeCell ref="D161:F161"/>
    <mergeCell ref="D162:F162"/>
    <mergeCell ref="D163:F163"/>
    <mergeCell ref="B153:F155"/>
    <mergeCell ref="G153:H153"/>
    <mergeCell ref="I153:J153"/>
    <mergeCell ref="G154:H154"/>
    <mergeCell ref="I154:J154"/>
    <mergeCell ref="B149:C151"/>
    <mergeCell ref="D149:F149"/>
    <mergeCell ref="D150:F150"/>
    <mergeCell ref="D151:F151"/>
    <mergeCell ref="J149:J151"/>
    <mergeCell ref="H149:H151"/>
    <mergeCell ref="B141:C148"/>
    <mergeCell ref="D141:F141"/>
    <mergeCell ref="D142:F142"/>
    <mergeCell ref="D143:F143"/>
    <mergeCell ref="D144:F144"/>
    <mergeCell ref="D145:F145"/>
    <mergeCell ref="D146:F146"/>
    <mergeCell ref="D147:F147"/>
    <mergeCell ref="D148:F148"/>
    <mergeCell ref="B138:F140"/>
    <mergeCell ref="G138:H138"/>
    <mergeCell ref="I138:J138"/>
    <mergeCell ref="G139:H139"/>
    <mergeCell ref="I139:J139"/>
    <mergeCell ref="B134:C136"/>
    <mergeCell ref="D134:F134"/>
    <mergeCell ref="D135:F135"/>
    <mergeCell ref="D136:F136"/>
    <mergeCell ref="J134:J136"/>
    <mergeCell ref="H134:H136"/>
    <mergeCell ref="B126:C133"/>
    <mergeCell ref="D126:F126"/>
    <mergeCell ref="D127:F127"/>
    <mergeCell ref="D128:F128"/>
    <mergeCell ref="D129:F129"/>
    <mergeCell ref="D130:F130"/>
    <mergeCell ref="D131:F131"/>
    <mergeCell ref="D132:F132"/>
    <mergeCell ref="D133:F133"/>
    <mergeCell ref="B123:F125"/>
    <mergeCell ref="G123:H123"/>
    <mergeCell ref="I123:J123"/>
    <mergeCell ref="G124:H124"/>
    <mergeCell ref="I124:J124"/>
    <mergeCell ref="B119:C121"/>
    <mergeCell ref="D119:F119"/>
    <mergeCell ref="D120:F120"/>
    <mergeCell ref="D121:F121"/>
    <mergeCell ref="J119:J121"/>
    <mergeCell ref="H119:H121"/>
    <mergeCell ref="B111:C118"/>
    <mergeCell ref="D111:F111"/>
    <mergeCell ref="D112:F112"/>
    <mergeCell ref="D113:F113"/>
    <mergeCell ref="D114:F114"/>
    <mergeCell ref="D115:F115"/>
    <mergeCell ref="D116:F116"/>
    <mergeCell ref="D117:F117"/>
    <mergeCell ref="D118:F118"/>
    <mergeCell ref="B108:F110"/>
    <mergeCell ref="G108:H108"/>
    <mergeCell ref="I108:J108"/>
    <mergeCell ref="G109:H109"/>
    <mergeCell ref="I109:J109"/>
    <mergeCell ref="B104:C106"/>
    <mergeCell ref="D104:F104"/>
    <mergeCell ref="D105:F105"/>
    <mergeCell ref="D106:F106"/>
    <mergeCell ref="J104:J106"/>
    <mergeCell ref="H104:H106"/>
    <mergeCell ref="B96:C103"/>
    <mergeCell ref="D96:F96"/>
    <mergeCell ref="D97:F97"/>
    <mergeCell ref="D98:F98"/>
    <mergeCell ref="D99:F99"/>
    <mergeCell ref="D100:F100"/>
    <mergeCell ref="D101:F101"/>
    <mergeCell ref="D102:F102"/>
    <mergeCell ref="D103:F103"/>
    <mergeCell ref="B93:F95"/>
    <mergeCell ref="G93:H93"/>
    <mergeCell ref="I93:J93"/>
    <mergeCell ref="G94:H94"/>
    <mergeCell ref="I94:J94"/>
    <mergeCell ref="B89:C91"/>
    <mergeCell ref="D89:F89"/>
    <mergeCell ref="D90:F90"/>
    <mergeCell ref="D91:F91"/>
    <mergeCell ref="J89:J91"/>
    <mergeCell ref="H89:H91"/>
    <mergeCell ref="B81:C88"/>
    <mergeCell ref="D81:F81"/>
    <mergeCell ref="D82:F82"/>
    <mergeCell ref="D83:F83"/>
    <mergeCell ref="D84:F84"/>
    <mergeCell ref="D85:F85"/>
    <mergeCell ref="D86:F86"/>
    <mergeCell ref="D87:F87"/>
    <mergeCell ref="D88:F88"/>
    <mergeCell ref="B78:F80"/>
    <mergeCell ref="G78:H78"/>
    <mergeCell ref="I78:J78"/>
    <mergeCell ref="G79:H79"/>
    <mergeCell ref="I79:J79"/>
    <mergeCell ref="B74:C76"/>
    <mergeCell ref="D74:F74"/>
    <mergeCell ref="D75:F75"/>
    <mergeCell ref="D76:F76"/>
    <mergeCell ref="J74:J76"/>
    <mergeCell ref="H74:H76"/>
    <mergeCell ref="B66:C73"/>
    <mergeCell ref="D66:F66"/>
    <mergeCell ref="D67:F67"/>
    <mergeCell ref="D68:F68"/>
    <mergeCell ref="D69:F69"/>
    <mergeCell ref="D70:F70"/>
    <mergeCell ref="D71:F71"/>
    <mergeCell ref="D72:F72"/>
    <mergeCell ref="D73:F73"/>
    <mergeCell ref="J44:J46"/>
    <mergeCell ref="D44:F44"/>
    <mergeCell ref="D45:F45"/>
    <mergeCell ref="D46:F46"/>
    <mergeCell ref="H44:H46"/>
    <mergeCell ref="B63:F65"/>
    <mergeCell ref="G63:H63"/>
    <mergeCell ref="I63:J63"/>
    <mergeCell ref="G64:H64"/>
    <mergeCell ref="I64:J64"/>
    <mergeCell ref="B59:C61"/>
    <mergeCell ref="D59:F59"/>
    <mergeCell ref="D60:F60"/>
    <mergeCell ref="D61:F61"/>
    <mergeCell ref="J59:J61"/>
    <mergeCell ref="H59:H61"/>
    <mergeCell ref="I48:J48"/>
    <mergeCell ref="G49:H49"/>
    <mergeCell ref="I49:J49"/>
    <mergeCell ref="B51:C58"/>
    <mergeCell ref="D51:F51"/>
    <mergeCell ref="D52:F52"/>
    <mergeCell ref="D53:F53"/>
    <mergeCell ref="D54:F54"/>
    <mergeCell ref="D55:F55"/>
    <mergeCell ref="D56:F56"/>
    <mergeCell ref="D57:F57"/>
    <mergeCell ref="D58:F58"/>
    <mergeCell ref="B48:F50"/>
    <mergeCell ref="G48:H48"/>
    <mergeCell ref="D39:F39"/>
    <mergeCell ref="D40:F40"/>
    <mergeCell ref="D41:F41"/>
    <mergeCell ref="D42:F42"/>
    <mergeCell ref="D43:F43"/>
    <mergeCell ref="B36:C43"/>
    <mergeCell ref="D31:F31"/>
    <mergeCell ref="B44:C46"/>
    <mergeCell ref="D36:F36"/>
    <mergeCell ref="D37:F37"/>
    <mergeCell ref="D38:F38"/>
    <mergeCell ref="D13:F13"/>
    <mergeCell ref="D14:F14"/>
    <mergeCell ref="D15:F15"/>
    <mergeCell ref="B18:F20"/>
    <mergeCell ref="D21:F21"/>
    <mergeCell ref="D22:F22"/>
    <mergeCell ref="D23:F23"/>
    <mergeCell ref="D24:F24"/>
    <mergeCell ref="D25:F25"/>
    <mergeCell ref="D26:F26"/>
    <mergeCell ref="D27:F27"/>
    <mergeCell ref="B33:F35"/>
    <mergeCell ref="B21:C28"/>
    <mergeCell ref="B29:C31"/>
    <mergeCell ref="D28:F28"/>
    <mergeCell ref="D29:F29"/>
    <mergeCell ref="D30:F30"/>
    <mergeCell ref="D6:F6"/>
    <mergeCell ref="D7:F7"/>
    <mergeCell ref="D8:F8"/>
    <mergeCell ref="D9:F9"/>
    <mergeCell ref="D10:F10"/>
    <mergeCell ref="H14:H16"/>
    <mergeCell ref="J14:J16"/>
    <mergeCell ref="B3:F5"/>
    <mergeCell ref="B6:C13"/>
    <mergeCell ref="B14:C16"/>
    <mergeCell ref="D16:F16"/>
    <mergeCell ref="D11:F11"/>
    <mergeCell ref="D12:F12"/>
    <mergeCell ref="N2:S4"/>
    <mergeCell ref="N10:S13"/>
    <mergeCell ref="N5:S9"/>
    <mergeCell ref="G33:H33"/>
    <mergeCell ref="I33:J33"/>
    <mergeCell ref="G34:H34"/>
    <mergeCell ref="I34:J34"/>
    <mergeCell ref="N14:O14"/>
    <mergeCell ref="Q14:R14"/>
    <mergeCell ref="G4:H4"/>
    <mergeCell ref="I19:J19"/>
    <mergeCell ref="I18:J18"/>
    <mergeCell ref="G3:H3"/>
    <mergeCell ref="G18:H18"/>
    <mergeCell ref="I3:J3"/>
    <mergeCell ref="G19:H19"/>
    <mergeCell ref="J29:J31"/>
    <mergeCell ref="H29:H31"/>
    <mergeCell ref="I4:J4"/>
  </mergeCells>
  <phoneticPr fontId="58"/>
  <conditionalFormatting sqref="G6:G8 I6:I8 G10:G11 I10:I11 G14:J14 G15 I15">
    <cfRule type="expression" dxfId="25" priority="5">
      <formula>G6&lt;&gt;""</formula>
    </cfRule>
  </conditionalFormatting>
  <conditionalFormatting sqref="G21">
    <cfRule type="expression" dxfId="24" priority="3">
      <formula>$G$6&lt;&gt;""</formula>
    </cfRule>
  </conditionalFormatting>
  <conditionalFormatting sqref="G21:G23 I21:I23 G25:G26 I25:I26 G29:J29 G30 I30">
    <cfRule type="expression" dxfId="23" priority="4">
      <formula>G21&lt;&gt;""</formula>
    </cfRule>
  </conditionalFormatting>
  <conditionalFormatting sqref="G36">
    <cfRule type="expression" dxfId="22" priority="1">
      <formula>$G$6&lt;&gt;""</formula>
    </cfRule>
  </conditionalFormatting>
  <conditionalFormatting sqref="G36:G38 I36:I38 G40:G41 I40:I41 H44 J44 G44:G45 I44:I45">
    <cfRule type="expression" dxfId="21" priority="2">
      <formula>G36&lt;&gt;""</formula>
    </cfRule>
  </conditionalFormatting>
  <conditionalFormatting sqref="G51">
    <cfRule type="expression" dxfId="20" priority="13">
      <formula>$G$51&lt;&gt;""</formula>
    </cfRule>
  </conditionalFormatting>
  <conditionalFormatting sqref="G66">
    <cfRule type="expression" dxfId="19" priority="10">
      <formula>$G$66&lt;&gt;""</formula>
    </cfRule>
  </conditionalFormatting>
  <conditionalFormatting sqref="G81:G83 G96:G98 G111:G113 G126:G128 G141:G143 G156:G158 G171:G173 G186:G188 G201:G203 G216:G218 G231:G233 G246:G248 G261:G263 G276:G278 G291:G293">
    <cfRule type="expression" dxfId="18" priority="9">
      <formula>G81&lt;&gt;""</formula>
    </cfRule>
  </conditionalFormatting>
  <conditionalFormatting sqref="H254 J254">
    <cfRule type="expression" dxfId="17" priority="12">
      <formula>H254&lt;&gt;""</formula>
    </cfRule>
  </conditionalFormatting>
  <conditionalFormatting sqref="I51:I53 G52:G53 G55:G56 I55:I56 H59 J59 G59:G60 I59:I60 I66:I68 G67:G68 G70:G71 I70:I71 H74 J74 G74:G75 I74:I75 I81:I83 G85:G86 I85:I86 H89 J89 G89:G90 I89:I90 I96:I98 G100:G101 I100:I101 H104 J104 G104:G105 I104:I105 I111:I113 G115:G116 I115:I116 H119 J119 G119:G120 I119:I120 I126:I128 G130:G131 I130:I131 H134 J134 G134:G135 I134:I135 I141:I143 G145:G146 I145:I146 H149 J149 G149:G150 I149:I150 I156:I158 G160:G161 I160:I161 H164 J164 G164:G165 I164:I165 I171:I173 G175:G176 I175:I176 H179 J179 G179:G180 I179:I180 I186:I188 G190:G191 I190:I191 H194 J194 G194:G195 I194:I195 I201:I203 G205:G206 I205:I206 H209 J209 G209:G210 I209:I210 I216:I218 G220:G221 I220:I221 H224 J224 G224:G225 I224:I225 I231:I233 G235:G236 I235:I236 H239 J239 G239:G240 I239:I240 I246:I248 G250:G251 I250:I251 I261:I263 G265:G266 I265:I266 H269 J269 G269:G270 I269:I270 I276:I278 G280:G281 I280:I281 H284 J284 G284:G285 I284:I285 I291:I293 G295:G296 I295:I296 H299 J299 G299:G300 I299:I300">
    <cfRule type="expression" dxfId="16" priority="33">
      <formula>G51&lt;&gt;""</formula>
    </cfRule>
  </conditionalFormatting>
  <pageMargins left="0.43307086614173229" right="0.43307086614173229" top="0.74803149606299213" bottom="0.74803149606299213" header="0.31496062992125984" footer="0.31496062992125984"/>
  <pageSetup paperSize="9" scale="91" orientation="portrait" r:id="rId1"/>
  <rowBreaks count="1" manualBreakCount="1">
    <brk id="31"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A0F5-2779-41CD-80BC-4F501C901E54}">
  <sheetPr>
    <pageSetUpPr fitToPage="1"/>
  </sheetPr>
  <dimension ref="B1:X8"/>
  <sheetViews>
    <sheetView showGridLines="0" view="pageBreakPreview" zoomScale="90" zoomScaleNormal="100" zoomScaleSheetLayoutView="90" workbookViewId="0">
      <selection activeCell="O12" sqref="O12"/>
    </sheetView>
  </sheetViews>
  <sheetFormatPr defaultRowHeight="13"/>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3.54296875" style="202" customWidth="1"/>
    <col min="15" max="256" width="9" style="193"/>
    <col min="257" max="257" width="3.54296875" style="193" customWidth="1"/>
    <col min="258" max="258" width="2.453125" style="193" customWidth="1"/>
    <col min="259" max="267" width="9.1796875" style="193" customWidth="1"/>
    <col min="268" max="268" width="2.453125" style="193" customWidth="1"/>
    <col min="269" max="269" width="3.54296875" style="193" customWidth="1"/>
    <col min="270" max="512" width="9" style="193"/>
    <col min="513" max="513" width="3.54296875" style="193" customWidth="1"/>
    <col min="514" max="514" width="2.453125" style="193" customWidth="1"/>
    <col min="515" max="523" width="9.1796875" style="193" customWidth="1"/>
    <col min="524" max="524" width="2.453125" style="193" customWidth="1"/>
    <col min="525" max="525" width="3.54296875" style="193" customWidth="1"/>
    <col min="526" max="768" width="9" style="193"/>
    <col min="769" max="769" width="3.54296875" style="193" customWidth="1"/>
    <col min="770" max="770" width="2.453125" style="193" customWidth="1"/>
    <col min="771" max="779" width="9.1796875" style="193" customWidth="1"/>
    <col min="780" max="780" width="2.453125" style="193" customWidth="1"/>
    <col min="781" max="781" width="3.54296875" style="193" customWidth="1"/>
    <col min="782" max="1024" width="9" style="193"/>
    <col min="1025" max="1025" width="3.54296875" style="193" customWidth="1"/>
    <col min="1026" max="1026" width="2.453125" style="193" customWidth="1"/>
    <col min="1027" max="1035" width="9.1796875" style="193" customWidth="1"/>
    <col min="1036" max="1036" width="2.453125" style="193" customWidth="1"/>
    <col min="1037" max="1037" width="3.54296875" style="193" customWidth="1"/>
    <col min="1038" max="1280" width="9" style="193"/>
    <col min="1281" max="1281" width="3.54296875" style="193" customWidth="1"/>
    <col min="1282" max="1282" width="2.453125" style="193" customWidth="1"/>
    <col min="1283" max="1291" width="9.1796875" style="193" customWidth="1"/>
    <col min="1292" max="1292" width="2.453125" style="193" customWidth="1"/>
    <col min="1293" max="1293" width="3.54296875" style="193" customWidth="1"/>
    <col min="1294" max="1536" width="9" style="193"/>
    <col min="1537" max="1537" width="3.54296875" style="193" customWidth="1"/>
    <col min="1538" max="1538" width="2.453125" style="193" customWidth="1"/>
    <col min="1539" max="1547" width="9.1796875" style="193" customWidth="1"/>
    <col min="1548" max="1548" width="2.453125" style="193" customWidth="1"/>
    <col min="1549" max="1549" width="3.54296875" style="193" customWidth="1"/>
    <col min="1550" max="1792" width="9" style="193"/>
    <col min="1793" max="1793" width="3.54296875" style="193" customWidth="1"/>
    <col min="1794" max="1794" width="2.453125" style="193" customWidth="1"/>
    <col min="1795" max="1803" width="9.1796875" style="193" customWidth="1"/>
    <col min="1804" max="1804" width="2.453125" style="193" customWidth="1"/>
    <col min="1805" max="1805" width="3.54296875" style="193" customWidth="1"/>
    <col min="1806" max="2048" width="9" style="193"/>
    <col min="2049" max="2049" width="3.54296875" style="193" customWidth="1"/>
    <col min="2050" max="2050" width="2.453125" style="193" customWidth="1"/>
    <col min="2051" max="2059" width="9.1796875" style="193" customWidth="1"/>
    <col min="2060" max="2060" width="2.453125" style="193" customWidth="1"/>
    <col min="2061" max="2061" width="3.54296875" style="193" customWidth="1"/>
    <col min="2062" max="2304" width="9" style="193"/>
    <col min="2305" max="2305" width="3.54296875" style="193" customWidth="1"/>
    <col min="2306" max="2306" width="2.453125" style="193" customWidth="1"/>
    <col min="2307" max="2315" width="9.1796875" style="193" customWidth="1"/>
    <col min="2316" max="2316" width="2.453125" style="193" customWidth="1"/>
    <col min="2317" max="2317" width="3.54296875" style="193" customWidth="1"/>
    <col min="2318" max="2560" width="9" style="193"/>
    <col min="2561" max="2561" width="3.54296875" style="193" customWidth="1"/>
    <col min="2562" max="2562" width="2.453125" style="193" customWidth="1"/>
    <col min="2563" max="2571" width="9.1796875" style="193" customWidth="1"/>
    <col min="2572" max="2572" width="2.453125" style="193" customWidth="1"/>
    <col min="2573" max="2573" width="3.54296875" style="193" customWidth="1"/>
    <col min="2574" max="2816" width="9" style="193"/>
    <col min="2817" max="2817" width="3.54296875" style="193" customWidth="1"/>
    <col min="2818" max="2818" width="2.453125" style="193" customWidth="1"/>
    <col min="2819" max="2827" width="9.1796875" style="193" customWidth="1"/>
    <col min="2828" max="2828" width="2.453125" style="193" customWidth="1"/>
    <col min="2829" max="2829" width="3.54296875" style="193" customWidth="1"/>
    <col min="2830" max="3072" width="9" style="193"/>
    <col min="3073" max="3073" width="3.54296875" style="193" customWidth="1"/>
    <col min="3074" max="3074" width="2.453125" style="193" customWidth="1"/>
    <col min="3075" max="3083" width="9.1796875" style="193" customWidth="1"/>
    <col min="3084" max="3084" width="2.453125" style="193" customWidth="1"/>
    <col min="3085" max="3085" width="3.54296875" style="193" customWidth="1"/>
    <col min="3086" max="3328" width="9" style="193"/>
    <col min="3329" max="3329" width="3.54296875" style="193" customWidth="1"/>
    <col min="3330" max="3330" width="2.453125" style="193" customWidth="1"/>
    <col min="3331" max="3339" width="9.1796875" style="193" customWidth="1"/>
    <col min="3340" max="3340" width="2.453125" style="193" customWidth="1"/>
    <col min="3341" max="3341" width="3.54296875" style="193" customWidth="1"/>
    <col min="3342" max="3584" width="9" style="193"/>
    <col min="3585" max="3585" width="3.54296875" style="193" customWidth="1"/>
    <col min="3586" max="3586" width="2.453125" style="193" customWidth="1"/>
    <col min="3587" max="3595" width="9.1796875" style="193" customWidth="1"/>
    <col min="3596" max="3596" width="2.453125" style="193" customWidth="1"/>
    <col min="3597" max="3597" width="3.54296875" style="193" customWidth="1"/>
    <col min="3598" max="3840" width="9" style="193"/>
    <col min="3841" max="3841" width="3.54296875" style="193" customWidth="1"/>
    <col min="3842" max="3842" width="2.453125" style="193" customWidth="1"/>
    <col min="3843" max="3851" width="9.1796875" style="193" customWidth="1"/>
    <col min="3852" max="3852" width="2.453125" style="193" customWidth="1"/>
    <col min="3853" max="3853" width="3.54296875" style="193" customWidth="1"/>
    <col min="3854" max="4096" width="9" style="193"/>
    <col min="4097" max="4097" width="3.54296875" style="193" customWidth="1"/>
    <col min="4098" max="4098" width="2.453125" style="193" customWidth="1"/>
    <col min="4099" max="4107" width="9.1796875" style="193" customWidth="1"/>
    <col min="4108" max="4108" width="2.453125" style="193" customWidth="1"/>
    <col min="4109" max="4109" width="3.54296875" style="193" customWidth="1"/>
    <col min="4110" max="4352" width="9" style="193"/>
    <col min="4353" max="4353" width="3.54296875" style="193" customWidth="1"/>
    <col min="4354" max="4354" width="2.453125" style="193" customWidth="1"/>
    <col min="4355" max="4363" width="9.1796875" style="193" customWidth="1"/>
    <col min="4364" max="4364" width="2.453125" style="193" customWidth="1"/>
    <col min="4365" max="4365" width="3.54296875" style="193" customWidth="1"/>
    <col min="4366" max="4608" width="9" style="193"/>
    <col min="4609" max="4609" width="3.54296875" style="193" customWidth="1"/>
    <col min="4610" max="4610" width="2.453125" style="193" customWidth="1"/>
    <col min="4611" max="4619" width="9.1796875" style="193" customWidth="1"/>
    <col min="4620" max="4620" width="2.453125" style="193" customWidth="1"/>
    <col min="4621" max="4621" width="3.54296875" style="193" customWidth="1"/>
    <col min="4622" max="4864" width="9" style="193"/>
    <col min="4865" max="4865" width="3.54296875" style="193" customWidth="1"/>
    <col min="4866" max="4866" width="2.453125" style="193" customWidth="1"/>
    <col min="4867" max="4875" width="9.1796875" style="193" customWidth="1"/>
    <col min="4876" max="4876" width="2.453125" style="193" customWidth="1"/>
    <col min="4877" max="4877" width="3.54296875" style="193" customWidth="1"/>
    <col min="4878" max="5120" width="9" style="193"/>
    <col min="5121" max="5121" width="3.54296875" style="193" customWidth="1"/>
    <col min="5122" max="5122" width="2.453125" style="193" customWidth="1"/>
    <col min="5123" max="5131" width="9.1796875" style="193" customWidth="1"/>
    <col min="5132" max="5132" width="2.453125" style="193" customWidth="1"/>
    <col min="5133" max="5133" width="3.54296875" style="193" customWidth="1"/>
    <col min="5134" max="5376" width="9" style="193"/>
    <col min="5377" max="5377" width="3.54296875" style="193" customWidth="1"/>
    <col min="5378" max="5378" width="2.453125" style="193" customWidth="1"/>
    <col min="5379" max="5387" width="9.1796875" style="193" customWidth="1"/>
    <col min="5388" max="5388" width="2.453125" style="193" customWidth="1"/>
    <col min="5389" max="5389" width="3.54296875" style="193" customWidth="1"/>
    <col min="5390" max="5632" width="9" style="193"/>
    <col min="5633" max="5633" width="3.54296875" style="193" customWidth="1"/>
    <col min="5634" max="5634" width="2.453125" style="193" customWidth="1"/>
    <col min="5635" max="5643" width="9.1796875" style="193" customWidth="1"/>
    <col min="5644" max="5644" width="2.453125" style="193" customWidth="1"/>
    <col min="5645" max="5645" width="3.54296875" style="193" customWidth="1"/>
    <col min="5646" max="5888" width="9" style="193"/>
    <col min="5889" max="5889" width="3.54296875" style="193" customWidth="1"/>
    <col min="5890" max="5890" width="2.453125" style="193" customWidth="1"/>
    <col min="5891" max="5899" width="9.1796875" style="193" customWidth="1"/>
    <col min="5900" max="5900" width="2.453125" style="193" customWidth="1"/>
    <col min="5901" max="5901" width="3.54296875" style="193" customWidth="1"/>
    <col min="5902" max="6144" width="9" style="193"/>
    <col min="6145" max="6145" width="3.54296875" style="193" customWidth="1"/>
    <col min="6146" max="6146" width="2.453125" style="193" customWidth="1"/>
    <col min="6147" max="6155" width="9.1796875" style="193" customWidth="1"/>
    <col min="6156" max="6156" width="2.453125" style="193" customWidth="1"/>
    <col min="6157" max="6157" width="3.54296875" style="193" customWidth="1"/>
    <col min="6158" max="6400" width="9" style="193"/>
    <col min="6401" max="6401" width="3.54296875" style="193" customWidth="1"/>
    <col min="6402" max="6402" width="2.453125" style="193" customWidth="1"/>
    <col min="6403" max="6411" width="9.1796875" style="193" customWidth="1"/>
    <col min="6412" max="6412" width="2.453125" style="193" customWidth="1"/>
    <col min="6413" max="6413" width="3.54296875" style="193" customWidth="1"/>
    <col min="6414" max="6656" width="9" style="193"/>
    <col min="6657" max="6657" width="3.54296875" style="193" customWidth="1"/>
    <col min="6658" max="6658" width="2.453125" style="193" customWidth="1"/>
    <col min="6659" max="6667" width="9.1796875" style="193" customWidth="1"/>
    <col min="6668" max="6668" width="2.453125" style="193" customWidth="1"/>
    <col min="6669" max="6669" width="3.54296875" style="193" customWidth="1"/>
    <col min="6670" max="6912" width="9" style="193"/>
    <col min="6913" max="6913" width="3.54296875" style="193" customWidth="1"/>
    <col min="6914" max="6914" width="2.453125" style="193" customWidth="1"/>
    <col min="6915" max="6923" width="9.1796875" style="193" customWidth="1"/>
    <col min="6924" max="6924" width="2.453125" style="193" customWidth="1"/>
    <col min="6925" max="6925" width="3.54296875" style="193" customWidth="1"/>
    <col min="6926" max="7168" width="9" style="193"/>
    <col min="7169" max="7169" width="3.54296875" style="193" customWidth="1"/>
    <col min="7170" max="7170" width="2.453125" style="193" customWidth="1"/>
    <col min="7171" max="7179" width="9.1796875" style="193" customWidth="1"/>
    <col min="7180" max="7180" width="2.453125" style="193" customWidth="1"/>
    <col min="7181" max="7181" width="3.54296875" style="193" customWidth="1"/>
    <col min="7182" max="7424" width="9" style="193"/>
    <col min="7425" max="7425" width="3.54296875" style="193" customWidth="1"/>
    <col min="7426" max="7426" width="2.453125" style="193" customWidth="1"/>
    <col min="7427" max="7435" width="9.1796875" style="193" customWidth="1"/>
    <col min="7436" max="7436" width="2.453125" style="193" customWidth="1"/>
    <col min="7437" max="7437" width="3.54296875" style="193" customWidth="1"/>
    <col min="7438" max="7680" width="9" style="193"/>
    <col min="7681" max="7681" width="3.54296875" style="193" customWidth="1"/>
    <col min="7682" max="7682" width="2.453125" style="193" customWidth="1"/>
    <col min="7683" max="7691" width="9.1796875" style="193" customWidth="1"/>
    <col min="7692" max="7692" width="2.453125" style="193" customWidth="1"/>
    <col min="7693" max="7693" width="3.54296875" style="193" customWidth="1"/>
    <col min="7694" max="7936" width="9" style="193"/>
    <col min="7937" max="7937" width="3.54296875" style="193" customWidth="1"/>
    <col min="7938" max="7938" width="2.453125" style="193" customWidth="1"/>
    <col min="7939" max="7947" width="9.1796875" style="193" customWidth="1"/>
    <col min="7948" max="7948" width="2.453125" style="193" customWidth="1"/>
    <col min="7949" max="7949" width="3.54296875" style="193" customWidth="1"/>
    <col min="7950" max="8192" width="9" style="193"/>
    <col min="8193" max="8193" width="3.54296875" style="193" customWidth="1"/>
    <col min="8194" max="8194" width="2.453125" style="193" customWidth="1"/>
    <col min="8195" max="8203" width="9.1796875" style="193" customWidth="1"/>
    <col min="8204" max="8204" width="2.453125" style="193" customWidth="1"/>
    <col min="8205" max="8205" width="3.54296875" style="193" customWidth="1"/>
    <col min="8206" max="8448" width="9" style="193"/>
    <col min="8449" max="8449" width="3.54296875" style="193" customWidth="1"/>
    <col min="8450" max="8450" width="2.453125" style="193" customWidth="1"/>
    <col min="8451" max="8459" width="9.1796875" style="193" customWidth="1"/>
    <col min="8460" max="8460" width="2.453125" style="193" customWidth="1"/>
    <col min="8461" max="8461" width="3.54296875" style="193" customWidth="1"/>
    <col min="8462" max="8704" width="9" style="193"/>
    <col min="8705" max="8705" width="3.54296875" style="193" customWidth="1"/>
    <col min="8706" max="8706" width="2.453125" style="193" customWidth="1"/>
    <col min="8707" max="8715" width="9.1796875" style="193" customWidth="1"/>
    <col min="8716" max="8716" width="2.453125" style="193" customWidth="1"/>
    <col min="8717" max="8717" width="3.54296875" style="193" customWidth="1"/>
    <col min="8718" max="8960" width="9" style="193"/>
    <col min="8961" max="8961" width="3.54296875" style="193" customWidth="1"/>
    <col min="8962" max="8962" width="2.453125" style="193" customWidth="1"/>
    <col min="8963" max="8971" width="9.1796875" style="193" customWidth="1"/>
    <col min="8972" max="8972" width="2.453125" style="193" customWidth="1"/>
    <col min="8973" max="8973" width="3.54296875" style="193" customWidth="1"/>
    <col min="8974" max="9216" width="9" style="193"/>
    <col min="9217" max="9217" width="3.54296875" style="193" customWidth="1"/>
    <col min="9218" max="9218" width="2.453125" style="193" customWidth="1"/>
    <col min="9219" max="9227" width="9.1796875" style="193" customWidth="1"/>
    <col min="9228" max="9228" width="2.453125" style="193" customWidth="1"/>
    <col min="9229" max="9229" width="3.54296875" style="193" customWidth="1"/>
    <col min="9230" max="9472" width="9" style="193"/>
    <col min="9473" max="9473" width="3.54296875" style="193" customWidth="1"/>
    <col min="9474" max="9474" width="2.453125" style="193" customWidth="1"/>
    <col min="9475" max="9483" width="9.1796875" style="193" customWidth="1"/>
    <col min="9484" max="9484" width="2.453125" style="193" customWidth="1"/>
    <col min="9485" max="9485" width="3.54296875" style="193" customWidth="1"/>
    <col min="9486" max="9728" width="9" style="193"/>
    <col min="9729" max="9729" width="3.54296875" style="193" customWidth="1"/>
    <col min="9730" max="9730" width="2.453125" style="193" customWidth="1"/>
    <col min="9731" max="9739" width="9.1796875" style="193" customWidth="1"/>
    <col min="9740" max="9740" width="2.453125" style="193" customWidth="1"/>
    <col min="9741" max="9741" width="3.54296875" style="193" customWidth="1"/>
    <col min="9742" max="9984" width="9" style="193"/>
    <col min="9985" max="9985" width="3.54296875" style="193" customWidth="1"/>
    <col min="9986" max="9986" width="2.453125" style="193" customWidth="1"/>
    <col min="9987" max="9995" width="9.1796875" style="193" customWidth="1"/>
    <col min="9996" max="9996" width="2.453125" style="193" customWidth="1"/>
    <col min="9997" max="9997" width="3.54296875" style="193" customWidth="1"/>
    <col min="9998" max="10240" width="9" style="193"/>
    <col min="10241" max="10241" width="3.54296875" style="193" customWidth="1"/>
    <col min="10242" max="10242" width="2.453125" style="193" customWidth="1"/>
    <col min="10243" max="10251" width="9.1796875" style="193" customWidth="1"/>
    <col min="10252" max="10252" width="2.453125" style="193" customWidth="1"/>
    <col min="10253" max="10253" width="3.54296875" style="193" customWidth="1"/>
    <col min="10254" max="10496" width="9" style="193"/>
    <col min="10497" max="10497" width="3.54296875" style="193" customWidth="1"/>
    <col min="10498" max="10498" width="2.453125" style="193" customWidth="1"/>
    <col min="10499" max="10507" width="9.1796875" style="193" customWidth="1"/>
    <col min="10508" max="10508" width="2.453125" style="193" customWidth="1"/>
    <col min="10509" max="10509" width="3.54296875" style="193" customWidth="1"/>
    <col min="10510" max="10752" width="9" style="193"/>
    <col min="10753" max="10753" width="3.54296875" style="193" customWidth="1"/>
    <col min="10754" max="10754" width="2.453125" style="193" customWidth="1"/>
    <col min="10755" max="10763" width="9.1796875" style="193" customWidth="1"/>
    <col min="10764" max="10764" width="2.453125" style="193" customWidth="1"/>
    <col min="10765" max="10765" width="3.54296875" style="193" customWidth="1"/>
    <col min="10766" max="11008" width="9" style="193"/>
    <col min="11009" max="11009" width="3.54296875" style="193" customWidth="1"/>
    <col min="11010" max="11010" width="2.453125" style="193" customWidth="1"/>
    <col min="11011" max="11019" width="9.1796875" style="193" customWidth="1"/>
    <col min="11020" max="11020" width="2.453125" style="193" customWidth="1"/>
    <col min="11021" max="11021" width="3.54296875" style="193" customWidth="1"/>
    <col min="11022" max="11264" width="9" style="193"/>
    <col min="11265" max="11265" width="3.54296875" style="193" customWidth="1"/>
    <col min="11266" max="11266" width="2.453125" style="193" customWidth="1"/>
    <col min="11267" max="11275" width="9.1796875" style="193" customWidth="1"/>
    <col min="11276" max="11276" width="2.453125" style="193" customWidth="1"/>
    <col min="11277" max="11277" width="3.54296875" style="193" customWidth="1"/>
    <col min="11278" max="11520" width="9" style="193"/>
    <col min="11521" max="11521" width="3.54296875" style="193" customWidth="1"/>
    <col min="11522" max="11522" width="2.453125" style="193" customWidth="1"/>
    <col min="11523" max="11531" width="9.1796875" style="193" customWidth="1"/>
    <col min="11532" max="11532" width="2.453125" style="193" customWidth="1"/>
    <col min="11533" max="11533" width="3.54296875" style="193" customWidth="1"/>
    <col min="11534" max="11776" width="9" style="193"/>
    <col min="11777" max="11777" width="3.54296875" style="193" customWidth="1"/>
    <col min="11778" max="11778" width="2.453125" style="193" customWidth="1"/>
    <col min="11779" max="11787" width="9.1796875" style="193" customWidth="1"/>
    <col min="11788" max="11788" width="2.453125" style="193" customWidth="1"/>
    <col min="11789" max="11789" width="3.54296875" style="193" customWidth="1"/>
    <col min="11790" max="12032" width="9" style="193"/>
    <col min="12033" max="12033" width="3.54296875" style="193" customWidth="1"/>
    <col min="12034" max="12034" width="2.453125" style="193" customWidth="1"/>
    <col min="12035" max="12043" width="9.1796875" style="193" customWidth="1"/>
    <col min="12044" max="12044" width="2.453125" style="193" customWidth="1"/>
    <col min="12045" max="12045" width="3.54296875" style="193" customWidth="1"/>
    <col min="12046" max="12288" width="9" style="193"/>
    <col min="12289" max="12289" width="3.54296875" style="193" customWidth="1"/>
    <col min="12290" max="12290" width="2.453125" style="193" customWidth="1"/>
    <col min="12291" max="12299" width="9.1796875" style="193" customWidth="1"/>
    <col min="12300" max="12300" width="2.453125" style="193" customWidth="1"/>
    <col min="12301" max="12301" width="3.54296875" style="193" customWidth="1"/>
    <col min="12302" max="12544" width="9" style="193"/>
    <col min="12545" max="12545" width="3.54296875" style="193" customWidth="1"/>
    <col min="12546" max="12546" width="2.453125" style="193" customWidth="1"/>
    <col min="12547" max="12555" width="9.1796875" style="193" customWidth="1"/>
    <col min="12556" max="12556" width="2.453125" style="193" customWidth="1"/>
    <col min="12557" max="12557" width="3.54296875" style="193" customWidth="1"/>
    <col min="12558" max="12800" width="9" style="193"/>
    <col min="12801" max="12801" width="3.54296875" style="193" customWidth="1"/>
    <col min="12802" max="12802" width="2.453125" style="193" customWidth="1"/>
    <col min="12803" max="12811" width="9.1796875" style="193" customWidth="1"/>
    <col min="12812" max="12812" width="2.453125" style="193" customWidth="1"/>
    <col min="12813" max="12813" width="3.54296875" style="193" customWidth="1"/>
    <col min="12814" max="13056" width="9" style="193"/>
    <col min="13057" max="13057" width="3.54296875" style="193" customWidth="1"/>
    <col min="13058" max="13058" width="2.453125" style="193" customWidth="1"/>
    <col min="13059" max="13067" width="9.1796875" style="193" customWidth="1"/>
    <col min="13068" max="13068" width="2.453125" style="193" customWidth="1"/>
    <col min="13069" max="13069" width="3.54296875" style="193" customWidth="1"/>
    <col min="13070" max="13312" width="9" style="193"/>
    <col min="13313" max="13313" width="3.54296875" style="193" customWidth="1"/>
    <col min="13314" max="13314" width="2.453125" style="193" customWidth="1"/>
    <col min="13315" max="13323" width="9.1796875" style="193" customWidth="1"/>
    <col min="13324" max="13324" width="2.453125" style="193" customWidth="1"/>
    <col min="13325" max="13325" width="3.54296875" style="193" customWidth="1"/>
    <col min="13326" max="13568" width="9" style="193"/>
    <col min="13569" max="13569" width="3.54296875" style="193" customWidth="1"/>
    <col min="13570" max="13570" width="2.453125" style="193" customWidth="1"/>
    <col min="13571" max="13579" width="9.1796875" style="193" customWidth="1"/>
    <col min="13580" max="13580" width="2.453125" style="193" customWidth="1"/>
    <col min="13581" max="13581" width="3.54296875" style="193" customWidth="1"/>
    <col min="13582" max="13824" width="9" style="193"/>
    <col min="13825" max="13825" width="3.54296875" style="193" customWidth="1"/>
    <col min="13826" max="13826" width="2.453125" style="193" customWidth="1"/>
    <col min="13827" max="13835" width="9.1796875" style="193" customWidth="1"/>
    <col min="13836" max="13836" width="2.453125" style="193" customWidth="1"/>
    <col min="13837" max="13837" width="3.54296875" style="193" customWidth="1"/>
    <col min="13838" max="14080" width="9" style="193"/>
    <col min="14081" max="14081" width="3.54296875" style="193" customWidth="1"/>
    <col min="14082" max="14082" width="2.453125" style="193" customWidth="1"/>
    <col min="14083" max="14091" width="9.1796875" style="193" customWidth="1"/>
    <col min="14092" max="14092" width="2.453125" style="193" customWidth="1"/>
    <col min="14093" max="14093" width="3.54296875" style="193" customWidth="1"/>
    <col min="14094" max="14336" width="9" style="193"/>
    <col min="14337" max="14337" width="3.54296875" style="193" customWidth="1"/>
    <col min="14338" max="14338" width="2.453125" style="193" customWidth="1"/>
    <col min="14339" max="14347" width="9.1796875" style="193" customWidth="1"/>
    <col min="14348" max="14348" width="2.453125" style="193" customWidth="1"/>
    <col min="14349" max="14349" width="3.54296875" style="193" customWidth="1"/>
    <col min="14350" max="14592" width="9" style="193"/>
    <col min="14593" max="14593" width="3.54296875" style="193" customWidth="1"/>
    <col min="14594" max="14594" width="2.453125" style="193" customWidth="1"/>
    <col min="14595" max="14603" width="9.1796875" style="193" customWidth="1"/>
    <col min="14604" max="14604" width="2.453125" style="193" customWidth="1"/>
    <col min="14605" max="14605" width="3.54296875" style="193" customWidth="1"/>
    <col min="14606" max="14848" width="9" style="193"/>
    <col min="14849" max="14849" width="3.54296875" style="193" customWidth="1"/>
    <col min="14850" max="14850" width="2.453125" style="193" customWidth="1"/>
    <col min="14851" max="14859" width="9.1796875" style="193" customWidth="1"/>
    <col min="14860" max="14860" width="2.453125" style="193" customWidth="1"/>
    <col min="14861" max="14861" width="3.54296875" style="193" customWidth="1"/>
    <col min="14862" max="15104" width="9" style="193"/>
    <col min="15105" max="15105" width="3.54296875" style="193" customWidth="1"/>
    <col min="15106" max="15106" width="2.453125" style="193" customWidth="1"/>
    <col min="15107" max="15115" width="9.1796875" style="193" customWidth="1"/>
    <col min="15116" max="15116" width="2.453125" style="193" customWidth="1"/>
    <col min="15117" max="15117" width="3.54296875" style="193" customWidth="1"/>
    <col min="15118" max="15360" width="9" style="193"/>
    <col min="15361" max="15361" width="3.54296875" style="193" customWidth="1"/>
    <col min="15362" max="15362" width="2.453125" style="193" customWidth="1"/>
    <col min="15363" max="15371" width="9.1796875" style="193" customWidth="1"/>
    <col min="15372" max="15372" width="2.453125" style="193" customWidth="1"/>
    <col min="15373" max="15373" width="3.54296875" style="193" customWidth="1"/>
    <col min="15374" max="15616" width="9" style="193"/>
    <col min="15617" max="15617" width="3.54296875" style="193" customWidth="1"/>
    <col min="15618" max="15618" width="2.453125" style="193" customWidth="1"/>
    <col min="15619" max="15627" width="9.1796875" style="193" customWidth="1"/>
    <col min="15628" max="15628" width="2.453125" style="193" customWidth="1"/>
    <col min="15629" max="15629" width="3.54296875" style="193" customWidth="1"/>
    <col min="15630" max="15872" width="9" style="193"/>
    <col min="15873" max="15873" width="3.54296875" style="193" customWidth="1"/>
    <col min="15874" max="15874" width="2.453125" style="193" customWidth="1"/>
    <col min="15875" max="15883" width="9.1796875" style="193" customWidth="1"/>
    <col min="15884" max="15884" width="2.453125" style="193" customWidth="1"/>
    <col min="15885" max="15885" width="3.54296875" style="193" customWidth="1"/>
    <col min="15886" max="16128" width="9" style="193"/>
    <col min="16129" max="16129" width="3.54296875" style="193" customWidth="1"/>
    <col min="16130" max="16130" width="2.453125" style="193" customWidth="1"/>
    <col min="16131" max="16139" width="9.1796875" style="193" customWidth="1"/>
    <col min="16140" max="16140" width="2.453125" style="193" customWidth="1"/>
    <col min="16141" max="16141" width="3.54296875" style="193" customWidth="1"/>
    <col min="16142" max="16384" width="9" style="193"/>
  </cols>
  <sheetData>
    <row r="1" spans="2:24" ht="11.25" customHeight="1">
      <c r="B1" s="194"/>
      <c r="C1" s="194"/>
      <c r="D1" s="194"/>
      <c r="E1" s="194"/>
      <c r="F1" s="194"/>
      <c r="G1" s="194"/>
      <c r="H1" s="194"/>
      <c r="I1" s="194"/>
      <c r="J1" s="194"/>
      <c r="K1" s="194"/>
      <c r="L1" s="194"/>
      <c r="M1" s="194"/>
    </row>
    <row r="2" spans="2:24" ht="15.75" customHeight="1">
      <c r="B2" s="921" t="s">
        <v>548</v>
      </c>
      <c r="C2" s="921"/>
      <c r="D2" s="921"/>
      <c r="E2" s="921"/>
      <c r="F2" s="921"/>
      <c r="G2" s="921"/>
      <c r="H2" s="921"/>
      <c r="I2" s="921"/>
      <c r="J2" s="921"/>
      <c r="K2" s="921"/>
      <c r="L2" s="196"/>
      <c r="M2" s="196"/>
      <c r="O2" s="197"/>
    </row>
    <row r="3" spans="2:24" ht="7.5" customHeight="1">
      <c r="B3" s="198"/>
      <c r="C3" s="199"/>
      <c r="D3" s="199"/>
      <c r="E3" s="199"/>
      <c r="F3" s="199"/>
      <c r="G3" s="199"/>
      <c r="H3" s="199"/>
      <c r="I3" s="199"/>
      <c r="J3" s="199"/>
      <c r="K3" s="199"/>
      <c r="L3" s="196"/>
      <c r="M3" s="196"/>
    </row>
    <row r="4" spans="2:24" s="200" customFormat="1" ht="18" customHeight="1">
      <c r="B4" s="196" t="s">
        <v>549</v>
      </c>
      <c r="L4" s="196"/>
      <c r="M4" s="196"/>
      <c r="N4" s="202"/>
    </row>
    <row r="5" spans="2:24" s="200" customFormat="1" ht="33" customHeight="1">
      <c r="B5" s="896" t="s">
        <v>550</v>
      </c>
      <c r="C5" s="897"/>
      <c r="D5" s="897"/>
      <c r="E5" s="897"/>
      <c r="F5" s="897"/>
      <c r="G5" s="897"/>
      <c r="H5" s="897"/>
      <c r="I5" s="897"/>
      <c r="J5" s="897"/>
      <c r="K5" s="898"/>
      <c r="L5" s="196"/>
      <c r="M5" s="196"/>
      <c r="N5" s="202"/>
    </row>
    <row r="6" spans="2:24" s="200" customFormat="1" ht="100.5" customHeight="1">
      <c r="B6" s="1012"/>
      <c r="C6" s="1013"/>
      <c r="D6" s="1013"/>
      <c r="E6" s="1013"/>
      <c r="F6" s="1013"/>
      <c r="G6" s="1013"/>
      <c r="H6" s="1013"/>
      <c r="I6" s="1013"/>
      <c r="J6" s="1013"/>
      <c r="K6" s="1014"/>
      <c r="L6" s="196"/>
      <c r="M6" s="196"/>
      <c r="N6" s="202"/>
      <c r="O6" s="1002" t="s">
        <v>551</v>
      </c>
      <c r="P6" s="1002"/>
      <c r="Q6" s="1002"/>
      <c r="R6" s="1002"/>
      <c r="S6" s="1002"/>
      <c r="T6" s="1002"/>
      <c r="U6" s="1002"/>
      <c r="V6" s="1002"/>
      <c r="W6" s="1002"/>
      <c r="X6" s="1002"/>
    </row>
    <row r="7" spans="2:24" s="200" customFormat="1" ht="33" customHeight="1">
      <c r="B7" s="196" t="s">
        <v>552</v>
      </c>
      <c r="L7" s="196"/>
      <c r="M7" s="196"/>
      <c r="N7" s="202"/>
      <c r="O7" s="1161" t="s">
        <v>553</v>
      </c>
      <c r="P7" s="1161"/>
      <c r="Q7" s="1161"/>
      <c r="R7" s="1161"/>
      <c r="S7" s="1161"/>
      <c r="T7" s="1161"/>
      <c r="U7" s="1161"/>
      <c r="V7" s="1161"/>
      <c r="W7" s="1161"/>
      <c r="X7" s="1161"/>
    </row>
    <row r="8" spans="2:24" s="200" customFormat="1" ht="51" customHeight="1">
      <c r="B8" s="1158"/>
      <c r="C8" s="1159"/>
      <c r="D8" s="1159"/>
      <c r="E8" s="1159"/>
      <c r="F8" s="1159"/>
      <c r="G8" s="1159"/>
      <c r="H8" s="1159"/>
      <c r="I8" s="1159"/>
      <c r="J8" s="1159"/>
      <c r="K8" s="1160"/>
      <c r="L8" s="196"/>
      <c r="M8" s="196"/>
      <c r="N8" s="202"/>
      <c r="O8" s="1002" t="s">
        <v>554</v>
      </c>
      <c r="P8" s="1161"/>
      <c r="Q8" s="1161"/>
      <c r="R8" s="1161"/>
      <c r="S8" s="1161"/>
      <c r="T8" s="1161"/>
      <c r="U8" s="1161"/>
      <c r="V8" s="1161"/>
      <c r="W8" s="1161"/>
      <c r="X8" s="1161"/>
    </row>
  </sheetData>
  <mergeCells count="7">
    <mergeCell ref="B2:K2"/>
    <mergeCell ref="B5:K5"/>
    <mergeCell ref="B6:K6"/>
    <mergeCell ref="B8:K8"/>
    <mergeCell ref="O6:X6"/>
    <mergeCell ref="O8:X8"/>
    <mergeCell ref="O7:X7"/>
  </mergeCells>
  <phoneticPr fontId="58"/>
  <pageMargins left="0.43307086614173229" right="0.43307086614173229" top="0.74803149606299213" bottom="0.74803149606299213" header="0.31496062992125984" footer="0.31496062992125984"/>
  <pageSetup paperSize="9"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E185-4CC5-4CCF-992D-1A24852D9E7B}">
  <sheetPr>
    <tabColor rgb="FF0070C0"/>
  </sheetPr>
  <dimension ref="A1:AC45"/>
  <sheetViews>
    <sheetView view="pageBreakPreview" zoomScale="90" zoomScaleNormal="100" zoomScaleSheetLayoutView="90" workbookViewId="0">
      <selection activeCell="D12" sqref="D12"/>
    </sheetView>
  </sheetViews>
  <sheetFormatPr defaultRowHeight="14"/>
  <cols>
    <col min="1" max="1" width="22.1796875" style="202" customWidth="1"/>
    <col min="2" max="6" width="18" style="202" customWidth="1"/>
    <col min="7" max="7" width="3.54296875" style="202" customWidth="1"/>
    <col min="8" max="8" width="8.81640625" style="234"/>
    <col min="9" max="256" width="8.81640625" style="202"/>
    <col min="257" max="257" width="22.1796875" style="202" customWidth="1"/>
    <col min="258" max="262" width="18" style="202" customWidth="1"/>
    <col min="263" max="512" width="8.81640625" style="202"/>
    <col min="513" max="513" width="22.1796875" style="202" customWidth="1"/>
    <col min="514" max="518" width="18" style="202" customWidth="1"/>
    <col min="519" max="768" width="8.81640625" style="202"/>
    <col min="769" max="769" width="22.1796875" style="202" customWidth="1"/>
    <col min="770" max="774" width="18" style="202" customWidth="1"/>
    <col min="775" max="1024" width="8.81640625" style="202"/>
    <col min="1025" max="1025" width="22.1796875" style="202" customWidth="1"/>
    <col min="1026" max="1030" width="18" style="202" customWidth="1"/>
    <col min="1031" max="1280" width="8.81640625" style="202"/>
    <col min="1281" max="1281" width="22.1796875" style="202" customWidth="1"/>
    <col min="1282" max="1286" width="18" style="202" customWidth="1"/>
    <col min="1287" max="1536" width="8.81640625" style="202"/>
    <col min="1537" max="1537" width="22.1796875" style="202" customWidth="1"/>
    <col min="1538" max="1542" width="18" style="202" customWidth="1"/>
    <col min="1543" max="1792" width="8.81640625" style="202"/>
    <col min="1793" max="1793" width="22.1796875" style="202" customWidth="1"/>
    <col min="1794" max="1798" width="18" style="202" customWidth="1"/>
    <col min="1799" max="2048" width="8.81640625" style="202"/>
    <col min="2049" max="2049" width="22.1796875" style="202" customWidth="1"/>
    <col min="2050" max="2054" width="18" style="202" customWidth="1"/>
    <col min="2055" max="2304" width="8.81640625" style="202"/>
    <col min="2305" max="2305" width="22.1796875" style="202" customWidth="1"/>
    <col min="2306" max="2310" width="18" style="202" customWidth="1"/>
    <col min="2311" max="2560" width="8.81640625" style="202"/>
    <col min="2561" max="2561" width="22.1796875" style="202" customWidth="1"/>
    <col min="2562" max="2566" width="18" style="202" customWidth="1"/>
    <col min="2567" max="2816" width="8.81640625" style="202"/>
    <col min="2817" max="2817" width="22.1796875" style="202" customWidth="1"/>
    <col min="2818" max="2822" width="18" style="202" customWidth="1"/>
    <col min="2823" max="3072" width="8.81640625" style="202"/>
    <col min="3073" max="3073" width="22.1796875" style="202" customWidth="1"/>
    <col min="3074" max="3078" width="18" style="202" customWidth="1"/>
    <col min="3079" max="3328" width="8.81640625" style="202"/>
    <col min="3329" max="3329" width="22.1796875" style="202" customWidth="1"/>
    <col min="3330" max="3334" width="18" style="202" customWidth="1"/>
    <col min="3335" max="3584" width="8.81640625" style="202"/>
    <col min="3585" max="3585" width="22.1796875" style="202" customWidth="1"/>
    <col min="3586" max="3590" width="18" style="202" customWidth="1"/>
    <col min="3591" max="3840" width="8.81640625" style="202"/>
    <col min="3841" max="3841" width="22.1796875" style="202" customWidth="1"/>
    <col min="3842" max="3846" width="18" style="202" customWidth="1"/>
    <col min="3847" max="4096" width="8.81640625" style="202"/>
    <col min="4097" max="4097" width="22.1796875" style="202" customWidth="1"/>
    <col min="4098" max="4102" width="18" style="202" customWidth="1"/>
    <col min="4103" max="4352" width="8.81640625" style="202"/>
    <col min="4353" max="4353" width="22.1796875" style="202" customWidth="1"/>
    <col min="4354" max="4358" width="18" style="202" customWidth="1"/>
    <col min="4359" max="4608" width="8.81640625" style="202"/>
    <col min="4609" max="4609" width="22.1796875" style="202" customWidth="1"/>
    <col min="4610" max="4614" width="18" style="202" customWidth="1"/>
    <col min="4615" max="4864" width="8.81640625" style="202"/>
    <col min="4865" max="4865" width="22.1796875" style="202" customWidth="1"/>
    <col min="4866" max="4870" width="18" style="202" customWidth="1"/>
    <col min="4871" max="5120" width="8.81640625" style="202"/>
    <col min="5121" max="5121" width="22.1796875" style="202" customWidth="1"/>
    <col min="5122" max="5126" width="18" style="202" customWidth="1"/>
    <col min="5127" max="5376" width="8.81640625" style="202"/>
    <col min="5377" max="5377" width="22.1796875" style="202" customWidth="1"/>
    <col min="5378" max="5382" width="18" style="202" customWidth="1"/>
    <col min="5383" max="5632" width="8.81640625" style="202"/>
    <col min="5633" max="5633" width="22.1796875" style="202" customWidth="1"/>
    <col min="5634" max="5638" width="18" style="202" customWidth="1"/>
    <col min="5639" max="5888" width="8.81640625" style="202"/>
    <col min="5889" max="5889" width="22.1796875" style="202" customWidth="1"/>
    <col min="5890" max="5894" width="18" style="202" customWidth="1"/>
    <col min="5895" max="6144" width="8.81640625" style="202"/>
    <col min="6145" max="6145" width="22.1796875" style="202" customWidth="1"/>
    <col min="6146" max="6150" width="18" style="202" customWidth="1"/>
    <col min="6151" max="6400" width="8.81640625" style="202"/>
    <col min="6401" max="6401" width="22.1796875" style="202" customWidth="1"/>
    <col min="6402" max="6406" width="18" style="202" customWidth="1"/>
    <col min="6407" max="6656" width="8.81640625" style="202"/>
    <col min="6657" max="6657" width="22.1796875" style="202" customWidth="1"/>
    <col min="6658" max="6662" width="18" style="202" customWidth="1"/>
    <col min="6663" max="6912" width="8.81640625" style="202"/>
    <col min="6913" max="6913" width="22.1796875" style="202" customWidth="1"/>
    <col min="6914" max="6918" width="18" style="202" customWidth="1"/>
    <col min="6919" max="7168" width="8.81640625" style="202"/>
    <col min="7169" max="7169" width="22.1796875" style="202" customWidth="1"/>
    <col min="7170" max="7174" width="18" style="202" customWidth="1"/>
    <col min="7175" max="7424" width="8.81640625" style="202"/>
    <col min="7425" max="7425" width="22.1796875" style="202" customWidth="1"/>
    <col min="7426" max="7430" width="18" style="202" customWidth="1"/>
    <col min="7431" max="7680" width="8.81640625" style="202"/>
    <col min="7681" max="7681" width="22.1796875" style="202" customWidth="1"/>
    <col min="7682" max="7686" width="18" style="202" customWidth="1"/>
    <col min="7687" max="7936" width="8.81640625" style="202"/>
    <col min="7937" max="7937" width="22.1796875" style="202" customWidth="1"/>
    <col min="7938" max="7942" width="18" style="202" customWidth="1"/>
    <col min="7943" max="8192" width="8.81640625" style="202"/>
    <col min="8193" max="8193" width="22.1796875" style="202" customWidth="1"/>
    <col min="8194" max="8198" width="18" style="202" customWidth="1"/>
    <col min="8199" max="8448" width="8.81640625" style="202"/>
    <col min="8449" max="8449" width="22.1796875" style="202" customWidth="1"/>
    <col min="8450" max="8454" width="18" style="202" customWidth="1"/>
    <col min="8455" max="8704" width="8.81640625" style="202"/>
    <col min="8705" max="8705" width="22.1796875" style="202" customWidth="1"/>
    <col min="8706" max="8710" width="18" style="202" customWidth="1"/>
    <col min="8711" max="8960" width="8.81640625" style="202"/>
    <col min="8961" max="8961" width="22.1796875" style="202" customWidth="1"/>
    <col min="8962" max="8966" width="18" style="202" customWidth="1"/>
    <col min="8967" max="9216" width="8.81640625" style="202"/>
    <col min="9217" max="9217" width="22.1796875" style="202" customWidth="1"/>
    <col min="9218" max="9222" width="18" style="202" customWidth="1"/>
    <col min="9223" max="9472" width="8.81640625" style="202"/>
    <col min="9473" max="9473" width="22.1796875" style="202" customWidth="1"/>
    <col min="9474" max="9478" width="18" style="202" customWidth="1"/>
    <col min="9479" max="9728" width="8.81640625" style="202"/>
    <col min="9729" max="9729" width="22.1796875" style="202" customWidth="1"/>
    <col min="9730" max="9734" width="18" style="202" customWidth="1"/>
    <col min="9735" max="9984" width="8.81640625" style="202"/>
    <col min="9985" max="9985" width="22.1796875" style="202" customWidth="1"/>
    <col min="9986" max="9990" width="18" style="202" customWidth="1"/>
    <col min="9991" max="10240" width="8.81640625" style="202"/>
    <col min="10241" max="10241" width="22.1796875" style="202" customWidth="1"/>
    <col min="10242" max="10246" width="18" style="202" customWidth="1"/>
    <col min="10247" max="10496" width="8.81640625" style="202"/>
    <col min="10497" max="10497" width="22.1796875" style="202" customWidth="1"/>
    <col min="10498" max="10502" width="18" style="202" customWidth="1"/>
    <col min="10503" max="10752" width="8.81640625" style="202"/>
    <col min="10753" max="10753" width="22.1796875" style="202" customWidth="1"/>
    <col min="10754" max="10758" width="18" style="202" customWidth="1"/>
    <col min="10759" max="11008" width="8.81640625" style="202"/>
    <col min="11009" max="11009" width="22.1796875" style="202" customWidth="1"/>
    <col min="11010" max="11014" width="18" style="202" customWidth="1"/>
    <col min="11015" max="11264" width="8.81640625" style="202"/>
    <col min="11265" max="11265" width="22.1796875" style="202" customWidth="1"/>
    <col min="11266" max="11270" width="18" style="202" customWidth="1"/>
    <col min="11271" max="11520" width="8.81640625" style="202"/>
    <col min="11521" max="11521" width="22.1796875" style="202" customWidth="1"/>
    <col min="11522" max="11526" width="18" style="202" customWidth="1"/>
    <col min="11527" max="11776" width="8.81640625" style="202"/>
    <col min="11777" max="11777" width="22.1796875" style="202" customWidth="1"/>
    <col min="11778" max="11782" width="18" style="202" customWidth="1"/>
    <col min="11783" max="12032" width="8.81640625" style="202"/>
    <col min="12033" max="12033" width="22.1796875" style="202" customWidth="1"/>
    <col min="12034" max="12038" width="18" style="202" customWidth="1"/>
    <col min="12039" max="12288" width="8.81640625" style="202"/>
    <col min="12289" max="12289" width="22.1796875" style="202" customWidth="1"/>
    <col min="12290" max="12294" width="18" style="202" customWidth="1"/>
    <col min="12295" max="12544" width="8.81640625" style="202"/>
    <col min="12545" max="12545" width="22.1796875" style="202" customWidth="1"/>
    <col min="12546" max="12550" width="18" style="202" customWidth="1"/>
    <col min="12551" max="12800" width="8.81640625" style="202"/>
    <col min="12801" max="12801" width="22.1796875" style="202" customWidth="1"/>
    <col min="12802" max="12806" width="18" style="202" customWidth="1"/>
    <col min="12807" max="13056" width="8.81640625" style="202"/>
    <col min="13057" max="13057" width="22.1796875" style="202" customWidth="1"/>
    <col min="13058" max="13062" width="18" style="202" customWidth="1"/>
    <col min="13063" max="13312" width="8.81640625" style="202"/>
    <col min="13313" max="13313" width="22.1796875" style="202" customWidth="1"/>
    <col min="13314" max="13318" width="18" style="202" customWidth="1"/>
    <col min="13319" max="13568" width="8.81640625" style="202"/>
    <col min="13569" max="13569" width="22.1796875" style="202" customWidth="1"/>
    <col min="13570" max="13574" width="18" style="202" customWidth="1"/>
    <col min="13575" max="13824" width="8.81640625" style="202"/>
    <col min="13825" max="13825" width="22.1796875" style="202" customWidth="1"/>
    <col min="13826" max="13830" width="18" style="202" customWidth="1"/>
    <col min="13831" max="14080" width="8.81640625" style="202"/>
    <col min="14081" max="14081" width="22.1796875" style="202" customWidth="1"/>
    <col min="14082" max="14086" width="18" style="202" customWidth="1"/>
    <col min="14087" max="14336" width="8.81640625" style="202"/>
    <col min="14337" max="14337" width="22.1796875" style="202" customWidth="1"/>
    <col min="14338" max="14342" width="18" style="202" customWidth="1"/>
    <col min="14343" max="14592" width="8.81640625" style="202"/>
    <col min="14593" max="14593" width="22.1796875" style="202" customWidth="1"/>
    <col min="14594" max="14598" width="18" style="202" customWidth="1"/>
    <col min="14599" max="14848" width="8.81640625" style="202"/>
    <col min="14849" max="14849" width="22.1796875" style="202" customWidth="1"/>
    <col min="14850" max="14854" width="18" style="202" customWidth="1"/>
    <col min="14855" max="15104" width="8.81640625" style="202"/>
    <col min="15105" max="15105" width="22.1796875" style="202" customWidth="1"/>
    <col min="15106" max="15110" width="18" style="202" customWidth="1"/>
    <col min="15111" max="15360" width="8.81640625" style="202"/>
    <col min="15361" max="15361" width="22.1796875" style="202" customWidth="1"/>
    <col min="15362" max="15366" width="18" style="202" customWidth="1"/>
    <col min="15367" max="15616" width="8.81640625" style="202"/>
    <col min="15617" max="15617" width="22.1796875" style="202" customWidth="1"/>
    <col min="15618" max="15622" width="18" style="202" customWidth="1"/>
    <col min="15623" max="15872" width="8.81640625" style="202"/>
    <col min="15873" max="15873" width="22.1796875" style="202" customWidth="1"/>
    <col min="15874" max="15878" width="18" style="202" customWidth="1"/>
    <col min="15879" max="16128" width="8.81640625" style="202"/>
    <col min="16129" max="16129" width="22.1796875" style="202" customWidth="1"/>
    <col min="16130" max="16134" width="18" style="202" customWidth="1"/>
    <col min="16135" max="16384" width="8.81640625" style="202"/>
  </cols>
  <sheetData>
    <row r="1" spans="1:29">
      <c r="A1" s="234"/>
    </row>
    <row r="2" spans="1:29" ht="27.75" customHeight="1">
      <c r="A2" s="234" t="s">
        <v>555</v>
      </c>
      <c r="H2" s="873" t="s">
        <v>556</v>
      </c>
      <c r="I2" s="873"/>
      <c r="J2" s="873"/>
      <c r="K2" s="873"/>
      <c r="L2" s="873"/>
      <c r="M2" s="873"/>
      <c r="N2" s="873"/>
      <c r="O2" s="873"/>
      <c r="P2" s="873"/>
      <c r="Q2" s="873"/>
      <c r="R2" s="873"/>
    </row>
    <row r="3" spans="1:29" ht="30.75" customHeight="1">
      <c r="A3" s="586" t="s">
        <v>557</v>
      </c>
      <c r="B3" s="587"/>
      <c r="C3" s="587"/>
      <c r="D3" s="587"/>
      <c r="E3" s="587"/>
      <c r="F3" s="587"/>
      <c r="H3" s="1097" t="s">
        <v>558</v>
      </c>
      <c r="I3" s="1162"/>
      <c r="J3" s="1162"/>
      <c r="K3" s="1162"/>
      <c r="L3" s="1162"/>
      <c r="M3" s="1162"/>
      <c r="N3" s="1162"/>
      <c r="O3" s="1162"/>
      <c r="P3" s="1162"/>
      <c r="Q3" s="1162"/>
      <c r="R3" s="1162"/>
      <c r="S3" s="323"/>
      <c r="T3" s="323"/>
      <c r="U3" s="323"/>
      <c r="V3" s="323"/>
      <c r="W3" s="323"/>
      <c r="X3" s="323"/>
      <c r="Y3" s="323"/>
      <c r="Z3" s="323"/>
      <c r="AA3" s="323"/>
      <c r="AB3" s="323"/>
      <c r="AC3" s="323"/>
    </row>
    <row r="4" spans="1:29" ht="40.5" customHeight="1">
      <c r="A4" s="586" t="s">
        <v>559</v>
      </c>
      <c r="B4" s="588"/>
      <c r="C4" s="588"/>
      <c r="D4" s="589"/>
      <c r="E4" s="589"/>
      <c r="F4" s="589"/>
      <c r="H4" s="1162"/>
      <c r="I4" s="1162"/>
      <c r="J4" s="1162"/>
      <c r="K4" s="1162"/>
      <c r="L4" s="1162"/>
      <c r="M4" s="1162"/>
      <c r="N4" s="1162"/>
      <c r="O4" s="1162"/>
      <c r="P4" s="1162"/>
      <c r="Q4" s="1162"/>
      <c r="R4" s="1162"/>
      <c r="S4" s="297"/>
      <c r="T4" s="297"/>
      <c r="U4" s="297"/>
      <c r="V4" s="297"/>
      <c r="W4" s="297"/>
      <c r="X4" s="297"/>
      <c r="Y4" s="297"/>
      <c r="Z4" s="297"/>
      <c r="AA4" s="297"/>
      <c r="AB4" s="297"/>
      <c r="AC4" s="297"/>
    </row>
    <row r="5" spans="1:29" ht="40.5" customHeight="1">
      <c r="A5" s="586" t="s">
        <v>560</v>
      </c>
      <c r="B5" s="588"/>
      <c r="C5" s="588"/>
      <c r="D5" s="588"/>
      <c r="E5" s="588"/>
      <c r="F5" s="588"/>
      <c r="H5" s="1162"/>
      <c r="I5" s="1162"/>
      <c r="J5" s="1162"/>
      <c r="K5" s="1162"/>
      <c r="L5" s="1162"/>
      <c r="M5" s="1162"/>
      <c r="N5" s="1162"/>
      <c r="O5" s="1162"/>
      <c r="P5" s="1162"/>
      <c r="Q5" s="1162"/>
      <c r="R5" s="1162"/>
      <c r="S5" s="297"/>
      <c r="T5" s="297"/>
      <c r="U5" s="297"/>
      <c r="V5" s="297"/>
      <c r="W5" s="297"/>
      <c r="X5" s="297"/>
      <c r="Y5" s="297"/>
      <c r="Z5" s="297"/>
      <c r="AA5" s="297"/>
      <c r="AB5" s="297"/>
      <c r="AC5" s="297"/>
    </row>
    <row r="6" spans="1:29" ht="40.5" customHeight="1">
      <c r="A6" s="586" t="s">
        <v>561</v>
      </c>
      <c r="B6" s="350"/>
      <c r="C6" s="350"/>
      <c r="D6" s="350"/>
      <c r="E6" s="350"/>
      <c r="F6" s="351"/>
      <c r="H6" s="1162"/>
      <c r="I6" s="1162"/>
      <c r="J6" s="1162"/>
      <c r="K6" s="1162"/>
      <c r="L6" s="1162"/>
      <c r="M6" s="1162"/>
      <c r="N6" s="1162"/>
      <c r="O6" s="1162"/>
      <c r="P6" s="1162"/>
      <c r="Q6" s="1162"/>
      <c r="R6" s="1162"/>
      <c r="S6" s="297"/>
      <c r="T6" s="323"/>
      <c r="U6" s="323"/>
      <c r="V6" s="323"/>
      <c r="W6" s="323"/>
      <c r="X6" s="323"/>
      <c r="Y6" s="323"/>
      <c r="Z6" s="323"/>
      <c r="AA6" s="323"/>
      <c r="AB6" s="323"/>
      <c r="AC6" s="323"/>
    </row>
    <row r="7" spans="1:29" ht="40.5" customHeight="1">
      <c r="A7" s="467" t="s">
        <v>562</v>
      </c>
      <c r="B7" s="499"/>
      <c r="C7" s="500"/>
      <c r="D7" s="590"/>
      <c r="E7" s="590"/>
      <c r="F7" s="590"/>
      <c r="H7" s="1162"/>
      <c r="I7" s="1162"/>
      <c r="J7" s="1162"/>
      <c r="K7" s="1162"/>
      <c r="L7" s="1162"/>
      <c r="M7" s="1162"/>
      <c r="N7" s="1162"/>
      <c r="O7" s="1162"/>
      <c r="P7" s="1162"/>
      <c r="Q7" s="1162"/>
      <c r="R7" s="1162"/>
      <c r="S7" s="297"/>
      <c r="T7" s="297"/>
      <c r="U7" s="297"/>
      <c r="V7" s="297"/>
      <c r="W7" s="297"/>
      <c r="X7" s="297"/>
      <c r="Y7" s="297"/>
      <c r="Z7" s="297"/>
      <c r="AA7" s="297"/>
      <c r="AB7" s="297"/>
      <c r="AC7" s="297"/>
    </row>
    <row r="8" spans="1:29" ht="40.5" customHeight="1">
      <c r="A8" s="591" t="s">
        <v>563</v>
      </c>
      <c r="B8" s="592"/>
      <c r="C8" s="592"/>
      <c r="D8" s="592"/>
      <c r="E8" s="592"/>
      <c r="F8" s="592"/>
      <c r="H8" s="1162"/>
      <c r="I8" s="1162"/>
      <c r="J8" s="1162"/>
      <c r="K8" s="1162"/>
      <c r="L8" s="1162"/>
      <c r="M8" s="1162"/>
      <c r="N8" s="1162"/>
      <c r="O8" s="1162"/>
      <c r="P8" s="1162"/>
      <c r="Q8" s="1162"/>
      <c r="R8" s="1162"/>
      <c r="S8" s="297"/>
      <c r="T8" s="297"/>
      <c r="U8" s="297"/>
      <c r="V8" s="297"/>
      <c r="W8" s="297"/>
      <c r="X8" s="297"/>
      <c r="Y8" s="297"/>
      <c r="Z8" s="297"/>
      <c r="AA8" s="297"/>
      <c r="AB8" s="297"/>
      <c r="AC8" s="297"/>
    </row>
    <row r="9" spans="1:29" ht="40.5" customHeight="1">
      <c r="A9" s="586" t="s">
        <v>564</v>
      </c>
      <c r="B9" s="391"/>
      <c r="C9" s="391"/>
      <c r="D9" s="391"/>
      <c r="E9" s="391"/>
      <c r="F9" s="392"/>
      <c r="H9" s="1162"/>
      <c r="I9" s="1162"/>
      <c r="J9" s="1162"/>
      <c r="K9" s="1162"/>
      <c r="L9" s="1162"/>
      <c r="M9" s="1162"/>
      <c r="N9" s="1162"/>
      <c r="O9" s="1162"/>
      <c r="P9" s="1162"/>
      <c r="Q9" s="1162"/>
      <c r="R9" s="1162"/>
      <c r="S9" s="297"/>
      <c r="T9" s="323"/>
      <c r="U9" s="323"/>
      <c r="V9" s="323"/>
      <c r="W9" s="323"/>
      <c r="X9" s="323"/>
      <c r="Y9" s="323"/>
      <c r="Z9" s="323"/>
      <c r="AA9" s="323"/>
      <c r="AB9" s="323"/>
      <c r="AC9" s="323"/>
    </row>
    <row r="10" spans="1:29" ht="40.5" customHeight="1">
      <c r="A10" s="591" t="s">
        <v>565</v>
      </c>
      <c r="B10" s="499"/>
      <c r="C10" s="500"/>
      <c r="D10" s="590"/>
      <c r="E10" s="590"/>
      <c r="F10" s="590"/>
      <c r="H10" s="1162"/>
      <c r="I10" s="1162"/>
      <c r="J10" s="1162"/>
      <c r="K10" s="1162"/>
      <c r="L10" s="1162"/>
      <c r="M10" s="1162"/>
      <c r="N10" s="1162"/>
      <c r="O10" s="1162"/>
      <c r="P10" s="1162"/>
      <c r="Q10" s="1162"/>
      <c r="R10" s="1162"/>
      <c r="S10" s="297"/>
      <c r="T10" s="297"/>
      <c r="U10" s="297"/>
      <c r="V10" s="297"/>
      <c r="W10" s="297"/>
      <c r="X10" s="297"/>
      <c r="Y10" s="297"/>
      <c r="Z10" s="297"/>
      <c r="AA10" s="297"/>
      <c r="AB10" s="297"/>
      <c r="AC10" s="297"/>
    </row>
    <row r="11" spans="1:29" ht="40.5" customHeight="1">
      <c r="A11" s="591" t="s">
        <v>566</v>
      </c>
      <c r="B11" s="592"/>
      <c r="C11" s="592"/>
      <c r="D11" s="592"/>
      <c r="E11" s="592"/>
      <c r="F11" s="592"/>
      <c r="H11" s="1162"/>
      <c r="I11" s="1162"/>
      <c r="J11" s="1162"/>
      <c r="K11" s="1162"/>
      <c r="L11" s="1162"/>
      <c r="M11" s="1162"/>
      <c r="N11" s="1162"/>
      <c r="O11" s="1162"/>
      <c r="P11" s="1162"/>
      <c r="Q11" s="1162"/>
      <c r="R11" s="1162"/>
      <c r="S11" s="297"/>
      <c r="T11" s="297"/>
      <c r="U11" s="297"/>
      <c r="V11" s="297"/>
      <c r="W11" s="297"/>
      <c r="X11" s="297"/>
      <c r="Y11" s="297"/>
      <c r="Z11" s="297"/>
      <c r="AA11" s="297"/>
      <c r="AB11" s="297"/>
      <c r="AC11" s="297"/>
    </row>
    <row r="12" spans="1:29" ht="40.5" customHeight="1">
      <c r="A12" s="467" t="s">
        <v>567</v>
      </c>
      <c r="B12" s="588"/>
      <c r="C12" s="588"/>
      <c r="D12" s="588"/>
      <c r="E12" s="588"/>
      <c r="F12" s="588"/>
      <c r="H12" s="1162"/>
      <c r="I12" s="1162"/>
      <c r="J12" s="1162"/>
      <c r="K12" s="1162"/>
      <c r="L12" s="1162"/>
      <c r="M12" s="1162"/>
      <c r="N12" s="1162"/>
      <c r="O12" s="1162"/>
      <c r="P12" s="1162"/>
      <c r="Q12" s="1162"/>
      <c r="R12" s="1162"/>
      <c r="S12" s="297"/>
      <c r="T12" s="297"/>
      <c r="U12" s="297"/>
      <c r="V12" s="297"/>
      <c r="W12" s="297"/>
      <c r="X12" s="297"/>
      <c r="Y12" s="297"/>
      <c r="Z12" s="297"/>
      <c r="AA12" s="297"/>
      <c r="AB12" s="297"/>
      <c r="AC12" s="297"/>
    </row>
    <row r="13" spans="1:29" ht="40.5" customHeight="1">
      <c r="A13" s="467" t="s">
        <v>460</v>
      </c>
      <c r="B13" s="393"/>
      <c r="C13" s="393"/>
      <c r="D13" s="393"/>
      <c r="E13" s="393"/>
      <c r="F13" s="393"/>
      <c r="H13" s="1162"/>
      <c r="I13" s="1162"/>
      <c r="J13" s="1162"/>
      <c r="K13" s="1162"/>
      <c r="L13" s="1162"/>
      <c r="M13" s="1162"/>
      <c r="N13" s="1162"/>
      <c r="O13" s="1162"/>
      <c r="P13" s="1162"/>
      <c r="Q13" s="1162"/>
      <c r="R13" s="1162"/>
      <c r="S13" s="305"/>
      <c r="T13" s="305"/>
      <c r="U13" s="305"/>
      <c r="V13" s="305"/>
      <c r="W13" s="305"/>
      <c r="X13" s="305"/>
      <c r="Y13" s="305"/>
      <c r="Z13" s="305"/>
      <c r="AA13" s="305"/>
      <c r="AB13" s="305"/>
      <c r="AC13" s="305"/>
    </row>
    <row r="14" spans="1:29" ht="40.5" customHeight="1">
      <c r="A14" s="467" t="s">
        <v>102</v>
      </c>
      <c r="B14" s="501"/>
      <c r="C14" s="593"/>
      <c r="D14" s="593"/>
      <c r="E14" s="593"/>
      <c r="F14" s="593"/>
      <c r="H14" s="1162"/>
      <c r="I14" s="1162"/>
      <c r="J14" s="1162"/>
      <c r="K14" s="1162"/>
      <c r="L14" s="1162"/>
      <c r="M14" s="1162"/>
      <c r="N14" s="1162"/>
      <c r="O14" s="1162"/>
      <c r="P14" s="1162"/>
      <c r="Q14" s="1162"/>
      <c r="R14" s="1162"/>
      <c r="S14" s="305"/>
      <c r="T14" s="305"/>
      <c r="U14" s="305"/>
      <c r="V14" s="305"/>
      <c r="W14" s="305"/>
      <c r="X14" s="305"/>
      <c r="Y14" s="305"/>
      <c r="Z14" s="305"/>
      <c r="AA14" s="305"/>
      <c r="AB14" s="305"/>
      <c r="AC14" s="305"/>
    </row>
    <row r="15" spans="1:29" ht="26.15" customHeight="1"/>
    <row r="16" spans="1:29" ht="20.149999999999999" customHeight="1"/>
    <row r="17" spans="1:1" ht="20.149999999999999" customHeight="1">
      <c r="A17" s="275"/>
    </row>
    <row r="18" spans="1:1" ht="20.149999999999999" customHeight="1">
      <c r="A18" s="275"/>
    </row>
    <row r="19" spans="1:1" ht="20.149999999999999" customHeight="1"/>
    <row r="20" spans="1:1" ht="20.149999999999999" customHeight="1"/>
    <row r="21" spans="1:1" ht="20.149999999999999" customHeight="1"/>
    <row r="22" spans="1:1" ht="20.149999999999999" customHeight="1"/>
    <row r="23" spans="1:1" ht="20.149999999999999" customHeight="1"/>
    <row r="24" spans="1:1" ht="20.149999999999999" customHeight="1"/>
    <row r="25" spans="1:1" ht="20.149999999999999" customHeight="1"/>
    <row r="26" spans="1:1" ht="20.149999999999999" customHeight="1"/>
    <row r="27" spans="1:1" ht="20.149999999999999" customHeight="1"/>
    <row r="28" spans="1:1" ht="20.149999999999999" customHeight="1"/>
    <row r="29" spans="1:1" ht="20.149999999999999" customHeight="1"/>
    <row r="30" spans="1:1" ht="20.149999999999999" customHeight="1"/>
    <row r="31" spans="1:1" ht="20.149999999999999" customHeight="1"/>
    <row r="32" spans="1:1"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sheetData>
  <mergeCells count="2">
    <mergeCell ref="H3:R14"/>
    <mergeCell ref="H2:R2"/>
  </mergeCells>
  <phoneticPr fontId="58"/>
  <dataValidations count="1">
    <dataValidation type="list" allowBlank="1" showInputMessage="1" showErrorMessage="1" sqref="WVJ983044:WVN983044 IX5:JB5 ST5:SX5 ACP5:ACT5 AML5:AMP5 AWH5:AWL5 BGD5:BGH5 BPZ5:BQD5 BZV5:BZZ5 CJR5:CJV5 CTN5:CTR5 DDJ5:DDN5 DNF5:DNJ5 DXB5:DXF5 EGX5:EHB5 EQT5:EQX5 FAP5:FAT5 FKL5:FKP5 FUH5:FUL5 GED5:GEH5 GNZ5:GOD5 GXV5:GXZ5 HHR5:HHV5 HRN5:HRR5 IBJ5:IBN5 ILF5:ILJ5 IVB5:IVF5 JEX5:JFB5 JOT5:JOX5 JYP5:JYT5 KIL5:KIP5 KSH5:KSL5 LCD5:LCH5 LLZ5:LMD5 LVV5:LVZ5 MFR5:MFV5 MPN5:MPR5 MZJ5:MZN5 NJF5:NJJ5 NTB5:NTF5 OCX5:ODB5 OMT5:OMX5 OWP5:OWT5 PGL5:PGP5 PQH5:PQL5 QAD5:QAH5 QJZ5:QKD5 QTV5:QTZ5 RDR5:RDV5 RNN5:RNR5 RXJ5:RXN5 SHF5:SHJ5 SRB5:SRF5 TAX5:TBB5 TKT5:TKX5 TUP5:TUT5 UEL5:UEP5 UOH5:UOL5 UYD5:UYH5 VHZ5:VID5 VRV5:VRZ5 WBR5:WBV5 WLN5:WLR5 WVJ5:WVN5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xr:uid="{460680B8-D146-46D4-81B3-6B92BF183FC1}">
      <formula1>"浄化槽設置整備事業,公共浄化槽等整備推進事業,その他（地方単独事業等）"</formula1>
    </dataValidation>
  </dataValidations>
  <pageMargins left="0.7" right="0.7" top="0.75" bottom="0.75" header="0.3" footer="0.3"/>
  <pageSetup paperSize="9" scale="75" orientation="portrait" r:id="rId1"/>
  <rowBreaks count="1" manualBreakCount="1">
    <brk id="15" max="5" man="1"/>
  </rowBreaks>
  <extLst>
    <ext xmlns:x14="http://schemas.microsoft.com/office/spreadsheetml/2009/9/main" uri="{CCE6A557-97BC-4b89-ADB6-D9C93CAAB3DF}">
      <x14:dataValidations xmlns:xm="http://schemas.microsoft.com/office/excel/2006/main" count="2">
        <x14:dataValidation type="list" allowBlank="1" xr:uid="{A7F4B087-10DF-4B09-BD4B-6DB289320B6D}">
          <x14:formula1>
            <xm:f>選択肢!$B$50</xm:f>
          </x14:formula1>
          <xm:sqref>B13:F13</xm:sqref>
        </x14:dataValidation>
        <x14:dataValidation type="list" allowBlank="1" showInputMessage="1" showErrorMessage="1" error="選択のみ" xr:uid="{5B0C1D2D-D18D-498C-A774-939418890C92}">
          <x14:formula1>
            <xm:f>選択肢!$B$49:$D$49</xm:f>
          </x14:formula1>
          <xm:sqref>B5:F5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3"/>
  <sheetViews>
    <sheetView view="pageBreakPreview" zoomScale="90" zoomScaleNormal="100" zoomScaleSheetLayoutView="90" workbookViewId="0">
      <pane ySplit="4" topLeftCell="A23" activePane="bottomLeft" state="frozen"/>
      <selection activeCell="H20" sqref="H20"/>
      <selection pane="bottomLeft" activeCell="H20" sqref="H20"/>
    </sheetView>
  </sheetViews>
  <sheetFormatPr defaultColWidth="9" defaultRowHeight="13"/>
  <cols>
    <col min="1" max="1" width="22.1796875" style="196" customWidth="1"/>
    <col min="2" max="6" width="18" style="196" customWidth="1"/>
    <col min="7" max="7" width="3.54296875" style="202" customWidth="1"/>
    <col min="8" max="16384" width="9" style="196"/>
  </cols>
  <sheetData>
    <row r="1" spans="1:17" ht="14">
      <c r="A1" s="181"/>
    </row>
    <row r="2" spans="1:17" ht="19.399999999999999" customHeight="1">
      <c r="A2" s="196" t="s">
        <v>568</v>
      </c>
      <c r="H2" s="1102" t="s">
        <v>456</v>
      </c>
      <c r="I2" s="1102"/>
      <c r="J2" s="1102"/>
      <c r="K2" s="1102"/>
      <c r="L2" s="1102"/>
      <c r="M2" s="1102"/>
      <c r="N2" s="1102"/>
      <c r="O2" s="1102"/>
      <c r="P2" s="1102"/>
      <c r="Q2" s="1102"/>
    </row>
    <row r="3" spans="1:17" ht="28.5" customHeight="1">
      <c r="A3" s="591" t="s">
        <v>569</v>
      </c>
      <c r="B3" s="808"/>
      <c r="C3" s="587"/>
      <c r="D3" s="587"/>
      <c r="E3" s="587"/>
      <c r="F3" s="695"/>
    </row>
    <row r="4" spans="1:17" ht="28.5" customHeight="1">
      <c r="A4" s="591" t="s">
        <v>433</v>
      </c>
      <c r="B4" s="393"/>
      <c r="C4" s="588"/>
      <c r="D4" s="588"/>
      <c r="E4" s="588"/>
      <c r="F4" s="588"/>
    </row>
    <row r="5" spans="1:17" ht="28.5" customHeight="1">
      <c r="A5" s="467" t="s">
        <v>434</v>
      </c>
      <c r="B5" s="717"/>
      <c r="C5" s="589"/>
      <c r="D5" s="589"/>
      <c r="E5" s="589"/>
      <c r="F5" s="589"/>
      <c r="H5" s="935" t="s">
        <v>570</v>
      </c>
      <c r="I5" s="935"/>
      <c r="J5" s="935"/>
      <c r="K5" s="935"/>
      <c r="L5" s="935"/>
      <c r="M5" s="935"/>
      <c r="N5" s="935"/>
      <c r="O5" s="935"/>
      <c r="P5" s="935"/>
      <c r="Q5" s="935"/>
    </row>
    <row r="6" spans="1:17" ht="28.5" customHeight="1">
      <c r="A6" s="467" t="s">
        <v>436</v>
      </c>
      <c r="B6" s="589"/>
      <c r="C6" s="589"/>
      <c r="D6" s="589"/>
      <c r="E6" s="589"/>
      <c r="F6" s="589"/>
      <c r="H6" s="935"/>
      <c r="I6" s="935"/>
      <c r="J6" s="935"/>
      <c r="K6" s="935"/>
      <c r="L6" s="935"/>
      <c r="M6" s="935"/>
      <c r="N6" s="935"/>
      <c r="O6" s="935"/>
      <c r="P6" s="935"/>
      <c r="Q6" s="935"/>
    </row>
    <row r="7" spans="1:17" ht="47.15" customHeight="1">
      <c r="A7" s="467" t="s">
        <v>437</v>
      </c>
      <c r="B7" s="501"/>
      <c r="C7" s="696"/>
      <c r="D7" s="588"/>
      <c r="E7" s="588"/>
      <c r="F7" s="588"/>
      <c r="H7" s="935"/>
      <c r="I7" s="935"/>
      <c r="J7" s="935"/>
      <c r="K7" s="935"/>
      <c r="L7" s="935"/>
      <c r="M7" s="935"/>
      <c r="N7" s="935"/>
      <c r="O7" s="935"/>
      <c r="P7" s="935"/>
      <c r="Q7" s="935"/>
    </row>
    <row r="8" spans="1:17" ht="29.5" customHeight="1">
      <c r="A8" s="591" t="s">
        <v>438</v>
      </c>
      <c r="B8" s="330"/>
      <c r="C8" s="750"/>
      <c r="D8" s="588"/>
      <c r="E8" s="588"/>
      <c r="F8" s="588"/>
      <c r="H8" s="935"/>
      <c r="I8" s="935"/>
      <c r="J8" s="935"/>
      <c r="K8" s="935"/>
      <c r="L8" s="935"/>
      <c r="M8" s="935"/>
      <c r="N8" s="935"/>
      <c r="O8" s="935"/>
      <c r="P8" s="935"/>
      <c r="Q8" s="935"/>
    </row>
    <row r="9" spans="1:17" ht="22" customHeight="1">
      <c r="A9" s="591" t="s">
        <v>458</v>
      </c>
      <c r="B9" s="393"/>
      <c r="C9" s="588"/>
      <c r="D9" s="588"/>
      <c r="E9" s="588"/>
      <c r="F9" s="588"/>
      <c r="H9" s="935" t="s">
        <v>439</v>
      </c>
      <c r="I9" s="935"/>
      <c r="J9" s="935"/>
      <c r="K9" s="935"/>
      <c r="L9" s="935"/>
      <c r="M9" s="935"/>
      <c r="N9" s="935"/>
      <c r="O9" s="935"/>
      <c r="P9" s="935"/>
      <c r="Q9" s="935"/>
    </row>
    <row r="10" spans="1:17" ht="27.75" customHeight="1">
      <c r="A10" s="591" t="s">
        <v>317</v>
      </c>
      <c r="B10" s="717"/>
      <c r="C10" s="589"/>
      <c r="D10" s="589"/>
      <c r="E10" s="589"/>
      <c r="F10" s="589"/>
      <c r="H10" s="935"/>
      <c r="I10" s="935"/>
      <c r="J10" s="935"/>
      <c r="K10" s="935"/>
      <c r="L10" s="935"/>
      <c r="M10" s="935"/>
      <c r="N10" s="935"/>
      <c r="O10" s="935"/>
      <c r="P10" s="935"/>
      <c r="Q10" s="935"/>
    </row>
    <row r="11" spans="1:17" ht="36" customHeight="1">
      <c r="A11" s="591" t="s">
        <v>440</v>
      </c>
      <c r="B11" s="717"/>
      <c r="C11" s="589"/>
      <c r="D11" s="589"/>
      <c r="E11" s="589"/>
      <c r="F11" s="589"/>
      <c r="H11" s="935"/>
      <c r="I11" s="935"/>
      <c r="J11" s="935"/>
      <c r="K11" s="935"/>
      <c r="L11" s="935"/>
      <c r="M11" s="935"/>
      <c r="N11" s="935"/>
      <c r="O11" s="935"/>
      <c r="P11" s="935"/>
      <c r="Q11" s="935"/>
    </row>
    <row r="12" spans="1:17" ht="36" customHeight="1">
      <c r="A12" s="591" t="s">
        <v>442</v>
      </c>
      <c r="B12" s="717"/>
      <c r="C12" s="589"/>
      <c r="D12" s="589"/>
      <c r="E12" s="589"/>
      <c r="F12" s="589"/>
      <c r="H12" s="935"/>
      <c r="I12" s="935"/>
      <c r="J12" s="935"/>
      <c r="K12" s="935"/>
      <c r="L12" s="935"/>
      <c r="M12" s="935"/>
      <c r="N12" s="935"/>
      <c r="O12" s="935"/>
      <c r="P12" s="935"/>
      <c r="Q12" s="935"/>
    </row>
    <row r="13" spans="1:17" ht="33.75" customHeight="1">
      <c r="A13" s="467" t="s">
        <v>443</v>
      </c>
      <c r="B13" s="393"/>
      <c r="C13" s="807"/>
      <c r="D13" s="807"/>
      <c r="E13" s="807"/>
      <c r="F13" s="807"/>
      <c r="H13" s="1101" t="s">
        <v>441</v>
      </c>
      <c r="I13" s="1101"/>
      <c r="J13" s="1101"/>
      <c r="K13" s="1101"/>
      <c r="L13" s="1101"/>
      <c r="M13" s="1101"/>
      <c r="N13" s="1101"/>
      <c r="O13" s="1101"/>
      <c r="P13" s="1101"/>
      <c r="Q13" s="1101"/>
    </row>
    <row r="14" spans="1:17" ht="39.65" customHeight="1">
      <c r="A14" s="467" t="s">
        <v>444</v>
      </c>
      <c r="B14" s="751"/>
      <c r="C14" s="751"/>
      <c r="D14" s="751"/>
      <c r="E14" s="751"/>
      <c r="F14" s="751"/>
      <c r="H14" s="1101"/>
      <c r="I14" s="1101"/>
      <c r="J14" s="1101"/>
      <c r="K14" s="1101"/>
      <c r="L14" s="1101"/>
      <c r="M14" s="1101"/>
      <c r="N14" s="1101"/>
      <c r="O14" s="1101"/>
      <c r="P14" s="1101"/>
      <c r="Q14" s="1101"/>
    </row>
    <row r="15" spans="1:17" ht="35.15" customHeight="1" thickBot="1">
      <c r="A15" s="254" t="s">
        <v>445</v>
      </c>
      <c r="B15" s="352"/>
      <c r="C15" s="338"/>
      <c r="D15" s="338"/>
      <c r="E15" s="338"/>
      <c r="F15" s="338"/>
      <c r="H15" s="1101"/>
      <c r="I15" s="1101"/>
      <c r="J15" s="1101"/>
      <c r="K15" s="1101"/>
      <c r="L15" s="1101"/>
      <c r="M15" s="1101"/>
      <c r="N15" s="1101"/>
      <c r="O15" s="1101"/>
      <c r="P15" s="1101"/>
      <c r="Q15" s="1101"/>
    </row>
    <row r="16" spans="1:17" ht="44.5" thickTop="1">
      <c r="A16" s="229" t="s">
        <v>446</v>
      </c>
      <c r="B16" s="329"/>
      <c r="C16" s="329"/>
      <c r="D16" s="329"/>
      <c r="E16" s="329"/>
      <c r="F16" s="329"/>
      <c r="H16" s="1101"/>
      <c r="I16" s="1101"/>
      <c r="J16" s="1101"/>
      <c r="K16" s="1101"/>
      <c r="L16" s="1101"/>
      <c r="M16" s="1101"/>
      <c r="N16" s="1101"/>
      <c r="O16" s="1101"/>
      <c r="P16" s="1101"/>
      <c r="Q16" s="1101"/>
    </row>
    <row r="17" spans="1:17" ht="29.25" customHeight="1">
      <c r="A17" s="467" t="s">
        <v>571</v>
      </c>
      <c r="B17" s="700"/>
      <c r="C17" s="700"/>
      <c r="D17" s="700"/>
      <c r="E17" s="700"/>
      <c r="F17" s="700"/>
      <c r="H17" s="1101"/>
      <c r="I17" s="1101"/>
      <c r="J17" s="1101"/>
      <c r="K17" s="1101"/>
      <c r="L17" s="1101"/>
      <c r="M17" s="1101"/>
      <c r="N17" s="1101"/>
      <c r="O17" s="1101"/>
      <c r="P17" s="1101"/>
      <c r="Q17" s="1101"/>
    </row>
    <row r="18" spans="1:17" ht="37.5" customHeight="1">
      <c r="A18" s="467" t="s">
        <v>451</v>
      </c>
      <c r="B18" s="752"/>
      <c r="C18" s="752"/>
      <c r="D18" s="752"/>
      <c r="E18" s="752"/>
      <c r="F18" s="752"/>
      <c r="H18" s="1101"/>
      <c r="I18" s="1101"/>
      <c r="J18" s="1101"/>
      <c r="K18" s="1101"/>
      <c r="L18" s="1101"/>
      <c r="M18" s="1101"/>
      <c r="N18" s="1101"/>
      <c r="O18" s="1101"/>
      <c r="P18" s="1101"/>
      <c r="Q18" s="1101"/>
    </row>
    <row r="19" spans="1:17" ht="50.25" customHeight="1">
      <c r="A19" s="467" t="s">
        <v>572</v>
      </c>
      <c r="B19" s="753"/>
      <c r="C19" s="753"/>
      <c r="D19" s="753"/>
      <c r="E19" s="753"/>
      <c r="F19" s="753"/>
      <c r="H19" s="1101"/>
      <c r="I19" s="1101"/>
      <c r="J19" s="1101"/>
      <c r="K19" s="1101"/>
      <c r="L19" s="1101"/>
      <c r="M19" s="1101"/>
      <c r="N19" s="1101"/>
      <c r="O19" s="1101"/>
      <c r="P19" s="1101"/>
      <c r="Q19" s="1101"/>
    </row>
    <row r="20" spans="1:17" ht="50.25" customHeight="1">
      <c r="A20" s="467" t="s">
        <v>573</v>
      </c>
      <c r="B20" s="753"/>
      <c r="C20" s="753"/>
      <c r="D20" s="753"/>
      <c r="E20" s="753"/>
      <c r="F20" s="753"/>
      <c r="H20" s="1163" t="s">
        <v>574</v>
      </c>
      <c r="I20" s="1163"/>
      <c r="J20" s="1163"/>
      <c r="K20" s="1163"/>
      <c r="L20" s="1163"/>
      <c r="M20" s="1163"/>
      <c r="N20" s="1163"/>
      <c r="O20" s="1163"/>
      <c r="P20" s="1163"/>
      <c r="Q20" s="1163"/>
    </row>
    <row r="21" spans="1:17" ht="50.25" customHeight="1">
      <c r="A21" s="467" t="s">
        <v>575</v>
      </c>
      <c r="B21" s="753"/>
      <c r="C21" s="753"/>
      <c r="D21" s="753"/>
      <c r="E21" s="753"/>
      <c r="F21" s="753"/>
      <c r="H21" s="1163"/>
      <c r="I21" s="1163"/>
      <c r="J21" s="1163"/>
      <c r="K21" s="1163"/>
      <c r="L21" s="1163"/>
      <c r="M21" s="1163"/>
      <c r="N21" s="1163"/>
      <c r="O21" s="1163"/>
      <c r="P21" s="1163"/>
      <c r="Q21" s="1163"/>
    </row>
    <row r="22" spans="1:17" ht="50.25" customHeight="1">
      <c r="A22" s="467" t="s">
        <v>576</v>
      </c>
      <c r="B22" s="753"/>
      <c r="C22" s="753"/>
      <c r="D22" s="753"/>
      <c r="E22" s="753"/>
      <c r="F22" s="753"/>
      <c r="H22" s="1101" t="s">
        <v>577</v>
      </c>
      <c r="I22" s="1101"/>
      <c r="J22" s="1101"/>
      <c r="K22" s="1101"/>
      <c r="L22" s="1101"/>
      <c r="M22" s="1101"/>
      <c r="N22" s="1101"/>
      <c r="O22" s="1101"/>
      <c r="P22" s="1101"/>
      <c r="Q22" s="1101"/>
    </row>
    <row r="23" spans="1:17" ht="50.25" customHeight="1">
      <c r="A23" s="467" t="s">
        <v>578</v>
      </c>
      <c r="B23" s="753"/>
      <c r="C23" s="753"/>
      <c r="D23" s="753"/>
      <c r="E23" s="753"/>
      <c r="F23" s="753"/>
      <c r="H23" s="1101"/>
      <c r="I23" s="1101"/>
      <c r="J23" s="1101"/>
      <c r="K23" s="1101"/>
      <c r="L23" s="1101"/>
      <c r="M23" s="1101"/>
      <c r="N23" s="1101"/>
      <c r="O23" s="1101"/>
      <c r="P23" s="1101"/>
      <c r="Q23" s="1101"/>
    </row>
    <row r="24" spans="1:17" ht="50.25" customHeight="1">
      <c r="A24" s="467" t="s">
        <v>579</v>
      </c>
      <c r="B24" s="753"/>
      <c r="C24" s="753"/>
      <c r="D24" s="753"/>
      <c r="E24" s="753"/>
      <c r="F24" s="753"/>
      <c r="H24" s="1101"/>
      <c r="I24" s="1101"/>
      <c r="J24" s="1101"/>
      <c r="K24" s="1101"/>
      <c r="L24" s="1101"/>
      <c r="M24" s="1101"/>
      <c r="N24" s="1101"/>
      <c r="O24" s="1101"/>
      <c r="P24" s="1101"/>
      <c r="Q24" s="1101"/>
    </row>
    <row r="25" spans="1:17" ht="51" customHeight="1">
      <c r="A25" s="793" t="s">
        <v>580</v>
      </c>
      <c r="B25" s="794"/>
      <c r="C25" s="794"/>
      <c r="D25" s="794"/>
      <c r="E25" s="794"/>
      <c r="F25" s="794"/>
      <c r="H25" s="1101"/>
      <c r="I25" s="1101"/>
      <c r="J25" s="1101"/>
      <c r="K25" s="1101"/>
      <c r="L25" s="1101"/>
      <c r="M25" s="1101"/>
      <c r="N25" s="1101"/>
      <c r="O25" s="1101"/>
      <c r="P25" s="1101"/>
      <c r="Q25" s="1101"/>
    </row>
    <row r="26" spans="1:17" ht="27.65" customHeight="1">
      <c r="A26" s="795" t="s">
        <v>581</v>
      </c>
      <c r="B26" s="794"/>
      <c r="C26" s="794"/>
      <c r="D26" s="794"/>
      <c r="E26" s="700"/>
      <c r="F26" s="700"/>
      <c r="H26" s="1101"/>
      <c r="I26" s="1101"/>
      <c r="J26" s="1101"/>
      <c r="K26" s="1101"/>
      <c r="L26" s="1101"/>
      <c r="M26" s="1101"/>
      <c r="N26" s="1101"/>
      <c r="O26" s="1101"/>
      <c r="P26" s="1101"/>
      <c r="Q26" s="1101"/>
    </row>
    <row r="27" spans="1:17" ht="34" customHeight="1">
      <c r="A27" s="591" t="s">
        <v>102</v>
      </c>
      <c r="B27" s="754"/>
      <c r="C27" s="754"/>
      <c r="D27" s="754"/>
      <c r="E27" s="754"/>
      <c r="F27" s="754"/>
      <c r="H27" s="1101"/>
      <c r="I27" s="1101"/>
      <c r="J27" s="1101"/>
      <c r="K27" s="1101"/>
      <c r="L27" s="1101"/>
      <c r="M27" s="1101"/>
      <c r="N27" s="1101"/>
      <c r="O27" s="1101"/>
      <c r="P27" s="1101"/>
      <c r="Q27" s="1101"/>
    </row>
    <row r="28" spans="1:17">
      <c r="A28" s="230"/>
      <c r="B28" s="202"/>
      <c r="C28" s="202"/>
      <c r="D28" s="202"/>
      <c r="E28" s="202"/>
      <c r="F28" s="202"/>
      <c r="H28" s="1101"/>
      <c r="I28" s="1101"/>
      <c r="J28" s="1101"/>
      <c r="K28" s="1101"/>
      <c r="L28" s="1101"/>
      <c r="M28" s="1101"/>
      <c r="N28" s="1101"/>
      <c r="O28" s="1101"/>
      <c r="P28" s="1101"/>
      <c r="Q28" s="1101"/>
    </row>
    <row r="29" spans="1:17">
      <c r="H29" s="445"/>
      <c r="I29" s="445"/>
      <c r="J29" s="445"/>
      <c r="K29" s="445"/>
      <c r="L29" s="445"/>
      <c r="M29" s="445"/>
      <c r="N29" s="445"/>
      <c r="O29" s="445"/>
      <c r="P29" s="445"/>
      <c r="Q29" s="445"/>
    </row>
    <row r="30" spans="1:17">
      <c r="H30" s="445"/>
      <c r="I30" s="445"/>
      <c r="J30" s="445"/>
      <c r="K30" s="445"/>
      <c r="L30" s="445"/>
      <c r="M30" s="445"/>
      <c r="N30" s="445"/>
      <c r="O30" s="445"/>
      <c r="P30" s="445"/>
      <c r="Q30" s="445"/>
    </row>
    <row r="31" spans="1:17">
      <c r="H31" s="445"/>
      <c r="I31" s="445"/>
      <c r="J31" s="445"/>
      <c r="K31" s="445"/>
      <c r="L31" s="445"/>
      <c r="M31" s="445"/>
      <c r="N31" s="445"/>
      <c r="O31" s="445"/>
      <c r="P31" s="445"/>
      <c r="Q31" s="445"/>
    </row>
    <row r="32" spans="1:17">
      <c r="H32" s="445"/>
      <c r="I32" s="445"/>
      <c r="J32" s="445"/>
      <c r="K32" s="445"/>
      <c r="L32" s="445"/>
      <c r="M32" s="445"/>
      <c r="N32" s="445"/>
      <c r="O32" s="445"/>
      <c r="P32" s="445"/>
      <c r="Q32" s="445"/>
    </row>
    <row r="33" spans="8:17">
      <c r="H33" s="445"/>
      <c r="I33" s="445"/>
      <c r="J33" s="445"/>
      <c r="K33" s="445"/>
      <c r="L33" s="445"/>
      <c r="M33" s="445"/>
      <c r="N33" s="445"/>
      <c r="O33" s="445"/>
      <c r="P33" s="445"/>
      <c r="Q33" s="445"/>
    </row>
  </sheetData>
  <mergeCells count="6">
    <mergeCell ref="H22:Q28"/>
    <mergeCell ref="H13:Q19"/>
    <mergeCell ref="H20:Q21"/>
    <mergeCell ref="H2:Q2"/>
    <mergeCell ref="H5:Q8"/>
    <mergeCell ref="H9:Q12"/>
  </mergeCells>
  <phoneticPr fontId="16"/>
  <conditionalFormatting sqref="B16:B24">
    <cfRule type="expression" dxfId="15" priority="20">
      <formula>$B$16="○"</formula>
    </cfRule>
  </conditionalFormatting>
  <conditionalFormatting sqref="B25:B26">
    <cfRule type="expression" dxfId="14" priority="13">
      <formula>$B$25="○"</formula>
    </cfRule>
  </conditionalFormatting>
  <conditionalFormatting sqref="C16:C24">
    <cfRule type="expression" dxfId="13" priority="19">
      <formula>$C$16="○"</formula>
    </cfRule>
  </conditionalFormatting>
  <conditionalFormatting sqref="C26">
    <cfRule type="expression" dxfId="12" priority="9">
      <formula>$C$25="○"</formula>
    </cfRule>
  </conditionalFormatting>
  <conditionalFormatting sqref="C25:F25">
    <cfRule type="expression" dxfId="11" priority="1">
      <formula>$B$25="○"</formula>
    </cfRule>
  </conditionalFormatting>
  <conditionalFormatting sqref="D16:D24">
    <cfRule type="expression" dxfId="10" priority="18">
      <formula>$D$16="○"</formula>
    </cfRule>
  </conditionalFormatting>
  <conditionalFormatting sqref="D26">
    <cfRule type="expression" dxfId="9" priority="10">
      <formula>$D$25="○"</formula>
    </cfRule>
  </conditionalFormatting>
  <conditionalFormatting sqref="E16:E24">
    <cfRule type="expression" dxfId="8" priority="17">
      <formula>$E$16="○"</formula>
    </cfRule>
  </conditionalFormatting>
  <conditionalFormatting sqref="E26">
    <cfRule type="expression" dxfId="7" priority="11">
      <formula>$E$25="○"</formula>
    </cfRule>
  </conditionalFormatting>
  <conditionalFormatting sqref="E26:F26">
    <cfRule type="expression" dxfId="6" priority="14">
      <formula>E$39&lt;&gt;""</formula>
    </cfRule>
  </conditionalFormatting>
  <conditionalFormatting sqref="F16:F24">
    <cfRule type="expression" dxfId="5" priority="16">
      <formula>$F$16="○"</formula>
    </cfRule>
  </conditionalFormatting>
  <conditionalFormatting sqref="F26">
    <cfRule type="expression" dxfId="4" priority="5">
      <formula>$F$25="○"</formula>
    </cfRule>
  </conditionalFormatting>
  <dataValidations count="2">
    <dataValidation type="list" allowBlank="1" showInputMessage="1" sqref="B27:F27" xr:uid="{00000000-0002-0000-0C00-000002000000}">
      <formula1>"可燃ごみも含む,資源ごみのみ,-"</formula1>
    </dataValidation>
    <dataValidation type="list" allowBlank="1" showInputMessage="1" sqref="C6:F6" xr:uid="{00000000-0002-0000-0C00-000006000000}">
      <formula1>"新設工事,改良（改造）工事,増設工事"</formula1>
    </dataValidation>
  </dataValidations>
  <pageMargins left="0.7" right="0.7" top="0.75" bottom="0.75" header="0.3" footer="0.3"/>
  <pageSetup paperSize="9" scale="79" orientation="portrait" r:id="rId1"/>
  <extLst>
    <ext xmlns:x14="http://schemas.microsoft.com/office/spreadsheetml/2009/9/main" uri="{CCE6A557-97BC-4b89-ADB6-D9C93CAAB3DF}">
      <x14:dataValidations xmlns:xm="http://schemas.microsoft.com/office/excel/2006/main" count="5">
        <x14:dataValidation type="list" allowBlank="1" showInputMessage="1" xr:uid="{7D6437ED-4E3A-4A04-89AD-47DEE9993DD2}">
          <x14:formula1>
            <xm:f>選択肢!$B$30:$D$30</xm:f>
          </x14:formula1>
          <xm:sqref>B6</xm:sqref>
        </x14:dataValidation>
        <x14:dataValidation type="list" allowBlank="1" showInputMessage="1" xr:uid="{236FF591-D53E-454C-8ED8-CBD98DD85304}">
          <x14:formula1>
            <xm:f>選択肢!$B$31:$F$31</xm:f>
          </x14:formula1>
          <xm:sqref>B8:F8</xm:sqref>
        </x14:dataValidation>
        <x14:dataValidation type="list" allowBlank="1" showInputMessage="1" showErrorMessage="1" error="活用予定がない場合は入力不要" xr:uid="{7F786D2B-6C0C-408B-B576-23BF32A61733}">
          <x14:formula1>
            <xm:f>選択肢!$B$32</xm:f>
          </x14:formula1>
          <xm:sqref>B16:F16</xm:sqref>
        </x14:dataValidation>
        <x14:dataValidation type="list" allowBlank="1" showInputMessage="1" xr:uid="{CEB655F4-52E1-43A2-A2A6-2B97D3E6D568}">
          <x14:formula1>
            <xm:f>選択肢!$B$33</xm:f>
          </x14:formula1>
          <xm:sqref>B17:F24</xm:sqref>
        </x14:dataValidation>
        <x14:dataValidation type="list" allowBlank="1" showInputMessage="1" showErrorMessage="1" xr:uid="{D3D06F98-F199-429D-97C8-0C29FF53AEF6}">
          <x14:formula1>
            <xm:f>選択肢!$B$39:$C$39</xm:f>
          </x14:formula1>
          <xm:sqref>B25:F26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A2485-77D4-40C2-A132-139FD6A86C4E}">
  <dimension ref="A2:I44"/>
  <sheetViews>
    <sheetView tabSelected="1" view="pageBreakPreview" topLeftCell="A28" zoomScaleNormal="100" zoomScaleSheetLayoutView="100" workbookViewId="0">
      <selection activeCell="A31" sqref="A31:I31"/>
    </sheetView>
  </sheetViews>
  <sheetFormatPr defaultColWidth="9" defaultRowHeight="14"/>
  <cols>
    <col min="1" max="9" width="10.81640625" style="181" customWidth="1"/>
    <col min="10" max="16384" width="9" style="181"/>
  </cols>
  <sheetData>
    <row r="2" spans="1:9" ht="25.5" customHeight="1">
      <c r="A2" s="594" t="s">
        <v>0</v>
      </c>
      <c r="B2" s="234"/>
      <c r="C2" s="234"/>
      <c r="D2" s="234"/>
      <c r="E2" s="234"/>
      <c r="F2" s="234"/>
      <c r="G2" s="234"/>
      <c r="H2" s="234"/>
      <c r="I2" s="234"/>
    </row>
    <row r="3" spans="1:9" ht="16">
      <c r="A3" s="594"/>
      <c r="B3" s="234"/>
      <c r="C3" s="234"/>
      <c r="D3" s="234"/>
      <c r="E3" s="234"/>
      <c r="F3" s="234"/>
      <c r="G3" s="234"/>
      <c r="H3" s="234"/>
      <c r="I3" s="234"/>
    </row>
    <row r="4" spans="1:9" ht="146.5" customHeight="1">
      <c r="A4" s="843" t="s">
        <v>1</v>
      </c>
      <c r="B4" s="843"/>
      <c r="C4" s="843"/>
      <c r="D4" s="843"/>
      <c r="E4" s="843"/>
      <c r="F4" s="843"/>
      <c r="G4" s="843"/>
      <c r="H4" s="843"/>
      <c r="I4" s="843"/>
    </row>
    <row r="5" spans="1:9">
      <c r="A5" s="595"/>
      <c r="B5" s="595"/>
      <c r="C5" s="595"/>
      <c r="D5" s="595"/>
      <c r="E5" s="595"/>
      <c r="F5" s="595"/>
      <c r="G5" s="595"/>
      <c r="H5" s="595"/>
      <c r="I5" s="595"/>
    </row>
    <row r="6" spans="1:9" ht="27" customHeight="1">
      <c r="A6" s="234" t="s">
        <v>2</v>
      </c>
      <c r="B6" s="234"/>
      <c r="C6" s="234"/>
      <c r="D6" s="234"/>
      <c r="E6" s="234"/>
      <c r="F6" s="234"/>
      <c r="G6" s="234"/>
      <c r="H6" s="234"/>
      <c r="I6" s="234"/>
    </row>
    <row r="7" spans="1:9" ht="210" customHeight="1">
      <c r="A7" s="844" t="s">
        <v>3</v>
      </c>
      <c r="B7" s="845"/>
      <c r="C7" s="845"/>
      <c r="D7" s="845"/>
      <c r="E7" s="845"/>
      <c r="F7" s="845"/>
      <c r="G7" s="845"/>
      <c r="H7" s="845"/>
      <c r="I7" s="845"/>
    </row>
    <row r="8" spans="1:9" ht="27.75" customHeight="1">
      <c r="A8" s="846" t="s">
        <v>4</v>
      </c>
      <c r="B8" s="847"/>
      <c r="C8" s="847"/>
      <c r="D8" s="847"/>
      <c r="E8" s="847"/>
      <c r="F8" s="847"/>
      <c r="G8" s="847"/>
      <c r="H8" s="847"/>
      <c r="I8" s="848"/>
    </row>
    <row r="9" spans="1:9" ht="104.5" customHeight="1">
      <c r="A9" s="841" t="s">
        <v>5</v>
      </c>
      <c r="B9" s="841"/>
      <c r="C9" s="841"/>
      <c r="D9" s="842" t="s">
        <v>6</v>
      </c>
      <c r="E9" s="842"/>
      <c r="F9" s="842"/>
      <c r="G9" s="842"/>
      <c r="H9" s="842"/>
      <c r="I9" s="842"/>
    </row>
    <row r="10" spans="1:9" ht="93.75" customHeight="1">
      <c r="A10" s="841" t="s">
        <v>7</v>
      </c>
      <c r="B10" s="841"/>
      <c r="C10" s="841"/>
      <c r="D10" s="842" t="s">
        <v>8</v>
      </c>
      <c r="E10" s="842"/>
      <c r="F10" s="842"/>
      <c r="G10" s="842"/>
      <c r="H10" s="842"/>
      <c r="I10" s="842"/>
    </row>
    <row r="11" spans="1:9" ht="73.5" customHeight="1">
      <c r="A11" s="841" t="s">
        <v>9</v>
      </c>
      <c r="B11" s="841"/>
      <c r="C11" s="841"/>
      <c r="D11" s="842" t="s">
        <v>10</v>
      </c>
      <c r="E11" s="842"/>
      <c r="F11" s="842"/>
      <c r="G11" s="842"/>
      <c r="H11" s="842"/>
      <c r="I11" s="842"/>
    </row>
    <row r="12" spans="1:9" ht="54" customHeight="1">
      <c r="A12" s="842" t="s">
        <v>11</v>
      </c>
      <c r="B12" s="842"/>
      <c r="C12" s="842"/>
      <c r="D12" s="842"/>
      <c r="E12" s="842"/>
      <c r="F12" s="842"/>
      <c r="G12" s="842"/>
      <c r="H12" s="842"/>
      <c r="I12" s="842"/>
    </row>
    <row r="13" spans="1:9" ht="52.5" customHeight="1">
      <c r="A13" s="852" t="s">
        <v>12</v>
      </c>
      <c r="B13" s="852"/>
      <c r="C13" s="852"/>
      <c r="D13" s="852"/>
      <c r="E13" s="852"/>
      <c r="F13" s="852"/>
      <c r="G13" s="852"/>
      <c r="H13" s="852"/>
      <c r="I13" s="852"/>
    </row>
    <row r="14" spans="1:9" ht="338.15" customHeight="1">
      <c r="A14" s="853" t="s">
        <v>13</v>
      </c>
      <c r="B14" s="854"/>
      <c r="C14" s="854"/>
      <c r="D14" s="854"/>
      <c r="E14" s="854"/>
      <c r="F14" s="854"/>
      <c r="G14" s="854"/>
      <c r="H14" s="854"/>
      <c r="I14" s="855"/>
    </row>
    <row r="15" spans="1:9" ht="101.15" customHeight="1">
      <c r="A15" s="853" t="s">
        <v>14</v>
      </c>
      <c r="B15" s="854"/>
      <c r="C15" s="854"/>
      <c r="D15" s="854"/>
      <c r="E15" s="854"/>
      <c r="F15" s="854"/>
      <c r="G15" s="854"/>
      <c r="H15" s="854"/>
      <c r="I15" s="855"/>
    </row>
    <row r="16" spans="1:9">
      <c r="A16" s="234"/>
      <c r="B16" s="234"/>
      <c r="C16" s="234"/>
      <c r="D16" s="234"/>
      <c r="E16" s="234"/>
      <c r="F16" s="234"/>
      <c r="G16" s="234"/>
      <c r="H16" s="234"/>
      <c r="I16" s="234"/>
    </row>
    <row r="17" spans="1:9" ht="22.5" customHeight="1">
      <c r="A17" s="856" t="s">
        <v>15</v>
      </c>
      <c r="B17" s="856"/>
      <c r="C17" s="856"/>
      <c r="D17" s="856"/>
      <c r="E17" s="856"/>
      <c r="F17" s="856"/>
      <c r="G17" s="856"/>
      <c r="H17" s="856"/>
      <c r="I17" s="856"/>
    </row>
    <row r="18" spans="1:9" ht="120.75" customHeight="1">
      <c r="A18" s="853" t="s">
        <v>16</v>
      </c>
      <c r="B18" s="854"/>
      <c r="C18" s="854"/>
      <c r="D18" s="854"/>
      <c r="E18" s="854"/>
      <c r="F18" s="854"/>
      <c r="G18" s="854"/>
      <c r="H18" s="854"/>
      <c r="I18" s="855"/>
    </row>
    <row r="19" spans="1:9">
      <c r="A19" s="234"/>
      <c r="B19" s="234"/>
      <c r="C19" s="234"/>
      <c r="D19" s="234"/>
      <c r="E19" s="234"/>
      <c r="F19" s="234"/>
      <c r="G19" s="234"/>
      <c r="H19" s="234"/>
      <c r="I19" s="234"/>
    </row>
    <row r="20" spans="1:9" ht="24" customHeight="1">
      <c r="A20" s="234" t="s">
        <v>17</v>
      </c>
      <c r="B20" s="234"/>
      <c r="C20" s="234"/>
      <c r="D20" s="234"/>
      <c r="E20" s="234"/>
      <c r="F20" s="234"/>
      <c r="G20" s="234"/>
      <c r="H20" s="234"/>
      <c r="I20" s="234"/>
    </row>
    <row r="21" spans="1:9" ht="45" customHeight="1">
      <c r="A21" s="849" t="s">
        <v>18</v>
      </c>
      <c r="B21" s="850"/>
      <c r="C21" s="850"/>
      <c r="D21" s="850"/>
      <c r="E21" s="850"/>
      <c r="F21" s="850"/>
      <c r="G21" s="850"/>
      <c r="H21" s="850"/>
      <c r="I21" s="851"/>
    </row>
    <row r="22" spans="1:9" ht="213.75" customHeight="1">
      <c r="A22" s="857" t="s">
        <v>19</v>
      </c>
      <c r="B22" s="856"/>
      <c r="C22" s="856"/>
      <c r="D22" s="856"/>
      <c r="E22" s="856"/>
      <c r="F22" s="856"/>
      <c r="G22" s="856"/>
      <c r="H22" s="856"/>
      <c r="I22" s="858"/>
    </row>
    <row r="23" spans="1:9" ht="84" customHeight="1">
      <c r="A23" s="859" t="s">
        <v>20</v>
      </c>
      <c r="B23" s="860"/>
      <c r="C23" s="860"/>
      <c r="D23" s="860"/>
      <c r="E23" s="860"/>
      <c r="F23" s="860"/>
      <c r="G23" s="860"/>
      <c r="H23" s="860"/>
      <c r="I23" s="861"/>
    </row>
    <row r="24" spans="1:9" ht="15.75" customHeight="1">
      <c r="A24" s="596"/>
      <c r="B24" s="234"/>
      <c r="C24" s="234"/>
      <c r="D24" s="234"/>
      <c r="E24" s="234"/>
      <c r="F24" s="234"/>
      <c r="G24" s="234"/>
      <c r="H24" s="234"/>
      <c r="I24" s="234"/>
    </row>
    <row r="25" spans="1:9" ht="24" customHeight="1">
      <c r="A25" s="234" t="s">
        <v>21</v>
      </c>
      <c r="B25" s="234"/>
      <c r="C25" s="234"/>
      <c r="D25" s="234"/>
      <c r="E25" s="234"/>
      <c r="F25" s="234"/>
      <c r="G25" s="234"/>
      <c r="H25" s="234"/>
      <c r="I25" s="234"/>
    </row>
    <row r="26" spans="1:9" ht="41.25" customHeight="1">
      <c r="A26" s="849" t="s">
        <v>22</v>
      </c>
      <c r="B26" s="850"/>
      <c r="C26" s="850"/>
      <c r="D26" s="850"/>
      <c r="E26" s="850"/>
      <c r="F26" s="850"/>
      <c r="G26" s="850"/>
      <c r="H26" s="850"/>
      <c r="I26" s="851"/>
    </row>
    <row r="27" spans="1:9" ht="187.5" customHeight="1">
      <c r="A27" s="863" t="s">
        <v>23</v>
      </c>
      <c r="B27" s="864"/>
      <c r="C27" s="864"/>
      <c r="D27" s="864"/>
      <c r="E27" s="864"/>
      <c r="F27" s="864"/>
      <c r="G27" s="864"/>
      <c r="H27" s="864"/>
      <c r="I27" s="865"/>
    </row>
    <row r="28" spans="1:9" ht="24.75" customHeight="1">
      <c r="A28" s="862" t="s">
        <v>24</v>
      </c>
      <c r="B28" s="862"/>
      <c r="C28" s="862"/>
      <c r="D28" s="862"/>
      <c r="E28" s="862"/>
      <c r="F28" s="862"/>
      <c r="G28" s="862"/>
      <c r="H28" s="862"/>
      <c r="I28" s="862"/>
    </row>
    <row r="29" spans="1:9" ht="24.75" customHeight="1">
      <c r="A29" s="862"/>
      <c r="B29" s="862"/>
      <c r="C29" s="862"/>
      <c r="D29" s="862"/>
      <c r="E29" s="862"/>
      <c r="F29" s="862"/>
      <c r="G29" s="862"/>
      <c r="H29" s="862"/>
      <c r="I29" s="862"/>
    </row>
    <row r="30" spans="1:9" ht="58.5" customHeight="1">
      <c r="A30" s="849" t="s">
        <v>787</v>
      </c>
      <c r="B30" s="850"/>
      <c r="C30" s="850"/>
      <c r="D30" s="850"/>
      <c r="E30" s="850"/>
      <c r="F30" s="850"/>
      <c r="G30" s="850"/>
      <c r="H30" s="850"/>
      <c r="I30" s="851"/>
    </row>
    <row r="31" spans="1:9" ht="86.25" customHeight="1">
      <c r="A31" s="857" t="s">
        <v>25</v>
      </c>
      <c r="B31" s="862"/>
      <c r="C31" s="862"/>
      <c r="D31" s="862"/>
      <c r="E31" s="862"/>
      <c r="F31" s="862"/>
      <c r="G31" s="862"/>
      <c r="H31" s="862"/>
      <c r="I31" s="866"/>
    </row>
    <row r="32" spans="1:9" ht="67.5" customHeight="1">
      <c r="A32" s="857" t="s">
        <v>26</v>
      </c>
      <c r="B32" s="862"/>
      <c r="C32" s="862"/>
      <c r="D32" s="862"/>
      <c r="E32" s="862"/>
      <c r="F32" s="862"/>
      <c r="G32" s="862"/>
      <c r="H32" s="862"/>
      <c r="I32" s="866"/>
    </row>
    <row r="33" spans="1:9" ht="159.75" customHeight="1">
      <c r="A33" s="857" t="s">
        <v>27</v>
      </c>
      <c r="B33" s="862"/>
      <c r="C33" s="862"/>
      <c r="D33" s="862"/>
      <c r="E33" s="862"/>
      <c r="F33" s="862"/>
      <c r="G33" s="862"/>
      <c r="H33" s="862"/>
      <c r="I33" s="866"/>
    </row>
    <row r="34" spans="1:9" ht="69.75" customHeight="1">
      <c r="A34" s="857" t="s">
        <v>28</v>
      </c>
      <c r="B34" s="862"/>
      <c r="C34" s="862"/>
      <c r="D34" s="862"/>
      <c r="E34" s="862"/>
      <c r="F34" s="862"/>
      <c r="G34" s="862"/>
      <c r="H34" s="862"/>
      <c r="I34" s="866"/>
    </row>
    <row r="35" spans="1:9" ht="63" customHeight="1">
      <c r="A35" s="857" t="s">
        <v>29</v>
      </c>
      <c r="B35" s="862"/>
      <c r="C35" s="862"/>
      <c r="D35" s="862"/>
      <c r="E35" s="862"/>
      <c r="F35" s="862"/>
      <c r="G35" s="862"/>
      <c r="H35" s="862"/>
      <c r="I35" s="866"/>
    </row>
    <row r="36" spans="1:9" ht="70.5" customHeight="1">
      <c r="A36" s="857" t="s">
        <v>30</v>
      </c>
      <c r="B36" s="862"/>
      <c r="C36" s="862"/>
      <c r="D36" s="862"/>
      <c r="E36" s="862"/>
      <c r="F36" s="862"/>
      <c r="G36" s="862"/>
      <c r="H36" s="862"/>
      <c r="I36" s="866"/>
    </row>
    <row r="37" spans="1:9" ht="60.75" customHeight="1">
      <c r="A37" s="857" t="s">
        <v>31</v>
      </c>
      <c r="B37" s="862"/>
      <c r="C37" s="862"/>
      <c r="D37" s="862"/>
      <c r="E37" s="862"/>
      <c r="F37" s="862"/>
      <c r="G37" s="862"/>
      <c r="H37" s="862"/>
      <c r="I37" s="866"/>
    </row>
    <row r="38" spans="1:9" ht="138" customHeight="1">
      <c r="A38" s="859" t="s">
        <v>32</v>
      </c>
      <c r="B38" s="860"/>
      <c r="C38" s="860"/>
      <c r="D38" s="860"/>
      <c r="E38" s="860"/>
      <c r="F38" s="860"/>
      <c r="G38" s="860"/>
      <c r="H38" s="860"/>
      <c r="I38" s="861"/>
    </row>
    <row r="39" spans="1:9" ht="19.5" customHeight="1">
      <c r="A39" s="862" t="s">
        <v>33</v>
      </c>
      <c r="B39" s="862"/>
      <c r="C39" s="862"/>
      <c r="D39" s="862"/>
      <c r="E39" s="862"/>
      <c r="F39" s="862"/>
      <c r="G39" s="862"/>
      <c r="H39" s="862"/>
      <c r="I39" s="862"/>
    </row>
    <row r="40" spans="1:9" ht="84" customHeight="1">
      <c r="A40" s="853" t="s">
        <v>34</v>
      </c>
      <c r="B40" s="854"/>
      <c r="C40" s="854"/>
      <c r="D40" s="854"/>
      <c r="E40" s="854"/>
      <c r="F40" s="854"/>
      <c r="G40" s="854"/>
      <c r="H40" s="854"/>
      <c r="I40" s="855"/>
    </row>
    <row r="41" spans="1:9" ht="36" customHeight="1">
      <c r="A41" s="867"/>
      <c r="B41" s="867"/>
      <c r="C41" s="867"/>
      <c r="D41" s="597" t="s">
        <v>35</v>
      </c>
      <c r="E41" s="598" t="s">
        <v>36</v>
      </c>
      <c r="F41" s="598" t="s">
        <v>37</v>
      </c>
      <c r="G41" s="597" t="s">
        <v>38</v>
      </c>
      <c r="H41" s="599" t="s">
        <v>39</v>
      </c>
      <c r="I41" s="597" t="s">
        <v>9</v>
      </c>
    </row>
    <row r="42" spans="1:9" ht="69.75" customHeight="1">
      <c r="A42" s="868" t="s">
        <v>40</v>
      </c>
      <c r="B42" s="868"/>
      <c r="C42" s="869"/>
      <c r="D42" s="600" t="s">
        <v>41</v>
      </c>
      <c r="E42" s="600"/>
      <c r="F42" s="600"/>
      <c r="G42" s="600"/>
      <c r="H42" s="600"/>
      <c r="I42" s="600"/>
    </row>
    <row r="43" spans="1:9" ht="69.75" customHeight="1">
      <c r="A43" s="870" t="s">
        <v>42</v>
      </c>
      <c r="B43" s="870"/>
      <c r="C43" s="871"/>
      <c r="D43" s="600"/>
      <c r="E43" s="600" t="s">
        <v>41</v>
      </c>
      <c r="F43" s="600"/>
      <c r="G43" s="600" t="s">
        <v>41</v>
      </c>
      <c r="H43" s="600"/>
      <c r="I43" s="600"/>
    </row>
    <row r="44" spans="1:9" ht="84.75" customHeight="1">
      <c r="A44" s="870" t="s">
        <v>43</v>
      </c>
      <c r="B44" s="870"/>
      <c r="C44" s="871"/>
      <c r="D44" s="600"/>
      <c r="E44" s="600"/>
      <c r="F44" s="600" t="s">
        <v>41</v>
      </c>
      <c r="G44" s="600" t="s">
        <v>41</v>
      </c>
      <c r="H44" s="600" t="s">
        <v>44</v>
      </c>
      <c r="I44" s="588" t="s">
        <v>45</v>
      </c>
    </row>
  </sheetData>
  <mergeCells count="36">
    <mergeCell ref="A40:I40"/>
    <mergeCell ref="A41:C41"/>
    <mergeCell ref="A42:C42"/>
    <mergeCell ref="A43:C43"/>
    <mergeCell ref="A44:C44"/>
    <mergeCell ref="A39:I39"/>
    <mergeCell ref="A27:I27"/>
    <mergeCell ref="A28:I29"/>
    <mergeCell ref="A30:I30"/>
    <mergeCell ref="A31:I31"/>
    <mergeCell ref="A32:I32"/>
    <mergeCell ref="A33:I33"/>
    <mergeCell ref="A34:I34"/>
    <mergeCell ref="A35:I35"/>
    <mergeCell ref="A36:I36"/>
    <mergeCell ref="A37:I37"/>
    <mergeCell ref="A38:I38"/>
    <mergeCell ref="A26:I26"/>
    <mergeCell ref="A11:C11"/>
    <mergeCell ref="D11:I11"/>
    <mergeCell ref="A12:I12"/>
    <mergeCell ref="A13:I13"/>
    <mergeCell ref="A14:I14"/>
    <mergeCell ref="A15:I15"/>
    <mergeCell ref="A17:I17"/>
    <mergeCell ref="A18:I18"/>
    <mergeCell ref="A21:I21"/>
    <mergeCell ref="A22:I22"/>
    <mergeCell ref="A23:I23"/>
    <mergeCell ref="A10:C10"/>
    <mergeCell ref="D10:I10"/>
    <mergeCell ref="A4:I4"/>
    <mergeCell ref="A7:I7"/>
    <mergeCell ref="A8:I8"/>
    <mergeCell ref="A9:C9"/>
    <mergeCell ref="D9:I9"/>
  </mergeCells>
  <phoneticPr fontId="58"/>
  <pageMargins left="0.70866141732283472" right="0.70866141732283472" top="0.74803149606299213" bottom="0.74803149606299213" header="0.31496062992125984" footer="0.31496062992125984"/>
  <pageSetup paperSize="9" scale="91" orientation="portrait" r:id="rId1"/>
  <headerFooter>
    <oddFooter>&amp;C&amp;P</oddFooter>
  </headerFooter>
  <rowBreaks count="4" manualBreakCount="4">
    <brk id="13" max="8" man="1"/>
    <brk id="19" max="8" man="1"/>
    <brk id="27" max="8" man="1"/>
    <brk id="38"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5"/>
  <sheetViews>
    <sheetView view="pageBreakPreview" topLeftCell="A5" zoomScale="90" zoomScaleNormal="100" zoomScaleSheetLayoutView="90" workbookViewId="0">
      <selection activeCell="E7" sqref="E7"/>
    </sheetView>
  </sheetViews>
  <sheetFormatPr defaultColWidth="9" defaultRowHeight="13"/>
  <cols>
    <col min="1" max="1" width="22.1796875" style="196" customWidth="1"/>
    <col min="2" max="6" width="18" style="202" customWidth="1"/>
    <col min="7" max="7" width="3.54296875" style="202" customWidth="1"/>
    <col min="8" max="16384" width="9" style="196"/>
  </cols>
  <sheetData>
    <row r="1" spans="1:17">
      <c r="A1" s="202"/>
    </row>
    <row r="2" spans="1:17" ht="19.399999999999999" customHeight="1">
      <c r="A2" s="181" t="s">
        <v>582</v>
      </c>
      <c r="H2" s="323" t="s">
        <v>583</v>
      </c>
      <c r="I2" s="323"/>
      <c r="J2" s="323"/>
      <c r="K2" s="323"/>
      <c r="L2" s="323"/>
      <c r="M2" s="323"/>
      <c r="N2" s="323"/>
      <c r="O2" s="323"/>
      <c r="P2" s="323"/>
      <c r="Q2" s="323"/>
    </row>
    <row r="3" spans="1:17" ht="40.5" customHeight="1">
      <c r="A3" s="706" t="s">
        <v>432</v>
      </c>
      <c r="B3" s="695"/>
      <c r="C3" s="695"/>
      <c r="D3" s="695"/>
      <c r="E3" s="695"/>
      <c r="F3" s="695"/>
      <c r="H3" s="1096" t="s">
        <v>584</v>
      </c>
      <c r="I3" s="1096"/>
      <c r="J3" s="1096"/>
      <c r="K3" s="1096"/>
      <c r="L3" s="1096"/>
      <c r="M3" s="1096"/>
      <c r="N3" s="1096"/>
      <c r="O3" s="1096"/>
      <c r="P3" s="1096"/>
      <c r="Q3" s="1096"/>
    </row>
    <row r="4" spans="1:17" ht="40.5" customHeight="1">
      <c r="A4" s="702" t="s">
        <v>585</v>
      </c>
      <c r="B4" s="695"/>
      <c r="C4" s="695"/>
      <c r="D4" s="695"/>
      <c r="E4" s="588"/>
      <c r="F4" s="588"/>
      <c r="H4" s="1096"/>
      <c r="I4" s="1096"/>
      <c r="J4" s="1096"/>
      <c r="K4" s="1096"/>
      <c r="L4" s="1096"/>
      <c r="M4" s="1096"/>
      <c r="N4" s="1096"/>
      <c r="O4" s="1096"/>
      <c r="P4" s="1096"/>
      <c r="Q4" s="1096"/>
    </row>
    <row r="5" spans="1:17" ht="40.5" customHeight="1">
      <c r="A5" s="755" t="s">
        <v>586</v>
      </c>
      <c r="B5" s="695"/>
      <c r="C5" s="695"/>
      <c r="D5" s="695"/>
      <c r="E5" s="695"/>
      <c r="F5" s="695"/>
      <c r="H5" s="1096"/>
      <c r="I5" s="1096"/>
      <c r="J5" s="1096"/>
      <c r="K5" s="1096"/>
      <c r="L5" s="1096"/>
      <c r="M5" s="1096"/>
      <c r="N5" s="1096"/>
      <c r="O5" s="1096"/>
      <c r="P5" s="1096"/>
      <c r="Q5" s="1096"/>
    </row>
    <row r="6" spans="1:17" ht="40.5" customHeight="1">
      <c r="A6" s="706" t="s">
        <v>434</v>
      </c>
      <c r="B6" s="695"/>
      <c r="C6" s="588"/>
      <c r="D6" s="588"/>
      <c r="E6" s="588"/>
      <c r="F6" s="588"/>
      <c r="H6" s="1096"/>
      <c r="I6" s="1096"/>
      <c r="J6" s="1096"/>
      <c r="K6" s="1096"/>
      <c r="L6" s="1096"/>
      <c r="M6" s="1096"/>
      <c r="N6" s="1096"/>
      <c r="O6" s="1096"/>
      <c r="P6" s="1096"/>
      <c r="Q6" s="1096"/>
    </row>
    <row r="7" spans="1:17" ht="40.5" customHeight="1">
      <c r="A7" s="755" t="s">
        <v>587</v>
      </c>
      <c r="B7" s="695"/>
      <c r="C7" s="695"/>
      <c r="D7" s="695"/>
      <c r="E7" s="696"/>
      <c r="F7" s="588"/>
      <c r="H7" s="1096"/>
      <c r="I7" s="1096"/>
      <c r="J7" s="1096"/>
      <c r="K7" s="1096"/>
      <c r="L7" s="1096"/>
      <c r="M7" s="1096"/>
      <c r="N7" s="1096"/>
      <c r="O7" s="1096"/>
      <c r="P7" s="1096"/>
      <c r="Q7" s="1096"/>
    </row>
    <row r="8" spans="1:17" ht="40.5" customHeight="1" thickBot="1">
      <c r="A8" s="276" t="s">
        <v>588</v>
      </c>
      <c r="B8" s="335"/>
      <c r="C8" s="335"/>
      <c r="D8" s="335"/>
      <c r="E8" s="342"/>
      <c r="F8" s="342"/>
      <c r="H8" s="1096"/>
      <c r="I8" s="1096"/>
      <c r="J8" s="1096"/>
      <c r="K8" s="1096"/>
      <c r="L8" s="1096"/>
      <c r="M8" s="1096"/>
      <c r="N8" s="1096"/>
      <c r="O8" s="1096"/>
      <c r="P8" s="1096"/>
      <c r="Q8" s="1096"/>
    </row>
    <row r="9" spans="1:17" ht="62.25" customHeight="1" thickTop="1">
      <c r="A9" s="229" t="s">
        <v>446</v>
      </c>
      <c r="B9" s="334"/>
      <c r="C9" s="334"/>
      <c r="D9" s="334"/>
      <c r="E9" s="334"/>
      <c r="F9" s="334"/>
      <c r="H9" s="1096"/>
      <c r="I9" s="1096"/>
      <c r="J9" s="1096"/>
      <c r="K9" s="1096"/>
      <c r="L9" s="1096"/>
      <c r="M9" s="1096"/>
      <c r="N9" s="1096"/>
      <c r="O9" s="1096"/>
      <c r="P9" s="1096"/>
      <c r="Q9" s="1096"/>
    </row>
    <row r="10" spans="1:17" ht="40.5" customHeight="1">
      <c r="A10" s="467" t="s">
        <v>589</v>
      </c>
      <c r="B10" s="700"/>
      <c r="C10" s="700"/>
      <c r="D10" s="700"/>
      <c r="E10" s="700"/>
      <c r="F10" s="700"/>
      <c r="H10" s="1096"/>
      <c r="I10" s="1096"/>
      <c r="J10" s="1096"/>
      <c r="K10" s="1096"/>
      <c r="L10" s="1096"/>
      <c r="M10" s="1096"/>
      <c r="N10" s="1096"/>
      <c r="O10" s="1096"/>
      <c r="P10" s="1096"/>
      <c r="Q10" s="1096"/>
    </row>
    <row r="11" spans="1:17" ht="40.5" customHeight="1">
      <c r="A11" s="467" t="s">
        <v>450</v>
      </c>
      <c r="B11" s="700"/>
      <c r="C11" s="700"/>
      <c r="D11" s="700"/>
      <c r="E11" s="700"/>
      <c r="F11" s="700"/>
      <c r="H11" s="1096"/>
      <c r="I11" s="1096"/>
      <c r="J11" s="1096"/>
      <c r="K11" s="1096"/>
      <c r="L11" s="1096"/>
      <c r="M11" s="1096"/>
      <c r="N11" s="1096"/>
      <c r="O11" s="1096"/>
      <c r="P11" s="1096"/>
      <c r="Q11" s="1096"/>
    </row>
    <row r="12" spans="1:17" ht="40.5" customHeight="1">
      <c r="A12" s="706" t="s">
        <v>102</v>
      </c>
      <c r="B12" s="588"/>
      <c r="C12" s="588"/>
      <c r="D12" s="588"/>
      <c r="E12" s="588"/>
      <c r="F12" s="588"/>
      <c r="H12" s="1096"/>
      <c r="I12" s="1096"/>
      <c r="J12" s="1096"/>
      <c r="K12" s="1096"/>
      <c r="L12" s="1096"/>
      <c r="M12" s="1096"/>
      <c r="N12" s="1096"/>
      <c r="O12" s="1096"/>
      <c r="P12" s="1096"/>
      <c r="Q12" s="1096"/>
    </row>
    <row r="13" spans="1:17" ht="30.75" customHeight="1">
      <c r="H13" s="1096"/>
      <c r="I13" s="1096"/>
      <c r="J13" s="1096"/>
      <c r="K13" s="1096"/>
      <c r="L13" s="1096"/>
      <c r="M13" s="1096"/>
      <c r="N13" s="1096"/>
      <c r="O13" s="1096"/>
      <c r="P13" s="1096"/>
      <c r="Q13" s="1096"/>
    </row>
    <row r="14" spans="1:17">
      <c r="H14" s="1096"/>
      <c r="I14" s="1096"/>
      <c r="J14" s="1096"/>
      <c r="K14" s="1096"/>
      <c r="L14" s="1096"/>
      <c r="M14" s="1096"/>
      <c r="N14" s="1096"/>
      <c r="O14" s="1096"/>
      <c r="P14" s="1096"/>
      <c r="Q14" s="1096"/>
    </row>
    <row r="15" spans="1:17">
      <c r="H15" s="1096"/>
      <c r="I15" s="1096"/>
      <c r="J15" s="1096"/>
      <c r="K15" s="1096"/>
      <c r="L15" s="1096"/>
      <c r="M15" s="1096"/>
      <c r="N15" s="1096"/>
      <c r="O15" s="1096"/>
      <c r="P15" s="1096"/>
      <c r="Q15" s="1096"/>
    </row>
  </sheetData>
  <mergeCells count="1">
    <mergeCell ref="H3:Q15"/>
  </mergeCells>
  <phoneticPr fontId="16"/>
  <conditionalFormatting sqref="B9:B11">
    <cfRule type="expression" dxfId="3" priority="6">
      <formula>$B$9="○"</formula>
    </cfRule>
  </conditionalFormatting>
  <conditionalFormatting sqref="C9:D11">
    <cfRule type="expression" dxfId="2" priority="1">
      <formula>$C$9="○"</formula>
    </cfRule>
  </conditionalFormatting>
  <conditionalFormatting sqref="E9:E11">
    <cfRule type="expression" dxfId="1" priority="3">
      <formula>$E$9="○"</formula>
    </cfRule>
  </conditionalFormatting>
  <conditionalFormatting sqref="F9:F11">
    <cfRule type="expression" dxfId="0" priority="2">
      <formula>$F$9="○"</formula>
    </cfRule>
  </conditionalFormatting>
  <pageMargins left="0.7" right="0.7" top="0.75" bottom="0.75" header="0.3" footer="0.3"/>
  <pageSetup paperSize="9" scale="7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活用予定がない場合は入力不要" xr:uid="{6E78C33C-0D66-4C02-ACF0-3C693D2C8B85}">
          <x14:formula1>
            <xm:f>選択肢!$B$42</xm:f>
          </x14:formula1>
          <xm:sqref>B9:F9</xm:sqref>
        </x14:dataValidation>
        <x14:dataValidation type="list" allowBlank="1" showInputMessage="1" showErrorMessage="1" error="「－」、「○」どちらかを選択" xr:uid="{EED1B876-B9C2-4EBA-AF72-210F600D07B0}">
          <x14:formula1>
            <xm:f>選択肢!$B$44:$C$44</xm:f>
          </x14:formula1>
          <xm:sqref>B10:F11</xm:sqref>
        </x14:dataValidation>
        <x14:dataValidation type="list" allowBlank="1" showInputMessage="1" xr:uid="{C25A9472-AC01-4AF7-A2F0-7A62BC262D07}">
          <x14:formula1>
            <xm:f>選択肢!$B$43:$C$43</xm:f>
          </x14:formula1>
          <xm:sqref>B5:F5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8"/>
  <sheetViews>
    <sheetView view="pageBreakPreview" zoomScale="90" zoomScaleNormal="100" zoomScaleSheetLayoutView="90" workbookViewId="0">
      <pane ySplit="5" topLeftCell="A6" activePane="bottomLeft" state="frozen"/>
      <selection activeCell="G1" sqref="G1:G1048576"/>
      <selection pane="bottomLeft" activeCell="B15" sqref="B15:H15"/>
    </sheetView>
  </sheetViews>
  <sheetFormatPr defaultColWidth="9" defaultRowHeight="13"/>
  <cols>
    <col min="1" max="1" width="22.1796875" style="196" customWidth="1"/>
    <col min="2" max="8" width="16.54296875" style="202" customWidth="1"/>
    <col min="9" max="9" width="3.54296875" style="202" customWidth="1"/>
    <col min="10" max="16384" width="9" style="196"/>
  </cols>
  <sheetData>
    <row r="1" spans="1:17" ht="14">
      <c r="A1" s="181"/>
    </row>
    <row r="2" spans="1:17" ht="14">
      <c r="A2" s="181" t="s">
        <v>590</v>
      </c>
      <c r="J2" s="1102" t="s">
        <v>456</v>
      </c>
      <c r="K2" s="1102"/>
      <c r="L2" s="1102"/>
      <c r="M2" s="1102"/>
      <c r="N2" s="1102"/>
      <c r="O2" s="1102"/>
      <c r="P2" s="1102"/>
    </row>
    <row r="3" spans="1:17">
      <c r="J3" s="1102"/>
      <c r="K3" s="1102"/>
      <c r="L3" s="1102"/>
      <c r="M3" s="1102"/>
      <c r="N3" s="1102"/>
      <c r="O3" s="1102"/>
      <c r="P3" s="1102"/>
    </row>
    <row r="4" spans="1:17" ht="29.25" customHeight="1">
      <c r="A4" s="706" t="s">
        <v>438</v>
      </c>
      <c r="B4" s="588"/>
      <c r="C4" s="588"/>
      <c r="D4" s="588"/>
      <c r="E4" s="588"/>
      <c r="F4" s="588"/>
      <c r="G4" s="588"/>
      <c r="H4" s="588"/>
    </row>
    <row r="5" spans="1:17" ht="29.25" customHeight="1">
      <c r="A5" s="706" t="s">
        <v>591</v>
      </c>
      <c r="B5" s="588"/>
      <c r="C5" s="588"/>
      <c r="D5" s="588"/>
      <c r="E5" s="588"/>
      <c r="F5" s="588"/>
      <c r="G5" s="588"/>
      <c r="H5" s="588"/>
    </row>
    <row r="6" spans="1:17" ht="29.25" customHeight="1">
      <c r="A6" s="706" t="s">
        <v>592</v>
      </c>
      <c r="B6" s="588"/>
      <c r="C6" s="588"/>
      <c r="D6" s="588"/>
      <c r="E6" s="588"/>
      <c r="F6" s="588"/>
      <c r="G6" s="588"/>
      <c r="H6" s="588"/>
      <c r="J6" s="1096" t="s">
        <v>593</v>
      </c>
      <c r="K6" s="1096"/>
      <c r="L6" s="1096"/>
      <c r="M6" s="1096"/>
      <c r="N6" s="1096"/>
      <c r="O6" s="1096"/>
      <c r="P6" s="1096"/>
      <c r="Q6" s="1096"/>
    </row>
    <row r="7" spans="1:17" ht="29.25" customHeight="1">
      <c r="A7" s="706" t="s">
        <v>316</v>
      </c>
      <c r="B7" s="588"/>
      <c r="C7" s="588"/>
      <c r="D7" s="588"/>
      <c r="E7" s="588"/>
      <c r="F7" s="588"/>
      <c r="G7" s="588"/>
      <c r="H7" s="588"/>
      <c r="J7" s="1096"/>
      <c r="K7" s="1096"/>
      <c r="L7" s="1096"/>
      <c r="M7" s="1096"/>
      <c r="N7" s="1096"/>
      <c r="O7" s="1096"/>
      <c r="P7" s="1096"/>
      <c r="Q7" s="1096"/>
    </row>
    <row r="8" spans="1:17" ht="29.25" customHeight="1">
      <c r="A8" s="706" t="s">
        <v>317</v>
      </c>
      <c r="B8" s="697"/>
      <c r="C8" s="697"/>
      <c r="D8" s="697"/>
      <c r="E8" s="697"/>
      <c r="F8" s="697"/>
      <c r="G8" s="697"/>
      <c r="H8" s="697"/>
      <c r="J8" s="1096"/>
      <c r="K8" s="1096"/>
      <c r="L8" s="1096"/>
      <c r="M8" s="1096"/>
      <c r="N8" s="1096"/>
      <c r="O8" s="1096"/>
      <c r="P8" s="1096"/>
      <c r="Q8" s="1096"/>
    </row>
    <row r="9" spans="1:17" ht="29.25" customHeight="1">
      <c r="A9" s="706" t="s">
        <v>594</v>
      </c>
      <c r="B9" s="756"/>
      <c r="C9" s="756"/>
      <c r="D9" s="756"/>
      <c r="E9" s="756"/>
      <c r="F9" s="756"/>
      <c r="G9" s="756"/>
      <c r="H9" s="756"/>
      <c r="J9" s="1096"/>
      <c r="K9" s="1096"/>
      <c r="L9" s="1096"/>
      <c r="M9" s="1096"/>
      <c r="N9" s="1096"/>
      <c r="O9" s="1096"/>
      <c r="P9" s="1096"/>
      <c r="Q9" s="1096"/>
    </row>
    <row r="10" spans="1:17" ht="29.25" customHeight="1">
      <c r="A10" s="702" t="s">
        <v>318</v>
      </c>
      <c r="B10" s="589"/>
      <c r="C10" s="589"/>
      <c r="D10" s="589"/>
      <c r="E10" s="589"/>
      <c r="F10" s="589"/>
      <c r="G10" s="589"/>
      <c r="H10" s="589"/>
      <c r="J10" s="1096"/>
      <c r="K10" s="1096"/>
      <c r="L10" s="1096"/>
      <c r="M10" s="1096"/>
      <c r="N10" s="1096"/>
      <c r="O10" s="1096"/>
      <c r="P10" s="1096"/>
      <c r="Q10" s="1096"/>
    </row>
    <row r="11" spans="1:17" ht="30" customHeight="1">
      <c r="A11" s="706" t="s">
        <v>595</v>
      </c>
      <c r="B11" s="589"/>
      <c r="C11" s="589"/>
      <c r="D11" s="589"/>
      <c r="E11" s="589"/>
      <c r="F11" s="589"/>
      <c r="G11" s="589"/>
      <c r="H11" s="589"/>
      <c r="J11" s="1096"/>
      <c r="K11" s="1096"/>
      <c r="L11" s="1096"/>
      <c r="M11" s="1096"/>
      <c r="N11" s="1096"/>
      <c r="O11" s="1096"/>
      <c r="P11" s="1096"/>
      <c r="Q11" s="1096"/>
    </row>
    <row r="12" spans="1:17" ht="30" customHeight="1">
      <c r="A12" s="467" t="s">
        <v>596</v>
      </c>
      <c r="B12" s="588"/>
      <c r="C12" s="589"/>
      <c r="D12" s="589"/>
      <c r="E12" s="589"/>
      <c r="F12" s="589"/>
      <c r="G12" s="757"/>
      <c r="H12" s="757"/>
      <c r="J12" s="1096"/>
      <c r="K12" s="1096"/>
      <c r="L12" s="1096"/>
      <c r="M12" s="1096"/>
      <c r="N12" s="1096"/>
      <c r="O12" s="1096"/>
      <c r="P12" s="1096"/>
      <c r="Q12" s="1096"/>
    </row>
    <row r="13" spans="1:17" ht="33" customHeight="1">
      <c r="A13" s="467" t="s">
        <v>597</v>
      </c>
      <c r="B13" s="698"/>
      <c r="C13" s="698"/>
      <c r="D13" s="698"/>
      <c r="E13" s="698"/>
      <c r="F13" s="698"/>
      <c r="G13" s="698"/>
      <c r="H13" s="698"/>
      <c r="J13" s="1096"/>
      <c r="K13" s="1096"/>
      <c r="L13" s="1096"/>
      <c r="M13" s="1096"/>
      <c r="N13" s="1096"/>
      <c r="O13" s="1096"/>
      <c r="P13" s="1096"/>
      <c r="Q13" s="1096"/>
    </row>
    <row r="14" spans="1:17" ht="72.75" customHeight="1">
      <c r="A14" s="467" t="s">
        <v>445</v>
      </c>
      <c r="B14" s="758"/>
      <c r="C14" s="758"/>
      <c r="D14" s="759"/>
      <c r="E14" s="758"/>
      <c r="F14" s="758"/>
      <c r="G14" s="757"/>
      <c r="H14" s="757"/>
      <c r="J14" s="1096"/>
      <c r="K14" s="1096"/>
      <c r="L14" s="1096"/>
      <c r="M14" s="1096"/>
      <c r="N14" s="1096"/>
      <c r="O14" s="1096"/>
      <c r="P14" s="1096"/>
      <c r="Q14" s="1096"/>
    </row>
    <row r="15" spans="1:17" ht="50.15" customHeight="1">
      <c r="A15" s="760" t="s">
        <v>598</v>
      </c>
      <c r="B15" s="588"/>
      <c r="C15" s="588"/>
      <c r="D15" s="588"/>
      <c r="E15" s="588"/>
      <c r="F15" s="588"/>
      <c r="G15" s="588"/>
      <c r="H15" s="588"/>
      <c r="J15" s="446"/>
      <c r="K15" s="446"/>
      <c r="L15" s="446"/>
      <c r="M15" s="446"/>
      <c r="N15" s="446"/>
      <c r="O15" s="446"/>
      <c r="P15" s="446"/>
      <c r="Q15" s="446"/>
    </row>
    <row r="16" spans="1:17" ht="34.5" customHeight="1">
      <c r="A16" s="231" t="s">
        <v>599</v>
      </c>
      <c r="B16" s="336"/>
      <c r="C16" s="336"/>
      <c r="D16" s="336"/>
      <c r="E16" s="336"/>
      <c r="F16" s="336"/>
      <c r="G16" s="336"/>
      <c r="H16" s="336"/>
      <c r="J16" s="446"/>
      <c r="K16" s="446"/>
      <c r="L16" s="446"/>
      <c r="M16" s="446"/>
      <c r="N16" s="446"/>
      <c r="O16" s="446"/>
      <c r="P16" s="446"/>
      <c r="Q16" s="446"/>
    </row>
    <row r="17" spans="1:17" ht="24" customHeight="1">
      <c r="A17" s="232" t="s">
        <v>600</v>
      </c>
      <c r="B17" s="337"/>
      <c r="C17" s="343"/>
      <c r="D17" s="344"/>
      <c r="E17" s="344"/>
      <c r="F17" s="344"/>
      <c r="G17" s="344"/>
      <c r="H17" s="344"/>
      <c r="J17" s="446"/>
      <c r="K17" s="446"/>
      <c r="L17" s="446"/>
      <c r="M17" s="446"/>
      <c r="N17" s="446"/>
      <c r="O17" s="446"/>
      <c r="P17" s="446"/>
      <c r="Q17" s="446"/>
    </row>
    <row r="18" spans="1:17" ht="72.75" customHeight="1">
      <c r="A18" s="755" t="s">
        <v>102</v>
      </c>
      <c r="B18" s="588"/>
      <c r="C18" s="588"/>
      <c r="D18" s="588"/>
      <c r="E18" s="588"/>
      <c r="F18" s="588"/>
      <c r="G18" s="588"/>
      <c r="H18" s="588"/>
      <c r="J18" s="446"/>
      <c r="K18" s="446"/>
      <c r="L18" s="446"/>
      <c r="M18" s="446"/>
      <c r="N18" s="446"/>
      <c r="O18" s="446"/>
      <c r="P18" s="446"/>
      <c r="Q18" s="446"/>
    </row>
  </sheetData>
  <mergeCells count="2">
    <mergeCell ref="J2:P3"/>
    <mergeCell ref="J6:Q14"/>
  </mergeCells>
  <phoneticPr fontId="16"/>
  <dataValidations count="2">
    <dataValidation type="list" allowBlank="1" showInputMessage="1" showErrorMessage="1" sqref="G14:H14 G12:H12" xr:uid="{00000000-0002-0000-0F00-000001000000}">
      <formula1>"○,-"</formula1>
    </dataValidation>
    <dataValidation type="list" allowBlank="1" showInputMessage="1" sqref="G14:H14 G12:H12" xr:uid="{00000000-0002-0000-0F00-000004000000}">
      <formula1>"関連性・連続性の解体,跡地利用の解体"</formula1>
    </dataValidation>
  </dataValidations>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有」、「無」どちらかを選択_x000a_" xr:uid="{FE52B8A8-4531-4CE5-8AB9-6F5AFB50609F}">
          <x14:formula1>
            <xm:f>選択肢!$B$46:$D$46</xm:f>
          </x14:formula1>
          <xm:sqref>B9:H9</xm:sqref>
        </x14:dataValidation>
        <x14:dataValidation type="list" allowBlank="1" showInputMessage="1" showErrorMessage="1" error="選択のみ" xr:uid="{C4B88CBD-D0BC-41E7-ADC1-877576DFA1DA}">
          <x14:formula1>
            <xm:f>選択肢!$B$47:$C$47</xm:f>
          </x14:formula1>
          <xm:sqref>B15:H15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7BFB-384C-4ACE-A9A9-81616C49CBD5}">
  <dimension ref="A1:AC45"/>
  <sheetViews>
    <sheetView view="pageBreakPreview" zoomScaleNormal="40" zoomScaleSheetLayoutView="100" zoomScalePageLayoutView="70" workbookViewId="0">
      <selection activeCell="H20" sqref="H20"/>
    </sheetView>
  </sheetViews>
  <sheetFormatPr defaultRowHeight="14"/>
  <cols>
    <col min="1" max="1" width="22.1796875" style="202" customWidth="1"/>
    <col min="2" max="6" width="18" style="202" customWidth="1"/>
    <col min="7" max="7" width="3.54296875" style="202" customWidth="1"/>
    <col min="8" max="8" width="8.81640625" style="234"/>
    <col min="9" max="256" width="8.81640625" style="202"/>
    <col min="257" max="257" width="22.1796875" style="202" customWidth="1"/>
    <col min="258" max="262" width="18" style="202" customWidth="1"/>
    <col min="263" max="512" width="8.81640625" style="202"/>
    <col min="513" max="513" width="22.1796875" style="202" customWidth="1"/>
    <col min="514" max="518" width="18" style="202" customWidth="1"/>
    <col min="519" max="768" width="8.81640625" style="202"/>
    <col min="769" max="769" width="22.1796875" style="202" customWidth="1"/>
    <col min="770" max="774" width="18" style="202" customWidth="1"/>
    <col min="775" max="1024" width="8.81640625" style="202"/>
    <col min="1025" max="1025" width="22.1796875" style="202" customWidth="1"/>
    <col min="1026" max="1030" width="18" style="202" customWidth="1"/>
    <col min="1031" max="1280" width="8.81640625" style="202"/>
    <col min="1281" max="1281" width="22.1796875" style="202" customWidth="1"/>
    <col min="1282" max="1286" width="18" style="202" customWidth="1"/>
    <col min="1287" max="1536" width="8.81640625" style="202"/>
    <col min="1537" max="1537" width="22.1796875" style="202" customWidth="1"/>
    <col min="1538" max="1542" width="18" style="202" customWidth="1"/>
    <col min="1543" max="1792" width="8.81640625" style="202"/>
    <col min="1793" max="1793" width="22.1796875" style="202" customWidth="1"/>
    <col min="1794" max="1798" width="18" style="202" customWidth="1"/>
    <col min="1799" max="2048" width="8.81640625" style="202"/>
    <col min="2049" max="2049" width="22.1796875" style="202" customWidth="1"/>
    <col min="2050" max="2054" width="18" style="202" customWidth="1"/>
    <col min="2055" max="2304" width="8.81640625" style="202"/>
    <col min="2305" max="2305" width="22.1796875" style="202" customWidth="1"/>
    <col min="2306" max="2310" width="18" style="202" customWidth="1"/>
    <col min="2311" max="2560" width="8.81640625" style="202"/>
    <col min="2561" max="2561" width="22.1796875" style="202" customWidth="1"/>
    <col min="2562" max="2566" width="18" style="202" customWidth="1"/>
    <col min="2567" max="2816" width="8.81640625" style="202"/>
    <col min="2817" max="2817" width="22.1796875" style="202" customWidth="1"/>
    <col min="2818" max="2822" width="18" style="202" customWidth="1"/>
    <col min="2823" max="3072" width="8.81640625" style="202"/>
    <col min="3073" max="3073" width="22.1796875" style="202" customWidth="1"/>
    <col min="3074" max="3078" width="18" style="202" customWidth="1"/>
    <col min="3079" max="3328" width="8.81640625" style="202"/>
    <col min="3329" max="3329" width="22.1796875" style="202" customWidth="1"/>
    <col min="3330" max="3334" width="18" style="202" customWidth="1"/>
    <col min="3335" max="3584" width="8.81640625" style="202"/>
    <col min="3585" max="3585" width="22.1796875" style="202" customWidth="1"/>
    <col min="3586" max="3590" width="18" style="202" customWidth="1"/>
    <col min="3591" max="3840" width="8.81640625" style="202"/>
    <col min="3841" max="3841" width="22.1796875" style="202" customWidth="1"/>
    <col min="3842" max="3846" width="18" style="202" customWidth="1"/>
    <col min="3847" max="4096" width="8.81640625" style="202"/>
    <col min="4097" max="4097" width="22.1796875" style="202" customWidth="1"/>
    <col min="4098" max="4102" width="18" style="202" customWidth="1"/>
    <col min="4103" max="4352" width="8.81640625" style="202"/>
    <col min="4353" max="4353" width="22.1796875" style="202" customWidth="1"/>
    <col min="4354" max="4358" width="18" style="202" customWidth="1"/>
    <col min="4359" max="4608" width="8.81640625" style="202"/>
    <col min="4609" max="4609" width="22.1796875" style="202" customWidth="1"/>
    <col min="4610" max="4614" width="18" style="202" customWidth="1"/>
    <col min="4615" max="4864" width="8.81640625" style="202"/>
    <col min="4865" max="4865" width="22.1796875" style="202" customWidth="1"/>
    <col min="4866" max="4870" width="18" style="202" customWidth="1"/>
    <col min="4871" max="5120" width="8.81640625" style="202"/>
    <col min="5121" max="5121" width="22.1796875" style="202" customWidth="1"/>
    <col min="5122" max="5126" width="18" style="202" customWidth="1"/>
    <col min="5127" max="5376" width="8.81640625" style="202"/>
    <col min="5377" max="5377" width="22.1796875" style="202" customWidth="1"/>
    <col min="5378" max="5382" width="18" style="202" customWidth="1"/>
    <col min="5383" max="5632" width="8.81640625" style="202"/>
    <col min="5633" max="5633" width="22.1796875" style="202" customWidth="1"/>
    <col min="5634" max="5638" width="18" style="202" customWidth="1"/>
    <col min="5639" max="5888" width="8.81640625" style="202"/>
    <col min="5889" max="5889" width="22.1796875" style="202" customWidth="1"/>
    <col min="5890" max="5894" width="18" style="202" customWidth="1"/>
    <col min="5895" max="6144" width="8.81640625" style="202"/>
    <col min="6145" max="6145" width="22.1796875" style="202" customWidth="1"/>
    <col min="6146" max="6150" width="18" style="202" customWidth="1"/>
    <col min="6151" max="6400" width="8.81640625" style="202"/>
    <col min="6401" max="6401" width="22.1796875" style="202" customWidth="1"/>
    <col min="6402" max="6406" width="18" style="202" customWidth="1"/>
    <col min="6407" max="6656" width="8.81640625" style="202"/>
    <col min="6657" max="6657" width="22.1796875" style="202" customWidth="1"/>
    <col min="6658" max="6662" width="18" style="202" customWidth="1"/>
    <col min="6663" max="6912" width="8.81640625" style="202"/>
    <col min="6913" max="6913" width="22.1796875" style="202" customWidth="1"/>
    <col min="6914" max="6918" width="18" style="202" customWidth="1"/>
    <col min="6919" max="7168" width="8.81640625" style="202"/>
    <col min="7169" max="7169" width="22.1796875" style="202" customWidth="1"/>
    <col min="7170" max="7174" width="18" style="202" customWidth="1"/>
    <col min="7175" max="7424" width="8.81640625" style="202"/>
    <col min="7425" max="7425" width="22.1796875" style="202" customWidth="1"/>
    <col min="7426" max="7430" width="18" style="202" customWidth="1"/>
    <col min="7431" max="7680" width="8.81640625" style="202"/>
    <col min="7681" max="7681" width="22.1796875" style="202" customWidth="1"/>
    <col min="7682" max="7686" width="18" style="202" customWidth="1"/>
    <col min="7687" max="7936" width="8.81640625" style="202"/>
    <col min="7937" max="7937" width="22.1796875" style="202" customWidth="1"/>
    <col min="7938" max="7942" width="18" style="202" customWidth="1"/>
    <col min="7943" max="8192" width="8.81640625" style="202"/>
    <col min="8193" max="8193" width="22.1796875" style="202" customWidth="1"/>
    <col min="8194" max="8198" width="18" style="202" customWidth="1"/>
    <col min="8199" max="8448" width="8.81640625" style="202"/>
    <col min="8449" max="8449" width="22.1796875" style="202" customWidth="1"/>
    <col min="8450" max="8454" width="18" style="202" customWidth="1"/>
    <col min="8455" max="8704" width="8.81640625" style="202"/>
    <col min="8705" max="8705" width="22.1796875" style="202" customWidth="1"/>
    <col min="8706" max="8710" width="18" style="202" customWidth="1"/>
    <col min="8711" max="8960" width="8.81640625" style="202"/>
    <col min="8961" max="8961" width="22.1796875" style="202" customWidth="1"/>
    <col min="8962" max="8966" width="18" style="202" customWidth="1"/>
    <col min="8967" max="9216" width="8.81640625" style="202"/>
    <col min="9217" max="9217" width="22.1796875" style="202" customWidth="1"/>
    <col min="9218" max="9222" width="18" style="202" customWidth="1"/>
    <col min="9223" max="9472" width="8.81640625" style="202"/>
    <col min="9473" max="9473" width="22.1796875" style="202" customWidth="1"/>
    <col min="9474" max="9478" width="18" style="202" customWidth="1"/>
    <col min="9479" max="9728" width="8.81640625" style="202"/>
    <col min="9729" max="9729" width="22.1796875" style="202" customWidth="1"/>
    <col min="9730" max="9734" width="18" style="202" customWidth="1"/>
    <col min="9735" max="9984" width="8.81640625" style="202"/>
    <col min="9985" max="9985" width="22.1796875" style="202" customWidth="1"/>
    <col min="9986" max="9990" width="18" style="202" customWidth="1"/>
    <col min="9991" max="10240" width="8.81640625" style="202"/>
    <col min="10241" max="10241" width="22.1796875" style="202" customWidth="1"/>
    <col min="10242" max="10246" width="18" style="202" customWidth="1"/>
    <col min="10247" max="10496" width="8.81640625" style="202"/>
    <col min="10497" max="10497" width="22.1796875" style="202" customWidth="1"/>
    <col min="10498" max="10502" width="18" style="202" customWidth="1"/>
    <col min="10503" max="10752" width="8.81640625" style="202"/>
    <col min="10753" max="10753" width="22.1796875" style="202" customWidth="1"/>
    <col min="10754" max="10758" width="18" style="202" customWidth="1"/>
    <col min="10759" max="11008" width="8.81640625" style="202"/>
    <col min="11009" max="11009" width="22.1796875" style="202" customWidth="1"/>
    <col min="11010" max="11014" width="18" style="202" customWidth="1"/>
    <col min="11015" max="11264" width="8.81640625" style="202"/>
    <col min="11265" max="11265" width="22.1796875" style="202" customWidth="1"/>
    <col min="11266" max="11270" width="18" style="202" customWidth="1"/>
    <col min="11271" max="11520" width="8.81640625" style="202"/>
    <col min="11521" max="11521" width="22.1796875" style="202" customWidth="1"/>
    <col min="11522" max="11526" width="18" style="202" customWidth="1"/>
    <col min="11527" max="11776" width="8.81640625" style="202"/>
    <col min="11777" max="11777" width="22.1796875" style="202" customWidth="1"/>
    <col min="11778" max="11782" width="18" style="202" customWidth="1"/>
    <col min="11783" max="12032" width="8.81640625" style="202"/>
    <col min="12033" max="12033" width="22.1796875" style="202" customWidth="1"/>
    <col min="12034" max="12038" width="18" style="202" customWidth="1"/>
    <col min="12039" max="12288" width="8.81640625" style="202"/>
    <col min="12289" max="12289" width="22.1796875" style="202" customWidth="1"/>
    <col min="12290" max="12294" width="18" style="202" customWidth="1"/>
    <col min="12295" max="12544" width="8.81640625" style="202"/>
    <col min="12545" max="12545" width="22.1796875" style="202" customWidth="1"/>
    <col min="12546" max="12550" width="18" style="202" customWidth="1"/>
    <col min="12551" max="12800" width="8.81640625" style="202"/>
    <col min="12801" max="12801" width="22.1796875" style="202" customWidth="1"/>
    <col min="12802" max="12806" width="18" style="202" customWidth="1"/>
    <col min="12807" max="13056" width="8.81640625" style="202"/>
    <col min="13057" max="13057" width="22.1796875" style="202" customWidth="1"/>
    <col min="13058" max="13062" width="18" style="202" customWidth="1"/>
    <col min="13063" max="13312" width="8.81640625" style="202"/>
    <col min="13313" max="13313" width="22.1796875" style="202" customWidth="1"/>
    <col min="13314" max="13318" width="18" style="202" customWidth="1"/>
    <col min="13319" max="13568" width="8.81640625" style="202"/>
    <col min="13569" max="13569" width="22.1796875" style="202" customWidth="1"/>
    <col min="13570" max="13574" width="18" style="202" customWidth="1"/>
    <col min="13575" max="13824" width="8.81640625" style="202"/>
    <col min="13825" max="13825" width="22.1796875" style="202" customWidth="1"/>
    <col min="13826" max="13830" width="18" style="202" customWidth="1"/>
    <col min="13831" max="14080" width="8.81640625" style="202"/>
    <col min="14081" max="14081" width="22.1796875" style="202" customWidth="1"/>
    <col min="14082" max="14086" width="18" style="202" customWidth="1"/>
    <col min="14087" max="14336" width="8.81640625" style="202"/>
    <col min="14337" max="14337" width="22.1796875" style="202" customWidth="1"/>
    <col min="14338" max="14342" width="18" style="202" customWidth="1"/>
    <col min="14343" max="14592" width="8.81640625" style="202"/>
    <col min="14593" max="14593" width="22.1796875" style="202" customWidth="1"/>
    <col min="14594" max="14598" width="18" style="202" customWidth="1"/>
    <col min="14599" max="14848" width="8.81640625" style="202"/>
    <col min="14849" max="14849" width="22.1796875" style="202" customWidth="1"/>
    <col min="14850" max="14854" width="18" style="202" customWidth="1"/>
    <col min="14855" max="15104" width="8.81640625" style="202"/>
    <col min="15105" max="15105" width="22.1796875" style="202" customWidth="1"/>
    <col min="15106" max="15110" width="18" style="202" customWidth="1"/>
    <col min="15111" max="15360" width="8.81640625" style="202"/>
    <col min="15361" max="15361" width="22.1796875" style="202" customWidth="1"/>
    <col min="15362" max="15366" width="18" style="202" customWidth="1"/>
    <col min="15367" max="15616" width="8.81640625" style="202"/>
    <col min="15617" max="15617" width="22.1796875" style="202" customWidth="1"/>
    <col min="15618" max="15622" width="18" style="202" customWidth="1"/>
    <col min="15623" max="15872" width="8.81640625" style="202"/>
    <col min="15873" max="15873" width="22.1796875" style="202" customWidth="1"/>
    <col min="15874" max="15878" width="18" style="202" customWidth="1"/>
    <col min="15879" max="16128" width="8.81640625" style="202"/>
    <col min="16129" max="16129" width="22.1796875" style="202" customWidth="1"/>
    <col min="16130" max="16134" width="18" style="202" customWidth="1"/>
    <col min="16135" max="16384" width="8.81640625" style="202"/>
  </cols>
  <sheetData>
    <row r="1" spans="1:29">
      <c r="A1" s="234"/>
    </row>
    <row r="2" spans="1:29" ht="27.75" customHeight="1">
      <c r="A2" s="234" t="s">
        <v>601</v>
      </c>
      <c r="H2" s="873" t="s">
        <v>556</v>
      </c>
      <c r="I2" s="873"/>
      <c r="J2" s="873"/>
      <c r="K2" s="873"/>
      <c r="L2" s="873"/>
      <c r="M2" s="873"/>
      <c r="N2" s="873"/>
      <c r="O2" s="873"/>
      <c r="P2" s="873"/>
      <c r="Q2" s="873"/>
      <c r="R2" s="873"/>
    </row>
    <row r="3" spans="1:29" ht="30.75" customHeight="1">
      <c r="A3" s="586" t="s">
        <v>557</v>
      </c>
      <c r="B3" s="587"/>
      <c r="C3" s="587"/>
      <c r="D3" s="587"/>
      <c r="E3" s="587"/>
      <c r="F3" s="587"/>
      <c r="H3" s="1097" t="s">
        <v>558</v>
      </c>
      <c r="I3" s="1162"/>
      <c r="J3" s="1162"/>
      <c r="K3" s="1162"/>
      <c r="L3" s="1162"/>
      <c r="M3" s="1162"/>
      <c r="N3" s="1162"/>
      <c r="O3" s="1162"/>
      <c r="P3" s="1162"/>
      <c r="Q3" s="1162"/>
      <c r="R3" s="1162"/>
      <c r="S3" s="323"/>
      <c r="T3" s="323"/>
      <c r="U3" s="323"/>
      <c r="V3" s="323"/>
      <c r="W3" s="323"/>
      <c r="X3" s="323"/>
      <c r="Y3" s="323"/>
      <c r="Z3" s="323"/>
      <c r="AA3" s="323"/>
      <c r="AB3" s="323"/>
      <c r="AC3" s="323"/>
    </row>
    <row r="4" spans="1:29" ht="40.5" customHeight="1">
      <c r="A4" s="586" t="s">
        <v>559</v>
      </c>
      <c r="B4" s="588"/>
      <c r="C4" s="588"/>
      <c r="D4" s="589"/>
      <c r="E4" s="589"/>
      <c r="F4" s="589"/>
      <c r="H4" s="1162"/>
      <c r="I4" s="1162"/>
      <c r="J4" s="1162"/>
      <c r="K4" s="1162"/>
      <c r="L4" s="1162"/>
      <c r="M4" s="1162"/>
      <c r="N4" s="1162"/>
      <c r="O4" s="1162"/>
      <c r="P4" s="1162"/>
      <c r="Q4" s="1162"/>
      <c r="R4" s="1162"/>
      <c r="S4" s="297"/>
      <c r="T4" s="297"/>
      <c r="U4" s="297"/>
      <c r="V4" s="297"/>
      <c r="W4" s="297"/>
      <c r="X4" s="297"/>
      <c r="Y4" s="297"/>
      <c r="Z4" s="297"/>
      <c r="AA4" s="297"/>
      <c r="AB4" s="297"/>
      <c r="AC4" s="297"/>
    </row>
    <row r="5" spans="1:29" ht="40.5" customHeight="1">
      <c r="A5" s="586" t="s">
        <v>560</v>
      </c>
      <c r="B5" s="588"/>
      <c r="C5" s="588"/>
      <c r="D5" s="588"/>
      <c r="E5" s="588"/>
      <c r="F5" s="588"/>
      <c r="H5" s="1162"/>
      <c r="I5" s="1162"/>
      <c r="J5" s="1162"/>
      <c r="K5" s="1162"/>
      <c r="L5" s="1162"/>
      <c r="M5" s="1162"/>
      <c r="N5" s="1162"/>
      <c r="O5" s="1162"/>
      <c r="P5" s="1162"/>
      <c r="Q5" s="1162"/>
      <c r="R5" s="1162"/>
      <c r="S5" s="297"/>
      <c r="T5" s="297"/>
      <c r="U5" s="297"/>
      <c r="V5" s="297"/>
      <c r="W5" s="297"/>
      <c r="X5" s="297"/>
      <c r="Y5" s="297"/>
      <c r="Z5" s="297"/>
      <c r="AA5" s="297"/>
      <c r="AB5" s="297"/>
      <c r="AC5" s="297"/>
    </row>
    <row r="6" spans="1:29" ht="40.5" customHeight="1">
      <c r="A6" s="586" t="s">
        <v>561</v>
      </c>
      <c r="B6" s="350"/>
      <c r="C6" s="350"/>
      <c r="D6" s="350"/>
      <c r="E6" s="350"/>
      <c r="F6" s="351"/>
      <c r="H6" s="1162"/>
      <c r="I6" s="1162"/>
      <c r="J6" s="1162"/>
      <c r="K6" s="1162"/>
      <c r="L6" s="1162"/>
      <c r="M6" s="1162"/>
      <c r="N6" s="1162"/>
      <c r="O6" s="1162"/>
      <c r="P6" s="1162"/>
      <c r="Q6" s="1162"/>
      <c r="R6" s="1162"/>
      <c r="S6" s="297"/>
      <c r="T6" s="323"/>
      <c r="U6" s="323"/>
      <c r="V6" s="323"/>
      <c r="W6" s="323"/>
      <c r="X6" s="323"/>
      <c r="Y6" s="323"/>
      <c r="Z6" s="323"/>
      <c r="AA6" s="323"/>
      <c r="AB6" s="323"/>
      <c r="AC6" s="323"/>
    </row>
    <row r="7" spans="1:29" ht="40.5" customHeight="1">
      <c r="A7" s="467" t="s">
        <v>562</v>
      </c>
      <c r="B7" s="499"/>
      <c r="C7" s="500"/>
      <c r="D7" s="590"/>
      <c r="E7" s="590"/>
      <c r="F7" s="590"/>
      <c r="H7" s="1162"/>
      <c r="I7" s="1162"/>
      <c r="J7" s="1162"/>
      <c r="K7" s="1162"/>
      <c r="L7" s="1162"/>
      <c r="M7" s="1162"/>
      <c r="N7" s="1162"/>
      <c r="O7" s="1162"/>
      <c r="P7" s="1162"/>
      <c r="Q7" s="1162"/>
      <c r="R7" s="1162"/>
      <c r="S7" s="297"/>
      <c r="T7" s="297"/>
      <c r="U7" s="297"/>
      <c r="V7" s="297"/>
      <c r="W7" s="297"/>
      <c r="X7" s="297"/>
      <c r="Y7" s="297"/>
      <c r="Z7" s="297"/>
      <c r="AA7" s="297"/>
      <c r="AB7" s="297"/>
      <c r="AC7" s="297"/>
    </row>
    <row r="8" spans="1:29" ht="40.5" customHeight="1">
      <c r="A8" s="591" t="s">
        <v>563</v>
      </c>
      <c r="B8" s="592"/>
      <c r="C8" s="592"/>
      <c r="D8" s="592"/>
      <c r="E8" s="592"/>
      <c r="F8" s="592"/>
      <c r="H8" s="1162"/>
      <c r="I8" s="1162"/>
      <c r="J8" s="1162"/>
      <c r="K8" s="1162"/>
      <c r="L8" s="1162"/>
      <c r="M8" s="1162"/>
      <c r="N8" s="1162"/>
      <c r="O8" s="1162"/>
      <c r="P8" s="1162"/>
      <c r="Q8" s="1162"/>
      <c r="R8" s="1162"/>
      <c r="S8" s="297"/>
      <c r="T8" s="297"/>
      <c r="U8" s="297"/>
      <c r="V8" s="297"/>
      <c r="W8" s="297"/>
      <c r="X8" s="297"/>
      <c r="Y8" s="297"/>
      <c r="Z8" s="297"/>
      <c r="AA8" s="297"/>
      <c r="AB8" s="297"/>
      <c r="AC8" s="297"/>
    </row>
    <row r="9" spans="1:29" ht="40.5" customHeight="1">
      <c r="A9" s="586" t="s">
        <v>564</v>
      </c>
      <c r="B9" s="391"/>
      <c r="C9" s="391"/>
      <c r="D9" s="391"/>
      <c r="E9" s="391"/>
      <c r="F9" s="392"/>
      <c r="H9" s="1162"/>
      <c r="I9" s="1162"/>
      <c r="J9" s="1162"/>
      <c r="K9" s="1162"/>
      <c r="L9" s="1162"/>
      <c r="M9" s="1162"/>
      <c r="N9" s="1162"/>
      <c r="O9" s="1162"/>
      <c r="P9" s="1162"/>
      <c r="Q9" s="1162"/>
      <c r="R9" s="1162"/>
      <c r="S9" s="297"/>
      <c r="T9" s="323"/>
      <c r="U9" s="323"/>
      <c r="V9" s="323"/>
      <c r="W9" s="323"/>
      <c r="X9" s="323"/>
      <c r="Y9" s="323"/>
      <c r="Z9" s="323"/>
      <c r="AA9" s="323"/>
      <c r="AB9" s="323"/>
      <c r="AC9" s="323"/>
    </row>
    <row r="10" spans="1:29" ht="40.5" customHeight="1">
      <c r="A10" s="591" t="s">
        <v>565</v>
      </c>
      <c r="B10" s="499"/>
      <c r="C10" s="500"/>
      <c r="D10" s="590"/>
      <c r="E10" s="590"/>
      <c r="F10" s="590"/>
      <c r="H10" s="1162"/>
      <c r="I10" s="1162"/>
      <c r="J10" s="1162"/>
      <c r="K10" s="1162"/>
      <c r="L10" s="1162"/>
      <c r="M10" s="1162"/>
      <c r="N10" s="1162"/>
      <c r="O10" s="1162"/>
      <c r="P10" s="1162"/>
      <c r="Q10" s="1162"/>
      <c r="R10" s="1162"/>
      <c r="S10" s="297"/>
      <c r="T10" s="297"/>
      <c r="U10" s="297"/>
      <c r="V10" s="297"/>
      <c r="W10" s="297"/>
      <c r="X10" s="297"/>
      <c r="Y10" s="297"/>
      <c r="Z10" s="297"/>
      <c r="AA10" s="297"/>
      <c r="AB10" s="297"/>
      <c r="AC10" s="297"/>
    </row>
    <row r="11" spans="1:29" ht="40.5" customHeight="1">
      <c r="A11" s="591" t="s">
        <v>566</v>
      </c>
      <c r="B11" s="592"/>
      <c r="C11" s="592"/>
      <c r="D11" s="592"/>
      <c r="E11" s="592"/>
      <c r="F11" s="592"/>
      <c r="H11" s="1162"/>
      <c r="I11" s="1162"/>
      <c r="J11" s="1162"/>
      <c r="K11" s="1162"/>
      <c r="L11" s="1162"/>
      <c r="M11" s="1162"/>
      <c r="N11" s="1162"/>
      <c r="O11" s="1162"/>
      <c r="P11" s="1162"/>
      <c r="Q11" s="1162"/>
      <c r="R11" s="1162"/>
      <c r="S11" s="297"/>
      <c r="T11" s="297"/>
      <c r="U11" s="297"/>
      <c r="V11" s="297"/>
      <c r="W11" s="297"/>
      <c r="X11" s="297"/>
      <c r="Y11" s="297"/>
      <c r="Z11" s="297"/>
      <c r="AA11" s="297"/>
      <c r="AB11" s="297"/>
      <c r="AC11" s="297"/>
    </row>
    <row r="12" spans="1:29" ht="40.5" customHeight="1">
      <c r="A12" s="467" t="s">
        <v>567</v>
      </c>
      <c r="B12" s="588"/>
      <c r="C12" s="588"/>
      <c r="D12" s="588"/>
      <c r="E12" s="588"/>
      <c r="F12" s="588"/>
      <c r="H12" s="1162"/>
      <c r="I12" s="1162"/>
      <c r="J12" s="1162"/>
      <c r="K12" s="1162"/>
      <c r="L12" s="1162"/>
      <c r="M12" s="1162"/>
      <c r="N12" s="1162"/>
      <c r="O12" s="1162"/>
      <c r="P12" s="1162"/>
      <c r="Q12" s="1162"/>
      <c r="R12" s="1162"/>
      <c r="S12" s="297"/>
      <c r="T12" s="297"/>
      <c r="U12" s="297"/>
      <c r="V12" s="297"/>
      <c r="W12" s="297"/>
      <c r="X12" s="297"/>
      <c r="Y12" s="297"/>
      <c r="Z12" s="297"/>
      <c r="AA12" s="297"/>
      <c r="AB12" s="297"/>
      <c r="AC12" s="297"/>
    </row>
    <row r="13" spans="1:29" ht="40.5" customHeight="1">
      <c r="A13" s="467" t="s">
        <v>460</v>
      </c>
      <c r="B13" s="393"/>
      <c r="C13" s="393"/>
      <c r="D13" s="393"/>
      <c r="E13" s="393"/>
      <c r="F13" s="393"/>
      <c r="H13" s="1162"/>
      <c r="I13" s="1162"/>
      <c r="J13" s="1162"/>
      <c r="K13" s="1162"/>
      <c r="L13" s="1162"/>
      <c r="M13" s="1162"/>
      <c r="N13" s="1162"/>
      <c r="O13" s="1162"/>
      <c r="P13" s="1162"/>
      <c r="Q13" s="1162"/>
      <c r="R13" s="1162"/>
      <c r="S13" s="305"/>
      <c r="T13" s="305"/>
      <c r="U13" s="305"/>
      <c r="V13" s="305"/>
      <c r="W13" s="305"/>
      <c r="X13" s="305"/>
      <c r="Y13" s="305"/>
      <c r="Z13" s="305"/>
      <c r="AA13" s="305"/>
      <c r="AB13" s="305"/>
      <c r="AC13" s="305"/>
    </row>
    <row r="14" spans="1:29" ht="40.5" customHeight="1">
      <c r="A14" s="467" t="s">
        <v>102</v>
      </c>
      <c r="B14" s="501"/>
      <c r="C14" s="593"/>
      <c r="D14" s="593"/>
      <c r="E14" s="593"/>
      <c r="F14" s="593"/>
      <c r="H14" s="1162"/>
      <c r="I14" s="1162"/>
      <c r="J14" s="1162"/>
      <c r="K14" s="1162"/>
      <c r="L14" s="1162"/>
      <c r="M14" s="1162"/>
      <c r="N14" s="1162"/>
      <c r="O14" s="1162"/>
      <c r="P14" s="1162"/>
      <c r="Q14" s="1162"/>
      <c r="R14" s="1162"/>
      <c r="S14" s="305"/>
      <c r="T14" s="305"/>
      <c r="U14" s="305"/>
      <c r="V14" s="305"/>
      <c r="W14" s="305"/>
      <c r="X14" s="305"/>
      <c r="Y14" s="305"/>
      <c r="Z14" s="305"/>
      <c r="AA14" s="305"/>
      <c r="AB14" s="305"/>
      <c r="AC14" s="305"/>
    </row>
    <row r="15" spans="1:29" ht="26.15" customHeight="1"/>
    <row r="16" spans="1:29" ht="20.149999999999999" customHeight="1"/>
    <row r="17" spans="1:1" ht="20.149999999999999" customHeight="1">
      <c r="A17" s="275"/>
    </row>
    <row r="18" spans="1:1" ht="20.149999999999999" customHeight="1">
      <c r="A18" s="275"/>
    </row>
    <row r="19" spans="1:1" ht="20.149999999999999" customHeight="1"/>
    <row r="20" spans="1:1" ht="20.149999999999999" customHeight="1"/>
    <row r="21" spans="1:1" ht="20.149999999999999" customHeight="1"/>
    <row r="22" spans="1:1" ht="20.149999999999999" customHeight="1"/>
    <row r="23" spans="1:1" ht="20.149999999999999" customHeight="1"/>
    <row r="24" spans="1:1" ht="20.149999999999999" customHeight="1"/>
    <row r="25" spans="1:1" ht="20.149999999999999" customHeight="1"/>
    <row r="26" spans="1:1" ht="20.149999999999999" customHeight="1"/>
    <row r="27" spans="1:1" ht="20.149999999999999" customHeight="1"/>
    <row r="28" spans="1:1" ht="20.149999999999999" customHeight="1"/>
    <row r="29" spans="1:1" ht="20.149999999999999" customHeight="1"/>
    <row r="30" spans="1:1" ht="20.149999999999999" customHeight="1"/>
    <row r="31" spans="1:1" ht="20.149999999999999" customHeight="1"/>
    <row r="32" spans="1:1"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sheetData>
  <mergeCells count="2">
    <mergeCell ref="H2:R2"/>
    <mergeCell ref="H3:R14"/>
  </mergeCells>
  <phoneticPr fontId="58"/>
  <dataValidations count="1">
    <dataValidation type="list" allowBlank="1" showInputMessage="1" showErrorMessage="1" sqref="WVJ983044:WVN983044 IX5:JB5 ST5:SX5 ACP5:ACT5 AML5:AMP5 AWH5:AWL5 BGD5:BGH5 BPZ5:BQD5 BZV5:BZZ5 CJR5:CJV5 CTN5:CTR5 DDJ5:DDN5 DNF5:DNJ5 DXB5:DXF5 EGX5:EHB5 EQT5:EQX5 FAP5:FAT5 FKL5:FKP5 FUH5:FUL5 GED5:GEH5 GNZ5:GOD5 GXV5:GXZ5 HHR5:HHV5 HRN5:HRR5 IBJ5:IBN5 ILF5:ILJ5 IVB5:IVF5 JEX5:JFB5 JOT5:JOX5 JYP5:JYT5 KIL5:KIP5 KSH5:KSL5 LCD5:LCH5 LLZ5:LMD5 LVV5:LVZ5 MFR5:MFV5 MPN5:MPR5 MZJ5:MZN5 NJF5:NJJ5 NTB5:NTF5 OCX5:ODB5 OMT5:OMX5 OWP5:OWT5 PGL5:PGP5 PQH5:PQL5 QAD5:QAH5 QJZ5:QKD5 QTV5:QTZ5 RDR5:RDV5 RNN5:RNR5 RXJ5:RXN5 SHF5:SHJ5 SRB5:SRF5 TAX5:TBB5 TKT5:TKX5 TUP5:TUT5 UEL5:UEP5 UOH5:UOL5 UYD5:UYH5 VHZ5:VID5 VRV5:VRZ5 WBR5:WBV5 WLN5:WLR5 WVJ5:WVN5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xr:uid="{30F00062-822A-45DB-BB90-F38B6926FB02}">
      <formula1>"浄化槽設置整備事業,公共浄化槽等整備推進事業,その他（地方単独事業等）"</formula1>
    </dataValidation>
  </dataValidations>
  <pageMargins left="0.7" right="0.7" top="0.75" bottom="0.75" header="0.3" footer="0.3"/>
  <pageSetup paperSize="9" scale="75" orientation="portrait" r:id="rId1"/>
  <rowBreaks count="1" manualBreakCount="1">
    <brk id="15"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Y36"/>
  <sheetViews>
    <sheetView showGridLines="0" view="pageBreakPreview" zoomScale="55" zoomScaleNormal="100" zoomScaleSheetLayoutView="55" workbookViewId="0">
      <selection activeCell="R23" sqref="R23"/>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3.453125" style="193" customWidth="1"/>
    <col min="15" max="16384" width="9" style="193"/>
  </cols>
  <sheetData>
    <row r="1" spans="2:25" ht="13">
      <c r="L1" s="196"/>
      <c r="M1" s="196"/>
    </row>
    <row r="2" spans="2:25" ht="15.75" customHeight="1">
      <c r="B2" s="921" t="s">
        <v>602</v>
      </c>
      <c r="C2" s="921"/>
      <c r="D2" s="921"/>
      <c r="E2" s="921"/>
      <c r="F2" s="921"/>
      <c r="G2" s="921"/>
      <c r="H2" s="921"/>
      <c r="I2" s="921"/>
      <c r="J2" s="921"/>
      <c r="K2" s="921"/>
      <c r="L2" s="196"/>
      <c r="M2" s="196"/>
      <c r="O2" s="197"/>
    </row>
    <row r="3" spans="2:25" ht="7.5" customHeight="1">
      <c r="B3" s="198"/>
      <c r="C3" s="199"/>
      <c r="D3" s="199"/>
      <c r="E3" s="199"/>
      <c r="F3" s="199"/>
      <c r="G3" s="199"/>
      <c r="H3" s="199"/>
      <c r="I3" s="199"/>
      <c r="J3" s="199"/>
      <c r="K3" s="199"/>
      <c r="L3" s="196"/>
      <c r="M3" s="196"/>
    </row>
    <row r="4" spans="2:25" s="200" customFormat="1" ht="18" customHeight="1">
      <c r="B4" s="181" t="s">
        <v>603</v>
      </c>
      <c r="L4" s="196"/>
      <c r="M4" s="196"/>
      <c r="O4" s="297" t="s">
        <v>247</v>
      </c>
    </row>
    <row r="5" spans="2:25" s="200" customFormat="1" ht="30" hidden="1" customHeight="1">
      <c r="B5" s="896" t="s">
        <v>604</v>
      </c>
      <c r="C5" s="897"/>
      <c r="D5" s="897"/>
      <c r="E5" s="897"/>
      <c r="F5" s="897"/>
      <c r="G5" s="897"/>
      <c r="H5" s="897"/>
      <c r="I5" s="897"/>
      <c r="J5" s="897"/>
      <c r="K5" s="898"/>
      <c r="L5" s="196"/>
      <c r="M5" s="196"/>
      <c r="O5" s="942" t="s">
        <v>605</v>
      </c>
      <c r="P5" s="942"/>
      <c r="Q5" s="942"/>
      <c r="R5" s="942"/>
      <c r="S5" s="942"/>
      <c r="T5" s="942"/>
      <c r="U5" s="942"/>
      <c r="V5" s="942"/>
      <c r="W5" s="942"/>
      <c r="X5" s="942"/>
      <c r="Y5" s="942"/>
    </row>
    <row r="6" spans="2:25" s="200" customFormat="1" ht="109.5" hidden="1" customHeight="1">
      <c r="B6" s="1167"/>
      <c r="C6" s="1168"/>
      <c r="D6" s="1168"/>
      <c r="E6" s="1168"/>
      <c r="F6" s="1168"/>
      <c r="G6" s="1168"/>
      <c r="H6" s="1168"/>
      <c r="I6" s="1168"/>
      <c r="J6" s="1168"/>
      <c r="K6" s="1169"/>
      <c r="L6" s="196"/>
      <c r="M6" s="196"/>
      <c r="O6" s="942"/>
      <c r="P6" s="942"/>
      <c r="Q6" s="942"/>
      <c r="R6" s="942"/>
      <c r="S6" s="942"/>
      <c r="T6" s="942"/>
      <c r="U6" s="942"/>
      <c r="V6" s="942"/>
      <c r="W6" s="942"/>
      <c r="X6" s="942"/>
      <c r="Y6" s="942"/>
    </row>
    <row r="7" spans="2:25" s="200" customFormat="1" ht="18" hidden="1" customHeight="1">
      <c r="B7" s="235"/>
      <c r="C7" s="235"/>
      <c r="D7" s="235"/>
      <c r="E7" s="235"/>
      <c r="F7" s="235"/>
      <c r="G7" s="235"/>
      <c r="H7" s="235"/>
      <c r="I7" s="235"/>
      <c r="J7" s="235"/>
      <c r="K7" s="235"/>
      <c r="L7" s="196"/>
      <c r="M7" s="196"/>
      <c r="O7" s="442"/>
      <c r="P7" s="442"/>
      <c r="Q7" s="442"/>
      <c r="R7" s="442"/>
      <c r="S7" s="442"/>
      <c r="T7" s="442"/>
      <c r="U7" s="442"/>
      <c r="V7" s="442"/>
      <c r="W7" s="442"/>
      <c r="X7" s="442"/>
      <c r="Y7" s="442"/>
    </row>
    <row r="8" spans="2:25" s="200" customFormat="1" ht="30" hidden="1" customHeight="1">
      <c r="B8" s="896" t="s">
        <v>606</v>
      </c>
      <c r="C8" s="897"/>
      <c r="D8" s="897"/>
      <c r="E8" s="897"/>
      <c r="F8" s="897"/>
      <c r="G8" s="897"/>
      <c r="H8" s="897"/>
      <c r="I8" s="897"/>
      <c r="J8" s="897"/>
      <c r="K8" s="898"/>
      <c r="L8" s="196"/>
      <c r="M8" s="196"/>
      <c r="O8" s="442"/>
      <c r="P8" s="442"/>
      <c r="Q8" s="442"/>
      <c r="R8" s="442"/>
      <c r="S8" s="442"/>
      <c r="T8" s="442"/>
      <c r="U8" s="442"/>
      <c r="V8" s="442"/>
      <c r="W8" s="442"/>
      <c r="X8" s="442"/>
      <c r="Y8" s="442"/>
    </row>
    <row r="9" spans="2:25" s="200" customFormat="1" ht="109.5" hidden="1" customHeight="1">
      <c r="B9" s="1167"/>
      <c r="C9" s="1168"/>
      <c r="D9" s="1168"/>
      <c r="E9" s="1168"/>
      <c r="F9" s="1168"/>
      <c r="G9" s="1168"/>
      <c r="H9" s="1168"/>
      <c r="I9" s="1168"/>
      <c r="J9" s="1168"/>
      <c r="K9" s="1169"/>
      <c r="L9" s="196"/>
      <c r="M9" s="196"/>
      <c r="O9" s="201"/>
    </row>
    <row r="10" spans="2:25" s="200" customFormat="1" ht="18" hidden="1" customHeight="1">
      <c r="B10" s="235"/>
      <c r="C10" s="235"/>
      <c r="D10" s="235"/>
      <c r="E10" s="235"/>
      <c r="F10" s="235"/>
      <c r="G10" s="235"/>
      <c r="H10" s="235"/>
      <c r="I10" s="235"/>
      <c r="J10" s="235"/>
      <c r="K10" s="235"/>
      <c r="L10" s="196"/>
      <c r="M10" s="196"/>
      <c r="O10" s="201"/>
    </row>
    <row r="11" spans="2:25" s="200" customFormat="1" ht="30" hidden="1" customHeight="1">
      <c r="B11" s="896" t="s">
        <v>607</v>
      </c>
      <c r="C11" s="897"/>
      <c r="D11" s="897"/>
      <c r="E11" s="897"/>
      <c r="F11" s="897"/>
      <c r="G11" s="897"/>
      <c r="H11" s="897"/>
      <c r="I11" s="897"/>
      <c r="J11" s="897"/>
      <c r="K11" s="898"/>
      <c r="L11" s="196"/>
      <c r="M11" s="196"/>
      <c r="O11" s="201"/>
    </row>
    <row r="12" spans="2:25" ht="109.5" hidden="1" customHeight="1">
      <c r="B12" s="1167"/>
      <c r="C12" s="1168"/>
      <c r="D12" s="1168"/>
      <c r="E12" s="1168"/>
      <c r="F12" s="1168"/>
      <c r="G12" s="1168"/>
      <c r="H12" s="1168"/>
      <c r="I12" s="1168"/>
      <c r="J12" s="1168"/>
      <c r="K12" s="1169"/>
    </row>
    <row r="13" spans="2:25" ht="18" hidden="1" customHeight="1">
      <c r="B13" s="235"/>
      <c r="C13" s="235"/>
      <c r="D13" s="235"/>
      <c r="E13" s="235"/>
      <c r="F13" s="235"/>
      <c r="G13" s="235"/>
      <c r="H13" s="235"/>
      <c r="I13" s="235"/>
      <c r="J13" s="235"/>
      <c r="K13" s="235"/>
    </row>
    <row r="14" spans="2:25" ht="30" hidden="1" customHeight="1">
      <c r="B14" s="896" t="s">
        <v>608</v>
      </c>
      <c r="C14" s="897"/>
      <c r="D14" s="897"/>
      <c r="E14" s="897"/>
      <c r="F14" s="897"/>
      <c r="G14" s="897"/>
      <c r="H14" s="897"/>
      <c r="I14" s="897"/>
      <c r="J14" s="897"/>
      <c r="K14" s="898"/>
    </row>
    <row r="15" spans="2:25" ht="109.5" hidden="1" customHeight="1">
      <c r="B15" s="1167"/>
      <c r="C15" s="1168"/>
      <c r="D15" s="1168"/>
      <c r="E15" s="1168"/>
      <c r="F15" s="1168"/>
      <c r="G15" s="1168"/>
      <c r="H15" s="1168"/>
      <c r="I15" s="1168"/>
      <c r="J15" s="1168"/>
      <c r="K15" s="1169"/>
    </row>
    <row r="16" spans="2:25" ht="18" hidden="1" customHeight="1">
      <c r="B16" s="235"/>
      <c r="C16" s="235"/>
      <c r="D16" s="235"/>
      <c r="E16" s="235"/>
      <c r="F16" s="235"/>
      <c r="G16" s="235"/>
      <c r="H16" s="235"/>
      <c r="I16" s="235"/>
      <c r="J16" s="235"/>
      <c r="K16" s="235"/>
    </row>
    <row r="17" spans="2:11" ht="30" hidden="1" customHeight="1">
      <c r="B17" s="1164" t="s">
        <v>609</v>
      </c>
      <c r="C17" s="1165"/>
      <c r="D17" s="1165"/>
      <c r="E17" s="1165"/>
      <c r="F17" s="1165"/>
      <c r="G17" s="1165"/>
      <c r="H17" s="1165"/>
      <c r="I17" s="1165"/>
      <c r="J17" s="1165"/>
      <c r="K17" s="1166"/>
    </row>
    <row r="18" spans="2:11" ht="109.5" hidden="1" customHeight="1">
      <c r="B18" s="1167"/>
      <c r="C18" s="1168"/>
      <c r="D18" s="1168"/>
      <c r="E18" s="1168"/>
      <c r="F18" s="1168"/>
      <c r="G18" s="1168"/>
      <c r="H18" s="1168"/>
      <c r="I18" s="1168"/>
      <c r="J18" s="1168"/>
      <c r="K18" s="1169"/>
    </row>
    <row r="19" spans="2:11" ht="14">
      <c r="B19" s="235"/>
      <c r="C19" s="235"/>
      <c r="D19" s="235"/>
      <c r="E19" s="235"/>
      <c r="F19" s="235"/>
      <c r="G19" s="235"/>
      <c r="H19" s="235"/>
      <c r="I19" s="235"/>
      <c r="J19" s="235"/>
      <c r="K19" s="235"/>
    </row>
    <row r="20" spans="2:11" ht="30" customHeight="1">
      <c r="B20" s="1164" t="s">
        <v>610</v>
      </c>
      <c r="C20" s="1165"/>
      <c r="D20" s="1165"/>
      <c r="E20" s="1165"/>
      <c r="F20" s="1165"/>
      <c r="G20" s="1165"/>
      <c r="H20" s="1165"/>
      <c r="I20" s="1165"/>
      <c r="J20" s="1165"/>
      <c r="K20" s="1166"/>
    </row>
    <row r="21" spans="2:11" ht="109.5" customHeight="1">
      <c r="B21" s="1167"/>
      <c r="C21" s="1168"/>
      <c r="D21" s="1168"/>
      <c r="E21" s="1168"/>
      <c r="F21" s="1168"/>
      <c r="G21" s="1168"/>
      <c r="H21" s="1168"/>
      <c r="I21" s="1168"/>
      <c r="J21" s="1168"/>
      <c r="K21" s="1169"/>
    </row>
    <row r="22" spans="2:11" ht="17.25" customHeight="1">
      <c r="B22" s="235"/>
      <c r="C22" s="235"/>
      <c r="D22" s="235"/>
      <c r="E22" s="235"/>
      <c r="F22" s="235"/>
      <c r="G22" s="235"/>
      <c r="H22" s="235"/>
      <c r="I22" s="235"/>
      <c r="J22" s="235"/>
      <c r="K22" s="235"/>
    </row>
    <row r="23" spans="2:11" ht="30" customHeight="1">
      <c r="B23" s="1164" t="s">
        <v>611</v>
      </c>
      <c r="C23" s="1165"/>
      <c r="D23" s="1165"/>
      <c r="E23" s="1165"/>
      <c r="F23" s="1165"/>
      <c r="G23" s="1165"/>
      <c r="H23" s="1165"/>
      <c r="I23" s="1165"/>
      <c r="J23" s="1165"/>
      <c r="K23" s="1166"/>
    </row>
    <row r="24" spans="2:11" ht="109.5" customHeight="1">
      <c r="B24" s="1167"/>
      <c r="C24" s="1168"/>
      <c r="D24" s="1168"/>
      <c r="E24" s="1168"/>
      <c r="F24" s="1168"/>
      <c r="G24" s="1168"/>
      <c r="H24" s="1168"/>
      <c r="I24" s="1168"/>
      <c r="J24" s="1168"/>
      <c r="K24" s="1169"/>
    </row>
    <row r="25" spans="2:11" ht="17.25" customHeight="1"/>
    <row r="26" spans="2:11" ht="30" customHeight="1">
      <c r="B26" s="1164"/>
      <c r="C26" s="1165"/>
      <c r="D26" s="1165"/>
      <c r="E26" s="1165"/>
      <c r="F26" s="1165"/>
      <c r="G26" s="1165"/>
      <c r="H26" s="1165"/>
      <c r="I26" s="1165"/>
      <c r="J26" s="1165"/>
      <c r="K26" s="1166"/>
    </row>
    <row r="27" spans="2:11" ht="90" customHeight="1">
      <c r="B27" s="1167"/>
      <c r="C27" s="1168"/>
      <c r="D27" s="1168"/>
      <c r="E27" s="1168"/>
      <c r="F27" s="1168"/>
      <c r="G27" s="1168"/>
      <c r="H27" s="1168"/>
      <c r="I27" s="1168"/>
      <c r="J27" s="1168"/>
      <c r="K27" s="1169"/>
    </row>
    <row r="28" spans="2:11" ht="17.25" customHeight="1"/>
    <row r="29" spans="2:11" ht="30" customHeight="1">
      <c r="B29" s="1164"/>
      <c r="C29" s="1165"/>
      <c r="D29" s="1165"/>
      <c r="E29" s="1165"/>
      <c r="F29" s="1165"/>
      <c r="G29" s="1165"/>
      <c r="H29" s="1165"/>
      <c r="I29" s="1165"/>
      <c r="J29" s="1165"/>
      <c r="K29" s="1166"/>
    </row>
    <row r="30" spans="2:11" ht="90" customHeight="1">
      <c r="B30" s="1167"/>
      <c r="C30" s="1168"/>
      <c r="D30" s="1168"/>
      <c r="E30" s="1168"/>
      <c r="F30" s="1168"/>
      <c r="G30" s="1168"/>
      <c r="H30" s="1168"/>
      <c r="I30" s="1168"/>
      <c r="J30" s="1168"/>
      <c r="K30" s="1169"/>
    </row>
    <row r="32" spans="2:11" ht="28.5" customHeight="1">
      <c r="B32" s="1164"/>
      <c r="C32" s="1165"/>
      <c r="D32" s="1165"/>
      <c r="E32" s="1165"/>
      <c r="F32" s="1165"/>
      <c r="G32" s="1165"/>
      <c r="H32" s="1165"/>
      <c r="I32" s="1165"/>
      <c r="J32" s="1165"/>
      <c r="K32" s="1166"/>
    </row>
    <row r="33" spans="2:11" ht="75" customHeight="1">
      <c r="B33" s="1167"/>
      <c r="C33" s="1168"/>
      <c r="D33" s="1168"/>
      <c r="E33" s="1168"/>
      <c r="F33" s="1168"/>
      <c r="G33" s="1168"/>
      <c r="H33" s="1168"/>
      <c r="I33" s="1168"/>
      <c r="J33" s="1168"/>
      <c r="K33" s="1169"/>
    </row>
    <row r="35" spans="2:11" ht="28.5" customHeight="1">
      <c r="B35" s="1164"/>
      <c r="C35" s="1165"/>
      <c r="D35" s="1165"/>
      <c r="E35" s="1165"/>
      <c r="F35" s="1165"/>
      <c r="G35" s="1165"/>
      <c r="H35" s="1165"/>
      <c r="I35" s="1165"/>
      <c r="J35" s="1165"/>
      <c r="K35" s="1166"/>
    </row>
    <row r="36" spans="2:11" ht="75" customHeight="1">
      <c r="B36" s="1167"/>
      <c r="C36" s="1168"/>
      <c r="D36" s="1168"/>
      <c r="E36" s="1168"/>
      <c r="F36" s="1168"/>
      <c r="G36" s="1168"/>
      <c r="H36" s="1168"/>
      <c r="I36" s="1168"/>
      <c r="J36" s="1168"/>
      <c r="K36" s="1169"/>
    </row>
  </sheetData>
  <mergeCells count="24">
    <mergeCell ref="O5:Y6"/>
    <mergeCell ref="B20:K20"/>
    <mergeCell ref="B17:K17"/>
    <mergeCell ref="B18:K18"/>
    <mergeCell ref="B2:K2"/>
    <mergeCell ref="B5:K5"/>
    <mergeCell ref="B6:K6"/>
    <mergeCell ref="B8:K8"/>
    <mergeCell ref="B9:K9"/>
    <mergeCell ref="B12:K12"/>
    <mergeCell ref="B11:K11"/>
    <mergeCell ref="B14:K14"/>
    <mergeCell ref="B15:K15"/>
    <mergeCell ref="B35:K35"/>
    <mergeCell ref="B36:K36"/>
    <mergeCell ref="B33:K33"/>
    <mergeCell ref="B32:K32"/>
    <mergeCell ref="B21:K21"/>
    <mergeCell ref="B27:K27"/>
    <mergeCell ref="B29:K29"/>
    <mergeCell ref="B30:K30"/>
    <mergeCell ref="B23:K23"/>
    <mergeCell ref="B26:K26"/>
    <mergeCell ref="B24:K24"/>
  </mergeCells>
  <phoneticPr fontId="19"/>
  <pageMargins left="0.43307086614173229" right="0.43307086614173229" top="0.74803149606299213" bottom="0.74803149606299213" header="0.31496062992125984" footer="0.31496062992125984"/>
  <pageSetup paperSize="9" fitToHeight="0"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X9"/>
  <sheetViews>
    <sheetView showGridLines="0" view="pageBreakPreview" zoomScale="90" zoomScaleNormal="100" zoomScaleSheetLayoutView="90" workbookViewId="0">
      <selection activeCell="U29" sqref="U29"/>
    </sheetView>
  </sheetViews>
  <sheetFormatPr defaultColWidth="9" defaultRowHeight="13"/>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3.54296875" style="202" customWidth="1"/>
    <col min="15" max="24" width="9" style="203"/>
    <col min="25" max="16384" width="9" style="193"/>
  </cols>
  <sheetData>
    <row r="1" spans="2:24" ht="11.25" customHeight="1">
      <c r="B1" s="194"/>
      <c r="C1" s="194"/>
      <c r="D1" s="194"/>
      <c r="E1" s="194"/>
      <c r="F1" s="194"/>
      <c r="G1" s="194"/>
      <c r="H1" s="194"/>
      <c r="I1" s="194"/>
      <c r="J1" s="194"/>
      <c r="K1" s="194"/>
      <c r="L1" s="194"/>
      <c r="M1" s="194"/>
    </row>
    <row r="2" spans="2:24" ht="15.75" customHeight="1">
      <c r="B2" s="921" t="s">
        <v>612</v>
      </c>
      <c r="C2" s="921"/>
      <c r="D2" s="921"/>
      <c r="E2" s="921"/>
      <c r="F2" s="921"/>
      <c r="G2" s="921"/>
      <c r="H2" s="921"/>
      <c r="I2" s="921"/>
      <c r="J2" s="921"/>
      <c r="K2" s="921"/>
      <c r="L2" s="196"/>
      <c r="M2" s="196"/>
    </row>
    <row r="3" spans="2:24" ht="7.5" customHeight="1">
      <c r="B3" s="198"/>
      <c r="C3" s="199"/>
      <c r="D3" s="199"/>
      <c r="E3" s="199"/>
      <c r="F3" s="199"/>
      <c r="G3" s="199"/>
      <c r="H3" s="199"/>
      <c r="I3" s="199"/>
      <c r="J3" s="199"/>
      <c r="K3" s="199"/>
      <c r="L3" s="196"/>
      <c r="M3" s="196"/>
    </row>
    <row r="4" spans="2:24" ht="7.5" customHeight="1">
      <c r="B4" s="198"/>
      <c r="C4" s="199"/>
      <c r="D4" s="199"/>
      <c r="E4" s="199"/>
      <c r="F4" s="199"/>
      <c r="G4" s="199"/>
      <c r="H4" s="199"/>
      <c r="I4" s="199"/>
      <c r="J4" s="199"/>
      <c r="K4" s="199"/>
      <c r="L4" s="196"/>
      <c r="M4" s="196"/>
    </row>
    <row r="5" spans="2:24" ht="21.75" customHeight="1">
      <c r="B5" s="198" t="s">
        <v>613</v>
      </c>
      <c r="C5" s="199"/>
      <c r="D5" s="199"/>
      <c r="E5" s="199"/>
      <c r="F5" s="199"/>
      <c r="G5" s="199"/>
      <c r="H5" s="199"/>
      <c r="I5" s="199"/>
      <c r="J5" s="199"/>
      <c r="K5" s="199"/>
      <c r="L5" s="196"/>
      <c r="M5" s="196"/>
    </row>
    <row r="6" spans="2:24" s="200" customFormat="1" ht="109.5" customHeight="1">
      <c r="B6" s="1012"/>
      <c r="C6" s="1013"/>
      <c r="D6" s="1013"/>
      <c r="E6" s="1013"/>
      <c r="F6" s="1013"/>
      <c r="G6" s="1013"/>
      <c r="H6" s="1013"/>
      <c r="I6" s="1013"/>
      <c r="J6" s="1013"/>
      <c r="K6" s="1014"/>
      <c r="L6" s="196"/>
      <c r="M6" s="196"/>
      <c r="N6" s="202"/>
      <c r="O6" s="872" t="s">
        <v>614</v>
      </c>
      <c r="P6" s="872"/>
      <c r="Q6" s="872"/>
      <c r="R6" s="872"/>
      <c r="S6" s="872"/>
      <c r="T6" s="872"/>
      <c r="U6" s="872"/>
      <c r="V6" s="872"/>
      <c r="W6" s="872"/>
      <c r="X6" s="502"/>
    </row>
    <row r="8" spans="2:24" ht="21.75" customHeight="1">
      <c r="B8" s="198" t="s">
        <v>615</v>
      </c>
      <c r="C8" s="199"/>
      <c r="D8" s="199"/>
      <c r="E8" s="199"/>
      <c r="F8" s="199"/>
      <c r="G8" s="199"/>
      <c r="H8" s="199"/>
      <c r="I8" s="199"/>
      <c r="J8" s="199"/>
      <c r="K8" s="199"/>
    </row>
    <row r="9" spans="2:24" ht="105.75" customHeight="1">
      <c r="B9" s="1012"/>
      <c r="C9" s="1013"/>
      <c r="D9" s="1013"/>
      <c r="E9" s="1013"/>
      <c r="F9" s="1013"/>
      <c r="G9" s="1013"/>
      <c r="H9" s="1013"/>
      <c r="I9" s="1013"/>
      <c r="J9" s="1013"/>
      <c r="K9" s="1014"/>
      <c r="O9" s="872" t="s">
        <v>616</v>
      </c>
      <c r="P9" s="872"/>
      <c r="Q9" s="872"/>
      <c r="R9" s="872"/>
      <c r="S9" s="872"/>
      <c r="T9" s="872"/>
      <c r="U9" s="872"/>
      <c r="V9" s="872"/>
      <c r="W9" s="872"/>
    </row>
  </sheetData>
  <mergeCells count="5">
    <mergeCell ref="B2:K2"/>
    <mergeCell ref="B6:K6"/>
    <mergeCell ref="B9:K9"/>
    <mergeCell ref="O6:W6"/>
    <mergeCell ref="O9:W9"/>
  </mergeCells>
  <phoneticPr fontId="31"/>
  <pageMargins left="0.43307086614173229" right="0.43307086614173229" top="0.74803149606299213" bottom="0.74803149606299213" header="0.31496062992125984" footer="0.31496062992125984"/>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2F4-65B2-4A8E-B56F-87BEDE59DA35}">
  <sheetPr>
    <pageSetUpPr fitToPage="1"/>
  </sheetPr>
  <dimension ref="B2:AL33"/>
  <sheetViews>
    <sheetView showGridLines="0" view="pageBreakPreview" zoomScale="85" zoomScaleNormal="85" zoomScaleSheetLayoutView="85" workbookViewId="0">
      <pane ySplit="5" topLeftCell="A10" activePane="bottomLeft" state="frozen"/>
      <selection activeCell="B23" sqref="B23:K23"/>
      <selection pane="bottomLeft" activeCell="B23" sqref="B21:K24"/>
    </sheetView>
  </sheetViews>
  <sheetFormatPr defaultColWidth="9" defaultRowHeight="14"/>
  <cols>
    <col min="1" max="1" width="2.1796875" style="237" customWidth="1"/>
    <col min="2" max="2" width="2.453125" style="237" customWidth="1"/>
    <col min="3" max="3" width="4.81640625" style="237" customWidth="1"/>
    <col min="4" max="4" width="5" style="237" customWidth="1"/>
    <col min="5" max="5" width="31" style="237" customWidth="1"/>
    <col min="6" max="6" width="6" style="237" customWidth="1"/>
    <col min="7" max="7" width="11.54296875" style="237" customWidth="1"/>
    <col min="8" max="8" width="6.54296875" style="237" customWidth="1"/>
    <col min="9" max="9" width="4.453125" style="237" customWidth="1"/>
    <col min="10" max="13" width="5.1796875" style="237" customWidth="1"/>
    <col min="14" max="15" width="14.54296875" style="237" customWidth="1"/>
    <col min="16" max="16" width="14" style="237" customWidth="1"/>
    <col min="17" max="17" width="12.54296875" style="237" customWidth="1"/>
    <col min="18" max="22" width="10.54296875" style="237" customWidth="1"/>
    <col min="23" max="23" width="29.81640625" style="237" customWidth="1"/>
    <col min="24" max="24" width="2.453125" style="237" customWidth="1"/>
    <col min="25" max="25" width="4.1796875" style="237" customWidth="1"/>
    <col min="26" max="26" width="3.453125" style="290" customWidth="1"/>
    <col min="27" max="16384" width="9" style="237"/>
  </cols>
  <sheetData>
    <row r="2" spans="2:38" ht="32.25" customHeight="1">
      <c r="B2" s="236"/>
      <c r="C2" s="1201" t="s">
        <v>617</v>
      </c>
      <c r="D2" s="1201"/>
      <c r="E2" s="1201"/>
      <c r="F2" s="1201"/>
      <c r="G2" s="1202"/>
      <c r="H2" s="1202"/>
      <c r="I2" s="1202"/>
      <c r="J2" s="1202"/>
      <c r="K2" s="1202"/>
      <c r="L2" s="1202"/>
      <c r="M2" s="1202"/>
      <c r="N2" s="1202"/>
      <c r="O2" s="1202"/>
      <c r="P2" s="1202"/>
      <c r="Q2" s="1202"/>
      <c r="R2" s="1202"/>
      <c r="S2" s="1202"/>
      <c r="T2" s="1202"/>
      <c r="U2" s="1202"/>
      <c r="V2" s="1202"/>
      <c r="W2" s="1202"/>
      <c r="X2" s="236"/>
      <c r="AA2" s="1180" t="s">
        <v>618</v>
      </c>
      <c r="AB2" s="1181"/>
      <c r="AC2" s="1181"/>
      <c r="AD2" s="1181"/>
      <c r="AE2" s="1181"/>
      <c r="AF2" s="1181"/>
      <c r="AG2" s="1181"/>
      <c r="AH2" s="1181"/>
      <c r="AI2" s="1181"/>
      <c r="AJ2" s="1181"/>
      <c r="AK2" s="1181"/>
    </row>
    <row r="3" spans="2:38" ht="9.75" customHeight="1" thickBot="1">
      <c r="B3" s="236"/>
      <c r="C3" s="236"/>
      <c r="D3" s="236"/>
      <c r="E3" s="236"/>
      <c r="F3" s="236"/>
      <c r="G3" s="236"/>
      <c r="H3" s="236"/>
      <c r="I3" s="236"/>
      <c r="J3" s="236"/>
      <c r="K3" s="236"/>
      <c r="L3" s="236"/>
      <c r="M3" s="236"/>
      <c r="N3" s="236"/>
      <c r="O3" s="236"/>
      <c r="P3" s="236"/>
      <c r="Q3" s="236"/>
      <c r="R3" s="236"/>
      <c r="S3" s="236"/>
      <c r="T3" s="236"/>
      <c r="U3" s="236"/>
      <c r="V3" s="236"/>
      <c r="W3" s="236"/>
      <c r="X3" s="236"/>
    </row>
    <row r="4" spans="2:38" ht="33" customHeight="1" thickTop="1">
      <c r="B4" s="236"/>
      <c r="C4" s="1203" t="s">
        <v>619</v>
      </c>
      <c r="D4" s="1175"/>
      <c r="E4" s="1175"/>
      <c r="F4" s="1174" t="s">
        <v>620</v>
      </c>
      <c r="G4" s="1205" t="s">
        <v>621</v>
      </c>
      <c r="H4" s="1207" t="s">
        <v>622</v>
      </c>
      <c r="I4" s="1208"/>
      <c r="J4" s="1170" t="s">
        <v>623</v>
      </c>
      <c r="K4" s="1171"/>
      <c r="L4" s="1172" t="s">
        <v>624</v>
      </c>
      <c r="M4" s="1173"/>
      <c r="N4" s="238" t="s">
        <v>625</v>
      </c>
      <c r="O4" s="239"/>
      <c r="P4" s="1174" t="s">
        <v>626</v>
      </c>
      <c r="Q4" s="1175"/>
      <c r="R4" s="1175"/>
      <c r="S4" s="1175"/>
      <c r="T4" s="1175"/>
      <c r="U4" s="1175"/>
      <c r="V4" s="1175"/>
      <c r="W4" s="1176" t="s">
        <v>627</v>
      </c>
      <c r="X4" s="236"/>
    </row>
    <row r="5" spans="2:38" ht="30" customHeight="1" thickBot="1">
      <c r="B5" s="236"/>
      <c r="C5" s="424"/>
      <c r="D5" s="1178" t="s">
        <v>628</v>
      </c>
      <c r="E5" s="1179"/>
      <c r="F5" s="1204"/>
      <c r="G5" s="1206"/>
      <c r="H5" s="425"/>
      <c r="I5" s="426" t="s">
        <v>629</v>
      </c>
      <c r="J5" s="427" t="s">
        <v>630</v>
      </c>
      <c r="K5" s="427" t="s">
        <v>631</v>
      </c>
      <c r="L5" s="428" t="s">
        <v>630</v>
      </c>
      <c r="M5" s="429" t="s">
        <v>631</v>
      </c>
      <c r="N5" s="430" t="s">
        <v>632</v>
      </c>
      <c r="O5" s="431" t="s">
        <v>633</v>
      </c>
      <c r="P5" s="432" t="s">
        <v>632</v>
      </c>
      <c r="Q5" s="433" t="s">
        <v>634</v>
      </c>
      <c r="R5" s="434" t="s">
        <v>635</v>
      </c>
      <c r="S5" s="434" t="s">
        <v>636</v>
      </c>
      <c r="T5" s="434" t="s">
        <v>636</v>
      </c>
      <c r="U5" s="434" t="s">
        <v>636</v>
      </c>
      <c r="V5" s="435" t="s">
        <v>636</v>
      </c>
      <c r="W5" s="1177"/>
      <c r="X5" s="236"/>
    </row>
    <row r="6" spans="2:38" s="242" customFormat="1" ht="30.75" customHeight="1">
      <c r="B6" s="240"/>
      <c r="C6" s="1185" t="s">
        <v>637</v>
      </c>
      <c r="D6" s="1186"/>
      <c r="E6" s="1187"/>
      <c r="F6" s="363"/>
      <c r="G6" s="364"/>
      <c r="H6" s="365"/>
      <c r="I6" s="461"/>
      <c r="J6" s="365"/>
      <c r="K6" s="365"/>
      <c r="L6" s="419"/>
      <c r="M6" s="366"/>
      <c r="N6" s="243">
        <f>SUM(N7:N8)</f>
        <v>0</v>
      </c>
      <c r="O6" s="420">
        <f>SUM(O7:O8)</f>
        <v>0</v>
      </c>
      <c r="P6" s="421">
        <f>SUM(P7:P8)</f>
        <v>0</v>
      </c>
      <c r="Q6" s="422">
        <f>SUM(R6:V6)</f>
        <v>0</v>
      </c>
      <c r="R6" s="243">
        <f>SUM(R7:R8)</f>
        <v>0</v>
      </c>
      <c r="S6" s="243">
        <f>SUM(S7:S8)</f>
        <v>0</v>
      </c>
      <c r="T6" s="243">
        <f>SUM(T7:T8)</f>
        <v>0</v>
      </c>
      <c r="U6" s="243">
        <f>SUM(U7:U8)</f>
        <v>0</v>
      </c>
      <c r="V6" s="243">
        <f>SUM(V7:V8)</f>
        <v>0</v>
      </c>
      <c r="W6" s="423"/>
      <c r="X6" s="240"/>
      <c r="Z6" s="290"/>
      <c r="AA6" s="935" t="s">
        <v>638</v>
      </c>
      <c r="AB6" s="935"/>
      <c r="AC6" s="935"/>
      <c r="AD6" s="935"/>
      <c r="AE6" s="935"/>
      <c r="AF6" s="935"/>
      <c r="AG6" s="935"/>
      <c r="AH6" s="935"/>
      <c r="AI6" s="935"/>
      <c r="AJ6" s="935"/>
    </row>
    <row r="7" spans="2:38" ht="30.75" customHeight="1">
      <c r="B7" s="236"/>
      <c r="C7" s="1213"/>
      <c r="D7" s="1211"/>
      <c r="E7" s="1212"/>
      <c r="F7" s="761"/>
      <c r="G7" s="450"/>
      <c r="H7" s="448"/>
      <c r="I7" s="462"/>
      <c r="J7" s="449"/>
      <c r="K7" s="448"/>
      <c r="L7" s="450"/>
      <c r="M7" s="762"/>
      <c r="N7" s="540"/>
      <c r="O7" s="541"/>
      <c r="P7" s="542"/>
      <c r="Q7" s="763">
        <f>SUM(R7:V7)</f>
        <v>0</v>
      </c>
      <c r="R7" s="543"/>
      <c r="S7" s="543"/>
      <c r="T7" s="543"/>
      <c r="U7" s="543"/>
      <c r="V7" s="544"/>
      <c r="W7" s="455"/>
      <c r="X7" s="236"/>
      <c r="AA7" s="935"/>
      <c r="AB7" s="935"/>
      <c r="AC7" s="935"/>
      <c r="AD7" s="935"/>
      <c r="AE7" s="935"/>
      <c r="AF7" s="935"/>
      <c r="AG7" s="935"/>
      <c r="AH7" s="935"/>
      <c r="AI7" s="935"/>
      <c r="AJ7" s="935"/>
    </row>
    <row r="8" spans="2:38" ht="30.75" customHeight="1" thickBot="1">
      <c r="B8" s="236"/>
      <c r="C8" s="1214"/>
      <c r="D8" s="1209"/>
      <c r="E8" s="1210"/>
      <c r="F8" s="764"/>
      <c r="G8" s="453"/>
      <c r="H8" s="451"/>
      <c r="I8" s="463"/>
      <c r="J8" s="452"/>
      <c r="K8" s="451"/>
      <c r="L8" s="453"/>
      <c r="M8" s="454"/>
      <c r="N8" s="547"/>
      <c r="O8" s="548"/>
      <c r="P8" s="549"/>
      <c r="Q8" s="550">
        <f>SUM(R8:V8)</f>
        <v>0</v>
      </c>
      <c r="R8" s="548"/>
      <c r="S8" s="548"/>
      <c r="T8" s="548"/>
      <c r="U8" s="548"/>
      <c r="V8" s="551"/>
      <c r="W8" s="456"/>
      <c r="X8" s="236"/>
      <c r="AA8" s="935"/>
      <c r="AB8" s="935"/>
      <c r="AC8" s="935"/>
      <c r="AD8" s="935"/>
      <c r="AE8" s="935"/>
      <c r="AF8" s="935"/>
      <c r="AG8" s="935"/>
      <c r="AH8" s="935"/>
      <c r="AI8" s="935"/>
      <c r="AJ8" s="935"/>
    </row>
    <row r="9" spans="2:38" s="242" customFormat="1" ht="30.75" customHeight="1">
      <c r="B9" s="240"/>
      <c r="C9" s="1194" t="s">
        <v>639</v>
      </c>
      <c r="D9" s="1195"/>
      <c r="E9" s="1196"/>
      <c r="F9" s="368"/>
      <c r="G9" s="248"/>
      <c r="H9" s="249"/>
      <c r="I9" s="464"/>
      <c r="J9" s="369"/>
      <c r="K9" s="249"/>
      <c r="L9" s="248"/>
      <c r="M9" s="250"/>
      <c r="N9" s="253">
        <f>SUM(N10:N12)</f>
        <v>0</v>
      </c>
      <c r="O9" s="367">
        <f>SUM(O10:O12)</f>
        <v>0</v>
      </c>
      <c r="P9" s="245">
        <f>SUM(P10:P12)</f>
        <v>0</v>
      </c>
      <c r="Q9" s="278">
        <f>SUM(R9:V9)</f>
        <v>0</v>
      </c>
      <c r="R9" s="246">
        <f>SUM(R10:R12)</f>
        <v>0</v>
      </c>
      <c r="S9" s="246">
        <f>SUM(S10:S12)</f>
        <v>0</v>
      </c>
      <c r="T9" s="246">
        <f>SUM(T10:T12)</f>
        <v>0</v>
      </c>
      <c r="U9" s="246">
        <f>SUM(U10:U12)</f>
        <v>0</v>
      </c>
      <c r="V9" s="241">
        <f>SUM(V10:V12)</f>
        <v>0</v>
      </c>
      <c r="W9" s="457"/>
      <c r="X9" s="240"/>
      <c r="Z9" s="290"/>
      <c r="AC9" s="237"/>
      <c r="AD9" s="237"/>
      <c r="AE9" s="237"/>
      <c r="AF9" s="237"/>
      <c r="AG9" s="237"/>
      <c r="AH9" s="237"/>
      <c r="AI9" s="237"/>
      <c r="AJ9" s="237"/>
      <c r="AK9" s="237"/>
      <c r="AL9" s="237"/>
    </row>
    <row r="10" spans="2:38" ht="30.75" customHeight="1">
      <c r="B10" s="236"/>
      <c r="C10" s="244"/>
      <c r="D10" s="1197"/>
      <c r="E10" s="1198"/>
      <c r="F10" s="765"/>
      <c r="G10" s="450"/>
      <c r="H10" s="448"/>
      <c r="I10" s="462"/>
      <c r="J10" s="449"/>
      <c r="K10" s="448"/>
      <c r="L10" s="450"/>
      <c r="M10" s="762"/>
      <c r="N10" s="554"/>
      <c r="O10" s="546"/>
      <c r="P10" s="554"/>
      <c r="Q10" s="279">
        <f>SUM(R10:V10)</f>
        <v>0</v>
      </c>
      <c r="R10" s="545"/>
      <c r="S10" s="545"/>
      <c r="T10" s="545"/>
      <c r="U10" s="545"/>
      <c r="V10" s="552"/>
      <c r="W10" s="458"/>
      <c r="X10" s="236"/>
    </row>
    <row r="11" spans="2:38" ht="30.75" customHeight="1">
      <c r="B11" s="236"/>
      <c r="C11" s="436"/>
      <c r="D11" s="1197"/>
      <c r="E11" s="1198"/>
      <c r="F11" s="437"/>
      <c r="G11" s="438"/>
      <c r="H11" s="439"/>
      <c r="I11" s="465"/>
      <c r="J11" s="440"/>
      <c r="K11" s="439"/>
      <c r="L11" s="438"/>
      <c r="M11" s="441"/>
      <c r="N11" s="555"/>
      <c r="O11" s="556"/>
      <c r="P11" s="555"/>
      <c r="Q11" s="279">
        <f t="shared" ref="Q11" si="0">SUM(R11:V11)</f>
        <v>0</v>
      </c>
      <c r="R11" s="557"/>
      <c r="S11" s="557"/>
      <c r="T11" s="557"/>
      <c r="U11" s="557"/>
      <c r="V11" s="558"/>
      <c r="W11" s="459"/>
      <c r="X11" s="236"/>
    </row>
    <row r="12" spans="2:38" ht="30.75" customHeight="1" thickBot="1">
      <c r="B12" s="236"/>
      <c r="C12" s="394"/>
      <c r="D12" s="1199"/>
      <c r="E12" s="1200"/>
      <c r="F12" s="395"/>
      <c r="G12" s="396"/>
      <c r="H12" s="397"/>
      <c r="I12" s="466"/>
      <c r="J12" s="398"/>
      <c r="K12" s="397"/>
      <c r="L12" s="396"/>
      <c r="M12" s="399"/>
      <c r="N12" s="559"/>
      <c r="O12" s="560"/>
      <c r="P12" s="559"/>
      <c r="Q12" s="400">
        <f t="shared" ref="Q12" si="1">SUM(R12:V12)</f>
        <v>0</v>
      </c>
      <c r="R12" s="561"/>
      <c r="S12" s="561"/>
      <c r="T12" s="561"/>
      <c r="U12" s="561"/>
      <c r="V12" s="562"/>
      <c r="W12" s="460"/>
      <c r="X12" s="236"/>
    </row>
    <row r="13" spans="2:38" s="242" customFormat="1" ht="30.75" customHeight="1" thickTop="1">
      <c r="B13" s="240"/>
      <c r="C13" s="1185" t="s">
        <v>640</v>
      </c>
      <c r="D13" s="1186"/>
      <c r="E13" s="1187"/>
      <c r="F13" s="370"/>
      <c r="G13" s="371"/>
      <c r="H13" s="372"/>
      <c r="I13" s="413"/>
      <c r="J13" s="414"/>
      <c r="K13" s="415"/>
      <c r="L13" s="416"/>
      <c r="M13" s="417"/>
      <c r="N13" s="567"/>
      <c r="O13" s="583">
        <f>O14+O20</f>
        <v>0</v>
      </c>
      <c r="P13" s="568"/>
      <c r="Q13" s="277">
        <f t="shared" ref="Q13:Q24" si="2">SUM(R13:V13)</f>
        <v>0</v>
      </c>
      <c r="R13" s="584">
        <f>R14+R20</f>
        <v>0</v>
      </c>
      <c r="S13" s="584">
        <f>S14+S20</f>
        <v>0</v>
      </c>
      <c r="T13" s="584">
        <f>T14+T20</f>
        <v>0</v>
      </c>
      <c r="U13" s="584">
        <f t="shared" ref="U13:V13" si="3">U14+U20</f>
        <v>0</v>
      </c>
      <c r="V13" s="584">
        <f t="shared" si="3"/>
        <v>0</v>
      </c>
      <c r="W13" s="418"/>
      <c r="X13" s="240"/>
      <c r="Z13" s="290"/>
    </row>
    <row r="14" spans="2:38" s="242" customFormat="1" ht="30.75" customHeight="1">
      <c r="B14" s="240"/>
      <c r="C14" s="247"/>
      <c r="D14" s="1188" t="s">
        <v>641</v>
      </c>
      <c r="E14" s="1189"/>
      <c r="F14" s="407"/>
      <c r="G14" s="408"/>
      <c r="H14" s="409"/>
      <c r="I14" s="816"/>
      <c r="J14" s="408"/>
      <c r="K14" s="410"/>
      <c r="L14" s="408"/>
      <c r="M14" s="410"/>
      <c r="N14" s="569"/>
      <c r="O14" s="817"/>
      <c r="P14" s="570"/>
      <c r="Q14" s="406">
        <f t="shared" si="2"/>
        <v>0</v>
      </c>
      <c r="R14" s="565"/>
      <c r="S14" s="565"/>
      <c r="T14" s="565"/>
      <c r="U14" s="565"/>
      <c r="V14" s="565"/>
      <c r="W14" s="766"/>
      <c r="X14" s="240"/>
      <c r="Z14" s="290"/>
    </row>
    <row r="15" spans="2:38" s="242" customFormat="1" ht="30.75" customHeight="1">
      <c r="B15" s="240"/>
      <c r="C15" s="373"/>
      <c r="D15" s="1190" t="s">
        <v>642</v>
      </c>
      <c r="E15" s="818" t="s">
        <v>643</v>
      </c>
      <c r="F15" s="819"/>
      <c r="G15" s="820"/>
      <c r="H15" s="821"/>
      <c r="I15" s="822" t="s">
        <v>644</v>
      </c>
      <c r="J15" s="411"/>
      <c r="K15" s="767"/>
      <c r="L15" s="823"/>
      <c r="M15" s="412"/>
      <c r="N15" s="571"/>
      <c r="O15" s="817"/>
      <c r="P15" s="572"/>
      <c r="Q15" s="406">
        <f t="shared" si="2"/>
        <v>0</v>
      </c>
      <c r="R15" s="565"/>
      <c r="S15" s="565"/>
      <c r="T15" s="565"/>
      <c r="U15" s="565"/>
      <c r="V15" s="566"/>
      <c r="W15" s="390"/>
      <c r="X15" s="240"/>
      <c r="Z15" s="290"/>
    </row>
    <row r="16" spans="2:38" s="242" customFormat="1" ht="30.75" customHeight="1">
      <c r="B16" s="240"/>
      <c r="C16" s="373"/>
      <c r="D16" s="1190"/>
      <c r="E16" s="818" t="s">
        <v>645</v>
      </c>
      <c r="F16" s="819"/>
      <c r="G16" s="820"/>
      <c r="H16" s="821"/>
      <c r="I16" s="822" t="s">
        <v>644</v>
      </c>
      <c r="J16" s="411"/>
      <c r="K16" s="767"/>
      <c r="L16" s="823"/>
      <c r="M16" s="412"/>
      <c r="N16" s="571"/>
      <c r="O16" s="817"/>
      <c r="P16" s="572"/>
      <c r="Q16" s="406">
        <f t="shared" si="2"/>
        <v>0</v>
      </c>
      <c r="R16" s="565"/>
      <c r="S16" s="565"/>
      <c r="T16" s="565"/>
      <c r="U16" s="565"/>
      <c r="V16" s="566"/>
      <c r="W16" s="390"/>
      <c r="X16" s="240"/>
      <c r="Z16" s="290"/>
    </row>
    <row r="17" spans="2:26" s="242" customFormat="1" ht="30.75" customHeight="1">
      <c r="B17" s="240"/>
      <c r="C17" s="373"/>
      <c r="D17" s="1190"/>
      <c r="E17" s="818" t="s">
        <v>646</v>
      </c>
      <c r="F17" s="819"/>
      <c r="G17" s="820"/>
      <c r="H17" s="821"/>
      <c r="I17" s="822" t="s">
        <v>644</v>
      </c>
      <c r="J17" s="411"/>
      <c r="K17" s="767"/>
      <c r="L17" s="823"/>
      <c r="M17" s="412"/>
      <c r="N17" s="571"/>
      <c r="O17" s="817"/>
      <c r="P17" s="572"/>
      <c r="Q17" s="406">
        <f t="shared" si="2"/>
        <v>0</v>
      </c>
      <c r="R17" s="565"/>
      <c r="S17" s="565"/>
      <c r="T17" s="565"/>
      <c r="U17" s="565"/>
      <c r="V17" s="566"/>
      <c r="W17" s="390"/>
      <c r="X17" s="240"/>
      <c r="Z17" s="290"/>
    </row>
    <row r="18" spans="2:26" s="242" customFormat="1" ht="30.75" customHeight="1">
      <c r="B18" s="240"/>
      <c r="C18" s="373"/>
      <c r="D18" s="1190"/>
      <c r="E18" s="818" t="s">
        <v>647</v>
      </c>
      <c r="F18" s="819"/>
      <c r="G18" s="820"/>
      <c r="H18" s="821"/>
      <c r="I18" s="822" t="s">
        <v>644</v>
      </c>
      <c r="J18" s="411"/>
      <c r="K18" s="767"/>
      <c r="L18" s="823"/>
      <c r="M18" s="412"/>
      <c r="N18" s="571"/>
      <c r="O18" s="817"/>
      <c r="P18" s="572"/>
      <c r="Q18" s="406">
        <f t="shared" si="2"/>
        <v>0</v>
      </c>
      <c r="R18" s="565"/>
      <c r="S18" s="565"/>
      <c r="T18" s="565"/>
      <c r="U18" s="565"/>
      <c r="V18" s="565"/>
      <c r="W18" s="390"/>
      <c r="X18" s="240"/>
      <c r="Z18" s="290"/>
    </row>
    <row r="19" spans="2:26" s="242" customFormat="1" ht="30.75" customHeight="1">
      <c r="B19" s="240"/>
      <c r="C19" s="373"/>
      <c r="D19" s="1190"/>
      <c r="E19" s="818" t="s">
        <v>648</v>
      </c>
      <c r="F19" s="819"/>
      <c r="G19" s="820"/>
      <c r="H19" s="824"/>
      <c r="I19" s="825"/>
      <c r="J19" s="411"/>
      <c r="K19" s="767"/>
      <c r="L19" s="823"/>
      <c r="M19" s="412"/>
      <c r="N19" s="563"/>
      <c r="O19" s="817"/>
      <c r="P19" s="572"/>
      <c r="Q19" s="406">
        <f t="shared" si="2"/>
        <v>0</v>
      </c>
      <c r="R19" s="565"/>
      <c r="S19" s="565"/>
      <c r="T19" s="565"/>
      <c r="U19" s="565"/>
      <c r="V19" s="566"/>
      <c r="W19" s="390"/>
      <c r="X19" s="240"/>
      <c r="Z19" s="290"/>
    </row>
    <row r="20" spans="2:26" s="242" customFormat="1" ht="30.75" customHeight="1">
      <c r="B20" s="240"/>
      <c r="C20" s="247"/>
      <c r="D20" s="1191" t="s">
        <v>649</v>
      </c>
      <c r="E20" s="1192"/>
      <c r="F20" s="826"/>
      <c r="G20" s="827"/>
      <c r="H20" s="409"/>
      <c r="I20" s="374"/>
      <c r="J20" s="408"/>
      <c r="K20" s="410"/>
      <c r="L20" s="408"/>
      <c r="M20" s="410"/>
      <c r="N20" s="571"/>
      <c r="O20" s="565"/>
      <c r="P20" s="572"/>
      <c r="Q20" s="406">
        <f t="shared" si="2"/>
        <v>0</v>
      </c>
      <c r="R20" s="565"/>
      <c r="S20" s="565"/>
      <c r="T20" s="565"/>
      <c r="U20" s="565"/>
      <c r="V20" s="565"/>
      <c r="W20" s="390"/>
      <c r="X20" s="240"/>
      <c r="Z20" s="290"/>
    </row>
    <row r="21" spans="2:26" s="242" customFormat="1" ht="30.75" customHeight="1">
      <c r="B21" s="240"/>
      <c r="C21" s="373"/>
      <c r="D21" s="1190" t="s">
        <v>642</v>
      </c>
      <c r="E21" s="828" t="s">
        <v>650</v>
      </c>
      <c r="F21" s="401"/>
      <c r="G21" s="402"/>
      <c r="H21" s="403"/>
      <c r="I21" s="375" t="s">
        <v>644</v>
      </c>
      <c r="J21" s="404"/>
      <c r="K21" s="402"/>
      <c r="L21" s="402"/>
      <c r="M21" s="405"/>
      <c r="N21" s="563"/>
      <c r="O21" s="573"/>
      <c r="P21" s="564"/>
      <c r="Q21" s="406">
        <f t="shared" si="2"/>
        <v>0</v>
      </c>
      <c r="R21" s="565"/>
      <c r="S21" s="565"/>
      <c r="T21" s="565"/>
      <c r="U21" s="565"/>
      <c r="V21" s="566"/>
      <c r="W21" s="390"/>
      <c r="X21" s="240"/>
      <c r="Z21" s="290"/>
    </row>
    <row r="22" spans="2:26" s="242" customFormat="1" ht="30.75" customHeight="1">
      <c r="B22" s="240"/>
      <c r="C22" s="373"/>
      <c r="D22" s="1190"/>
      <c r="E22" s="376" t="s">
        <v>651</v>
      </c>
      <c r="F22" s="829"/>
      <c r="G22" s="402"/>
      <c r="H22" s="403"/>
      <c r="I22" s="375" t="s">
        <v>644</v>
      </c>
      <c r="J22" s="404"/>
      <c r="K22" s="402"/>
      <c r="L22" s="402"/>
      <c r="M22" s="405"/>
      <c r="N22" s="563"/>
      <c r="O22" s="574"/>
      <c r="P22" s="564"/>
      <c r="Q22" s="406">
        <f t="shared" si="2"/>
        <v>0</v>
      </c>
      <c r="R22" s="565"/>
      <c r="S22" s="565"/>
      <c r="T22" s="565"/>
      <c r="U22" s="565"/>
      <c r="V22" s="566"/>
      <c r="W22" s="390"/>
      <c r="X22" s="240"/>
      <c r="Z22" s="290"/>
    </row>
    <row r="23" spans="2:26" s="242" customFormat="1" ht="30.75" customHeight="1">
      <c r="B23" s="240"/>
      <c r="C23" s="373"/>
      <c r="D23" s="1190"/>
      <c r="E23" s="830" t="s">
        <v>652</v>
      </c>
      <c r="F23" s="829"/>
      <c r="G23" s="402"/>
      <c r="H23" s="403"/>
      <c r="I23" s="375" t="s">
        <v>644</v>
      </c>
      <c r="J23" s="404"/>
      <c r="K23" s="402"/>
      <c r="L23" s="402"/>
      <c r="M23" s="405"/>
      <c r="N23" s="563"/>
      <c r="O23" s="553"/>
      <c r="P23" s="564"/>
      <c r="Q23" s="406">
        <f t="shared" si="2"/>
        <v>0</v>
      </c>
      <c r="R23" s="565"/>
      <c r="S23" s="565"/>
      <c r="T23" s="565"/>
      <c r="U23" s="565"/>
      <c r="V23" s="566"/>
      <c r="W23" s="390"/>
      <c r="X23" s="240"/>
      <c r="Z23" s="290"/>
    </row>
    <row r="24" spans="2:26" s="242" customFormat="1" ht="30.75" customHeight="1" thickBot="1">
      <c r="B24" s="240"/>
      <c r="C24" s="373"/>
      <c r="D24" s="1193"/>
      <c r="E24" s="831" t="s">
        <v>653</v>
      </c>
      <c r="F24" s="832"/>
      <c r="G24" s="377"/>
      <c r="H24" s="378"/>
      <c r="I24" s="379"/>
      <c r="J24" s="380"/>
      <c r="K24" s="377"/>
      <c r="L24" s="377"/>
      <c r="M24" s="381"/>
      <c r="N24" s="575"/>
      <c r="O24" s="833"/>
      <c r="P24" s="576"/>
      <c r="Q24" s="382">
        <f t="shared" si="2"/>
        <v>0</v>
      </c>
      <c r="R24" s="577"/>
      <c r="S24" s="577"/>
      <c r="T24" s="577"/>
      <c r="U24" s="577"/>
      <c r="V24" s="578"/>
      <c r="W24" s="383"/>
      <c r="X24" s="240"/>
      <c r="Z24" s="290"/>
    </row>
    <row r="25" spans="2:26" s="242" customFormat="1" ht="30" customHeight="1" thickTop="1" thickBot="1">
      <c r="B25" s="240"/>
      <c r="C25" s="1182" t="s">
        <v>654</v>
      </c>
      <c r="D25" s="1183"/>
      <c r="E25" s="1184"/>
      <c r="F25" s="384"/>
      <c r="G25" s="385"/>
      <c r="H25" s="386"/>
      <c r="I25" s="387"/>
      <c r="J25" s="385"/>
      <c r="K25" s="388"/>
      <c r="L25" s="385"/>
      <c r="M25" s="389"/>
      <c r="N25" s="579">
        <f t="shared" ref="N25:V25" si="4">N6+N9+N13</f>
        <v>0</v>
      </c>
      <c r="O25" s="580">
        <f t="shared" si="4"/>
        <v>0</v>
      </c>
      <c r="P25" s="581">
        <f t="shared" si="4"/>
        <v>0</v>
      </c>
      <c r="Q25" s="582">
        <f t="shared" si="4"/>
        <v>0</v>
      </c>
      <c r="R25" s="582">
        <f t="shared" si="4"/>
        <v>0</v>
      </c>
      <c r="S25" s="582">
        <f t="shared" si="4"/>
        <v>0</v>
      </c>
      <c r="T25" s="582">
        <f t="shared" si="4"/>
        <v>0</v>
      </c>
      <c r="U25" s="582">
        <f t="shared" si="4"/>
        <v>0</v>
      </c>
      <c r="V25" s="580">
        <f t="shared" si="4"/>
        <v>0</v>
      </c>
      <c r="W25" s="251"/>
      <c r="X25" s="240"/>
      <c r="Z25" s="290"/>
    </row>
    <row r="26" spans="2:26" ht="9" customHeight="1" thickTop="1">
      <c r="B26" s="236"/>
      <c r="C26" s="236"/>
      <c r="D26" s="236"/>
      <c r="E26" s="236"/>
      <c r="F26" s="236"/>
      <c r="G26" s="236"/>
      <c r="H26" s="236"/>
      <c r="I26" s="236"/>
      <c r="J26" s="236"/>
      <c r="K26" s="236"/>
      <c r="L26" s="236"/>
      <c r="M26" s="236"/>
      <c r="N26" s="236"/>
      <c r="O26" s="236"/>
      <c r="P26" s="236"/>
      <c r="Q26" s="236"/>
      <c r="R26" s="236"/>
      <c r="S26" s="236"/>
      <c r="T26" s="236"/>
      <c r="U26" s="236"/>
      <c r="V26" s="236"/>
      <c r="W26" s="236"/>
      <c r="X26" s="236"/>
    </row>
    <row r="27" spans="2:26">
      <c r="B27" s="236"/>
      <c r="C27" s="236"/>
      <c r="D27" s="236"/>
      <c r="E27" s="236"/>
      <c r="F27" s="252"/>
      <c r="G27" s="236"/>
      <c r="H27" s="236"/>
      <c r="I27" s="236"/>
      <c r="J27" s="236"/>
      <c r="K27" s="236"/>
      <c r="L27" s="236"/>
      <c r="M27" s="236"/>
      <c r="N27" s="236"/>
      <c r="O27" s="236"/>
      <c r="P27" s="236"/>
      <c r="Q27" s="236"/>
      <c r="R27" s="236"/>
      <c r="S27" s="236"/>
      <c r="T27" s="236"/>
      <c r="U27" s="236"/>
    </row>
    <row r="28" spans="2:26">
      <c r="B28" s="236"/>
      <c r="C28" s="236"/>
      <c r="D28" s="236"/>
      <c r="E28" s="236"/>
      <c r="F28" s="236"/>
      <c r="G28" s="236"/>
      <c r="H28" s="236"/>
      <c r="I28" s="236"/>
      <c r="J28" s="236"/>
      <c r="K28" s="236"/>
      <c r="L28" s="236"/>
      <c r="M28" s="236"/>
      <c r="N28" s="236"/>
      <c r="O28" s="236"/>
      <c r="P28" s="236"/>
      <c r="Q28" s="236"/>
      <c r="R28" s="236"/>
      <c r="S28" s="236"/>
      <c r="T28" s="236"/>
      <c r="U28" s="236"/>
    </row>
    <row r="29" spans="2:26">
      <c r="B29" s="236"/>
      <c r="C29" s="236"/>
      <c r="D29" s="236"/>
      <c r="E29" s="236"/>
      <c r="F29" s="236"/>
      <c r="G29" s="236"/>
      <c r="H29" s="236"/>
      <c r="I29" s="236"/>
      <c r="J29" s="236"/>
      <c r="K29" s="236"/>
      <c r="L29" s="236"/>
      <c r="M29" s="236"/>
      <c r="N29" s="236"/>
      <c r="O29" s="236"/>
      <c r="P29" s="236"/>
      <c r="Q29" s="236"/>
      <c r="R29" s="236"/>
      <c r="S29" s="236"/>
      <c r="T29" s="236"/>
      <c r="U29" s="236"/>
    </row>
    <row r="30" spans="2:26">
      <c r="B30" s="236"/>
      <c r="C30" s="236"/>
      <c r="D30" s="236"/>
      <c r="E30" s="236"/>
      <c r="F30" s="236"/>
      <c r="G30" s="236"/>
      <c r="H30" s="236"/>
      <c r="I30" s="236"/>
      <c r="J30" s="236"/>
      <c r="K30" s="236"/>
      <c r="L30" s="236"/>
      <c r="M30" s="236"/>
      <c r="N30" s="236"/>
      <c r="O30" s="236"/>
      <c r="P30" s="236"/>
      <c r="Q30" s="236"/>
      <c r="R30" s="236"/>
      <c r="S30" s="236"/>
      <c r="T30" s="236"/>
      <c r="U30" s="236"/>
    </row>
    <row r="31" spans="2:26">
      <c r="B31" s="236"/>
      <c r="C31" s="236"/>
      <c r="D31" s="236"/>
      <c r="E31" s="236"/>
      <c r="F31" s="236"/>
      <c r="G31" s="236"/>
      <c r="H31" s="236"/>
      <c r="I31" s="236"/>
      <c r="J31" s="236"/>
      <c r="K31" s="236"/>
      <c r="L31" s="236"/>
      <c r="M31" s="236"/>
      <c r="N31" s="236"/>
      <c r="O31" s="236"/>
      <c r="P31" s="236"/>
      <c r="Q31" s="236"/>
      <c r="R31" s="236"/>
      <c r="S31" s="236"/>
      <c r="T31" s="236"/>
      <c r="U31" s="236"/>
    </row>
    <row r="32" spans="2:26">
      <c r="B32" s="236"/>
      <c r="C32" s="236"/>
      <c r="D32" s="236"/>
      <c r="E32" s="236"/>
      <c r="F32" s="236"/>
      <c r="G32" s="236"/>
      <c r="H32" s="236"/>
      <c r="I32" s="236"/>
      <c r="J32" s="236"/>
      <c r="K32" s="236"/>
      <c r="L32" s="236"/>
      <c r="M32" s="236"/>
      <c r="N32" s="236"/>
      <c r="O32" s="236"/>
      <c r="P32" s="236"/>
      <c r="Q32" s="236"/>
      <c r="R32" s="236"/>
      <c r="S32" s="236"/>
      <c r="T32" s="236"/>
      <c r="U32" s="236"/>
    </row>
    <row r="33" ht="17.149999999999999" customHeight="1"/>
  </sheetData>
  <mergeCells count="26">
    <mergeCell ref="D8:E8"/>
    <mergeCell ref="D7:E7"/>
    <mergeCell ref="C7:C8"/>
    <mergeCell ref="C6:E6"/>
    <mergeCell ref="D11:E11"/>
    <mergeCell ref="AA2:AK2"/>
    <mergeCell ref="AA6:AJ8"/>
    <mergeCell ref="C25:E25"/>
    <mergeCell ref="C13:E13"/>
    <mergeCell ref="D14:E14"/>
    <mergeCell ref="D15:D19"/>
    <mergeCell ref="D20:E20"/>
    <mergeCell ref="D21:D24"/>
    <mergeCell ref="C9:E9"/>
    <mergeCell ref="D10:E10"/>
    <mergeCell ref="D12:E12"/>
    <mergeCell ref="C2:W2"/>
    <mergeCell ref="C4:E4"/>
    <mergeCell ref="F4:F5"/>
    <mergeCell ref="G4:G5"/>
    <mergeCell ref="H4:I4"/>
    <mergeCell ref="J4:K4"/>
    <mergeCell ref="L4:M4"/>
    <mergeCell ref="P4:V4"/>
    <mergeCell ref="W4:W5"/>
    <mergeCell ref="D5:E5"/>
  </mergeCells>
  <phoneticPr fontId="58"/>
  <dataValidations count="1">
    <dataValidation type="list" allowBlank="1" showInputMessage="1" showErrorMessage="1" sqref="C6:E6 C9:E9 C13:E13" xr:uid="{6084D980-8831-43C0-A5F2-9670491295F8}">
      <formula1>"マテリアルリサイクル推進等のための整備事業,エネルギー回収等のための整備事業,廃棄物運搬中継のための整備事業,有機性廃棄物リサイクル推進のための整備事業,し尿処理施設の改良事業等,適正な最終処分のための整備事業,計画支援事業等,浄化槽事業等のための整備事業"</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headerFooter alignWithMargins="0"/>
  <rowBreaks count="1" manualBreakCount="1">
    <brk id="12" max="2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10D2-89A5-4BA4-BB13-0CB2725E34EF}">
  <sheetPr>
    <tabColor rgb="FF0070C0"/>
    <pageSetUpPr fitToPage="1"/>
  </sheetPr>
  <dimension ref="C1:N20"/>
  <sheetViews>
    <sheetView view="pageBreakPreview" zoomScale="60" zoomScaleNormal="55" workbookViewId="0">
      <selection activeCell="W17" sqref="W17"/>
    </sheetView>
  </sheetViews>
  <sheetFormatPr defaultColWidth="9" defaultRowHeight="13"/>
  <cols>
    <col min="1" max="2" width="2.54296875" style="196" customWidth="1"/>
    <col min="3" max="3" width="24.1796875" style="196" customWidth="1"/>
    <col min="4" max="14" width="15.54296875" style="196" customWidth="1"/>
    <col min="15" max="15" width="2.54296875" style="196" customWidth="1"/>
    <col min="16" max="16" width="9" style="196"/>
    <col min="17" max="17" width="10.453125" style="196" bestFit="1" customWidth="1"/>
    <col min="18" max="16384" width="9" style="196"/>
  </cols>
  <sheetData>
    <row r="1" spans="3:14" ht="32.25" customHeight="1" thickBot="1">
      <c r="C1" s="196" t="s">
        <v>655</v>
      </c>
    </row>
    <row r="2" spans="3:14" ht="30" customHeight="1">
      <c r="C2" s="1215" t="s">
        <v>656</v>
      </c>
      <c r="D2" s="1217" t="s">
        <v>657</v>
      </c>
      <c r="E2" s="1218"/>
      <c r="F2" s="1218"/>
      <c r="G2" s="1219"/>
      <c r="H2" s="1218" t="s">
        <v>658</v>
      </c>
      <c r="I2" s="1218"/>
      <c r="J2" s="1218"/>
      <c r="K2" s="1218"/>
      <c r="L2" s="1218"/>
      <c r="M2" s="1219"/>
      <c r="N2" s="349" t="s">
        <v>544</v>
      </c>
    </row>
    <row r="3" spans="3:14" ht="30" customHeight="1" thickBot="1">
      <c r="C3" s="1216"/>
      <c r="D3" s="256" t="s">
        <v>659</v>
      </c>
      <c r="E3" s="257" t="s">
        <v>660</v>
      </c>
      <c r="F3" s="257" t="s">
        <v>661</v>
      </c>
      <c r="G3" s="258" t="s">
        <v>662</v>
      </c>
      <c r="H3" s="256" t="s">
        <v>663</v>
      </c>
      <c r="I3" s="273" t="s">
        <v>664</v>
      </c>
      <c r="J3" s="257" t="s">
        <v>665</v>
      </c>
      <c r="K3" s="257" t="s">
        <v>666</v>
      </c>
      <c r="L3" s="257" t="s">
        <v>667</v>
      </c>
      <c r="M3" s="258" t="s">
        <v>668</v>
      </c>
      <c r="N3" s="259" t="s">
        <v>669</v>
      </c>
    </row>
    <row r="4" spans="3:14" ht="48" customHeight="1">
      <c r="C4" s="348" t="s">
        <v>670</v>
      </c>
      <c r="D4" s="503"/>
      <c r="E4" s="504"/>
      <c r="F4" s="504"/>
      <c r="G4" s="505"/>
      <c r="H4" s="768"/>
      <c r="I4" s="768"/>
      <c r="J4" s="769"/>
      <c r="K4" s="770"/>
      <c r="L4" s="770"/>
      <c r="M4" s="771"/>
      <c r="N4" s="506"/>
    </row>
    <row r="5" spans="3:14" ht="48" customHeight="1">
      <c r="C5" s="772" t="s">
        <v>671</v>
      </c>
      <c r="D5" s="773"/>
      <c r="E5" s="769"/>
      <c r="F5" s="769"/>
      <c r="G5" s="771"/>
      <c r="H5" s="774"/>
      <c r="I5" s="768"/>
      <c r="J5" s="769"/>
      <c r="K5" s="770"/>
      <c r="L5" s="770"/>
      <c r="M5" s="771"/>
      <c r="N5" s="775"/>
    </row>
    <row r="6" spans="3:14" ht="48" customHeight="1">
      <c r="C6" s="772" t="s">
        <v>672</v>
      </c>
      <c r="D6" s="776"/>
      <c r="E6" s="777"/>
      <c r="F6" s="769"/>
      <c r="G6" s="771"/>
      <c r="H6" s="774"/>
      <c r="I6" s="768"/>
      <c r="J6" s="769"/>
      <c r="K6" s="770"/>
      <c r="L6" s="770"/>
      <c r="M6" s="771"/>
      <c r="N6" s="775"/>
    </row>
    <row r="7" spans="3:14" ht="48" customHeight="1">
      <c r="C7" s="772" t="s">
        <v>673</v>
      </c>
      <c r="D7" s="778" t="str">
        <f t="shared" ref="D7:N7" si="0">IFERROR(ROUND((D6-D14)*1000000/D4/D15,0),"0")</f>
        <v>0</v>
      </c>
      <c r="E7" s="779" t="str">
        <f t="shared" si="0"/>
        <v>0</v>
      </c>
      <c r="F7" s="780" t="str">
        <f t="shared" si="0"/>
        <v>0</v>
      </c>
      <c r="G7" s="781" t="str">
        <f t="shared" si="0"/>
        <v>0</v>
      </c>
      <c r="H7" s="782" t="str">
        <f t="shared" si="0"/>
        <v>0</v>
      </c>
      <c r="I7" s="783" t="str">
        <f t="shared" si="0"/>
        <v>0</v>
      </c>
      <c r="J7" s="779" t="str">
        <f t="shared" si="0"/>
        <v>0</v>
      </c>
      <c r="K7" s="784" t="str">
        <f t="shared" si="0"/>
        <v>0</v>
      </c>
      <c r="L7" s="784" t="str">
        <f t="shared" si="0"/>
        <v>0</v>
      </c>
      <c r="M7" s="785" t="str">
        <f t="shared" si="0"/>
        <v>0</v>
      </c>
      <c r="N7" s="786" t="str">
        <f t="shared" si="0"/>
        <v>0</v>
      </c>
    </row>
    <row r="8" spans="3:14" ht="48" customHeight="1">
      <c r="C8" s="772" t="s">
        <v>674</v>
      </c>
      <c r="D8" s="787"/>
      <c r="E8" s="777"/>
      <c r="F8" s="769"/>
      <c r="G8" s="771"/>
      <c r="H8" s="774"/>
      <c r="I8" s="768"/>
      <c r="J8" s="769"/>
      <c r="K8" s="770"/>
      <c r="L8" s="770"/>
      <c r="M8" s="771"/>
      <c r="N8" s="775"/>
    </row>
    <row r="9" spans="3:14" ht="48" customHeight="1">
      <c r="C9" s="772" t="s">
        <v>675</v>
      </c>
      <c r="D9" s="778">
        <f t="shared" ref="D9:N9" si="1">D5+D6+D8</f>
        <v>0</v>
      </c>
      <c r="E9" s="779">
        <f t="shared" si="1"/>
        <v>0</v>
      </c>
      <c r="F9" s="779">
        <f t="shared" si="1"/>
        <v>0</v>
      </c>
      <c r="G9" s="785">
        <f t="shared" si="1"/>
        <v>0</v>
      </c>
      <c r="H9" s="788">
        <f t="shared" si="1"/>
        <v>0</v>
      </c>
      <c r="I9" s="789">
        <f t="shared" si="1"/>
        <v>0</v>
      </c>
      <c r="J9" s="779">
        <f t="shared" si="1"/>
        <v>0</v>
      </c>
      <c r="K9" s="779">
        <f t="shared" si="1"/>
        <v>0</v>
      </c>
      <c r="L9" s="779">
        <f t="shared" si="1"/>
        <v>0</v>
      </c>
      <c r="M9" s="789">
        <f t="shared" si="1"/>
        <v>0</v>
      </c>
      <c r="N9" s="790">
        <f t="shared" si="1"/>
        <v>0</v>
      </c>
    </row>
    <row r="10" spans="3:14" ht="48" customHeight="1">
      <c r="C10" s="772" t="s">
        <v>676</v>
      </c>
      <c r="D10" s="791" t="str">
        <f t="shared" ref="D10:N10" si="2">IFERROR(ROUND(D9*1000000/D4/D15,0),"0")</f>
        <v>0</v>
      </c>
      <c r="E10" s="780" t="str">
        <f t="shared" si="2"/>
        <v>0</v>
      </c>
      <c r="F10" s="779" t="str">
        <f t="shared" si="2"/>
        <v>0</v>
      </c>
      <c r="G10" s="785" t="str">
        <f t="shared" si="2"/>
        <v>0</v>
      </c>
      <c r="H10" s="788" t="str">
        <f t="shared" si="2"/>
        <v>0</v>
      </c>
      <c r="I10" s="789" t="str">
        <f t="shared" si="2"/>
        <v>0</v>
      </c>
      <c r="J10" s="780" t="str">
        <f t="shared" si="2"/>
        <v>0</v>
      </c>
      <c r="K10" s="792" t="str">
        <f t="shared" si="2"/>
        <v>0</v>
      </c>
      <c r="L10" s="792" t="str">
        <f t="shared" si="2"/>
        <v>0</v>
      </c>
      <c r="M10" s="781" t="str">
        <f t="shared" si="2"/>
        <v>0</v>
      </c>
      <c r="N10" s="786" t="str">
        <f t="shared" si="2"/>
        <v>0</v>
      </c>
    </row>
    <row r="11" spans="3:14" ht="48" customHeight="1">
      <c r="C11" s="834" t="s">
        <v>677</v>
      </c>
      <c r="D11" s="835"/>
      <c r="E11" s="836"/>
      <c r="F11" s="837"/>
      <c r="G11" s="838"/>
      <c r="H11" s="839"/>
      <c r="I11" s="768"/>
      <c r="J11" s="769"/>
      <c r="K11" s="770"/>
      <c r="L11" s="770"/>
      <c r="M11" s="771"/>
      <c r="N11" s="840"/>
    </row>
    <row r="12" spans="3:14" ht="48" customHeight="1" thickBot="1">
      <c r="C12" s="347" t="s">
        <v>678</v>
      </c>
      <c r="D12" s="512"/>
      <c r="E12" s="517"/>
      <c r="F12" s="517"/>
      <c r="G12" s="518"/>
      <c r="H12" s="519"/>
      <c r="I12" s="520"/>
      <c r="J12" s="517"/>
      <c r="K12" s="521"/>
      <c r="L12" s="521"/>
      <c r="M12" s="518"/>
      <c r="N12" s="522"/>
    </row>
    <row r="13" spans="3:14" ht="13.5" thickBot="1">
      <c r="C13" s="346"/>
      <c r="D13" s="361"/>
      <c r="E13" s="362"/>
      <c r="F13" s="362"/>
      <c r="G13" s="362"/>
      <c r="H13" s="362"/>
      <c r="I13" s="362"/>
      <c r="J13" s="362"/>
      <c r="K13" s="362"/>
      <c r="L13" s="362"/>
      <c r="M13" s="362"/>
      <c r="N13" s="362"/>
    </row>
    <row r="14" spans="3:14" ht="48" customHeight="1">
      <c r="C14" s="345" t="s">
        <v>679</v>
      </c>
      <c r="D14" s="507"/>
      <c r="E14" s="508"/>
      <c r="F14" s="508"/>
      <c r="G14" s="509"/>
      <c r="H14" s="510"/>
      <c r="I14" s="511"/>
      <c r="J14" s="508"/>
      <c r="K14" s="508"/>
      <c r="L14" s="508"/>
      <c r="M14" s="509"/>
      <c r="N14" s="506"/>
    </row>
    <row r="15" spans="3:14" ht="47.15" customHeight="1" thickBot="1">
      <c r="C15" s="274" t="s">
        <v>680</v>
      </c>
      <c r="D15" s="512"/>
      <c r="E15" s="513"/>
      <c r="F15" s="514"/>
      <c r="G15" s="515"/>
      <c r="H15" s="512"/>
      <c r="I15" s="513"/>
      <c r="J15" s="514"/>
      <c r="K15" s="514"/>
      <c r="L15" s="514"/>
      <c r="M15" s="515"/>
      <c r="N15" s="516"/>
    </row>
    <row r="16" spans="3:14">
      <c r="C16" s="262"/>
      <c r="D16" s="263"/>
      <c r="E16" s="263"/>
      <c r="F16" s="263"/>
      <c r="G16" s="263"/>
      <c r="H16" s="263"/>
      <c r="I16" s="263"/>
      <c r="J16" s="263"/>
      <c r="K16" s="263"/>
      <c r="L16" s="263"/>
      <c r="M16" s="263"/>
      <c r="N16" s="263"/>
    </row>
    <row r="17" spans="3:14" ht="309" customHeight="1">
      <c r="C17" s="262"/>
      <c r="D17" s="263"/>
      <c r="E17" s="264"/>
      <c r="F17" s="264"/>
      <c r="G17" s="264"/>
      <c r="H17" s="264"/>
      <c r="I17" s="264"/>
      <c r="J17" s="264"/>
      <c r="K17" s="264"/>
      <c r="L17" s="264"/>
      <c r="M17" s="264"/>
      <c r="N17" s="264"/>
    </row>
    <row r="18" spans="3:14" ht="309" customHeight="1">
      <c r="C18" s="262"/>
      <c r="D18" s="263"/>
      <c r="E18" s="264"/>
      <c r="F18" s="264"/>
      <c r="G18" s="264"/>
      <c r="H18" s="264"/>
      <c r="I18" s="264"/>
      <c r="J18" s="264"/>
      <c r="K18" s="264"/>
      <c r="L18" s="264"/>
      <c r="M18" s="264"/>
      <c r="N18" s="264"/>
    </row>
    <row r="19" spans="3:14" ht="309.64999999999998" customHeight="1">
      <c r="C19" s="262"/>
      <c r="D19" s="263"/>
      <c r="E19" s="264"/>
      <c r="F19" s="264"/>
      <c r="G19" s="264"/>
      <c r="H19" s="264"/>
      <c r="I19" s="264"/>
      <c r="J19" s="264"/>
      <c r="K19" s="264"/>
      <c r="L19" s="264"/>
      <c r="M19" s="264"/>
      <c r="N19" s="264"/>
    </row>
    <row r="20" spans="3:14" ht="330" customHeight="1">
      <c r="C20" s="262"/>
      <c r="D20" s="263"/>
      <c r="E20" s="264"/>
      <c r="F20" s="264"/>
      <c r="G20" s="264"/>
      <c r="H20" s="264"/>
      <c r="I20" s="264"/>
      <c r="J20" s="264"/>
      <c r="K20" s="264"/>
      <c r="L20" s="264"/>
      <c r="M20" s="264"/>
      <c r="N20" s="264"/>
    </row>
  </sheetData>
  <mergeCells count="3">
    <mergeCell ref="C2:C3"/>
    <mergeCell ref="D2:G2"/>
    <mergeCell ref="H2:M2"/>
  </mergeCells>
  <phoneticPr fontId="58"/>
  <pageMargins left="0.70866141732283472" right="0.70866141732283472" top="0.74803149606299213" bottom="0.74803149606299213" header="0.31496062992125984" footer="0.31496062992125984"/>
  <pageSetup paperSize="9" scale="65" fitToHeight="0" orientation="landscape" r:id="rId1"/>
  <rowBreaks count="1" manualBreakCount="1">
    <brk id="16" max="1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D96E-450F-40CF-A960-2EB5C5C4159C}">
  <sheetPr>
    <pageSetUpPr fitToPage="1"/>
  </sheetPr>
  <dimension ref="C1:Q62"/>
  <sheetViews>
    <sheetView view="pageBreakPreview" zoomScale="60" zoomScaleNormal="70" workbookViewId="0">
      <selection activeCell="B23" sqref="B23"/>
    </sheetView>
  </sheetViews>
  <sheetFormatPr defaultRowHeight="13"/>
  <cols>
    <col min="1" max="2" width="2.54296875" style="196" customWidth="1"/>
    <col min="3" max="17" width="15.54296875" style="196" customWidth="1"/>
    <col min="18" max="18" width="2.54296875" style="196" customWidth="1"/>
    <col min="19" max="19" width="8.81640625" style="196"/>
    <col min="20" max="30" width="10.54296875" style="196" bestFit="1" customWidth="1"/>
    <col min="31" max="256" width="8.81640625" style="196"/>
    <col min="257" max="258" width="2.54296875" style="196" customWidth="1"/>
    <col min="259" max="273" width="15.54296875" style="196" customWidth="1"/>
    <col min="274" max="274" width="2.54296875" style="196" customWidth="1"/>
    <col min="275" max="512" width="8.81640625" style="196"/>
    <col min="513" max="514" width="2.54296875" style="196" customWidth="1"/>
    <col min="515" max="529" width="15.54296875" style="196" customWidth="1"/>
    <col min="530" max="530" width="2.54296875" style="196" customWidth="1"/>
    <col min="531" max="768" width="8.81640625" style="196"/>
    <col min="769" max="770" width="2.54296875" style="196" customWidth="1"/>
    <col min="771" max="785" width="15.54296875" style="196" customWidth="1"/>
    <col min="786" max="786" width="2.54296875" style="196" customWidth="1"/>
    <col min="787" max="1024" width="8.81640625" style="196"/>
    <col min="1025" max="1026" width="2.54296875" style="196" customWidth="1"/>
    <col min="1027" max="1041" width="15.54296875" style="196" customWidth="1"/>
    <col min="1042" max="1042" width="2.54296875" style="196" customWidth="1"/>
    <col min="1043" max="1280" width="8.81640625" style="196"/>
    <col min="1281" max="1282" width="2.54296875" style="196" customWidth="1"/>
    <col min="1283" max="1297" width="15.54296875" style="196" customWidth="1"/>
    <col min="1298" max="1298" width="2.54296875" style="196" customWidth="1"/>
    <col min="1299" max="1536" width="8.81640625" style="196"/>
    <col min="1537" max="1538" width="2.54296875" style="196" customWidth="1"/>
    <col min="1539" max="1553" width="15.54296875" style="196" customWidth="1"/>
    <col min="1554" max="1554" width="2.54296875" style="196" customWidth="1"/>
    <col min="1555" max="1792" width="8.81640625" style="196"/>
    <col min="1793" max="1794" width="2.54296875" style="196" customWidth="1"/>
    <col min="1795" max="1809" width="15.54296875" style="196" customWidth="1"/>
    <col min="1810" max="1810" width="2.54296875" style="196" customWidth="1"/>
    <col min="1811" max="2048" width="8.81640625" style="196"/>
    <col min="2049" max="2050" width="2.54296875" style="196" customWidth="1"/>
    <col min="2051" max="2065" width="15.54296875" style="196" customWidth="1"/>
    <col min="2066" max="2066" width="2.54296875" style="196" customWidth="1"/>
    <col min="2067" max="2304" width="8.81640625" style="196"/>
    <col min="2305" max="2306" width="2.54296875" style="196" customWidth="1"/>
    <col min="2307" max="2321" width="15.54296875" style="196" customWidth="1"/>
    <col min="2322" max="2322" width="2.54296875" style="196" customWidth="1"/>
    <col min="2323" max="2560" width="8.81640625" style="196"/>
    <col min="2561" max="2562" width="2.54296875" style="196" customWidth="1"/>
    <col min="2563" max="2577" width="15.54296875" style="196" customWidth="1"/>
    <col min="2578" max="2578" width="2.54296875" style="196" customWidth="1"/>
    <col min="2579" max="2816" width="8.81640625" style="196"/>
    <col min="2817" max="2818" width="2.54296875" style="196" customWidth="1"/>
    <col min="2819" max="2833" width="15.54296875" style="196" customWidth="1"/>
    <col min="2834" max="2834" width="2.54296875" style="196" customWidth="1"/>
    <col min="2835" max="3072" width="8.81640625" style="196"/>
    <col min="3073" max="3074" width="2.54296875" style="196" customWidth="1"/>
    <col min="3075" max="3089" width="15.54296875" style="196" customWidth="1"/>
    <col min="3090" max="3090" width="2.54296875" style="196" customWidth="1"/>
    <col min="3091" max="3328" width="8.81640625" style="196"/>
    <col min="3329" max="3330" width="2.54296875" style="196" customWidth="1"/>
    <col min="3331" max="3345" width="15.54296875" style="196" customWidth="1"/>
    <col min="3346" max="3346" width="2.54296875" style="196" customWidth="1"/>
    <col min="3347" max="3584" width="8.81640625" style="196"/>
    <col min="3585" max="3586" width="2.54296875" style="196" customWidth="1"/>
    <col min="3587" max="3601" width="15.54296875" style="196" customWidth="1"/>
    <col min="3602" max="3602" width="2.54296875" style="196" customWidth="1"/>
    <col min="3603" max="3840" width="8.81640625" style="196"/>
    <col min="3841" max="3842" width="2.54296875" style="196" customWidth="1"/>
    <col min="3843" max="3857" width="15.54296875" style="196" customWidth="1"/>
    <col min="3858" max="3858" width="2.54296875" style="196" customWidth="1"/>
    <col min="3859" max="4096" width="8.81640625" style="196"/>
    <col min="4097" max="4098" width="2.54296875" style="196" customWidth="1"/>
    <col min="4099" max="4113" width="15.54296875" style="196" customWidth="1"/>
    <col min="4114" max="4114" width="2.54296875" style="196" customWidth="1"/>
    <col min="4115" max="4352" width="8.81640625" style="196"/>
    <col min="4353" max="4354" width="2.54296875" style="196" customWidth="1"/>
    <col min="4355" max="4369" width="15.54296875" style="196" customWidth="1"/>
    <col min="4370" max="4370" width="2.54296875" style="196" customWidth="1"/>
    <col min="4371" max="4608" width="8.81640625" style="196"/>
    <col min="4609" max="4610" width="2.54296875" style="196" customWidth="1"/>
    <col min="4611" max="4625" width="15.54296875" style="196" customWidth="1"/>
    <col min="4626" max="4626" width="2.54296875" style="196" customWidth="1"/>
    <col min="4627" max="4864" width="8.81640625" style="196"/>
    <col min="4865" max="4866" width="2.54296875" style="196" customWidth="1"/>
    <col min="4867" max="4881" width="15.54296875" style="196" customWidth="1"/>
    <col min="4882" max="4882" width="2.54296875" style="196" customWidth="1"/>
    <col min="4883" max="5120" width="8.81640625" style="196"/>
    <col min="5121" max="5122" width="2.54296875" style="196" customWidth="1"/>
    <col min="5123" max="5137" width="15.54296875" style="196" customWidth="1"/>
    <col min="5138" max="5138" width="2.54296875" style="196" customWidth="1"/>
    <col min="5139" max="5376" width="8.81640625" style="196"/>
    <col min="5377" max="5378" width="2.54296875" style="196" customWidth="1"/>
    <col min="5379" max="5393" width="15.54296875" style="196" customWidth="1"/>
    <col min="5394" max="5394" width="2.54296875" style="196" customWidth="1"/>
    <col min="5395" max="5632" width="8.81640625" style="196"/>
    <col min="5633" max="5634" width="2.54296875" style="196" customWidth="1"/>
    <col min="5635" max="5649" width="15.54296875" style="196" customWidth="1"/>
    <col min="5650" max="5650" width="2.54296875" style="196" customWidth="1"/>
    <col min="5651" max="5888" width="8.81640625" style="196"/>
    <col min="5889" max="5890" width="2.54296875" style="196" customWidth="1"/>
    <col min="5891" max="5905" width="15.54296875" style="196" customWidth="1"/>
    <col min="5906" max="5906" width="2.54296875" style="196" customWidth="1"/>
    <col min="5907" max="6144" width="8.81640625" style="196"/>
    <col min="6145" max="6146" width="2.54296875" style="196" customWidth="1"/>
    <col min="6147" max="6161" width="15.54296875" style="196" customWidth="1"/>
    <col min="6162" max="6162" width="2.54296875" style="196" customWidth="1"/>
    <col min="6163" max="6400" width="8.81640625" style="196"/>
    <col min="6401" max="6402" width="2.54296875" style="196" customWidth="1"/>
    <col min="6403" max="6417" width="15.54296875" style="196" customWidth="1"/>
    <col min="6418" max="6418" width="2.54296875" style="196" customWidth="1"/>
    <col min="6419" max="6656" width="8.81640625" style="196"/>
    <col min="6657" max="6658" width="2.54296875" style="196" customWidth="1"/>
    <col min="6659" max="6673" width="15.54296875" style="196" customWidth="1"/>
    <col min="6674" max="6674" width="2.54296875" style="196" customWidth="1"/>
    <col min="6675" max="6912" width="8.81640625" style="196"/>
    <col min="6913" max="6914" width="2.54296875" style="196" customWidth="1"/>
    <col min="6915" max="6929" width="15.54296875" style="196" customWidth="1"/>
    <col min="6930" max="6930" width="2.54296875" style="196" customWidth="1"/>
    <col min="6931" max="7168" width="8.81640625" style="196"/>
    <col min="7169" max="7170" width="2.54296875" style="196" customWidth="1"/>
    <col min="7171" max="7185" width="15.54296875" style="196" customWidth="1"/>
    <col min="7186" max="7186" width="2.54296875" style="196" customWidth="1"/>
    <col min="7187" max="7424" width="8.81640625" style="196"/>
    <col min="7425" max="7426" width="2.54296875" style="196" customWidth="1"/>
    <col min="7427" max="7441" width="15.54296875" style="196" customWidth="1"/>
    <col min="7442" max="7442" width="2.54296875" style="196" customWidth="1"/>
    <col min="7443" max="7680" width="8.81640625" style="196"/>
    <col min="7681" max="7682" width="2.54296875" style="196" customWidth="1"/>
    <col min="7683" max="7697" width="15.54296875" style="196" customWidth="1"/>
    <col min="7698" max="7698" width="2.54296875" style="196" customWidth="1"/>
    <col min="7699" max="7936" width="8.81640625" style="196"/>
    <col min="7937" max="7938" width="2.54296875" style="196" customWidth="1"/>
    <col min="7939" max="7953" width="15.54296875" style="196" customWidth="1"/>
    <col min="7954" max="7954" width="2.54296875" style="196" customWidth="1"/>
    <col min="7955" max="8192" width="8.81640625" style="196"/>
    <col min="8193" max="8194" width="2.54296875" style="196" customWidth="1"/>
    <col min="8195" max="8209" width="15.54296875" style="196" customWidth="1"/>
    <col min="8210" max="8210" width="2.54296875" style="196" customWidth="1"/>
    <col min="8211" max="8448" width="8.81640625" style="196"/>
    <col min="8449" max="8450" width="2.54296875" style="196" customWidth="1"/>
    <col min="8451" max="8465" width="15.54296875" style="196" customWidth="1"/>
    <col min="8466" max="8466" width="2.54296875" style="196" customWidth="1"/>
    <col min="8467" max="8704" width="8.81640625" style="196"/>
    <col min="8705" max="8706" width="2.54296875" style="196" customWidth="1"/>
    <col min="8707" max="8721" width="15.54296875" style="196" customWidth="1"/>
    <col min="8722" max="8722" width="2.54296875" style="196" customWidth="1"/>
    <col min="8723" max="8960" width="8.81640625" style="196"/>
    <col min="8961" max="8962" width="2.54296875" style="196" customWidth="1"/>
    <col min="8963" max="8977" width="15.54296875" style="196" customWidth="1"/>
    <col min="8978" max="8978" width="2.54296875" style="196" customWidth="1"/>
    <col min="8979" max="9216" width="8.81640625" style="196"/>
    <col min="9217" max="9218" width="2.54296875" style="196" customWidth="1"/>
    <col min="9219" max="9233" width="15.54296875" style="196" customWidth="1"/>
    <col min="9234" max="9234" width="2.54296875" style="196" customWidth="1"/>
    <col min="9235" max="9472" width="8.81640625" style="196"/>
    <col min="9473" max="9474" width="2.54296875" style="196" customWidth="1"/>
    <col min="9475" max="9489" width="15.54296875" style="196" customWidth="1"/>
    <col min="9490" max="9490" width="2.54296875" style="196" customWidth="1"/>
    <col min="9491" max="9728" width="8.81640625" style="196"/>
    <col min="9729" max="9730" width="2.54296875" style="196" customWidth="1"/>
    <col min="9731" max="9745" width="15.54296875" style="196" customWidth="1"/>
    <col min="9746" max="9746" width="2.54296875" style="196" customWidth="1"/>
    <col min="9747" max="9984" width="8.81640625" style="196"/>
    <col min="9985" max="9986" width="2.54296875" style="196" customWidth="1"/>
    <col min="9987" max="10001" width="15.54296875" style="196" customWidth="1"/>
    <col min="10002" max="10002" width="2.54296875" style="196" customWidth="1"/>
    <col min="10003" max="10240" width="8.81640625" style="196"/>
    <col min="10241" max="10242" width="2.54296875" style="196" customWidth="1"/>
    <col min="10243" max="10257" width="15.54296875" style="196" customWidth="1"/>
    <col min="10258" max="10258" width="2.54296875" style="196" customWidth="1"/>
    <col min="10259" max="10496" width="8.81640625" style="196"/>
    <col min="10497" max="10498" width="2.54296875" style="196" customWidth="1"/>
    <col min="10499" max="10513" width="15.54296875" style="196" customWidth="1"/>
    <col min="10514" max="10514" width="2.54296875" style="196" customWidth="1"/>
    <col min="10515" max="10752" width="8.81640625" style="196"/>
    <col min="10753" max="10754" width="2.54296875" style="196" customWidth="1"/>
    <col min="10755" max="10769" width="15.54296875" style="196" customWidth="1"/>
    <col min="10770" max="10770" width="2.54296875" style="196" customWidth="1"/>
    <col min="10771" max="11008" width="8.81640625" style="196"/>
    <col min="11009" max="11010" width="2.54296875" style="196" customWidth="1"/>
    <col min="11011" max="11025" width="15.54296875" style="196" customWidth="1"/>
    <col min="11026" max="11026" width="2.54296875" style="196" customWidth="1"/>
    <col min="11027" max="11264" width="8.81640625" style="196"/>
    <col min="11265" max="11266" width="2.54296875" style="196" customWidth="1"/>
    <col min="11267" max="11281" width="15.54296875" style="196" customWidth="1"/>
    <col min="11282" max="11282" width="2.54296875" style="196" customWidth="1"/>
    <col min="11283" max="11520" width="8.81640625" style="196"/>
    <col min="11521" max="11522" width="2.54296875" style="196" customWidth="1"/>
    <col min="11523" max="11537" width="15.54296875" style="196" customWidth="1"/>
    <col min="11538" max="11538" width="2.54296875" style="196" customWidth="1"/>
    <col min="11539" max="11776" width="8.81640625" style="196"/>
    <col min="11777" max="11778" width="2.54296875" style="196" customWidth="1"/>
    <col min="11779" max="11793" width="15.54296875" style="196" customWidth="1"/>
    <col min="11794" max="11794" width="2.54296875" style="196" customWidth="1"/>
    <col min="11795" max="12032" width="8.81640625" style="196"/>
    <col min="12033" max="12034" width="2.54296875" style="196" customWidth="1"/>
    <col min="12035" max="12049" width="15.54296875" style="196" customWidth="1"/>
    <col min="12050" max="12050" width="2.54296875" style="196" customWidth="1"/>
    <col min="12051" max="12288" width="8.81640625" style="196"/>
    <col min="12289" max="12290" width="2.54296875" style="196" customWidth="1"/>
    <col min="12291" max="12305" width="15.54296875" style="196" customWidth="1"/>
    <col min="12306" max="12306" width="2.54296875" style="196" customWidth="1"/>
    <col min="12307" max="12544" width="8.81640625" style="196"/>
    <col min="12545" max="12546" width="2.54296875" style="196" customWidth="1"/>
    <col min="12547" max="12561" width="15.54296875" style="196" customWidth="1"/>
    <col min="12562" max="12562" width="2.54296875" style="196" customWidth="1"/>
    <col min="12563" max="12800" width="8.81640625" style="196"/>
    <col min="12801" max="12802" width="2.54296875" style="196" customWidth="1"/>
    <col min="12803" max="12817" width="15.54296875" style="196" customWidth="1"/>
    <col min="12818" max="12818" width="2.54296875" style="196" customWidth="1"/>
    <col min="12819" max="13056" width="8.81640625" style="196"/>
    <col min="13057" max="13058" width="2.54296875" style="196" customWidth="1"/>
    <col min="13059" max="13073" width="15.54296875" style="196" customWidth="1"/>
    <col min="13074" max="13074" width="2.54296875" style="196" customWidth="1"/>
    <col min="13075" max="13312" width="8.81640625" style="196"/>
    <col min="13313" max="13314" width="2.54296875" style="196" customWidth="1"/>
    <col min="13315" max="13329" width="15.54296875" style="196" customWidth="1"/>
    <col min="13330" max="13330" width="2.54296875" style="196" customWidth="1"/>
    <col min="13331" max="13568" width="8.81640625" style="196"/>
    <col min="13569" max="13570" width="2.54296875" style="196" customWidth="1"/>
    <col min="13571" max="13585" width="15.54296875" style="196" customWidth="1"/>
    <col min="13586" max="13586" width="2.54296875" style="196" customWidth="1"/>
    <col min="13587" max="13824" width="8.81640625" style="196"/>
    <col min="13825" max="13826" width="2.54296875" style="196" customWidth="1"/>
    <col min="13827" max="13841" width="15.54296875" style="196" customWidth="1"/>
    <col min="13842" max="13842" width="2.54296875" style="196" customWidth="1"/>
    <col min="13843" max="14080" width="8.81640625" style="196"/>
    <col min="14081" max="14082" width="2.54296875" style="196" customWidth="1"/>
    <col min="14083" max="14097" width="15.54296875" style="196" customWidth="1"/>
    <col min="14098" max="14098" width="2.54296875" style="196" customWidth="1"/>
    <col min="14099" max="14336" width="8.81640625" style="196"/>
    <col min="14337" max="14338" width="2.54296875" style="196" customWidth="1"/>
    <col min="14339" max="14353" width="15.54296875" style="196" customWidth="1"/>
    <col min="14354" max="14354" width="2.54296875" style="196" customWidth="1"/>
    <col min="14355" max="14592" width="8.81640625" style="196"/>
    <col min="14593" max="14594" width="2.54296875" style="196" customWidth="1"/>
    <col min="14595" max="14609" width="15.54296875" style="196" customWidth="1"/>
    <col min="14610" max="14610" width="2.54296875" style="196" customWidth="1"/>
    <col min="14611" max="14848" width="8.81640625" style="196"/>
    <col min="14849" max="14850" width="2.54296875" style="196" customWidth="1"/>
    <col min="14851" max="14865" width="15.54296875" style="196" customWidth="1"/>
    <col min="14866" max="14866" width="2.54296875" style="196" customWidth="1"/>
    <col min="14867" max="15104" width="8.81640625" style="196"/>
    <col min="15105" max="15106" width="2.54296875" style="196" customWidth="1"/>
    <col min="15107" max="15121" width="15.54296875" style="196" customWidth="1"/>
    <col min="15122" max="15122" width="2.54296875" style="196" customWidth="1"/>
    <col min="15123" max="15360" width="8.81640625" style="196"/>
    <col min="15361" max="15362" width="2.54296875" style="196" customWidth="1"/>
    <col min="15363" max="15377" width="15.54296875" style="196" customWidth="1"/>
    <col min="15378" max="15378" width="2.54296875" style="196" customWidth="1"/>
    <col min="15379" max="15616" width="8.81640625" style="196"/>
    <col min="15617" max="15618" width="2.54296875" style="196" customWidth="1"/>
    <col min="15619" max="15633" width="15.54296875" style="196" customWidth="1"/>
    <col min="15634" max="15634" width="2.54296875" style="196" customWidth="1"/>
    <col min="15635" max="15872" width="8.81640625" style="196"/>
    <col min="15873" max="15874" width="2.54296875" style="196" customWidth="1"/>
    <col min="15875" max="15889" width="15.54296875" style="196" customWidth="1"/>
    <col min="15890" max="15890" width="2.54296875" style="196" customWidth="1"/>
    <col min="15891" max="16128" width="8.81640625" style="196"/>
    <col min="16129" max="16130" width="2.54296875" style="196" customWidth="1"/>
    <col min="16131" max="16145" width="15.54296875" style="196" customWidth="1"/>
    <col min="16146" max="16146" width="2.54296875" style="196" customWidth="1"/>
    <col min="16147" max="16384" width="8.81640625" style="196"/>
  </cols>
  <sheetData>
    <row r="1" spans="3:17" ht="30" customHeight="1" thickBot="1">
      <c r="C1" s="1222" t="s">
        <v>681</v>
      </c>
      <c r="D1" s="1222"/>
      <c r="E1" s="1222"/>
      <c r="F1" s="1222"/>
      <c r="G1" s="1222"/>
      <c r="H1" s="1222"/>
      <c r="I1" s="1222"/>
      <c r="J1" s="1222"/>
      <c r="K1" s="1222"/>
      <c r="L1" s="1222"/>
      <c r="M1" s="1222"/>
      <c r="N1" s="1222"/>
      <c r="O1" s="1222"/>
      <c r="P1" s="1222"/>
      <c r="Q1" s="1222"/>
    </row>
    <row r="2" spans="3:17" ht="30" customHeight="1">
      <c r="C2" s="1223" t="s">
        <v>682</v>
      </c>
      <c r="D2" s="1224"/>
      <c r="E2" s="1224"/>
      <c r="F2" s="1224"/>
      <c r="G2" s="1217" t="s">
        <v>657</v>
      </c>
      <c r="H2" s="1218"/>
      <c r="I2" s="1218"/>
      <c r="J2" s="1219"/>
      <c r="K2" s="1218" t="s">
        <v>658</v>
      </c>
      <c r="L2" s="1218"/>
      <c r="M2" s="1218"/>
      <c r="N2" s="1218"/>
      <c r="O2" s="1218"/>
      <c r="P2" s="1219"/>
      <c r="Q2" s="349" t="s">
        <v>544</v>
      </c>
    </row>
    <row r="3" spans="3:17" ht="30" customHeight="1" thickBot="1">
      <c r="C3" s="1225"/>
      <c r="D3" s="1226"/>
      <c r="E3" s="1226"/>
      <c r="F3" s="1226"/>
      <c r="G3" s="256" t="s">
        <v>659</v>
      </c>
      <c r="H3" s="257" t="s">
        <v>660</v>
      </c>
      <c r="I3" s="257" t="s">
        <v>661</v>
      </c>
      <c r="J3" s="258" t="s">
        <v>662</v>
      </c>
      <c r="K3" s="273" t="s">
        <v>663</v>
      </c>
      <c r="L3" s="273" t="s">
        <v>664</v>
      </c>
      <c r="M3" s="257" t="s">
        <v>665</v>
      </c>
      <c r="N3" s="257" t="s">
        <v>666</v>
      </c>
      <c r="O3" s="257" t="s">
        <v>667</v>
      </c>
      <c r="P3" s="258" t="s">
        <v>668</v>
      </c>
      <c r="Q3" s="259" t="s">
        <v>669</v>
      </c>
    </row>
    <row r="4" spans="3:17" ht="48" customHeight="1">
      <c r="C4" s="360" t="s">
        <v>683</v>
      </c>
      <c r="D4" s="1227"/>
      <c r="E4" s="1227"/>
      <c r="F4" s="1228"/>
      <c r="G4" s="359">
        <f t="shared" ref="G4:Q4" si="0">SUM(G5,G7,G9,G11)</f>
        <v>0</v>
      </c>
      <c r="H4" s="266">
        <f t="shared" si="0"/>
        <v>0</v>
      </c>
      <c r="I4" s="266">
        <f t="shared" si="0"/>
        <v>0</v>
      </c>
      <c r="J4" s="358">
        <f t="shared" si="0"/>
        <v>0</v>
      </c>
      <c r="K4" s="266">
        <f t="shared" si="0"/>
        <v>0</v>
      </c>
      <c r="L4" s="266">
        <f t="shared" si="0"/>
        <v>0</v>
      </c>
      <c r="M4" s="266">
        <f t="shared" si="0"/>
        <v>0</v>
      </c>
      <c r="N4" s="266">
        <f t="shared" si="0"/>
        <v>0</v>
      </c>
      <c r="O4" s="266">
        <f t="shared" si="0"/>
        <v>0</v>
      </c>
      <c r="P4" s="267">
        <f t="shared" si="0"/>
        <v>0</v>
      </c>
      <c r="Q4" s="268">
        <f t="shared" si="0"/>
        <v>0</v>
      </c>
    </row>
    <row r="5" spans="3:17" ht="24" customHeight="1">
      <c r="C5" s="1229" t="s">
        <v>520</v>
      </c>
      <c r="D5" s="1231" t="s">
        <v>684</v>
      </c>
      <c r="E5" s="1231"/>
      <c r="F5" s="1232"/>
      <c r="G5" s="529"/>
      <c r="H5" s="530"/>
      <c r="I5" s="531"/>
      <c r="J5" s="532"/>
      <c r="K5" s="533"/>
      <c r="L5" s="530"/>
      <c r="M5" s="530"/>
      <c r="N5" s="531"/>
      <c r="O5" s="531"/>
      <c r="P5" s="531"/>
      <c r="Q5" s="534"/>
    </row>
    <row r="6" spans="3:17" ht="24" customHeight="1">
      <c r="C6" s="1230"/>
      <c r="D6" s="1233"/>
      <c r="E6" s="1233"/>
      <c r="F6" s="1234"/>
      <c r="G6" s="357" t="str">
        <f>IFERROR(ROUND(G5/G$4,3),"0")</f>
        <v>0</v>
      </c>
      <c r="H6" s="269" t="str">
        <f t="shared" ref="H6:Q6" si="1">IFERROR(ROUND(H5/H$4,3),"0")</f>
        <v>0</v>
      </c>
      <c r="I6" s="269" t="str">
        <f t="shared" si="1"/>
        <v>0</v>
      </c>
      <c r="J6" s="356" t="str">
        <f t="shared" si="1"/>
        <v>0</v>
      </c>
      <c r="K6" s="355" t="str">
        <f t="shared" si="1"/>
        <v>0</v>
      </c>
      <c r="L6" s="269" t="str">
        <f t="shared" si="1"/>
        <v>0</v>
      </c>
      <c r="M6" s="269" t="str">
        <f t="shared" si="1"/>
        <v>0</v>
      </c>
      <c r="N6" s="269" t="str">
        <f t="shared" si="1"/>
        <v>0</v>
      </c>
      <c r="O6" s="269" t="str">
        <f t="shared" si="1"/>
        <v>0</v>
      </c>
      <c r="P6" s="270" t="str">
        <f t="shared" si="1"/>
        <v>0</v>
      </c>
      <c r="Q6" s="271" t="str">
        <f t="shared" si="1"/>
        <v>0</v>
      </c>
    </row>
    <row r="7" spans="3:17" ht="24" customHeight="1">
      <c r="C7" s="1229" t="s">
        <v>685</v>
      </c>
      <c r="D7" s="1231" t="s">
        <v>684</v>
      </c>
      <c r="E7" s="1231"/>
      <c r="F7" s="1232"/>
      <c r="G7" s="529"/>
      <c r="H7" s="535"/>
      <c r="I7" s="536"/>
      <c r="J7" s="537"/>
      <c r="K7" s="533"/>
      <c r="L7" s="530"/>
      <c r="M7" s="535"/>
      <c r="N7" s="536"/>
      <c r="O7" s="536"/>
      <c r="P7" s="536"/>
      <c r="Q7" s="534"/>
    </row>
    <row r="8" spans="3:17" ht="24" customHeight="1">
      <c r="C8" s="1230"/>
      <c r="D8" s="1233"/>
      <c r="E8" s="1233"/>
      <c r="F8" s="1234"/>
      <c r="G8" s="357" t="str">
        <f t="shared" ref="G8:Q8" si="2">IFERROR(ROUND(G7/G$4,3),"0")</f>
        <v>0</v>
      </c>
      <c r="H8" s="269" t="str">
        <f t="shared" si="2"/>
        <v>0</v>
      </c>
      <c r="I8" s="269" t="str">
        <f t="shared" si="2"/>
        <v>0</v>
      </c>
      <c r="J8" s="356" t="str">
        <f t="shared" si="2"/>
        <v>0</v>
      </c>
      <c r="K8" s="355" t="str">
        <f t="shared" si="2"/>
        <v>0</v>
      </c>
      <c r="L8" s="269" t="str">
        <f t="shared" si="2"/>
        <v>0</v>
      </c>
      <c r="M8" s="269" t="str">
        <f t="shared" si="2"/>
        <v>0</v>
      </c>
      <c r="N8" s="269" t="str">
        <f t="shared" si="2"/>
        <v>0</v>
      </c>
      <c r="O8" s="269" t="str">
        <f t="shared" si="2"/>
        <v>0</v>
      </c>
      <c r="P8" s="270" t="str">
        <f t="shared" si="2"/>
        <v>0</v>
      </c>
      <c r="Q8" s="271" t="str">
        <f t="shared" si="2"/>
        <v>0</v>
      </c>
    </row>
    <row r="9" spans="3:17" ht="24" customHeight="1">
      <c r="C9" s="1229" t="s">
        <v>686</v>
      </c>
      <c r="D9" s="1231" t="s">
        <v>684</v>
      </c>
      <c r="E9" s="1231"/>
      <c r="F9" s="1232"/>
      <c r="G9" s="538"/>
      <c r="H9" s="530"/>
      <c r="I9" s="531"/>
      <c r="J9" s="532"/>
      <c r="K9" s="539"/>
      <c r="L9" s="535"/>
      <c r="M9" s="530"/>
      <c r="N9" s="531"/>
      <c r="O9" s="530"/>
      <c r="P9" s="532"/>
      <c r="Q9" s="534"/>
    </row>
    <row r="10" spans="3:17" ht="24" customHeight="1">
      <c r="C10" s="1230"/>
      <c r="D10" s="1233"/>
      <c r="E10" s="1233"/>
      <c r="F10" s="1234"/>
      <c r="G10" s="357" t="str">
        <f t="shared" ref="G10:Q10" si="3">IFERROR(ROUND(G9/G$4,3),"0")</f>
        <v>0</v>
      </c>
      <c r="H10" s="269" t="str">
        <f t="shared" si="3"/>
        <v>0</v>
      </c>
      <c r="I10" s="269" t="str">
        <f t="shared" si="3"/>
        <v>0</v>
      </c>
      <c r="J10" s="356" t="str">
        <f t="shared" si="3"/>
        <v>0</v>
      </c>
      <c r="K10" s="355" t="str">
        <f t="shared" si="3"/>
        <v>0</v>
      </c>
      <c r="L10" s="269" t="str">
        <f t="shared" si="3"/>
        <v>0</v>
      </c>
      <c r="M10" s="269" t="str">
        <f t="shared" si="3"/>
        <v>0</v>
      </c>
      <c r="N10" s="269" t="str">
        <f t="shared" si="3"/>
        <v>0</v>
      </c>
      <c r="O10" s="269" t="str">
        <f t="shared" si="3"/>
        <v>0</v>
      </c>
      <c r="P10" s="270" t="str">
        <f t="shared" si="3"/>
        <v>0</v>
      </c>
      <c r="Q10" s="271" t="str">
        <f t="shared" si="3"/>
        <v>0</v>
      </c>
    </row>
    <row r="11" spans="3:17" ht="48" customHeight="1" thickBot="1">
      <c r="C11" s="256" t="s">
        <v>687</v>
      </c>
      <c r="D11" s="1220" t="s">
        <v>688</v>
      </c>
      <c r="E11" s="1220"/>
      <c r="F11" s="1221"/>
      <c r="G11" s="523"/>
      <c r="H11" s="524"/>
      <c r="I11" s="525"/>
      <c r="J11" s="526"/>
      <c r="K11" s="527"/>
      <c r="L11" s="524"/>
      <c r="M11" s="524"/>
      <c r="N11" s="525"/>
      <c r="O11" s="525"/>
      <c r="P11" s="525"/>
      <c r="Q11" s="528"/>
    </row>
    <row r="12" spans="3:17" ht="50.15" customHeight="1">
      <c r="C12" s="272"/>
    </row>
    <row r="42" ht="33.65" customHeight="1"/>
    <row r="43" ht="33.65" customHeight="1"/>
    <row r="44" ht="33.65" customHeight="1"/>
    <row r="45" ht="33.65" customHeight="1"/>
    <row r="46" ht="33.65" customHeight="1"/>
    <row r="47" ht="33.65" customHeight="1"/>
    <row r="48" ht="45.65" customHeight="1"/>
    <row r="49" ht="33.65" customHeight="1"/>
    <row r="50" ht="33.65" customHeight="1"/>
    <row r="51" ht="33.65" customHeight="1"/>
    <row r="52" ht="33.65" customHeight="1"/>
    <row r="53" ht="33.65" customHeight="1"/>
    <row r="54" ht="33.65" customHeight="1"/>
    <row r="55" ht="33.65" customHeight="1"/>
    <row r="56" ht="33.65" customHeight="1"/>
    <row r="57" ht="33.65" customHeight="1"/>
    <row r="58" ht="33.65" customHeight="1"/>
    <row r="59" ht="33.65" customHeight="1"/>
    <row r="60" ht="33.65" customHeight="1"/>
    <row r="61" ht="33.65" customHeight="1"/>
    <row r="62" ht="33.65" customHeight="1"/>
  </sheetData>
  <mergeCells count="12">
    <mergeCell ref="D11:F11"/>
    <mergeCell ref="C1:Q1"/>
    <mergeCell ref="C2:F3"/>
    <mergeCell ref="D4:F4"/>
    <mergeCell ref="C5:C6"/>
    <mergeCell ref="D5:F6"/>
    <mergeCell ref="G2:J2"/>
    <mergeCell ref="K2:P2"/>
    <mergeCell ref="C7:C8"/>
    <mergeCell ref="D7:F8"/>
    <mergeCell ref="C9:C10"/>
    <mergeCell ref="D9:F10"/>
  </mergeCells>
  <phoneticPr fontId="58"/>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3351-102F-4F14-95BA-93C1DA0FE20B}">
  <sheetPr>
    <tabColor rgb="FF0070C0"/>
    <pageSetUpPr fitToPage="1"/>
  </sheetPr>
  <dimension ref="A2:I41"/>
  <sheetViews>
    <sheetView view="pageBreakPreview" zoomScale="90" zoomScaleNormal="100" zoomScaleSheetLayoutView="90" workbookViewId="0">
      <selection activeCell="K33" sqref="K33"/>
    </sheetView>
  </sheetViews>
  <sheetFormatPr defaultColWidth="8.81640625" defaultRowHeight="14"/>
  <cols>
    <col min="1" max="2" width="16.81640625" style="290" customWidth="1"/>
    <col min="3" max="3" width="6.453125" style="290" customWidth="1"/>
    <col min="4" max="4" width="14.453125" style="290" customWidth="1"/>
    <col min="5" max="5" width="6" style="290" customWidth="1"/>
    <col min="6" max="7" width="18.1796875" style="290" customWidth="1"/>
    <col min="8" max="8" width="3.453125" style="290" customWidth="1"/>
    <col min="9" max="16384" width="8.81640625" style="290"/>
  </cols>
  <sheetData>
    <row r="2" spans="1:9" ht="23.5">
      <c r="D2" s="291" t="s">
        <v>689</v>
      </c>
    </row>
    <row r="4" spans="1:9">
      <c r="A4" s="292" t="s">
        <v>690</v>
      </c>
      <c r="B4" s="293" t="s">
        <v>691</v>
      </c>
    </row>
    <row r="6" spans="1:9">
      <c r="F6" s="290" t="s">
        <v>692</v>
      </c>
      <c r="G6" s="290" t="s">
        <v>693</v>
      </c>
    </row>
    <row r="7" spans="1:9">
      <c r="F7" s="294" t="s">
        <v>694</v>
      </c>
    </row>
    <row r="9" spans="1:9" ht="65.150000000000006" customHeight="1">
      <c r="A9" s="1235" t="s">
        <v>695</v>
      </c>
      <c r="B9" s="1235"/>
      <c r="C9" s="1235"/>
      <c r="D9" s="1235"/>
      <c r="E9" s="1235"/>
      <c r="F9" s="1235"/>
      <c r="G9" s="1235"/>
      <c r="I9" s="443" t="s">
        <v>696</v>
      </c>
    </row>
    <row r="12" spans="1:9">
      <c r="D12" s="295" t="s">
        <v>697</v>
      </c>
    </row>
    <row r="13" spans="1:9">
      <c r="D13" s="295"/>
    </row>
    <row r="15" spans="1:9">
      <c r="A15" s="290" t="s">
        <v>698</v>
      </c>
      <c r="B15" s="296"/>
      <c r="C15" s="296"/>
      <c r="D15" s="296"/>
      <c r="E15" s="296"/>
      <c r="F15" s="296"/>
      <c r="G15" s="296"/>
    </row>
    <row r="16" spans="1:9">
      <c r="A16" s="1236"/>
      <c r="B16" s="1236"/>
      <c r="C16" s="1236"/>
      <c r="D16" s="1236"/>
      <c r="E16" s="1236"/>
      <c r="F16" s="1236"/>
      <c r="G16" s="1236"/>
    </row>
    <row r="17" spans="1:7">
      <c r="A17" s="1236"/>
      <c r="B17" s="1236"/>
      <c r="C17" s="1236"/>
      <c r="D17" s="1236"/>
      <c r="E17" s="1236"/>
      <c r="F17" s="1236"/>
      <c r="G17" s="1236"/>
    </row>
    <row r="18" spans="1:7">
      <c r="A18" s="1236"/>
      <c r="B18" s="1236"/>
      <c r="C18" s="1236"/>
      <c r="D18" s="1236"/>
      <c r="E18" s="1236"/>
      <c r="F18" s="1236"/>
      <c r="G18" s="1236"/>
    </row>
    <row r="19" spans="1:7">
      <c r="A19" s="1236"/>
      <c r="B19" s="1236"/>
      <c r="C19" s="1236"/>
      <c r="D19" s="1236"/>
      <c r="E19" s="1236"/>
      <c r="F19" s="1236"/>
      <c r="G19" s="1236"/>
    </row>
    <row r="20" spans="1:7">
      <c r="A20" s="1236"/>
      <c r="B20" s="1236"/>
      <c r="C20" s="1236"/>
      <c r="D20" s="1236"/>
      <c r="E20" s="1236"/>
      <c r="F20" s="1236"/>
      <c r="G20" s="1236"/>
    </row>
    <row r="21" spans="1:7">
      <c r="A21" s="1236"/>
      <c r="B21" s="1236"/>
      <c r="C21" s="1236"/>
      <c r="D21" s="1236"/>
      <c r="E21" s="1236"/>
      <c r="F21" s="1236"/>
      <c r="G21" s="1236"/>
    </row>
    <row r="22" spans="1:7">
      <c r="A22" s="1236"/>
      <c r="B22" s="1236"/>
      <c r="C22" s="1236"/>
      <c r="D22" s="1236"/>
      <c r="E22" s="1236"/>
      <c r="F22" s="1236"/>
      <c r="G22" s="1236"/>
    </row>
    <row r="23" spans="1:7">
      <c r="A23" s="1236"/>
      <c r="B23" s="1236"/>
      <c r="C23" s="1236"/>
      <c r="D23" s="1236"/>
      <c r="E23" s="1236"/>
      <c r="F23" s="1236"/>
      <c r="G23" s="1236"/>
    </row>
    <row r="24" spans="1:7">
      <c r="A24" s="1236"/>
      <c r="B24" s="1236"/>
      <c r="C24" s="1236"/>
      <c r="D24" s="1236"/>
      <c r="E24" s="1236"/>
      <c r="F24" s="1236"/>
      <c r="G24" s="1236"/>
    </row>
    <row r="25" spans="1:7">
      <c r="A25" s="296"/>
      <c r="B25" s="296"/>
      <c r="C25" s="296"/>
      <c r="D25" s="296"/>
      <c r="E25" s="296"/>
      <c r="F25" s="296"/>
      <c r="G25" s="296"/>
    </row>
    <row r="26" spans="1:7">
      <c r="B26" s="296"/>
      <c r="C26" s="296"/>
      <c r="D26" s="296"/>
      <c r="E26" s="296"/>
      <c r="F26" s="296"/>
      <c r="G26" s="296"/>
    </row>
    <row r="27" spans="1:7">
      <c r="A27" s="290" t="s">
        <v>699</v>
      </c>
      <c r="B27" s="296"/>
      <c r="C27" s="296"/>
      <c r="D27" s="296"/>
      <c r="E27" s="296"/>
      <c r="F27" s="296"/>
      <c r="G27" s="296"/>
    </row>
    <row r="28" spans="1:7">
      <c r="A28" s="290" t="s">
        <v>700</v>
      </c>
      <c r="B28" s="296"/>
      <c r="C28" s="296"/>
      <c r="D28" s="296"/>
      <c r="E28" s="296"/>
      <c r="F28" s="296"/>
      <c r="G28" s="296"/>
    </row>
    <row r="29" spans="1:7" ht="33" customHeight="1">
      <c r="A29" s="1235" t="s">
        <v>701</v>
      </c>
      <c r="B29" s="1235"/>
      <c r="C29" s="1235"/>
      <c r="D29" s="1235"/>
      <c r="E29" s="1235"/>
      <c r="F29" s="1235"/>
      <c r="G29" s="1235"/>
    </row>
    <row r="30" spans="1:7">
      <c r="A30" s="296"/>
      <c r="B30" s="296"/>
      <c r="C30" s="296"/>
      <c r="D30" s="296"/>
      <c r="E30" s="296"/>
      <c r="F30" s="296"/>
      <c r="G30" s="296"/>
    </row>
    <row r="31" spans="1:7">
      <c r="A31" s="296"/>
      <c r="B31" s="296"/>
      <c r="C31" s="296"/>
      <c r="D31" s="296"/>
      <c r="E31" s="296"/>
      <c r="F31" s="296"/>
      <c r="G31" s="296"/>
    </row>
    <row r="32" spans="1:7">
      <c r="A32" s="296"/>
      <c r="B32" s="296"/>
      <c r="C32" s="296"/>
      <c r="D32" s="296"/>
      <c r="E32" s="296"/>
      <c r="F32" s="296"/>
      <c r="G32" s="296"/>
    </row>
    <row r="33" spans="1:7">
      <c r="A33" s="296"/>
      <c r="B33" s="296"/>
      <c r="C33" s="296"/>
      <c r="D33" s="296"/>
      <c r="E33" s="296"/>
      <c r="F33" s="296"/>
      <c r="G33" s="296"/>
    </row>
    <row r="34" spans="1:7">
      <c r="A34" s="296"/>
      <c r="B34" s="296"/>
      <c r="C34" s="296"/>
      <c r="D34" s="296"/>
      <c r="E34" s="296"/>
      <c r="F34" s="296"/>
      <c r="G34" s="296"/>
    </row>
    <row r="35" spans="1:7">
      <c r="B35" s="296"/>
      <c r="C35" s="296"/>
      <c r="D35" s="296"/>
      <c r="E35" s="296"/>
      <c r="F35" s="296"/>
      <c r="G35" s="296"/>
    </row>
    <row r="36" spans="1:7">
      <c r="A36" s="296"/>
      <c r="B36" s="296"/>
      <c r="C36" s="296"/>
      <c r="D36" s="296"/>
      <c r="E36" s="296"/>
      <c r="F36" s="296"/>
      <c r="G36" s="296"/>
    </row>
    <row r="37" spans="1:7">
      <c r="A37" s="296"/>
      <c r="B37" s="296"/>
      <c r="C37" s="296"/>
      <c r="D37" s="296"/>
      <c r="E37" s="296"/>
      <c r="F37" s="296"/>
      <c r="G37" s="296"/>
    </row>
    <row r="38" spans="1:7">
      <c r="A38" s="296"/>
      <c r="B38" s="296"/>
      <c r="C38" s="296"/>
      <c r="D38" s="296"/>
      <c r="E38" s="296"/>
      <c r="F38" s="296"/>
      <c r="G38" s="296"/>
    </row>
    <row r="39" spans="1:7">
      <c r="A39" s="296"/>
      <c r="B39" s="296"/>
      <c r="C39" s="296"/>
      <c r="D39" s="296"/>
      <c r="E39" s="296"/>
      <c r="F39" s="296"/>
      <c r="G39" s="296"/>
    </row>
    <row r="40" spans="1:7">
      <c r="A40" s="296"/>
      <c r="B40" s="296"/>
      <c r="C40" s="296"/>
      <c r="D40" s="296"/>
      <c r="E40" s="296"/>
      <c r="F40" s="296"/>
      <c r="G40" s="296"/>
    </row>
    <row r="41" spans="1:7">
      <c r="A41" s="296"/>
      <c r="B41" s="296"/>
      <c r="C41" s="296"/>
      <c r="D41" s="296"/>
      <c r="E41" s="296"/>
      <c r="F41" s="296"/>
      <c r="G41" s="296"/>
    </row>
  </sheetData>
  <mergeCells count="3">
    <mergeCell ref="A9:G9"/>
    <mergeCell ref="A16:G24"/>
    <mergeCell ref="A29:G29"/>
  </mergeCells>
  <phoneticPr fontId="58"/>
  <pageMargins left="0.7" right="0.7" top="0.75" bottom="0.75" header="0.3" footer="0.3"/>
  <pageSetup paperSize="9" scale="9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CF1DC-2216-47AB-9DAE-64D8B8F0237D}">
  <sheetPr>
    <tabColor rgb="FF0070C0"/>
    <pageSetUpPr fitToPage="1"/>
  </sheetPr>
  <dimension ref="A2:I42"/>
  <sheetViews>
    <sheetView view="pageBreakPreview" zoomScale="90" zoomScaleNormal="100" zoomScaleSheetLayoutView="90" workbookViewId="0">
      <selection activeCell="N17" sqref="N17"/>
    </sheetView>
  </sheetViews>
  <sheetFormatPr defaultColWidth="8.81640625" defaultRowHeight="14"/>
  <cols>
    <col min="1" max="2" width="16.81640625" style="290" customWidth="1"/>
    <col min="3" max="3" width="6.453125" style="290" customWidth="1"/>
    <col min="4" max="4" width="14.453125" style="290" customWidth="1"/>
    <col min="5" max="5" width="6" style="290" customWidth="1"/>
    <col min="6" max="7" width="18.1796875" style="290" customWidth="1"/>
    <col min="8" max="8" width="3.453125" style="290" customWidth="1"/>
    <col min="9" max="16384" width="8.81640625" style="290"/>
  </cols>
  <sheetData>
    <row r="2" spans="1:9" ht="23.5">
      <c r="D2" s="291" t="s">
        <v>689</v>
      </c>
    </row>
    <row r="4" spans="1:9">
      <c r="A4" s="292" t="s">
        <v>690</v>
      </c>
      <c r="B4" s="293" t="s">
        <v>691</v>
      </c>
    </row>
    <row r="6" spans="1:9">
      <c r="F6" s="290" t="s">
        <v>692</v>
      </c>
      <c r="G6" s="290" t="s">
        <v>693</v>
      </c>
    </row>
    <row r="7" spans="1:9">
      <c r="F7" s="294" t="s">
        <v>694</v>
      </c>
    </row>
    <row r="9" spans="1:9" ht="77.900000000000006" customHeight="1">
      <c r="A9" s="1235" t="s">
        <v>702</v>
      </c>
      <c r="B9" s="1235"/>
      <c r="C9" s="1235"/>
      <c r="D9" s="1235"/>
      <c r="E9" s="1235"/>
      <c r="F9" s="1235"/>
      <c r="G9" s="1235"/>
      <c r="I9" s="443" t="s">
        <v>703</v>
      </c>
    </row>
    <row r="12" spans="1:9">
      <c r="D12" s="295" t="s">
        <v>697</v>
      </c>
    </row>
    <row r="13" spans="1:9">
      <c r="D13" s="295"/>
    </row>
    <row r="15" spans="1:9">
      <c r="A15" s="290" t="s">
        <v>704</v>
      </c>
      <c r="B15" s="296"/>
      <c r="C15" s="296"/>
      <c r="D15" s="296"/>
      <c r="E15" s="296"/>
      <c r="F15" s="296"/>
      <c r="G15" s="296"/>
    </row>
    <row r="16" spans="1:9">
      <c r="A16" s="1236"/>
      <c r="B16" s="1236"/>
      <c r="C16" s="1236"/>
      <c r="D16" s="1236"/>
      <c r="E16" s="1236"/>
      <c r="F16" s="1236"/>
      <c r="G16" s="1236"/>
    </row>
    <row r="17" spans="1:7">
      <c r="A17" s="1236"/>
      <c r="B17" s="1236"/>
      <c r="C17" s="1236"/>
      <c r="D17" s="1236"/>
      <c r="E17" s="1236"/>
      <c r="F17" s="1236"/>
      <c r="G17" s="1236"/>
    </row>
    <row r="18" spans="1:7">
      <c r="A18" s="1236"/>
      <c r="B18" s="1236"/>
      <c r="C18" s="1236"/>
      <c r="D18" s="1236"/>
      <c r="E18" s="1236"/>
      <c r="F18" s="1236"/>
      <c r="G18" s="1236"/>
    </row>
    <row r="19" spans="1:7">
      <c r="A19" s="296"/>
      <c r="B19" s="296"/>
      <c r="C19" s="296"/>
      <c r="D19" s="296"/>
      <c r="E19" s="296"/>
      <c r="F19" s="296"/>
      <c r="G19" s="296"/>
    </row>
    <row r="20" spans="1:7">
      <c r="A20" s="290" t="s">
        <v>705</v>
      </c>
      <c r="B20" s="296"/>
      <c r="C20" s="296"/>
      <c r="D20" s="296"/>
      <c r="E20" s="296"/>
      <c r="F20" s="296"/>
      <c r="G20" s="296"/>
    </row>
    <row r="21" spans="1:7">
      <c r="A21" s="1236"/>
      <c r="B21" s="1236"/>
      <c r="C21" s="1236"/>
      <c r="D21" s="1236"/>
      <c r="E21" s="1236"/>
      <c r="F21" s="1236"/>
      <c r="G21" s="1236"/>
    </row>
    <row r="22" spans="1:7" ht="18" customHeight="1">
      <c r="A22" s="1236"/>
      <c r="B22" s="1236"/>
      <c r="C22" s="1236"/>
      <c r="D22" s="1236"/>
      <c r="E22" s="1236"/>
      <c r="F22" s="1236"/>
      <c r="G22" s="1236"/>
    </row>
    <row r="23" spans="1:7">
      <c r="A23" s="1236"/>
      <c r="B23" s="1236"/>
      <c r="C23" s="1236"/>
      <c r="D23" s="1236"/>
      <c r="E23" s="1236"/>
      <c r="F23" s="1236"/>
      <c r="G23" s="1236"/>
    </row>
    <row r="24" spans="1:7">
      <c r="A24" s="1236"/>
      <c r="B24" s="1236"/>
      <c r="C24" s="1236"/>
      <c r="D24" s="1236"/>
      <c r="E24" s="1236"/>
      <c r="F24" s="1236"/>
      <c r="G24" s="1236"/>
    </row>
    <row r="25" spans="1:7">
      <c r="A25" s="1236"/>
      <c r="B25" s="1236"/>
      <c r="C25" s="1236"/>
      <c r="D25" s="1236"/>
      <c r="E25" s="1236"/>
      <c r="F25" s="1236"/>
      <c r="G25" s="1236"/>
    </row>
    <row r="26" spans="1:7">
      <c r="A26" s="1236"/>
      <c r="B26" s="1236"/>
      <c r="C26" s="1236"/>
      <c r="D26" s="1236"/>
      <c r="E26" s="1236"/>
      <c r="F26" s="1236"/>
      <c r="G26" s="1236"/>
    </row>
    <row r="27" spans="1:7" ht="15" customHeight="1">
      <c r="A27" s="1236"/>
      <c r="B27" s="1236"/>
      <c r="C27" s="1236"/>
      <c r="D27" s="1236"/>
      <c r="E27" s="1236"/>
      <c r="F27" s="1236"/>
      <c r="G27" s="1236"/>
    </row>
    <row r="28" spans="1:7" ht="15" customHeight="1">
      <c r="A28" s="1236"/>
      <c r="B28" s="1236"/>
      <c r="C28" s="1236"/>
      <c r="D28" s="1236"/>
      <c r="E28" s="1236"/>
      <c r="F28" s="1236"/>
      <c r="G28" s="1236"/>
    </row>
    <row r="29" spans="1:7" ht="15" customHeight="1">
      <c r="A29" s="1236"/>
      <c r="B29" s="1236"/>
      <c r="C29" s="1236"/>
      <c r="D29" s="1236"/>
      <c r="E29" s="1236"/>
      <c r="F29" s="1236"/>
      <c r="G29" s="1236"/>
    </row>
    <row r="30" spans="1:7">
      <c r="A30" s="1236"/>
      <c r="B30" s="1236"/>
      <c r="C30" s="1236"/>
      <c r="D30" s="1236"/>
      <c r="E30" s="1236"/>
      <c r="F30" s="1236"/>
      <c r="G30" s="1236"/>
    </row>
    <row r="31" spans="1:7">
      <c r="A31" s="1236"/>
      <c r="B31" s="1236"/>
      <c r="C31" s="1236"/>
      <c r="D31" s="1236"/>
      <c r="E31" s="1236"/>
      <c r="F31" s="1236"/>
      <c r="G31" s="1236"/>
    </row>
    <row r="32" spans="1:7">
      <c r="A32" s="1236"/>
      <c r="B32" s="1236"/>
      <c r="C32" s="1236"/>
      <c r="D32" s="1236"/>
      <c r="E32" s="1236"/>
      <c r="F32" s="1236"/>
      <c r="G32" s="1236"/>
    </row>
    <row r="33" spans="1:7">
      <c r="A33" s="1236"/>
      <c r="B33" s="1236"/>
      <c r="C33" s="1236"/>
      <c r="D33" s="1236"/>
      <c r="E33" s="1236"/>
      <c r="F33" s="1236"/>
      <c r="G33" s="1236"/>
    </row>
    <row r="34" spans="1:7">
      <c r="A34" s="1236"/>
      <c r="B34" s="1236"/>
      <c r="C34" s="1236"/>
      <c r="D34" s="1236"/>
      <c r="E34" s="1236"/>
      <c r="F34" s="1236"/>
      <c r="G34" s="1236"/>
    </row>
    <row r="35" spans="1:7">
      <c r="A35" s="1236"/>
      <c r="B35" s="1236"/>
      <c r="C35" s="1236"/>
      <c r="D35" s="1236"/>
      <c r="E35" s="1236"/>
      <c r="F35" s="1236"/>
      <c r="G35" s="1236"/>
    </row>
    <row r="36" spans="1:7">
      <c r="A36" s="1236"/>
      <c r="B36" s="1236"/>
      <c r="C36" s="1236"/>
      <c r="D36" s="1236"/>
      <c r="E36" s="1236"/>
      <c r="F36" s="1236"/>
      <c r="G36" s="1236"/>
    </row>
    <row r="37" spans="1:7">
      <c r="A37" s="1236"/>
      <c r="B37" s="1236"/>
      <c r="C37" s="1236"/>
      <c r="D37" s="1236"/>
      <c r="E37" s="1236"/>
      <c r="F37" s="1236"/>
      <c r="G37" s="1236"/>
    </row>
    <row r="38" spans="1:7">
      <c r="A38" s="1236"/>
      <c r="B38" s="1236"/>
      <c r="C38" s="1236"/>
      <c r="D38" s="1236"/>
      <c r="E38" s="1236"/>
      <c r="F38" s="1236"/>
      <c r="G38" s="1236"/>
    </row>
    <row r="39" spans="1:7">
      <c r="A39" s="296"/>
      <c r="B39" s="296"/>
      <c r="C39" s="296"/>
      <c r="D39" s="296"/>
      <c r="E39" s="296"/>
      <c r="F39" s="296"/>
      <c r="G39" s="296"/>
    </row>
    <row r="40" spans="1:7">
      <c r="A40" s="296" t="s">
        <v>706</v>
      </c>
      <c r="B40" s="296"/>
      <c r="C40" s="296"/>
      <c r="D40" s="296"/>
      <c r="E40" s="296"/>
      <c r="F40" s="296"/>
      <c r="G40" s="296"/>
    </row>
    <row r="41" spans="1:7">
      <c r="A41" s="296" t="s">
        <v>707</v>
      </c>
      <c r="B41" s="296"/>
      <c r="C41" s="296"/>
      <c r="D41" s="296"/>
      <c r="E41" s="296"/>
      <c r="F41" s="296"/>
      <c r="G41" s="296"/>
    </row>
    <row r="42" spans="1:7">
      <c r="A42" s="296" t="s">
        <v>708</v>
      </c>
    </row>
  </sheetData>
  <mergeCells count="3">
    <mergeCell ref="A9:G9"/>
    <mergeCell ref="A16:G18"/>
    <mergeCell ref="A21:G38"/>
  </mergeCells>
  <phoneticPr fontId="58"/>
  <pageMargins left="0.7" right="0.7" top="0.75" bottom="0.75" header="0.3" footer="0.3"/>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0"/>
  <sheetViews>
    <sheetView showGridLines="0" view="pageBreakPreview" topLeftCell="C15" zoomScale="85" zoomScaleNormal="100" zoomScaleSheetLayoutView="85" workbookViewId="0">
      <selection activeCell="O13" sqref="O13:Y13"/>
    </sheetView>
  </sheetViews>
  <sheetFormatPr defaultColWidth="9" defaultRowHeight="13"/>
  <cols>
    <col min="1" max="1" width="6" style="193" customWidth="1"/>
    <col min="2" max="2" width="2.453125" style="193" customWidth="1"/>
    <col min="3" max="11" width="9.1796875" style="193" customWidth="1"/>
    <col min="12" max="12" width="2.453125" style="193" customWidth="1"/>
    <col min="13" max="13" width="3.453125" style="193" customWidth="1"/>
    <col min="14" max="14" width="3.54296875" style="202" customWidth="1"/>
    <col min="15" max="15" width="10.1796875" style="193" customWidth="1"/>
    <col min="16" max="16384" width="9" style="193"/>
  </cols>
  <sheetData>
    <row r="1" spans="1:25" ht="20.25" customHeight="1">
      <c r="B1" s="194"/>
      <c r="C1" s="194"/>
      <c r="D1" s="194"/>
      <c r="E1" s="194"/>
      <c r="F1" s="194"/>
      <c r="G1" s="194"/>
      <c r="H1" s="194"/>
      <c r="I1" s="194"/>
      <c r="J1" s="194"/>
      <c r="K1" s="194"/>
      <c r="L1" s="194"/>
      <c r="M1" s="194"/>
      <c r="O1" s="873" t="s">
        <v>46</v>
      </c>
      <c r="P1" s="873"/>
      <c r="Q1" s="873"/>
      <c r="R1" s="873"/>
      <c r="S1" s="873"/>
      <c r="T1" s="873"/>
      <c r="U1" s="873"/>
      <c r="V1" s="873"/>
      <c r="W1" s="873"/>
      <c r="X1" s="873"/>
      <c r="Y1" s="873"/>
    </row>
    <row r="2" spans="1:25" ht="33" customHeight="1">
      <c r="B2" s="880" t="s">
        <v>47</v>
      </c>
      <c r="C2" s="880"/>
      <c r="D2" s="880"/>
      <c r="E2" s="880"/>
      <c r="F2" s="880"/>
      <c r="G2" s="880"/>
      <c r="H2" s="880"/>
      <c r="I2" s="880"/>
      <c r="J2" s="880"/>
      <c r="K2" s="880"/>
      <c r="L2" s="195"/>
      <c r="M2" s="195"/>
      <c r="O2" s="873" t="s">
        <v>48</v>
      </c>
      <c r="P2" s="873"/>
      <c r="Q2" s="873"/>
      <c r="R2" s="873"/>
      <c r="S2" s="873"/>
      <c r="T2" s="873"/>
      <c r="U2" s="873"/>
      <c r="V2" s="873"/>
      <c r="W2" s="873"/>
      <c r="X2" s="873"/>
      <c r="Y2" s="873"/>
    </row>
    <row r="3" spans="1:25" ht="11.25" customHeight="1">
      <c r="A3" s="194"/>
      <c r="B3" s="194"/>
      <c r="C3" s="194"/>
      <c r="D3" s="194"/>
      <c r="E3" s="194"/>
      <c r="F3" s="194"/>
      <c r="G3" s="194"/>
      <c r="H3" s="194"/>
      <c r="I3" s="194"/>
      <c r="J3" s="194"/>
      <c r="K3" s="194"/>
      <c r="L3" s="194"/>
      <c r="M3" s="194"/>
      <c r="O3" s="181"/>
    </row>
    <row r="4" spans="1:25" s="181" customFormat="1" ht="35.25" customHeight="1">
      <c r="B4" s="601" t="s">
        <v>49</v>
      </c>
      <c r="C4" s="602"/>
      <c r="D4" s="911"/>
      <c r="E4" s="912"/>
      <c r="F4" s="912"/>
      <c r="G4" s="912"/>
      <c r="H4" s="912"/>
      <c r="I4" s="912"/>
      <c r="J4" s="912"/>
      <c r="K4" s="913"/>
      <c r="L4" s="196"/>
      <c r="M4" s="196"/>
      <c r="N4" s="202"/>
      <c r="O4" s="873" t="s">
        <v>50</v>
      </c>
      <c r="P4" s="873"/>
      <c r="Q4" s="873"/>
      <c r="R4" s="873"/>
      <c r="S4" s="873"/>
      <c r="T4" s="873"/>
      <c r="U4" s="873"/>
      <c r="V4" s="873"/>
      <c r="W4" s="873"/>
      <c r="X4" s="873"/>
      <c r="Y4" s="873"/>
    </row>
    <row r="5" spans="1:25" s="181" customFormat="1" ht="14">
      <c r="L5" s="196"/>
      <c r="M5" s="196"/>
      <c r="N5" s="202"/>
    </row>
    <row r="6" spans="1:25" s="181" customFormat="1" ht="87.75" customHeight="1">
      <c r="B6" s="601" t="s">
        <v>51</v>
      </c>
      <c r="C6" s="602"/>
      <c r="D6" s="914"/>
      <c r="E6" s="914"/>
      <c r="F6" s="914"/>
      <c r="G6" s="914"/>
      <c r="H6" s="914"/>
      <c r="I6" s="914"/>
      <c r="J6" s="914"/>
      <c r="K6" s="914"/>
      <c r="L6" s="196"/>
      <c r="M6" s="196"/>
      <c r="N6" s="202"/>
      <c r="O6" s="872" t="s">
        <v>52</v>
      </c>
      <c r="P6" s="873"/>
      <c r="Q6" s="873"/>
      <c r="R6" s="873"/>
      <c r="S6" s="873"/>
      <c r="T6" s="873"/>
      <c r="U6" s="873"/>
      <c r="V6" s="873"/>
      <c r="W6" s="873"/>
      <c r="X6" s="873"/>
      <c r="Y6" s="873"/>
    </row>
    <row r="7" spans="1:25">
      <c r="L7" s="196"/>
      <c r="M7" s="196"/>
    </row>
    <row r="8" spans="1:25" ht="15.75" customHeight="1">
      <c r="B8" s="921" t="s">
        <v>53</v>
      </c>
      <c r="C8" s="921"/>
      <c r="D8" s="921"/>
      <c r="E8" s="921"/>
      <c r="F8" s="921"/>
      <c r="G8" s="921"/>
      <c r="H8" s="921"/>
      <c r="I8" s="921"/>
      <c r="J8" s="921"/>
      <c r="K8" s="921"/>
      <c r="L8" s="196"/>
      <c r="M8" s="196"/>
      <c r="O8" s="197"/>
    </row>
    <row r="9" spans="1:25" ht="7.5" customHeight="1">
      <c r="B9" s="198"/>
      <c r="C9" s="199"/>
      <c r="D9" s="199"/>
      <c r="E9" s="199"/>
      <c r="F9" s="199"/>
      <c r="G9" s="199"/>
      <c r="H9" s="199"/>
      <c r="I9" s="199"/>
      <c r="J9" s="199"/>
      <c r="K9" s="199"/>
      <c r="L9" s="196"/>
      <c r="M9" s="196"/>
    </row>
    <row r="10" spans="1:25" s="200" customFormat="1" ht="18" customHeight="1">
      <c r="B10" s="196" t="s">
        <v>54</v>
      </c>
      <c r="L10" s="196"/>
      <c r="M10" s="196"/>
      <c r="N10" s="202"/>
    </row>
    <row r="11" spans="1:25" s="200" customFormat="1" ht="18" customHeight="1">
      <c r="B11" s="196" t="s">
        <v>55</v>
      </c>
      <c r="L11" s="196"/>
      <c r="M11" s="196"/>
      <c r="N11" s="202"/>
    </row>
    <row r="12" spans="1:25" s="200" customFormat="1" ht="33" customHeight="1">
      <c r="B12" s="877" t="s">
        <v>56</v>
      </c>
      <c r="C12" s="878"/>
      <c r="D12" s="879"/>
      <c r="E12" s="884"/>
      <c r="F12" s="885"/>
      <c r="G12" s="885"/>
      <c r="H12" s="885"/>
      <c r="I12" s="885"/>
      <c r="J12" s="885"/>
      <c r="K12" s="886"/>
      <c r="L12" s="196"/>
      <c r="M12" s="196"/>
      <c r="N12" s="202"/>
      <c r="O12" s="873" t="s">
        <v>57</v>
      </c>
      <c r="P12" s="873"/>
      <c r="Q12" s="873"/>
      <c r="R12" s="873"/>
      <c r="S12" s="873"/>
      <c r="T12" s="873"/>
      <c r="U12" s="873"/>
      <c r="V12" s="873"/>
      <c r="W12" s="873"/>
      <c r="X12" s="873"/>
      <c r="Y12" s="873"/>
    </row>
    <row r="13" spans="1:25" s="200" customFormat="1" ht="33" customHeight="1">
      <c r="B13" s="877" t="s">
        <v>58</v>
      </c>
      <c r="C13" s="878"/>
      <c r="D13" s="879"/>
      <c r="E13" s="918"/>
      <c r="F13" s="919"/>
      <c r="G13" s="919"/>
      <c r="H13" s="919"/>
      <c r="I13" s="919"/>
      <c r="J13" s="919"/>
      <c r="K13" s="920"/>
      <c r="L13" s="196"/>
      <c r="M13" s="196"/>
      <c r="N13" s="202"/>
      <c r="O13" s="873" t="s">
        <v>59</v>
      </c>
      <c r="P13" s="873"/>
      <c r="Q13" s="873"/>
      <c r="R13" s="873"/>
      <c r="S13" s="873"/>
      <c r="T13" s="873"/>
      <c r="U13" s="873"/>
      <c r="V13" s="873"/>
      <c r="W13" s="873"/>
      <c r="X13" s="873"/>
      <c r="Y13" s="873"/>
    </row>
    <row r="14" spans="1:25" s="200" customFormat="1" ht="33" customHeight="1">
      <c r="B14" s="877" t="s">
        <v>60</v>
      </c>
      <c r="C14" s="878"/>
      <c r="D14" s="879"/>
      <c r="E14" s="915"/>
      <c r="F14" s="916"/>
      <c r="G14" s="916"/>
      <c r="H14" s="916"/>
      <c r="I14" s="916"/>
      <c r="J14" s="916"/>
      <c r="K14" s="917"/>
      <c r="L14" s="196"/>
      <c r="M14" s="196"/>
      <c r="N14" s="202"/>
      <c r="O14" s="873" t="s">
        <v>61</v>
      </c>
      <c r="P14" s="873"/>
      <c r="Q14" s="873"/>
      <c r="R14" s="873"/>
      <c r="S14" s="873"/>
      <c r="T14" s="873"/>
      <c r="U14" s="873"/>
      <c r="V14" s="873"/>
      <c r="W14" s="873"/>
      <c r="X14" s="873"/>
      <c r="Y14" s="873"/>
    </row>
    <row r="15" spans="1:25" s="200" customFormat="1" ht="33" customHeight="1">
      <c r="B15" s="877" t="s">
        <v>62</v>
      </c>
      <c r="C15" s="878"/>
      <c r="D15" s="879"/>
      <c r="E15" s="604"/>
      <c r="F15" s="604"/>
      <c r="G15" s="604"/>
      <c r="H15" s="604"/>
      <c r="I15" s="604"/>
      <c r="J15" s="604"/>
      <c r="K15" s="604"/>
      <c r="L15" s="196"/>
      <c r="M15" s="196"/>
      <c r="N15" s="202"/>
      <c r="O15" s="872" t="s">
        <v>63</v>
      </c>
      <c r="P15" s="872"/>
      <c r="Q15" s="872"/>
      <c r="R15" s="872"/>
      <c r="S15" s="872"/>
      <c r="T15" s="872"/>
      <c r="U15" s="872"/>
      <c r="V15" s="872"/>
      <c r="W15" s="872"/>
      <c r="X15" s="872"/>
      <c r="Y15" s="872"/>
    </row>
    <row r="16" spans="1:25" s="200" customFormat="1" ht="43.5" customHeight="1">
      <c r="B16" s="881" t="s">
        <v>64</v>
      </c>
      <c r="C16" s="882"/>
      <c r="D16" s="883"/>
      <c r="E16" s="884"/>
      <c r="F16" s="885"/>
      <c r="G16" s="885"/>
      <c r="H16" s="885"/>
      <c r="I16" s="885"/>
      <c r="J16" s="885"/>
      <c r="K16" s="886"/>
      <c r="L16" s="196"/>
      <c r="M16" s="196"/>
      <c r="N16" s="202"/>
      <c r="O16" s="872" t="s">
        <v>65</v>
      </c>
      <c r="P16" s="872"/>
      <c r="Q16" s="872"/>
      <c r="R16" s="872"/>
      <c r="S16" s="872"/>
      <c r="T16" s="872"/>
      <c r="U16" s="872"/>
      <c r="V16" s="872"/>
      <c r="W16" s="872"/>
      <c r="X16" s="872"/>
      <c r="Y16" s="872"/>
    </row>
    <row r="17" spans="2:26" s="200" customFormat="1" ht="40.5" customHeight="1">
      <c r="B17" s="881" t="s">
        <v>66</v>
      </c>
      <c r="C17" s="882"/>
      <c r="D17" s="883"/>
      <c r="E17" s="884"/>
      <c r="F17" s="885"/>
      <c r="G17" s="885"/>
      <c r="H17" s="885"/>
      <c r="I17" s="885"/>
      <c r="J17" s="885"/>
      <c r="K17" s="886"/>
      <c r="L17" s="196"/>
      <c r="M17" s="196"/>
      <c r="N17" s="202"/>
    </row>
    <row r="18" spans="2:26" s="200" customFormat="1" ht="33" customHeight="1">
      <c r="B18" s="896" t="s">
        <v>67</v>
      </c>
      <c r="C18" s="897"/>
      <c r="D18" s="897"/>
      <c r="E18" s="897"/>
      <c r="F18" s="897"/>
      <c r="G18" s="897"/>
      <c r="H18" s="897"/>
      <c r="I18" s="897"/>
      <c r="J18" s="897"/>
      <c r="K18" s="898"/>
      <c r="L18" s="196"/>
      <c r="M18" s="196"/>
      <c r="N18" s="202"/>
      <c r="O18" s="873" t="s">
        <v>68</v>
      </c>
      <c r="P18" s="873"/>
      <c r="Q18" s="873"/>
      <c r="R18" s="873"/>
      <c r="S18" s="873"/>
      <c r="T18" s="873"/>
      <c r="U18" s="873"/>
      <c r="V18" s="873"/>
      <c r="W18" s="873"/>
      <c r="X18" s="873"/>
      <c r="Y18" s="873"/>
    </row>
    <row r="19" spans="2:26" s="200" customFormat="1" ht="36.75" customHeight="1">
      <c r="B19" s="887" t="s">
        <v>69</v>
      </c>
      <c r="C19" s="888"/>
      <c r="D19" s="889"/>
      <c r="E19" s="902"/>
      <c r="F19" s="903"/>
      <c r="G19" s="903"/>
      <c r="H19" s="903"/>
      <c r="I19" s="903"/>
      <c r="J19" s="903"/>
      <c r="K19" s="904"/>
      <c r="L19" s="196"/>
      <c r="M19" s="196"/>
      <c r="N19" s="202"/>
      <c r="O19" s="872" t="s">
        <v>70</v>
      </c>
      <c r="P19" s="873"/>
      <c r="Q19" s="873"/>
      <c r="R19" s="873"/>
      <c r="S19" s="873"/>
      <c r="T19" s="873"/>
      <c r="U19" s="873"/>
      <c r="V19" s="873"/>
      <c r="W19" s="873"/>
      <c r="X19" s="873"/>
      <c r="Y19" s="873"/>
    </row>
    <row r="20" spans="2:26" s="200" customFormat="1" ht="36.75" customHeight="1">
      <c r="B20" s="877" t="s">
        <v>71</v>
      </c>
      <c r="C20" s="878"/>
      <c r="D20" s="879"/>
      <c r="E20" s="884"/>
      <c r="F20" s="885"/>
      <c r="G20" s="885"/>
      <c r="H20" s="885"/>
      <c r="I20" s="885"/>
      <c r="J20" s="885"/>
      <c r="K20" s="886"/>
      <c r="L20" s="196"/>
      <c r="M20" s="196"/>
      <c r="N20" s="202"/>
      <c r="O20" s="872" t="s">
        <v>72</v>
      </c>
      <c r="P20" s="872"/>
      <c r="Q20" s="872"/>
      <c r="R20" s="872"/>
      <c r="S20" s="872"/>
      <c r="T20" s="872"/>
      <c r="U20" s="872"/>
      <c r="V20" s="872"/>
      <c r="W20" s="872"/>
      <c r="X20" s="872"/>
      <c r="Y20" s="872"/>
    </row>
    <row r="21" spans="2:26" s="200" customFormat="1" ht="36.75" customHeight="1">
      <c r="B21" s="887" t="s">
        <v>73</v>
      </c>
      <c r="C21" s="888"/>
      <c r="D21" s="889"/>
      <c r="E21" s="884"/>
      <c r="F21" s="885"/>
      <c r="G21" s="885"/>
      <c r="H21" s="885"/>
      <c r="I21" s="885"/>
      <c r="J21" s="885"/>
      <c r="K21" s="886"/>
      <c r="L21" s="196"/>
      <c r="M21" s="196"/>
      <c r="N21" s="202"/>
      <c r="O21" s="197"/>
    </row>
    <row r="22" spans="2:26" s="200" customFormat="1">
      <c r="L22" s="196"/>
      <c r="M22" s="196"/>
      <c r="N22" s="202"/>
      <c r="O22" s="872" t="s">
        <v>74</v>
      </c>
      <c r="P22" s="872"/>
      <c r="Q22" s="872"/>
      <c r="R22" s="872"/>
      <c r="S22" s="872"/>
      <c r="T22" s="872"/>
      <c r="U22" s="872"/>
      <c r="V22" s="872"/>
      <c r="W22" s="872"/>
      <c r="X22" s="872"/>
      <c r="Y22" s="872"/>
    </row>
    <row r="23" spans="2:26" ht="22.5" customHeight="1">
      <c r="B23" s="196" t="s">
        <v>75</v>
      </c>
      <c r="O23" s="872"/>
      <c r="P23" s="872"/>
      <c r="Q23" s="872"/>
      <c r="R23" s="872"/>
      <c r="S23" s="872"/>
      <c r="T23" s="872"/>
      <c r="U23" s="872"/>
      <c r="V23" s="872"/>
      <c r="W23" s="872"/>
      <c r="X23" s="872"/>
      <c r="Y23" s="872"/>
    </row>
    <row r="24" spans="2:26" ht="33.75" customHeight="1">
      <c r="B24" s="877" t="s">
        <v>76</v>
      </c>
      <c r="C24" s="878"/>
      <c r="D24" s="879"/>
      <c r="E24" s="932"/>
      <c r="F24" s="933"/>
      <c r="G24" s="933"/>
      <c r="H24" s="933"/>
      <c r="I24" s="933"/>
      <c r="J24" s="933"/>
      <c r="K24" s="934"/>
      <c r="O24" s="872" t="s">
        <v>77</v>
      </c>
      <c r="P24" s="872"/>
      <c r="Q24" s="872"/>
      <c r="R24" s="872"/>
      <c r="S24" s="872"/>
      <c r="T24" s="872"/>
      <c r="U24" s="872"/>
      <c r="V24" s="872"/>
      <c r="W24" s="872"/>
      <c r="X24" s="872"/>
      <c r="Y24" s="872"/>
    </row>
    <row r="25" spans="2:26" ht="33.75" customHeight="1">
      <c r="B25" s="877" t="s">
        <v>78</v>
      </c>
      <c r="C25" s="878"/>
      <c r="D25" s="879"/>
      <c r="E25" s="932"/>
      <c r="F25" s="933"/>
      <c r="G25" s="933"/>
      <c r="H25" s="933"/>
      <c r="I25" s="933"/>
      <c r="J25" s="933"/>
      <c r="K25" s="934"/>
      <c r="O25" s="873" t="s">
        <v>79</v>
      </c>
      <c r="P25" s="873"/>
      <c r="Q25" s="873"/>
      <c r="R25" s="873"/>
      <c r="S25" s="873"/>
      <c r="T25" s="873"/>
      <c r="U25" s="873"/>
      <c r="V25" s="873"/>
      <c r="W25" s="873"/>
      <c r="X25" s="873"/>
      <c r="Y25" s="873"/>
    </row>
    <row r="26" spans="2:26" ht="33.75" customHeight="1">
      <c r="B26" s="877" t="s">
        <v>80</v>
      </c>
      <c r="C26" s="878"/>
      <c r="D26" s="879"/>
      <c r="E26" s="905" t="str">
        <f>(DATEDIF(E24,E25,"Y")+1)&amp;"年"</f>
        <v>1年</v>
      </c>
      <c r="F26" s="906"/>
      <c r="G26" s="906"/>
      <c r="H26" s="906"/>
      <c r="I26" s="906"/>
      <c r="J26" s="906"/>
      <c r="K26" s="907"/>
      <c r="O26" s="873" t="s">
        <v>81</v>
      </c>
      <c r="P26" s="873"/>
      <c r="Q26" s="873"/>
      <c r="R26" s="873"/>
      <c r="S26" s="873"/>
      <c r="T26" s="873"/>
      <c r="U26" s="873"/>
      <c r="V26" s="873"/>
      <c r="W26" s="873"/>
      <c r="X26" s="873"/>
      <c r="Y26" s="873"/>
    </row>
    <row r="27" spans="2:26" ht="13.5" customHeight="1">
      <c r="B27" s="200" t="s">
        <v>82</v>
      </c>
    </row>
    <row r="30" spans="2:26" ht="23.25" customHeight="1">
      <c r="B30" s="181" t="s">
        <v>83</v>
      </c>
    </row>
    <row r="31" spans="2:26" ht="18" customHeight="1">
      <c r="B31" s="202" t="s">
        <v>84</v>
      </c>
    </row>
    <row r="32" spans="2:26" ht="166.75" customHeight="1">
      <c r="B32" s="908"/>
      <c r="C32" s="885"/>
      <c r="D32" s="885"/>
      <c r="E32" s="885"/>
      <c r="F32" s="885"/>
      <c r="G32" s="885"/>
      <c r="H32" s="885"/>
      <c r="I32" s="885"/>
      <c r="J32" s="885"/>
      <c r="K32" s="886"/>
      <c r="O32" s="872" t="s">
        <v>85</v>
      </c>
      <c r="P32" s="873"/>
      <c r="Q32" s="873"/>
      <c r="R32" s="873"/>
      <c r="S32" s="873"/>
      <c r="T32" s="873"/>
      <c r="U32" s="873"/>
      <c r="V32" s="873"/>
      <c r="W32" s="873"/>
      <c r="X32" s="873"/>
      <c r="Y32" s="873"/>
      <c r="Z32" s="193" t="s">
        <v>86</v>
      </c>
    </row>
    <row r="33" spans="2:26" ht="43.5" customHeight="1">
      <c r="B33" s="881" t="s">
        <v>87</v>
      </c>
      <c r="C33" s="882"/>
      <c r="D33" s="883"/>
      <c r="E33" s="922"/>
      <c r="F33" s="923"/>
      <c r="G33" s="923"/>
      <c r="H33" s="923"/>
      <c r="I33" s="923"/>
      <c r="J33" s="923"/>
      <c r="K33" s="924"/>
      <c r="O33" s="872" t="s">
        <v>88</v>
      </c>
      <c r="P33" s="872"/>
      <c r="Q33" s="872"/>
      <c r="R33" s="872"/>
      <c r="S33" s="872"/>
      <c r="T33" s="872"/>
      <c r="U33" s="872"/>
      <c r="V33" s="872"/>
      <c r="W33" s="872"/>
      <c r="X33" s="872"/>
      <c r="Y33" s="872"/>
      <c r="Z33" s="193" t="s">
        <v>86</v>
      </c>
    </row>
    <row r="34" spans="2:26">
      <c r="O34" s="197"/>
    </row>
    <row r="35" spans="2:26" ht="18" hidden="1" customHeight="1">
      <c r="B35" s="196" t="s">
        <v>89</v>
      </c>
      <c r="O35" s="935" t="s">
        <v>90</v>
      </c>
      <c r="P35" s="935"/>
      <c r="Q35" s="935"/>
      <c r="R35" s="935"/>
      <c r="S35" s="935"/>
      <c r="T35" s="935"/>
      <c r="U35" s="935"/>
      <c r="V35" s="935"/>
      <c r="W35" s="935"/>
      <c r="X35" s="935"/>
      <c r="Y35" s="935"/>
    </row>
    <row r="36" spans="2:26" ht="30.75" hidden="1" customHeight="1">
      <c r="B36" s="890" t="s">
        <v>91</v>
      </c>
      <c r="C36" s="891"/>
      <c r="D36" s="605" t="s">
        <v>92</v>
      </c>
      <c r="E36" s="902"/>
      <c r="F36" s="903"/>
      <c r="G36" s="903"/>
      <c r="H36" s="903"/>
      <c r="I36" s="903"/>
      <c r="J36" s="903"/>
      <c r="K36" s="904"/>
      <c r="O36" s="935"/>
      <c r="P36" s="935"/>
      <c r="Q36" s="935"/>
      <c r="R36" s="935"/>
      <c r="S36" s="935"/>
      <c r="T36" s="935"/>
      <c r="U36" s="935"/>
      <c r="V36" s="935"/>
      <c r="W36" s="935"/>
      <c r="X36" s="935"/>
      <c r="Y36" s="935"/>
    </row>
    <row r="37" spans="2:26" ht="30.75" hidden="1" customHeight="1">
      <c r="B37" s="892"/>
      <c r="C37" s="893"/>
      <c r="D37" s="605" t="s">
        <v>93</v>
      </c>
      <c r="E37" s="902"/>
      <c r="F37" s="903"/>
      <c r="G37" s="903"/>
      <c r="H37" s="903"/>
      <c r="I37" s="903"/>
      <c r="J37" s="903"/>
      <c r="K37" s="904"/>
      <c r="O37" s="935"/>
      <c r="P37" s="935"/>
      <c r="Q37" s="935"/>
      <c r="R37" s="935"/>
      <c r="S37" s="935"/>
      <c r="T37" s="935"/>
      <c r="U37" s="935"/>
      <c r="V37" s="935"/>
      <c r="W37" s="935"/>
      <c r="X37" s="935"/>
      <c r="Y37" s="935"/>
    </row>
    <row r="38" spans="2:26" ht="30.75" hidden="1" customHeight="1">
      <c r="B38" s="892"/>
      <c r="C38" s="893"/>
      <c r="D38" s="605" t="s">
        <v>94</v>
      </c>
      <c r="E38" s="902"/>
      <c r="F38" s="903"/>
      <c r="G38" s="903"/>
      <c r="H38" s="903"/>
      <c r="I38" s="903"/>
      <c r="J38" s="903"/>
      <c r="K38" s="904"/>
      <c r="O38" s="935"/>
      <c r="P38" s="935"/>
      <c r="Q38" s="935"/>
      <c r="R38" s="935"/>
      <c r="S38" s="935"/>
      <c r="T38" s="935"/>
      <c r="U38" s="935"/>
      <c r="V38" s="935"/>
      <c r="W38" s="935"/>
      <c r="X38" s="935"/>
      <c r="Y38" s="935"/>
    </row>
    <row r="39" spans="2:26" ht="116.25" hidden="1" customHeight="1">
      <c r="B39" s="894"/>
      <c r="C39" s="895"/>
      <c r="D39" s="606" t="s">
        <v>95</v>
      </c>
      <c r="E39" s="899"/>
      <c r="F39" s="900"/>
      <c r="G39" s="900"/>
      <c r="H39" s="900"/>
      <c r="I39" s="900"/>
      <c r="J39" s="900"/>
      <c r="K39" s="901"/>
      <c r="O39" s="935"/>
      <c r="P39" s="935"/>
      <c r="Q39" s="935"/>
      <c r="R39" s="935"/>
      <c r="S39" s="935"/>
      <c r="T39" s="935"/>
      <c r="U39" s="935"/>
      <c r="V39" s="935"/>
      <c r="W39" s="935"/>
      <c r="X39" s="935"/>
      <c r="Y39" s="935"/>
    </row>
    <row r="40" spans="2:26" ht="30" hidden="1" customHeight="1">
      <c r="B40" s="890" t="s">
        <v>96</v>
      </c>
      <c r="C40" s="891"/>
      <c r="D40" s="605" t="s">
        <v>97</v>
      </c>
      <c r="E40" s="902"/>
      <c r="F40" s="903"/>
      <c r="G40" s="903"/>
      <c r="H40" s="903"/>
      <c r="I40" s="903"/>
      <c r="J40" s="903"/>
      <c r="K40" s="904"/>
      <c r="O40" s="935"/>
      <c r="P40" s="935"/>
      <c r="Q40" s="935"/>
      <c r="R40" s="935"/>
      <c r="S40" s="935"/>
      <c r="T40" s="935"/>
      <c r="U40" s="935"/>
      <c r="V40" s="935"/>
      <c r="W40" s="935"/>
      <c r="X40" s="935"/>
      <c r="Y40" s="935"/>
    </row>
    <row r="41" spans="2:26" ht="30" hidden="1" customHeight="1">
      <c r="B41" s="892"/>
      <c r="C41" s="893"/>
      <c r="D41" s="605" t="s">
        <v>98</v>
      </c>
      <c r="E41" s="902"/>
      <c r="F41" s="903"/>
      <c r="G41" s="903"/>
      <c r="H41" s="903"/>
      <c r="I41" s="903"/>
      <c r="J41" s="903"/>
      <c r="K41" s="904"/>
      <c r="O41" s="935"/>
      <c r="P41" s="935"/>
      <c r="Q41" s="935"/>
      <c r="R41" s="935"/>
      <c r="S41" s="935"/>
      <c r="T41" s="935"/>
      <c r="U41" s="935"/>
      <c r="V41" s="935"/>
      <c r="W41" s="935"/>
      <c r="X41" s="935"/>
      <c r="Y41" s="935"/>
    </row>
    <row r="42" spans="2:26" ht="30" hidden="1" customHeight="1">
      <c r="B42" s="892"/>
      <c r="C42" s="893"/>
      <c r="D42" s="605" t="s">
        <v>99</v>
      </c>
      <c r="E42" s="902"/>
      <c r="F42" s="903"/>
      <c r="G42" s="903"/>
      <c r="H42" s="903"/>
      <c r="I42" s="903"/>
      <c r="J42" s="903"/>
      <c r="K42" s="904"/>
      <c r="O42" s="935"/>
      <c r="P42" s="935"/>
      <c r="Q42" s="935"/>
      <c r="R42" s="935"/>
      <c r="S42" s="935"/>
      <c r="T42" s="935"/>
      <c r="U42" s="935"/>
      <c r="V42" s="935"/>
      <c r="W42" s="935"/>
      <c r="X42" s="935"/>
      <c r="Y42" s="935"/>
    </row>
    <row r="43" spans="2:26" ht="116.25" hidden="1" customHeight="1">
      <c r="B43" s="894"/>
      <c r="C43" s="895"/>
      <c r="D43" s="606" t="s">
        <v>95</v>
      </c>
      <c r="E43" s="899"/>
      <c r="F43" s="900"/>
      <c r="G43" s="900"/>
      <c r="H43" s="900"/>
      <c r="I43" s="900"/>
      <c r="J43" s="900"/>
      <c r="K43" s="901"/>
      <c r="O43" s="935"/>
      <c r="P43" s="935"/>
      <c r="Q43" s="935"/>
      <c r="R43" s="935"/>
      <c r="S43" s="935"/>
      <c r="T43" s="935"/>
      <c r="U43" s="935"/>
      <c r="V43" s="935"/>
      <c r="W43" s="935"/>
      <c r="X43" s="935"/>
      <c r="Y43" s="935"/>
    </row>
    <row r="44" spans="2:26" ht="24" hidden="1" customHeight="1">
      <c r="B44" s="887" t="s">
        <v>100</v>
      </c>
      <c r="C44" s="888"/>
      <c r="D44" s="889"/>
      <c r="E44" s="902"/>
      <c r="F44" s="903"/>
      <c r="G44" s="903"/>
      <c r="H44" s="903"/>
      <c r="I44" s="903"/>
      <c r="J44" s="903"/>
      <c r="K44" s="904"/>
      <c r="O44" s="935"/>
      <c r="P44" s="935"/>
      <c r="Q44" s="935"/>
      <c r="R44" s="935"/>
      <c r="S44" s="935"/>
      <c r="T44" s="935"/>
      <c r="U44" s="935"/>
      <c r="V44" s="935"/>
      <c r="W44" s="935"/>
      <c r="X44" s="935"/>
      <c r="Y44" s="935"/>
    </row>
    <row r="45" spans="2:26" ht="24" hidden="1" customHeight="1">
      <c r="B45" s="877" t="s">
        <v>101</v>
      </c>
      <c r="C45" s="878"/>
      <c r="D45" s="879"/>
      <c r="E45" s="899"/>
      <c r="F45" s="900"/>
      <c r="G45" s="900"/>
      <c r="H45" s="900"/>
      <c r="I45" s="900"/>
      <c r="J45" s="900"/>
      <c r="K45" s="901"/>
      <c r="O45" s="935"/>
      <c r="P45" s="935"/>
      <c r="Q45" s="935"/>
      <c r="R45" s="935"/>
      <c r="S45" s="935"/>
      <c r="T45" s="935"/>
      <c r="U45" s="935"/>
      <c r="V45" s="935"/>
      <c r="W45" s="935"/>
      <c r="X45" s="935"/>
      <c r="Y45" s="935"/>
    </row>
    <row r="46" spans="2:26" ht="24.75" hidden="1" customHeight="1">
      <c r="B46" s="877" t="s">
        <v>102</v>
      </c>
      <c r="C46" s="878"/>
      <c r="D46" s="879"/>
      <c r="E46" s="908"/>
      <c r="F46" s="909"/>
      <c r="G46" s="909"/>
      <c r="H46" s="909"/>
      <c r="I46" s="909"/>
      <c r="J46" s="909"/>
      <c r="K46" s="910"/>
      <c r="O46" s="935"/>
      <c r="P46" s="935"/>
      <c r="Q46" s="935"/>
      <c r="R46" s="935"/>
      <c r="S46" s="935"/>
      <c r="T46" s="935"/>
      <c r="U46" s="935"/>
      <c r="V46" s="935"/>
      <c r="W46" s="935"/>
      <c r="X46" s="935"/>
      <c r="Y46" s="935"/>
    </row>
    <row r="47" spans="2:26" ht="12.75" hidden="1" customHeight="1">
      <c r="B47" s="261"/>
      <c r="C47" s="199"/>
      <c r="D47" s="199"/>
      <c r="E47" s="260"/>
      <c r="F47" s="260"/>
      <c r="G47" s="260"/>
      <c r="H47" s="260"/>
      <c r="I47" s="260"/>
      <c r="J47" s="260"/>
      <c r="K47" s="260"/>
    </row>
    <row r="48" spans="2:26" ht="18.75" hidden="1" customHeight="1">
      <c r="B48" s="202" t="s">
        <v>103</v>
      </c>
      <c r="O48" s="197"/>
    </row>
    <row r="49" spans="2:25" ht="34.5" hidden="1" customHeight="1">
      <c r="B49" s="877" t="s">
        <v>104</v>
      </c>
      <c r="C49" s="878"/>
      <c r="D49" s="879"/>
      <c r="E49" s="925"/>
      <c r="F49" s="926"/>
      <c r="G49" s="926"/>
      <c r="H49" s="926"/>
      <c r="I49" s="926"/>
      <c r="J49" s="926"/>
      <c r="K49" s="927"/>
      <c r="O49" s="872" t="s">
        <v>105</v>
      </c>
      <c r="P49" s="872"/>
      <c r="Q49" s="872"/>
      <c r="R49" s="872"/>
      <c r="S49" s="872"/>
      <c r="T49" s="872"/>
      <c r="U49" s="872"/>
      <c r="V49" s="872"/>
      <c r="W49" s="872"/>
      <c r="X49" s="872"/>
      <c r="Y49" s="872"/>
    </row>
    <row r="50" spans="2:25" ht="34.5" hidden="1" customHeight="1">
      <c r="B50" s="877" t="s">
        <v>106</v>
      </c>
      <c r="C50" s="878"/>
      <c r="D50" s="879"/>
      <c r="E50" s="922"/>
      <c r="F50" s="923"/>
      <c r="G50" s="923"/>
      <c r="H50" s="923"/>
      <c r="I50" s="923"/>
      <c r="J50" s="923"/>
      <c r="K50" s="924"/>
      <c r="O50" s="203"/>
    </row>
    <row r="51" spans="2:25" ht="34.5" hidden="1" customHeight="1">
      <c r="B51" s="877" t="s">
        <v>107</v>
      </c>
      <c r="C51" s="878"/>
      <c r="D51" s="879"/>
      <c r="E51" s="928"/>
      <c r="F51" s="929"/>
      <c r="G51" s="929"/>
      <c r="H51" s="929"/>
      <c r="I51" s="929"/>
      <c r="J51" s="929"/>
      <c r="K51" s="930"/>
      <c r="O51" s="197"/>
    </row>
    <row r="52" spans="2:25" ht="132.75" hidden="1" customHeight="1">
      <c r="B52" s="881" t="s">
        <v>108</v>
      </c>
      <c r="C52" s="882"/>
      <c r="D52" s="883"/>
      <c r="E52" s="931"/>
      <c r="F52" s="926"/>
      <c r="G52" s="926"/>
      <c r="H52" s="926"/>
      <c r="I52" s="926"/>
      <c r="J52" s="926"/>
      <c r="K52" s="927"/>
      <c r="O52" s="872" t="s">
        <v>109</v>
      </c>
      <c r="P52" s="872"/>
      <c r="Q52" s="872"/>
      <c r="R52" s="872"/>
      <c r="S52" s="872"/>
      <c r="T52" s="872"/>
      <c r="U52" s="872"/>
      <c r="V52" s="872"/>
      <c r="W52" s="872"/>
      <c r="X52" s="872"/>
      <c r="Y52" s="872"/>
    </row>
    <row r="53" spans="2:25" hidden="1"/>
    <row r="54" spans="2:25" ht="18.75" customHeight="1">
      <c r="B54" s="196" t="s">
        <v>110</v>
      </c>
      <c r="O54" s="197"/>
    </row>
    <row r="55" spans="2:25" ht="34.5" customHeight="1">
      <c r="B55" s="877" t="s">
        <v>111</v>
      </c>
      <c r="C55" s="878"/>
      <c r="D55" s="879"/>
      <c r="E55" s="925"/>
      <c r="F55" s="926"/>
      <c r="G55" s="926"/>
      <c r="H55" s="926"/>
      <c r="I55" s="926"/>
      <c r="J55" s="926"/>
      <c r="K55" s="927"/>
      <c r="O55" s="872" t="s">
        <v>112</v>
      </c>
      <c r="P55" s="872"/>
      <c r="Q55" s="872"/>
      <c r="R55" s="872"/>
      <c r="S55" s="872"/>
      <c r="T55" s="872"/>
      <c r="U55" s="872"/>
      <c r="V55" s="872"/>
      <c r="W55" s="872"/>
      <c r="X55" s="872"/>
      <c r="Y55" s="872"/>
    </row>
    <row r="56" spans="2:25" ht="34.5" customHeight="1">
      <c r="B56" s="874" t="s">
        <v>113</v>
      </c>
      <c r="C56" s="875"/>
      <c r="D56" s="876"/>
      <c r="E56" s="884"/>
      <c r="F56" s="885"/>
      <c r="G56" s="885"/>
      <c r="H56" s="885"/>
      <c r="I56" s="885"/>
      <c r="J56" s="885"/>
      <c r="K56" s="886"/>
      <c r="O56" s="873" t="s">
        <v>114</v>
      </c>
      <c r="P56" s="873"/>
      <c r="Q56" s="873"/>
      <c r="R56" s="873"/>
      <c r="S56" s="873"/>
      <c r="T56" s="873"/>
      <c r="U56" s="873"/>
      <c r="V56" s="873"/>
      <c r="W56" s="873"/>
      <c r="X56" s="873"/>
      <c r="Y56" s="873"/>
    </row>
    <row r="57" spans="2:25" ht="34.5" customHeight="1">
      <c r="B57" s="874" t="s">
        <v>115</v>
      </c>
      <c r="C57" s="875"/>
      <c r="D57" s="876"/>
      <c r="E57" s="884"/>
      <c r="F57" s="885"/>
      <c r="G57" s="885"/>
      <c r="H57" s="885"/>
      <c r="I57" s="885"/>
      <c r="J57" s="885"/>
      <c r="K57" s="886"/>
      <c r="O57" s="872" t="s">
        <v>116</v>
      </c>
      <c r="P57" s="873"/>
      <c r="Q57" s="873"/>
      <c r="R57" s="873"/>
      <c r="S57" s="873"/>
      <c r="T57" s="873"/>
      <c r="U57" s="873"/>
      <c r="V57" s="873"/>
      <c r="W57" s="873"/>
      <c r="X57" s="873"/>
      <c r="Y57" s="873"/>
    </row>
    <row r="58" spans="2:25" ht="59.25" customHeight="1">
      <c r="B58" s="877" t="s">
        <v>117</v>
      </c>
      <c r="C58" s="878"/>
      <c r="D58" s="879"/>
      <c r="E58" s="884"/>
      <c r="F58" s="885"/>
      <c r="G58" s="885"/>
      <c r="H58" s="885"/>
      <c r="I58" s="885"/>
      <c r="J58" s="885"/>
      <c r="K58" s="886"/>
      <c r="O58" s="872" t="s">
        <v>118</v>
      </c>
      <c r="P58" s="872"/>
      <c r="Q58" s="872"/>
      <c r="R58" s="872"/>
      <c r="S58" s="872"/>
      <c r="T58" s="872"/>
      <c r="U58" s="872"/>
      <c r="V58" s="872"/>
      <c r="W58" s="872"/>
      <c r="X58" s="872"/>
      <c r="Y58" s="872"/>
    </row>
    <row r="59" spans="2:25" ht="17.25" customHeight="1"/>
    <row r="60" spans="2:25">
      <c r="O60" s="204"/>
    </row>
  </sheetData>
  <mergeCells count="88">
    <mergeCell ref="O1:Y1"/>
    <mergeCell ref="O14:Y14"/>
    <mergeCell ref="O13:Y13"/>
    <mergeCell ref="O12:Y12"/>
    <mergeCell ref="O4:Y4"/>
    <mergeCell ref="O2:Y2"/>
    <mergeCell ref="E40:K40"/>
    <mergeCell ref="E41:K41"/>
    <mergeCell ref="E42:K42"/>
    <mergeCell ref="O33:Y33"/>
    <mergeCell ref="O18:Y18"/>
    <mergeCell ref="O24:Y24"/>
    <mergeCell ref="O25:Y25"/>
    <mergeCell ref="O26:Y26"/>
    <mergeCell ref="O32:Y32"/>
    <mergeCell ref="O35:Y46"/>
    <mergeCell ref="O22:Y23"/>
    <mergeCell ref="B24:D24"/>
    <mergeCell ref="B25:D25"/>
    <mergeCell ref="E20:K20"/>
    <mergeCell ref="E21:K21"/>
    <mergeCell ref="E24:K24"/>
    <mergeCell ref="E25:K25"/>
    <mergeCell ref="E58:K58"/>
    <mergeCell ref="B32:K32"/>
    <mergeCell ref="E33:K33"/>
    <mergeCell ref="E36:K36"/>
    <mergeCell ref="E57:K57"/>
    <mergeCell ref="E56:K56"/>
    <mergeCell ref="E55:K55"/>
    <mergeCell ref="E49:K49"/>
    <mergeCell ref="E51:K51"/>
    <mergeCell ref="E52:K52"/>
    <mergeCell ref="E44:K44"/>
    <mergeCell ref="E38:K38"/>
    <mergeCell ref="E39:K39"/>
    <mergeCell ref="E45:K45"/>
    <mergeCell ref="E50:K50"/>
    <mergeCell ref="B49:D49"/>
    <mergeCell ref="D4:K4"/>
    <mergeCell ref="D6:K6"/>
    <mergeCell ref="E16:K16"/>
    <mergeCell ref="E12:K12"/>
    <mergeCell ref="E14:K14"/>
    <mergeCell ref="E13:K13"/>
    <mergeCell ref="B8:K8"/>
    <mergeCell ref="B15:D15"/>
    <mergeCell ref="B16:D16"/>
    <mergeCell ref="B14:D14"/>
    <mergeCell ref="B13:D13"/>
    <mergeCell ref="B44:D44"/>
    <mergeCell ref="B45:D45"/>
    <mergeCell ref="B46:D46"/>
    <mergeCell ref="B40:C43"/>
    <mergeCell ref="B18:K18"/>
    <mergeCell ref="E43:K43"/>
    <mergeCell ref="B19:D19"/>
    <mergeCell ref="B26:D26"/>
    <mergeCell ref="B33:D33"/>
    <mergeCell ref="E19:K19"/>
    <mergeCell ref="E26:K26"/>
    <mergeCell ref="E46:K46"/>
    <mergeCell ref="B36:C39"/>
    <mergeCell ref="E37:K37"/>
    <mergeCell ref="B20:D20"/>
    <mergeCell ref="B21:D21"/>
    <mergeCell ref="B57:D57"/>
    <mergeCell ref="B58:D58"/>
    <mergeCell ref="B2:K2"/>
    <mergeCell ref="O6:Y6"/>
    <mergeCell ref="B17:D17"/>
    <mergeCell ref="E17:K17"/>
    <mergeCell ref="O16:Y16"/>
    <mergeCell ref="O19:Y19"/>
    <mergeCell ref="O20:Y20"/>
    <mergeCell ref="B50:D50"/>
    <mergeCell ref="B51:D51"/>
    <mergeCell ref="B52:D52"/>
    <mergeCell ref="B55:D55"/>
    <mergeCell ref="B56:D56"/>
    <mergeCell ref="B12:D12"/>
    <mergeCell ref="O15:Y15"/>
    <mergeCell ref="O49:Y49"/>
    <mergeCell ref="O52:Y52"/>
    <mergeCell ref="O58:Y58"/>
    <mergeCell ref="O55:Y55"/>
    <mergeCell ref="O56:Y56"/>
    <mergeCell ref="O57:Y57"/>
  </mergeCells>
  <phoneticPr fontId="14"/>
  <pageMargins left="0.43307086614173229" right="0.43307086614173229" top="0.74803149606299213" bottom="0.74803149606299213" header="0.31496062992125984" footer="0.31496062992125984"/>
  <pageSetup paperSize="9" scale="9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選択のみ" xr:uid="{1E379973-3CA3-4A31-932F-4BB53A2B6A67}">
          <x14:formula1>
            <xm:f>選択肢!$B$1:$K$1</xm:f>
          </x14:formula1>
          <xm:sqref>E15:K15</xm:sqref>
        </x14:dataValidation>
        <x14:dataValidation type="list" allowBlank="1" showInputMessage="1" showErrorMessage="1" error="選択のみ" xr:uid="{3FC9719C-551C-40B4-8B28-0270B06FC7AC}">
          <x14:formula1>
            <xm:f>選択肢!$B$2:$F$2</xm:f>
          </x14:formula1>
          <xm:sqref>E38:K38 E42:K42</xm:sqref>
        </x14:dataValidation>
        <x14:dataValidation type="list" allowBlank="1" showInputMessage="1" showErrorMessage="1" error="「○」、「－」どちらかを選択" xr:uid="{AAB968A7-7623-4801-B368-046B4D961581}">
          <x14:formula1>
            <xm:f>選択肢!$B$3:$C$3</xm:f>
          </x14:formula1>
          <xm:sqref>E45:K45</xm:sqref>
        </x14:dataValidation>
        <x14:dataValidation type="list" allowBlank="1" showInputMessage="1" showErrorMessage="1" error="選択のみ" xr:uid="{62EA6D15-09FD-410D-8F39-6CC5E085CA8D}">
          <x14:formula1>
            <xm:f>選択肢!$B$5:$D$5</xm:f>
          </x14:formula1>
          <xm:sqref>E55:K55</xm:sqref>
        </x14:dataValidation>
        <x14:dataValidation type="list" allowBlank="1" showInputMessage="1" showErrorMessage="1" error="選択のみ" xr:uid="{C118D310-3046-4A24-BF7F-41A1B96C1106}">
          <x14:formula1>
            <xm:f>選択肢!$B$4:$E$4</xm:f>
          </x14:formula1>
          <xm:sqref>E49:K49</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1E-A7BC-4828-BB6E-E83494767D92}">
  <sheetPr>
    <tabColor rgb="FF0070C0"/>
    <pageSetUpPr fitToPage="1"/>
  </sheetPr>
  <dimension ref="A2:I43"/>
  <sheetViews>
    <sheetView view="pageBreakPreview" zoomScale="90" zoomScaleNormal="100" zoomScaleSheetLayoutView="90" workbookViewId="0">
      <selection activeCell="N19" sqref="N19"/>
    </sheetView>
  </sheetViews>
  <sheetFormatPr defaultColWidth="8.81640625" defaultRowHeight="14"/>
  <cols>
    <col min="1" max="2" width="16.81640625" style="290" customWidth="1"/>
    <col min="3" max="3" width="6.453125" style="290" customWidth="1"/>
    <col min="4" max="4" width="14.453125" style="290" customWidth="1"/>
    <col min="5" max="5" width="6" style="290" customWidth="1"/>
    <col min="6" max="7" width="18.1796875" style="290" customWidth="1"/>
    <col min="8" max="8" width="3.453125" style="290" customWidth="1"/>
    <col min="9" max="16384" width="8.81640625" style="290"/>
  </cols>
  <sheetData>
    <row r="2" spans="1:9" ht="23.5">
      <c r="D2" s="291" t="s">
        <v>689</v>
      </c>
    </row>
    <row r="4" spans="1:9">
      <c r="A4" s="292" t="s">
        <v>690</v>
      </c>
      <c r="B4" s="293" t="s">
        <v>691</v>
      </c>
    </row>
    <row r="6" spans="1:9">
      <c r="F6" s="290" t="s">
        <v>692</v>
      </c>
      <c r="G6" s="290" t="s">
        <v>693</v>
      </c>
    </row>
    <row r="7" spans="1:9">
      <c r="F7" s="294" t="s">
        <v>694</v>
      </c>
    </row>
    <row r="9" spans="1:9" ht="65.150000000000006" customHeight="1">
      <c r="A9" s="1235" t="s">
        <v>709</v>
      </c>
      <c r="B9" s="1235"/>
      <c r="C9" s="1235"/>
      <c r="D9" s="1235"/>
      <c r="E9" s="1235"/>
      <c r="F9" s="1235"/>
      <c r="G9" s="1235"/>
      <c r="I9" s="443" t="s">
        <v>696</v>
      </c>
    </row>
    <row r="12" spans="1:9">
      <c r="D12" s="295" t="s">
        <v>697</v>
      </c>
    </row>
    <row r="13" spans="1:9">
      <c r="D13" s="295"/>
    </row>
    <row r="15" spans="1:9">
      <c r="A15" s="290" t="s">
        <v>710</v>
      </c>
      <c r="B15" s="296"/>
      <c r="C15" s="296"/>
      <c r="D15" s="296"/>
      <c r="E15" s="296"/>
      <c r="F15" s="296"/>
      <c r="G15" s="296"/>
    </row>
    <row r="16" spans="1:9">
      <c r="A16" s="1236"/>
      <c r="B16" s="1236"/>
      <c r="C16" s="1236"/>
      <c r="D16" s="1236"/>
      <c r="E16" s="1236"/>
      <c r="F16" s="1236"/>
      <c r="G16" s="1236"/>
    </row>
    <row r="17" spans="1:7">
      <c r="A17" s="1236"/>
      <c r="B17" s="1236"/>
      <c r="C17" s="1236"/>
      <c r="D17" s="1236"/>
      <c r="E17" s="1236"/>
      <c r="F17" s="1236"/>
      <c r="G17" s="1236"/>
    </row>
    <row r="18" spans="1:7">
      <c r="A18" s="1236"/>
      <c r="B18" s="1236"/>
      <c r="C18" s="1236"/>
      <c r="D18" s="1236"/>
      <c r="E18" s="1236"/>
      <c r="F18" s="1236"/>
      <c r="G18" s="1236"/>
    </row>
    <row r="19" spans="1:7">
      <c r="A19" s="1236"/>
      <c r="B19" s="1236"/>
      <c r="C19" s="1236"/>
      <c r="D19" s="1236"/>
      <c r="E19" s="1236"/>
      <c r="F19" s="1236"/>
      <c r="G19" s="1236"/>
    </row>
    <row r="20" spans="1:7">
      <c r="A20" s="1236"/>
      <c r="B20" s="1236"/>
      <c r="C20" s="1236"/>
      <c r="D20" s="1236"/>
      <c r="E20" s="1236"/>
      <c r="F20" s="1236"/>
      <c r="G20" s="1236"/>
    </row>
    <row r="21" spans="1:7">
      <c r="A21" s="1236"/>
      <c r="B21" s="1236"/>
      <c r="C21" s="1236"/>
      <c r="D21" s="1236"/>
      <c r="E21" s="1236"/>
      <c r="F21" s="1236"/>
      <c r="G21" s="1236"/>
    </row>
    <row r="22" spans="1:7">
      <c r="A22" s="1236"/>
      <c r="B22" s="1236"/>
      <c r="C22" s="1236"/>
      <c r="D22" s="1236"/>
      <c r="E22" s="1236"/>
      <c r="F22" s="1236"/>
      <c r="G22" s="1236"/>
    </row>
    <row r="23" spans="1:7">
      <c r="A23" s="1236"/>
      <c r="B23" s="1236"/>
      <c r="C23" s="1236"/>
      <c r="D23" s="1236"/>
      <c r="E23" s="1236"/>
      <c r="F23" s="1236"/>
      <c r="G23" s="1236"/>
    </row>
    <row r="24" spans="1:7">
      <c r="A24" s="1236"/>
      <c r="B24" s="1236"/>
      <c r="C24" s="1236"/>
      <c r="D24" s="1236"/>
      <c r="E24" s="1236"/>
      <c r="F24" s="1236"/>
      <c r="G24" s="1236"/>
    </row>
    <row r="25" spans="1:7">
      <c r="A25" s="296"/>
      <c r="B25" s="296"/>
      <c r="C25" s="296"/>
      <c r="D25" s="296"/>
      <c r="E25" s="296"/>
      <c r="F25" s="296"/>
      <c r="G25" s="296"/>
    </row>
    <row r="26" spans="1:7">
      <c r="A26" s="290" t="s">
        <v>711</v>
      </c>
      <c r="B26" s="296"/>
      <c r="C26" s="296"/>
      <c r="D26" s="296"/>
      <c r="E26" s="296"/>
      <c r="F26" s="296"/>
      <c r="G26" s="296"/>
    </row>
    <row r="27" spans="1:7">
      <c r="A27" s="1236"/>
      <c r="B27" s="1236"/>
      <c r="C27" s="1236"/>
      <c r="D27" s="1236"/>
      <c r="E27" s="1236"/>
      <c r="F27" s="1236"/>
      <c r="G27" s="1236"/>
    </row>
    <row r="28" spans="1:7">
      <c r="A28" s="1236"/>
      <c r="B28" s="1236"/>
      <c r="C28" s="1236"/>
      <c r="D28" s="1236"/>
      <c r="E28" s="1236"/>
      <c r="F28" s="1236"/>
      <c r="G28" s="1236"/>
    </row>
    <row r="29" spans="1:7">
      <c r="A29" s="1236"/>
      <c r="B29" s="1236"/>
      <c r="C29" s="1236"/>
      <c r="D29" s="1236"/>
      <c r="E29" s="1236"/>
      <c r="F29" s="1236"/>
      <c r="G29" s="1236"/>
    </row>
    <row r="30" spans="1:7">
      <c r="A30" s="1236"/>
      <c r="B30" s="1236"/>
      <c r="C30" s="1236"/>
      <c r="D30" s="1236"/>
      <c r="E30" s="1236"/>
      <c r="F30" s="1236"/>
      <c r="G30" s="1236"/>
    </row>
    <row r="31" spans="1:7">
      <c r="A31" s="1236"/>
      <c r="B31" s="1236"/>
      <c r="C31" s="1236"/>
      <c r="D31" s="1236"/>
      <c r="E31" s="1236"/>
      <c r="F31" s="1236"/>
      <c r="G31" s="1236"/>
    </row>
    <row r="32" spans="1:7">
      <c r="A32" s="1236"/>
      <c r="B32" s="1236"/>
      <c r="C32" s="1236"/>
      <c r="D32" s="1236"/>
      <c r="E32" s="1236"/>
      <c r="F32" s="1236"/>
      <c r="G32" s="1236"/>
    </row>
    <row r="33" spans="1:7">
      <c r="A33" s="1236"/>
      <c r="B33" s="1236"/>
      <c r="C33" s="1236"/>
      <c r="D33" s="1236"/>
      <c r="E33" s="1236"/>
      <c r="F33" s="1236"/>
      <c r="G33" s="1236"/>
    </row>
    <row r="34" spans="1:7">
      <c r="A34" s="1236"/>
      <c r="B34" s="1236"/>
      <c r="C34" s="1236"/>
      <c r="D34" s="1236"/>
      <c r="E34" s="1236"/>
      <c r="F34" s="1236"/>
      <c r="G34" s="1236"/>
    </row>
    <row r="35" spans="1:7">
      <c r="A35" s="1236"/>
      <c r="B35" s="1236"/>
      <c r="C35" s="1236"/>
      <c r="D35" s="1236"/>
      <c r="E35" s="1236"/>
      <c r="F35" s="1236"/>
      <c r="G35" s="1236"/>
    </row>
    <row r="36" spans="1:7">
      <c r="A36" s="1236"/>
      <c r="B36" s="1236"/>
      <c r="C36" s="1236"/>
      <c r="D36" s="1236"/>
      <c r="E36" s="1236"/>
      <c r="F36" s="1236"/>
      <c r="G36" s="1236"/>
    </row>
    <row r="37" spans="1:7">
      <c r="A37" s="1236"/>
      <c r="B37" s="1236"/>
      <c r="C37" s="1236"/>
      <c r="D37" s="1236"/>
      <c r="E37" s="1236"/>
      <c r="F37" s="1236"/>
      <c r="G37" s="1236"/>
    </row>
    <row r="38" spans="1:7">
      <c r="A38" s="1236"/>
      <c r="B38" s="1236"/>
      <c r="C38" s="1236"/>
      <c r="D38" s="1236"/>
      <c r="E38" s="1236"/>
      <c r="F38" s="1236"/>
      <c r="G38" s="1236"/>
    </row>
    <row r="39" spans="1:7">
      <c r="A39" s="1236"/>
      <c r="B39" s="1236"/>
      <c r="C39" s="1236"/>
      <c r="D39" s="1236"/>
      <c r="E39" s="1236"/>
      <c r="F39" s="1236"/>
      <c r="G39" s="1236"/>
    </row>
    <row r="40" spans="1:7">
      <c r="A40" s="1236"/>
      <c r="B40" s="1236"/>
      <c r="C40" s="1236"/>
      <c r="D40" s="1236"/>
      <c r="E40" s="1236"/>
      <c r="F40" s="1236"/>
      <c r="G40" s="1236"/>
    </row>
    <row r="41" spans="1:7">
      <c r="A41" s="1236"/>
      <c r="B41" s="1236"/>
      <c r="C41" s="1236"/>
      <c r="D41" s="1236"/>
      <c r="E41" s="1236"/>
      <c r="F41" s="1236"/>
      <c r="G41" s="1236"/>
    </row>
    <row r="43" spans="1:7">
      <c r="A43" s="290" t="s">
        <v>712</v>
      </c>
    </row>
  </sheetData>
  <mergeCells count="3">
    <mergeCell ref="A9:G9"/>
    <mergeCell ref="A16:G24"/>
    <mergeCell ref="A27:G41"/>
  </mergeCells>
  <phoneticPr fontId="58"/>
  <pageMargins left="0.7" right="0.7" top="0.75" bottom="0.75" header="0.3" footer="0.3"/>
  <pageSetup paperSize="9" scale="9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0"/>
  <sheetViews>
    <sheetView workbookViewId="0">
      <selection activeCell="D47" sqref="D47"/>
    </sheetView>
  </sheetViews>
  <sheetFormatPr defaultColWidth="9" defaultRowHeight="11.5"/>
  <cols>
    <col min="1" max="16384" width="9" style="200"/>
  </cols>
  <sheetData>
    <row r="1" spans="1:11">
      <c r="A1" s="1237" t="s">
        <v>713</v>
      </c>
      <c r="B1" s="200" t="s">
        <v>714</v>
      </c>
      <c r="C1" s="200" t="s">
        <v>715</v>
      </c>
      <c r="D1" s="200" t="s">
        <v>716</v>
      </c>
      <c r="E1" s="200" t="s">
        <v>717</v>
      </c>
      <c r="F1" s="200" t="s">
        <v>718</v>
      </c>
      <c r="G1" s="200" t="s">
        <v>719</v>
      </c>
      <c r="H1" s="200" t="s">
        <v>720</v>
      </c>
      <c r="I1" s="200" t="s">
        <v>721</v>
      </c>
      <c r="J1" s="200" t="s">
        <v>722</v>
      </c>
      <c r="K1" s="200" t="s">
        <v>723</v>
      </c>
    </row>
    <row r="2" spans="1:11">
      <c r="A2" s="1237"/>
      <c r="B2" s="200" t="s">
        <v>724</v>
      </c>
      <c r="C2" s="200" t="s">
        <v>725</v>
      </c>
      <c r="D2" s="200" t="s">
        <v>726</v>
      </c>
      <c r="E2" s="200" t="s">
        <v>727</v>
      </c>
      <c r="F2" s="200" t="s">
        <v>728</v>
      </c>
    </row>
    <row r="3" spans="1:11">
      <c r="A3" s="1237"/>
      <c r="B3" s="200" t="s">
        <v>729</v>
      </c>
      <c r="C3" s="200" t="s">
        <v>730</v>
      </c>
    </row>
    <row r="4" spans="1:11">
      <c r="A4" s="1237"/>
      <c r="B4" s="200" t="s">
        <v>731</v>
      </c>
      <c r="C4" s="200" t="s">
        <v>732</v>
      </c>
      <c r="D4" s="200" t="s">
        <v>733</v>
      </c>
      <c r="E4" s="200" t="s">
        <v>734</v>
      </c>
    </row>
    <row r="5" spans="1:11">
      <c r="A5" s="1237"/>
      <c r="B5" s="200" t="s">
        <v>735</v>
      </c>
      <c r="C5" s="200" t="s">
        <v>736</v>
      </c>
      <c r="D5" s="200" t="s">
        <v>737</v>
      </c>
    </row>
    <row r="7" spans="1:11">
      <c r="A7" s="1237" t="s">
        <v>738</v>
      </c>
      <c r="B7" s="200" t="s">
        <v>739</v>
      </c>
      <c r="C7" s="200" t="s">
        <v>740</v>
      </c>
      <c r="D7" s="200" t="s">
        <v>741</v>
      </c>
    </row>
    <row r="8" spans="1:11">
      <c r="A8" s="1237"/>
      <c r="B8" s="200" t="s">
        <v>742</v>
      </c>
      <c r="C8" s="200" t="s">
        <v>743</v>
      </c>
      <c r="D8" s="200" t="s">
        <v>744</v>
      </c>
      <c r="E8" s="200" t="s">
        <v>745</v>
      </c>
    </row>
    <row r="9" spans="1:11">
      <c r="A9" s="1237"/>
      <c r="B9" s="200" t="s">
        <v>729</v>
      </c>
    </row>
    <row r="10" spans="1:11">
      <c r="A10" s="1237"/>
      <c r="B10" s="200" t="s">
        <v>730</v>
      </c>
    </row>
    <row r="11" spans="1:11">
      <c r="A11" s="1237"/>
      <c r="B11" s="200" t="s">
        <v>730</v>
      </c>
      <c r="C11" s="200" t="s">
        <v>729</v>
      </c>
    </row>
    <row r="12" spans="1:11">
      <c r="A12" s="1237"/>
      <c r="B12" s="200" t="s">
        <v>729</v>
      </c>
    </row>
    <row r="14" spans="1:11">
      <c r="A14" s="1237" t="s">
        <v>746</v>
      </c>
      <c r="B14" s="200" t="s">
        <v>739</v>
      </c>
      <c r="C14" s="200" t="s">
        <v>747</v>
      </c>
      <c r="D14" s="200" t="s">
        <v>741</v>
      </c>
    </row>
    <row r="15" spans="1:11">
      <c r="A15" s="1237"/>
      <c r="B15" s="200" t="s">
        <v>748</v>
      </c>
      <c r="C15" s="200" t="s">
        <v>749</v>
      </c>
      <c r="D15" s="200" t="s">
        <v>750</v>
      </c>
      <c r="E15" s="200" t="s">
        <v>751</v>
      </c>
    </row>
    <row r="16" spans="1:11">
      <c r="A16" s="1237"/>
      <c r="B16" s="200" t="s">
        <v>729</v>
      </c>
    </row>
    <row r="17" spans="1:6">
      <c r="A17" s="1237"/>
      <c r="B17" s="200" t="s">
        <v>752</v>
      </c>
    </row>
    <row r="18" spans="1:6">
      <c r="A18" s="1237"/>
      <c r="B18" s="200" t="s">
        <v>752</v>
      </c>
      <c r="C18" s="200" t="s">
        <v>729</v>
      </c>
    </row>
    <row r="19" spans="1:6">
      <c r="A19" s="1237"/>
      <c r="B19" s="200" t="s">
        <v>730</v>
      </c>
    </row>
    <row r="20" spans="1:6">
      <c r="A20" s="1237"/>
      <c r="B20" s="200" t="s">
        <v>753</v>
      </c>
      <c r="C20" s="200" t="s">
        <v>754</v>
      </c>
      <c r="D20" s="200" t="s">
        <v>755</v>
      </c>
    </row>
    <row r="21" spans="1:6">
      <c r="A21" s="1237"/>
      <c r="B21" s="200" t="s">
        <v>729</v>
      </c>
      <c r="C21" s="200" t="s">
        <v>730</v>
      </c>
    </row>
    <row r="23" spans="1:6">
      <c r="A23" s="1237" t="s">
        <v>756</v>
      </c>
      <c r="B23" s="200" t="s">
        <v>739</v>
      </c>
      <c r="C23" s="200" t="s">
        <v>741</v>
      </c>
    </row>
    <row r="24" spans="1:6">
      <c r="A24" s="1237"/>
      <c r="B24" s="200" t="s">
        <v>729</v>
      </c>
    </row>
    <row r="25" spans="1:6">
      <c r="A25" s="1237"/>
      <c r="B25" s="200" t="s">
        <v>752</v>
      </c>
    </row>
    <row r="26" spans="1:6">
      <c r="A26" s="1237"/>
      <c r="B26" s="200" t="s">
        <v>752</v>
      </c>
      <c r="C26" s="200" t="s">
        <v>757</v>
      </c>
    </row>
    <row r="27" spans="1:6">
      <c r="A27" s="1237"/>
      <c r="B27" s="200" t="s">
        <v>758</v>
      </c>
      <c r="C27" s="200" t="s">
        <v>759</v>
      </c>
    </row>
    <row r="28" spans="1:6">
      <c r="A28" s="1237"/>
      <c r="B28" s="200" t="s">
        <v>760</v>
      </c>
      <c r="C28" s="200" t="s">
        <v>761</v>
      </c>
      <c r="D28" s="200" t="s">
        <v>762</v>
      </c>
    </row>
    <row r="30" spans="1:6">
      <c r="A30" s="1237" t="s">
        <v>763</v>
      </c>
      <c r="B30" s="200" t="s">
        <v>739</v>
      </c>
      <c r="C30" s="200" t="s">
        <v>747</v>
      </c>
      <c r="D30" s="200" t="s">
        <v>741</v>
      </c>
    </row>
    <row r="31" spans="1:6">
      <c r="A31" s="1237"/>
      <c r="B31" s="200" t="s">
        <v>764</v>
      </c>
      <c r="C31" s="200" t="s">
        <v>765</v>
      </c>
      <c r="D31" s="200" t="s">
        <v>766</v>
      </c>
      <c r="E31" s="200" t="s">
        <v>767</v>
      </c>
      <c r="F31" s="200" t="s">
        <v>768</v>
      </c>
    </row>
    <row r="32" spans="1:6">
      <c r="A32" s="1237"/>
      <c r="B32" s="200" t="s">
        <v>729</v>
      </c>
    </row>
    <row r="33" spans="1:5">
      <c r="A33" s="1237"/>
      <c r="B33" s="200" t="s">
        <v>730</v>
      </c>
    </row>
    <row r="35" spans="1:5">
      <c r="A35" s="1237" t="s">
        <v>769</v>
      </c>
      <c r="B35" s="200" t="s">
        <v>739</v>
      </c>
      <c r="C35" s="200" t="s">
        <v>741</v>
      </c>
      <c r="D35" s="200" t="s">
        <v>770</v>
      </c>
    </row>
    <row r="36" spans="1:5">
      <c r="A36" s="1237"/>
      <c r="B36" s="200" t="s">
        <v>771</v>
      </c>
      <c r="C36" s="200" t="s">
        <v>772</v>
      </c>
      <c r="D36" s="200" t="s">
        <v>773</v>
      </c>
      <c r="E36" s="200" t="s">
        <v>774</v>
      </c>
    </row>
    <row r="37" spans="1:5">
      <c r="A37" s="1237"/>
      <c r="B37" s="200" t="s">
        <v>757</v>
      </c>
    </row>
    <row r="38" spans="1:5">
      <c r="A38" s="1237"/>
      <c r="B38" s="200" t="s">
        <v>752</v>
      </c>
    </row>
    <row r="39" spans="1:5">
      <c r="A39" s="1237"/>
      <c r="B39" s="200" t="s">
        <v>730</v>
      </c>
      <c r="C39" s="200" t="s">
        <v>729</v>
      </c>
    </row>
    <row r="40" spans="1:5">
      <c r="A40" s="1237"/>
      <c r="B40" s="200" t="s">
        <v>775</v>
      </c>
    </row>
    <row r="42" spans="1:5">
      <c r="A42" s="1237" t="s">
        <v>776</v>
      </c>
      <c r="B42" s="200" t="s">
        <v>729</v>
      </c>
    </row>
    <row r="43" spans="1:5">
      <c r="A43" s="1237"/>
      <c r="B43" s="200" t="s">
        <v>777</v>
      </c>
      <c r="C43" s="200" t="s">
        <v>778</v>
      </c>
    </row>
    <row r="44" spans="1:5">
      <c r="A44" s="1237"/>
      <c r="B44" s="200" t="s">
        <v>752</v>
      </c>
      <c r="C44" s="200" t="s">
        <v>757</v>
      </c>
    </row>
    <row r="46" spans="1:5">
      <c r="A46" s="1237" t="s">
        <v>779</v>
      </c>
      <c r="B46" s="200" t="s">
        <v>758</v>
      </c>
      <c r="C46" s="200" t="s">
        <v>759</v>
      </c>
      <c r="D46" s="200" t="s">
        <v>730</v>
      </c>
    </row>
    <row r="47" spans="1:5">
      <c r="A47" s="1237"/>
      <c r="B47" s="200" t="s">
        <v>780</v>
      </c>
      <c r="C47" s="200" t="s">
        <v>781</v>
      </c>
      <c r="D47" s="200" t="s">
        <v>782</v>
      </c>
    </row>
    <row r="49" spans="1:4">
      <c r="A49" s="1237" t="s">
        <v>783</v>
      </c>
      <c r="B49" s="200" t="s">
        <v>784</v>
      </c>
      <c r="C49" s="200" t="s">
        <v>785</v>
      </c>
      <c r="D49" s="200" t="s">
        <v>786</v>
      </c>
    </row>
    <row r="50" spans="1:4">
      <c r="A50" s="1237"/>
      <c r="B50" s="200" t="s">
        <v>730</v>
      </c>
    </row>
  </sheetData>
  <mergeCells count="9">
    <mergeCell ref="A35:A40"/>
    <mergeCell ref="A42:A44"/>
    <mergeCell ref="A46:A47"/>
    <mergeCell ref="A49:A50"/>
    <mergeCell ref="A1:A5"/>
    <mergeCell ref="A7:A12"/>
    <mergeCell ref="A23:A28"/>
    <mergeCell ref="A30:A33"/>
    <mergeCell ref="A14:A21"/>
  </mergeCells>
  <phoneticPr fontId="3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70C0"/>
  </sheetPr>
  <dimension ref="A1:X36"/>
  <sheetViews>
    <sheetView showGridLines="0" view="pageBreakPreview" topLeftCell="A12" zoomScale="90" zoomScaleNormal="100" zoomScaleSheetLayoutView="90" workbookViewId="0">
      <selection activeCell="M8" sqref="M8:Q19"/>
    </sheetView>
  </sheetViews>
  <sheetFormatPr defaultColWidth="9" defaultRowHeight="13"/>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4.453125" style="193" customWidth="1"/>
    <col min="11" max="11" width="9.1796875" style="193" customWidth="1"/>
    <col min="12" max="12" width="2.453125" style="193" customWidth="1"/>
    <col min="13" max="13" width="3.54296875" style="202" customWidth="1"/>
    <col min="14" max="15" width="11" style="193" customWidth="1"/>
    <col min="16" max="23" width="9" style="193"/>
    <col min="24" max="24" width="4.81640625" style="193" customWidth="1"/>
    <col min="25" max="16384" width="9" style="193"/>
  </cols>
  <sheetData>
    <row r="1" spans="2:24" ht="21.75" customHeight="1">
      <c r="L1" s="196"/>
      <c r="N1" s="873" t="s">
        <v>46</v>
      </c>
      <c r="O1" s="873"/>
      <c r="P1" s="873"/>
      <c r="Q1" s="873"/>
      <c r="R1" s="873"/>
      <c r="S1" s="873"/>
      <c r="T1" s="873"/>
      <c r="U1" s="873"/>
      <c r="V1" s="873"/>
      <c r="W1" s="873"/>
      <c r="X1" s="873"/>
    </row>
    <row r="2" spans="2:24" ht="15.75" customHeight="1">
      <c r="B2" s="205" t="s">
        <v>119</v>
      </c>
      <c r="C2" s="199"/>
      <c r="D2" s="199"/>
      <c r="E2" s="199"/>
      <c r="F2" s="199"/>
      <c r="G2" s="199"/>
      <c r="H2" s="199"/>
      <c r="I2" s="199"/>
      <c r="J2" s="199"/>
      <c r="K2" s="199"/>
      <c r="L2" s="196"/>
      <c r="N2" s="872" t="s">
        <v>120</v>
      </c>
      <c r="O2" s="872"/>
      <c r="P2" s="872"/>
      <c r="Q2" s="872"/>
      <c r="R2" s="872"/>
      <c r="S2" s="872"/>
      <c r="T2" s="872"/>
      <c r="U2" s="872"/>
      <c r="V2" s="872"/>
      <c r="W2" s="872"/>
      <c r="X2" s="872"/>
    </row>
    <row r="3" spans="2:24" ht="18.75" customHeight="1">
      <c r="B3" s="202" t="s">
        <v>121</v>
      </c>
      <c r="N3" s="872"/>
      <c r="O3" s="872"/>
      <c r="P3" s="872"/>
      <c r="Q3" s="872"/>
      <c r="R3" s="872"/>
      <c r="S3" s="872"/>
      <c r="T3" s="872"/>
      <c r="U3" s="872"/>
      <c r="V3" s="872"/>
      <c r="W3" s="872"/>
      <c r="X3" s="872"/>
    </row>
    <row r="4" spans="2:24" ht="45.75" customHeight="1">
      <c r="B4" s="959" t="s">
        <v>122</v>
      </c>
      <c r="C4" s="959"/>
      <c r="D4" s="959"/>
      <c r="E4" s="959"/>
      <c r="F4" s="959"/>
      <c r="G4" s="959"/>
      <c r="H4" s="959"/>
      <c r="I4" s="959"/>
      <c r="J4" s="959"/>
      <c r="K4" s="959"/>
      <c r="N4" s="872"/>
      <c r="O4" s="872"/>
      <c r="P4" s="872"/>
      <c r="Q4" s="872"/>
      <c r="R4" s="872"/>
      <c r="S4" s="872"/>
      <c r="T4" s="872"/>
      <c r="U4" s="872"/>
      <c r="V4" s="872"/>
      <c r="W4" s="872"/>
      <c r="X4" s="872"/>
    </row>
    <row r="5" spans="2:24" ht="22.5" customHeight="1">
      <c r="B5" s="981" t="s">
        <v>123</v>
      </c>
      <c r="C5" s="982"/>
      <c r="D5" s="982"/>
      <c r="E5" s="982"/>
      <c r="F5" s="982"/>
      <c r="G5" s="982"/>
      <c r="H5" s="983"/>
      <c r="I5" s="607" t="s">
        <v>124</v>
      </c>
      <c r="J5" s="608" t="s">
        <v>125</v>
      </c>
      <c r="K5" s="609"/>
      <c r="L5" s="196"/>
      <c r="N5" s="990" t="s">
        <v>126</v>
      </c>
      <c r="O5" s="990"/>
      <c r="P5" s="990"/>
      <c r="Q5" s="990"/>
      <c r="R5" s="990"/>
      <c r="S5" s="990"/>
      <c r="T5" s="990"/>
      <c r="U5" s="990"/>
      <c r="V5" s="990"/>
      <c r="W5" s="990"/>
      <c r="X5" s="990"/>
    </row>
    <row r="6" spans="2:24" ht="22.5" customHeight="1">
      <c r="B6" s="984"/>
      <c r="C6" s="985"/>
      <c r="D6" s="985"/>
      <c r="E6" s="985"/>
      <c r="F6" s="985"/>
      <c r="G6" s="985"/>
      <c r="H6" s="986"/>
      <c r="I6" s="610"/>
      <c r="J6" s="611">
        <f>本文１基本事項!$E$25</f>
        <v>0</v>
      </c>
      <c r="K6" s="612" t="s">
        <v>127</v>
      </c>
      <c r="L6" s="196"/>
      <c r="N6" s="613" t="s">
        <v>128</v>
      </c>
      <c r="O6" s="613" t="s">
        <v>129</v>
      </c>
    </row>
    <row r="7" spans="2:24" ht="22.5" customHeight="1">
      <c r="B7" s="896" t="s">
        <v>130</v>
      </c>
      <c r="C7" s="897"/>
      <c r="D7" s="897"/>
      <c r="E7" s="897"/>
      <c r="F7" s="897"/>
      <c r="G7" s="897"/>
      <c r="H7" s="898"/>
      <c r="I7" s="614">
        <f t="shared" ref="I7:J9" si="0">IFERROR(N7,"0")</f>
        <v>0</v>
      </c>
      <c r="J7" s="614">
        <f t="shared" si="0"/>
        <v>0</v>
      </c>
      <c r="K7" s="615" t="str">
        <f t="shared" ref="K7:K14" si="1">IFERROR(ROUND((J7/I7)-1,3),"0")</f>
        <v>0</v>
      </c>
      <c r="L7" s="196"/>
      <c r="N7" s="616"/>
      <c r="O7" s="616"/>
      <c r="P7" s="286" t="s">
        <v>131</v>
      </c>
      <c r="Q7" s="282"/>
      <c r="R7" s="282"/>
      <c r="T7" s="197"/>
    </row>
    <row r="8" spans="2:24" ht="22.5" customHeight="1">
      <c r="B8" s="960" t="s">
        <v>132</v>
      </c>
      <c r="C8" s="961"/>
      <c r="D8" s="962"/>
      <c r="E8" s="978" t="s">
        <v>133</v>
      </c>
      <c r="F8" s="979"/>
      <c r="G8" s="979"/>
      <c r="H8" s="980"/>
      <c r="I8" s="614">
        <f t="shared" si="0"/>
        <v>0</v>
      </c>
      <c r="J8" s="614">
        <f t="shared" si="0"/>
        <v>0</v>
      </c>
      <c r="K8" s="615" t="str">
        <f t="shared" si="1"/>
        <v>0</v>
      </c>
      <c r="L8" s="196"/>
      <c r="N8" s="616"/>
      <c r="O8" s="616"/>
      <c r="P8" s="298" t="s">
        <v>134</v>
      </c>
    </row>
    <row r="9" spans="2:24" ht="22.5" customHeight="1">
      <c r="B9" s="963"/>
      <c r="C9" s="964"/>
      <c r="D9" s="965"/>
      <c r="E9" s="975" t="s">
        <v>135</v>
      </c>
      <c r="F9" s="976"/>
      <c r="G9" s="976"/>
      <c r="H9" s="977"/>
      <c r="I9" s="614">
        <f t="shared" si="0"/>
        <v>0</v>
      </c>
      <c r="J9" s="614">
        <f t="shared" si="0"/>
        <v>0</v>
      </c>
      <c r="K9" s="615" t="str">
        <f t="shared" si="1"/>
        <v>0</v>
      </c>
      <c r="L9" s="196"/>
      <c r="N9" s="616"/>
      <c r="O9" s="616"/>
      <c r="P9" s="286" t="s">
        <v>136</v>
      </c>
    </row>
    <row r="10" spans="2:24" ht="22.5" customHeight="1">
      <c r="B10" s="963"/>
      <c r="C10" s="964"/>
      <c r="D10" s="965"/>
      <c r="E10" s="972" t="s">
        <v>137</v>
      </c>
      <c r="F10" s="973"/>
      <c r="G10" s="973"/>
      <c r="H10" s="974"/>
      <c r="I10" s="617" t="str">
        <f>IFERROR(ROUND((I9-N10)*1000000/I7/N13,0),"0")</f>
        <v>0</v>
      </c>
      <c r="J10" s="617" t="str">
        <f>IFERROR(ROUND((J9-O10)*1000000/J7/O13,0),"0")</f>
        <v>0</v>
      </c>
      <c r="K10" s="615" t="str">
        <f t="shared" si="1"/>
        <v>0</v>
      </c>
      <c r="L10" s="196"/>
      <c r="N10" s="618"/>
      <c r="O10" s="618"/>
      <c r="P10" s="298" t="s">
        <v>138</v>
      </c>
    </row>
    <row r="11" spans="2:24" ht="22.5" customHeight="1">
      <c r="B11" s="963"/>
      <c r="C11" s="964"/>
      <c r="D11" s="965"/>
      <c r="E11" s="619" t="s">
        <v>139</v>
      </c>
      <c r="F11" s="620"/>
      <c r="G11" s="620"/>
      <c r="H11" s="621"/>
      <c r="I11" s="617">
        <f>IFERROR(N11,"0")</f>
        <v>0</v>
      </c>
      <c r="J11" s="617">
        <f>IFERROR(O11,"0")</f>
        <v>0</v>
      </c>
      <c r="K11" s="615" t="str">
        <f t="shared" si="1"/>
        <v>0</v>
      </c>
      <c r="L11" s="196"/>
      <c r="N11" s="618"/>
      <c r="O11" s="618"/>
      <c r="P11" s="286" t="s">
        <v>140</v>
      </c>
    </row>
    <row r="12" spans="2:24" ht="22.5" customHeight="1">
      <c r="B12" s="963"/>
      <c r="C12" s="964"/>
      <c r="D12" s="965"/>
      <c r="E12" s="622" t="s">
        <v>141</v>
      </c>
      <c r="F12" s="623"/>
      <c r="G12" s="623"/>
      <c r="H12" s="624"/>
      <c r="I12" s="617">
        <f>I8+I9+I11</f>
        <v>0</v>
      </c>
      <c r="J12" s="617">
        <f>J8+J9+J11</f>
        <v>0</v>
      </c>
      <c r="K12" s="615" t="str">
        <f t="shared" si="1"/>
        <v>0</v>
      </c>
      <c r="L12" s="196"/>
      <c r="N12" s="283"/>
      <c r="O12" s="283"/>
      <c r="P12" s="200"/>
    </row>
    <row r="13" spans="2:24" ht="22.5" customHeight="1">
      <c r="B13" s="966"/>
      <c r="C13" s="967"/>
      <c r="D13" s="968"/>
      <c r="E13" s="969" t="s">
        <v>142</v>
      </c>
      <c r="F13" s="970"/>
      <c r="G13" s="970"/>
      <c r="H13" s="971"/>
      <c r="I13" s="617" t="str">
        <f>IFERROR(ROUND(I12*1000000/I7/N13,0),"0")</f>
        <v>0</v>
      </c>
      <c r="J13" s="617" t="str">
        <f>IFERROR(ROUND(J12*1000000/J7/O13,0),"0")</f>
        <v>0</v>
      </c>
      <c r="K13" s="615" t="str">
        <f t="shared" si="1"/>
        <v>0</v>
      </c>
      <c r="L13" s="196"/>
      <c r="N13" s="618"/>
      <c r="O13" s="625"/>
      <c r="P13" s="286" t="s">
        <v>143</v>
      </c>
      <c r="Q13" s="280"/>
    </row>
    <row r="14" spans="2:24" ht="22.5" customHeight="1">
      <c r="B14" s="207" t="s">
        <v>144</v>
      </c>
      <c r="C14" s="208"/>
      <c r="D14" s="206"/>
      <c r="E14" s="987" t="s">
        <v>145</v>
      </c>
      <c r="F14" s="988"/>
      <c r="G14" s="988"/>
      <c r="H14" s="989"/>
      <c r="I14" s="617">
        <f>IFERROR(N14,"0")</f>
        <v>0</v>
      </c>
      <c r="J14" s="617">
        <f>IFERROR(O14,"0")</f>
        <v>0</v>
      </c>
      <c r="K14" s="615" t="str">
        <f t="shared" si="1"/>
        <v>0</v>
      </c>
      <c r="L14" s="196"/>
      <c r="N14" s="618"/>
      <c r="O14" s="625"/>
      <c r="P14" s="286" t="s">
        <v>146</v>
      </c>
    </row>
    <row r="15" spans="2:24" ht="22.5" customHeight="1">
      <c r="B15" s="209"/>
      <c r="C15" s="210"/>
      <c r="D15" s="206"/>
      <c r="E15" s="987" t="s">
        <v>147</v>
      </c>
      <c r="F15" s="988"/>
      <c r="G15" s="988"/>
      <c r="H15" s="989"/>
      <c r="I15" s="626" t="str">
        <f>IFERROR(ROUND(I14/I12,2),"0")</f>
        <v>0</v>
      </c>
      <c r="J15" s="626" t="str">
        <f>IFERROR(ROUND(J14/J12,2),"0")</f>
        <v>0</v>
      </c>
      <c r="K15" s="321"/>
      <c r="L15" s="196"/>
      <c r="P15" s="200"/>
    </row>
    <row r="16" spans="2:24" ht="22.5" customHeight="1">
      <c r="B16" s="797" t="s">
        <v>148</v>
      </c>
      <c r="C16" s="796"/>
      <c r="D16" s="798"/>
      <c r="E16" s="987" t="s">
        <v>149</v>
      </c>
      <c r="F16" s="988"/>
      <c r="G16" s="988"/>
      <c r="H16" s="989"/>
      <c r="I16" s="617">
        <f>IFERROR(N16,"0")</f>
        <v>0</v>
      </c>
      <c r="J16" s="617">
        <f>IFERROR(O16,"0")</f>
        <v>0</v>
      </c>
      <c r="K16" s="615" t="str">
        <f>IFERROR(ROUND((J16/I16)-1,3),"0")</f>
        <v>0</v>
      </c>
      <c r="L16" s="196"/>
      <c r="N16" s="618"/>
      <c r="O16" s="618"/>
      <c r="P16" s="286" t="s">
        <v>150</v>
      </c>
    </row>
    <row r="17" spans="1:24" ht="22.5" customHeight="1">
      <c r="B17" s="209"/>
      <c r="C17" s="210"/>
      <c r="D17" s="211"/>
      <c r="E17" s="987" t="s">
        <v>151</v>
      </c>
      <c r="F17" s="988"/>
      <c r="G17" s="988"/>
      <c r="H17" s="989"/>
      <c r="I17" s="626" t="str">
        <f>IFERROR(ROUND(I16/I12,2),"0")</f>
        <v>0</v>
      </c>
      <c r="J17" s="626" t="str">
        <f>IFERROR(ROUND(J16/J12,2),"0")</f>
        <v>0</v>
      </c>
      <c r="K17" s="321"/>
      <c r="L17" s="196"/>
      <c r="P17" s="200"/>
    </row>
    <row r="18" spans="1:24" ht="22.5" customHeight="1">
      <c r="B18" s="799" t="s">
        <v>152</v>
      </c>
      <c r="C18" s="800"/>
      <c r="D18" s="798"/>
      <c r="E18" s="619" t="s">
        <v>153</v>
      </c>
      <c r="F18" s="620"/>
      <c r="G18" s="627"/>
      <c r="H18" s="621"/>
      <c r="I18" s="628">
        <f>IFERROR(N18,"0")</f>
        <v>0</v>
      </c>
      <c r="J18" s="628">
        <f>IFERROR(O18,"0")</f>
        <v>0</v>
      </c>
      <c r="K18" s="281"/>
      <c r="L18" s="196"/>
      <c r="N18" s="618"/>
      <c r="O18" s="618"/>
      <c r="P18" s="286" t="s">
        <v>154</v>
      </c>
    </row>
    <row r="19" spans="1:24" ht="22.5" customHeight="1">
      <c r="B19" s="212"/>
      <c r="C19" s="213"/>
      <c r="D19" s="211"/>
      <c r="E19" s="619" t="s">
        <v>155</v>
      </c>
      <c r="F19" s="620"/>
      <c r="G19" s="627"/>
      <c r="H19" s="621"/>
      <c r="I19" s="628">
        <f>IFERROR(N19,"0")</f>
        <v>0</v>
      </c>
      <c r="J19" s="628">
        <f>IFERROR(O19,"0")</f>
        <v>0</v>
      </c>
      <c r="K19" s="281"/>
      <c r="L19" s="196"/>
      <c r="N19" s="618"/>
      <c r="O19" s="618"/>
      <c r="P19" s="286" t="s">
        <v>156</v>
      </c>
    </row>
    <row r="20" spans="1:24" ht="56.25" customHeight="1">
      <c r="B20" s="629" t="s">
        <v>157</v>
      </c>
      <c r="C20" s="630"/>
      <c r="D20" s="631"/>
      <c r="E20" s="908" t="s">
        <v>158</v>
      </c>
      <c r="F20" s="909"/>
      <c r="G20" s="909"/>
      <c r="H20" s="909"/>
      <c r="I20" s="909"/>
      <c r="J20" s="909"/>
      <c r="K20" s="910"/>
      <c r="L20" s="196"/>
      <c r="N20" s="872" t="s">
        <v>159</v>
      </c>
      <c r="O20" s="873"/>
      <c r="P20" s="873"/>
      <c r="Q20" s="873"/>
      <c r="R20" s="873"/>
      <c r="S20" s="873"/>
      <c r="T20" s="873"/>
      <c r="U20" s="873"/>
      <c r="V20" s="873"/>
      <c r="W20" s="873"/>
      <c r="X20" s="873"/>
    </row>
    <row r="21" spans="1:24" ht="21.75" customHeight="1">
      <c r="B21" s="943" t="s">
        <v>160</v>
      </c>
      <c r="C21" s="943"/>
      <c r="D21" s="943"/>
      <c r="E21" s="943"/>
      <c r="F21" s="943"/>
      <c r="G21" s="943"/>
      <c r="H21" s="943"/>
      <c r="I21" s="943"/>
      <c r="J21" s="943"/>
      <c r="K21" s="943"/>
      <c r="N21" s="197"/>
    </row>
    <row r="22" spans="1:24" ht="20.25" customHeight="1">
      <c r="B22" s="940" t="s">
        <v>161</v>
      </c>
      <c r="C22" s="940"/>
      <c r="D22" s="940"/>
      <c r="E22" s="940"/>
      <c r="F22" s="940"/>
      <c r="G22" s="940"/>
      <c r="H22" s="940"/>
      <c r="I22" s="940"/>
      <c r="J22" s="940"/>
      <c r="K22" s="940"/>
      <c r="N22" s="197"/>
    </row>
    <row r="23" spans="1:24" ht="33" customHeight="1">
      <c r="A23" s="284"/>
      <c r="B23" s="950" t="s">
        <v>162</v>
      </c>
      <c r="C23" s="951"/>
      <c r="D23" s="951"/>
      <c r="E23" s="951"/>
      <c r="F23" s="951"/>
      <c r="G23" s="951"/>
      <c r="H23" s="951"/>
      <c r="I23" s="951"/>
      <c r="J23" s="951"/>
      <c r="K23" s="952"/>
      <c r="N23" s="936"/>
      <c r="O23" s="937"/>
      <c r="P23" s="937"/>
      <c r="Q23" s="937"/>
      <c r="R23" s="937"/>
      <c r="S23" s="937"/>
      <c r="T23" s="937"/>
      <c r="U23" s="937"/>
      <c r="V23" s="937"/>
      <c r="W23" s="937"/>
      <c r="X23" s="937"/>
    </row>
    <row r="24" spans="1:24" ht="21" customHeight="1">
      <c r="A24" s="284"/>
      <c r="B24" s="956" t="s">
        <v>163</v>
      </c>
      <c r="C24" s="957"/>
      <c r="D24" s="957"/>
      <c r="E24" s="957"/>
      <c r="F24" s="957"/>
      <c r="G24" s="957"/>
      <c r="H24" s="957"/>
      <c r="I24" s="957"/>
      <c r="J24" s="957"/>
      <c r="K24" s="958"/>
      <c r="N24" s="937"/>
      <c r="O24" s="937"/>
      <c r="P24" s="937"/>
      <c r="Q24" s="937"/>
      <c r="R24" s="937"/>
      <c r="S24" s="937"/>
      <c r="T24" s="937"/>
      <c r="U24" s="937"/>
      <c r="V24" s="937"/>
      <c r="W24" s="937"/>
      <c r="X24" s="937"/>
    </row>
    <row r="25" spans="1:24" ht="21" customHeight="1">
      <c r="A25" s="284"/>
      <c r="B25" s="944" t="s">
        <v>164</v>
      </c>
      <c r="C25" s="945"/>
      <c r="D25" s="945"/>
      <c r="E25" s="945"/>
      <c r="F25" s="945"/>
      <c r="G25" s="945"/>
      <c r="H25" s="945"/>
      <c r="I25" s="945"/>
      <c r="J25" s="945"/>
      <c r="K25" s="946"/>
      <c r="N25" s="937"/>
      <c r="O25" s="937"/>
      <c r="P25" s="937"/>
      <c r="Q25" s="937"/>
      <c r="R25" s="937"/>
      <c r="S25" s="937"/>
      <c r="T25" s="937"/>
      <c r="U25" s="937"/>
      <c r="V25" s="937"/>
      <c r="W25" s="937"/>
      <c r="X25" s="937"/>
    </row>
    <row r="26" spans="1:24" ht="21" customHeight="1">
      <c r="A26" s="284"/>
      <c r="B26" s="944" t="s">
        <v>165</v>
      </c>
      <c r="C26" s="945"/>
      <c r="D26" s="945"/>
      <c r="E26" s="945"/>
      <c r="F26" s="945"/>
      <c r="G26" s="945"/>
      <c r="H26" s="945"/>
      <c r="I26" s="945"/>
      <c r="J26" s="945"/>
      <c r="K26" s="946"/>
      <c r="N26" s="937"/>
      <c r="O26" s="937"/>
      <c r="P26" s="937"/>
      <c r="Q26" s="937"/>
      <c r="R26" s="937"/>
      <c r="S26" s="937"/>
      <c r="T26" s="937"/>
      <c r="U26" s="937"/>
      <c r="V26" s="937"/>
      <c r="W26" s="937"/>
      <c r="X26" s="937"/>
    </row>
    <row r="27" spans="1:24" ht="21" customHeight="1">
      <c r="A27" s="284"/>
      <c r="B27" s="944" t="s">
        <v>166</v>
      </c>
      <c r="C27" s="945"/>
      <c r="D27" s="945"/>
      <c r="E27" s="945"/>
      <c r="F27" s="945"/>
      <c r="G27" s="945"/>
      <c r="H27" s="945"/>
      <c r="I27" s="945"/>
      <c r="J27" s="945"/>
      <c r="K27" s="946"/>
      <c r="N27" s="937"/>
      <c r="O27" s="937"/>
      <c r="P27" s="937"/>
      <c r="Q27" s="937"/>
      <c r="R27" s="937"/>
      <c r="S27" s="937"/>
      <c r="T27" s="937"/>
      <c r="U27" s="937"/>
      <c r="V27" s="937"/>
      <c r="W27" s="937"/>
      <c r="X27" s="937"/>
    </row>
    <row r="28" spans="1:24" ht="20.25" customHeight="1">
      <c r="A28" s="284"/>
      <c r="B28" s="953" t="s">
        <v>167</v>
      </c>
      <c r="C28" s="954"/>
      <c r="D28" s="954"/>
      <c r="E28" s="954"/>
      <c r="F28" s="954"/>
      <c r="G28" s="954"/>
      <c r="H28" s="954"/>
      <c r="I28" s="954"/>
      <c r="J28" s="954"/>
      <c r="K28" s="955"/>
      <c r="N28" s="937"/>
      <c r="O28" s="937"/>
      <c r="P28" s="937"/>
      <c r="Q28" s="937"/>
      <c r="R28" s="937"/>
      <c r="S28" s="937"/>
      <c r="T28" s="937"/>
      <c r="U28" s="937"/>
      <c r="V28" s="937"/>
      <c r="W28" s="937"/>
      <c r="X28" s="937"/>
    </row>
    <row r="29" spans="1:24" ht="20.25" customHeight="1">
      <c r="A29" s="284"/>
      <c r="B29" s="953" t="s">
        <v>168</v>
      </c>
      <c r="C29" s="954"/>
      <c r="D29" s="954"/>
      <c r="E29" s="954"/>
      <c r="F29" s="954"/>
      <c r="G29" s="954"/>
      <c r="H29" s="954"/>
      <c r="I29" s="954"/>
      <c r="J29" s="954"/>
      <c r="K29" s="955"/>
      <c r="N29" s="937"/>
      <c r="O29" s="937"/>
      <c r="P29" s="937"/>
      <c r="Q29" s="937"/>
      <c r="R29" s="937"/>
      <c r="S29" s="937"/>
      <c r="T29" s="937"/>
      <c r="U29" s="937"/>
      <c r="V29" s="937"/>
      <c r="W29" s="937"/>
      <c r="X29" s="937"/>
    </row>
    <row r="30" spans="1:24" ht="20.25" customHeight="1">
      <c r="A30" s="284"/>
      <c r="B30" s="939" t="s">
        <v>169</v>
      </c>
      <c r="C30" s="940"/>
      <c r="D30" s="940"/>
      <c r="E30" s="940"/>
      <c r="F30" s="940"/>
      <c r="G30" s="940"/>
      <c r="H30" s="940"/>
      <c r="I30" s="940"/>
      <c r="J30" s="940"/>
      <c r="K30" s="941"/>
      <c r="N30" s="937"/>
      <c r="O30" s="937"/>
      <c r="P30" s="937"/>
      <c r="Q30" s="937"/>
      <c r="R30" s="937"/>
      <c r="S30" s="937"/>
      <c r="T30" s="937"/>
      <c r="U30" s="937"/>
      <c r="V30" s="937"/>
      <c r="W30" s="937"/>
      <c r="X30" s="937"/>
    </row>
    <row r="31" spans="1:24" ht="12" customHeight="1">
      <c r="B31" s="215"/>
      <c r="C31" s="214"/>
      <c r="D31" s="214"/>
      <c r="E31" s="214"/>
      <c r="F31" s="214"/>
      <c r="G31" s="214"/>
      <c r="H31" s="214"/>
      <c r="I31" s="214"/>
      <c r="J31" s="214"/>
      <c r="K31" s="214"/>
    </row>
    <row r="32" spans="1:24" ht="20.25" customHeight="1">
      <c r="B32" s="215" t="s">
        <v>170</v>
      </c>
      <c r="C32" s="214"/>
      <c r="D32" s="214"/>
      <c r="E32" s="214"/>
      <c r="F32" s="214"/>
      <c r="G32" s="214"/>
      <c r="H32" s="214"/>
      <c r="I32" s="214"/>
      <c r="J32" s="214"/>
      <c r="K32" s="214"/>
    </row>
    <row r="33" spans="2:24" ht="89.25" customHeight="1">
      <c r="B33" s="947"/>
      <c r="C33" s="948"/>
      <c r="D33" s="948"/>
      <c r="E33" s="948"/>
      <c r="F33" s="948"/>
      <c r="G33" s="948"/>
      <c r="H33" s="948"/>
      <c r="I33" s="948"/>
      <c r="J33" s="948"/>
      <c r="K33" s="949"/>
      <c r="N33" s="942" t="s">
        <v>171</v>
      </c>
      <c r="O33" s="942"/>
      <c r="P33" s="942"/>
      <c r="Q33" s="942"/>
      <c r="R33" s="942"/>
      <c r="S33" s="942"/>
      <c r="T33" s="942"/>
      <c r="U33" s="942"/>
      <c r="V33" s="942"/>
      <c r="W33" s="942"/>
      <c r="X33" s="942"/>
    </row>
    <row r="34" spans="2:24" ht="20.25" customHeight="1">
      <c r="B34" s="198" t="s">
        <v>172</v>
      </c>
      <c r="D34" s="214"/>
      <c r="E34" s="214"/>
      <c r="F34" s="214"/>
      <c r="G34" s="214"/>
      <c r="H34" s="214"/>
      <c r="I34" s="214"/>
      <c r="J34" s="214"/>
      <c r="K34" s="214"/>
    </row>
    <row r="35" spans="2:24" ht="70.5" customHeight="1">
      <c r="B35" s="925"/>
      <c r="C35" s="926"/>
      <c r="D35" s="926"/>
      <c r="E35" s="926"/>
      <c r="F35" s="926"/>
      <c r="G35" s="926"/>
      <c r="H35" s="926"/>
      <c r="I35" s="926"/>
      <c r="J35" s="926"/>
      <c r="K35" s="927"/>
      <c r="N35" s="872" t="s">
        <v>173</v>
      </c>
      <c r="O35" s="938"/>
      <c r="P35" s="938"/>
      <c r="Q35" s="938"/>
      <c r="R35" s="938"/>
      <c r="S35" s="938"/>
      <c r="T35" s="938"/>
      <c r="U35" s="938"/>
      <c r="V35" s="938"/>
      <c r="W35" s="938"/>
      <c r="X35" s="938"/>
    </row>
    <row r="36" spans="2:24" ht="21.75" customHeight="1">
      <c r="B36" s="215"/>
      <c r="C36" s="214"/>
      <c r="D36" s="214"/>
      <c r="E36" s="214"/>
      <c r="F36" s="214"/>
      <c r="G36" s="214"/>
      <c r="H36" s="214"/>
      <c r="I36" s="214"/>
      <c r="J36" s="214"/>
      <c r="K36" s="214"/>
    </row>
  </sheetData>
  <mergeCells count="32">
    <mergeCell ref="N1:X1"/>
    <mergeCell ref="N2:X4"/>
    <mergeCell ref="E14:H14"/>
    <mergeCell ref="E16:H16"/>
    <mergeCell ref="N5:X5"/>
    <mergeCell ref="N20:X20"/>
    <mergeCell ref="B4:K4"/>
    <mergeCell ref="B8:D13"/>
    <mergeCell ref="E13:H13"/>
    <mergeCell ref="E10:H10"/>
    <mergeCell ref="E9:H9"/>
    <mergeCell ref="E8:H8"/>
    <mergeCell ref="B5:H6"/>
    <mergeCell ref="B7:H7"/>
    <mergeCell ref="E15:H15"/>
    <mergeCell ref="E17:H17"/>
    <mergeCell ref="E20:K20"/>
    <mergeCell ref="B21:K21"/>
    <mergeCell ref="B26:K26"/>
    <mergeCell ref="B35:K35"/>
    <mergeCell ref="B33:K33"/>
    <mergeCell ref="B23:K23"/>
    <mergeCell ref="B27:K27"/>
    <mergeCell ref="B28:K28"/>
    <mergeCell ref="B29:K29"/>
    <mergeCell ref="B25:K25"/>
    <mergeCell ref="B24:K24"/>
    <mergeCell ref="N23:X30"/>
    <mergeCell ref="N35:X35"/>
    <mergeCell ref="B30:K30"/>
    <mergeCell ref="N33:X33"/>
    <mergeCell ref="B22:K22"/>
  </mergeCells>
  <phoneticPr fontId="14"/>
  <conditionalFormatting sqref="I6">
    <cfRule type="expression" dxfId="49" priority="1">
      <formula>$I$6&lt;&gt;""</formula>
    </cfRule>
  </conditionalFormatting>
  <pageMargins left="0.43307086614173229" right="0.43307086614173229" top="0.74803149606299213" bottom="0.74803149606299213" header="0.31496062992125984" footer="0.31496062992125984"/>
  <pageSetup paperSize="9" scale="98" orientation="portrait" r:id="rId1"/>
  <rowBreaks count="1" manualBreakCount="1">
    <brk id="31" max="11" man="1"/>
  </rowBreaks>
  <ignoredErrors>
    <ignoredError sqref="I15:J15 I17:J17 I10:J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N73"/>
  <sheetViews>
    <sheetView view="pageBreakPreview" zoomScale="90" zoomScaleNormal="100" zoomScaleSheetLayoutView="90" workbookViewId="0">
      <selection activeCell="M8" sqref="M8:Q19"/>
    </sheetView>
  </sheetViews>
  <sheetFormatPr defaultColWidth="9" defaultRowHeight="14"/>
  <cols>
    <col min="1" max="1" width="4.1796875" style="180" customWidth="1"/>
    <col min="2" max="2" width="11" style="180" customWidth="1"/>
    <col min="3" max="4" width="1.1796875" style="180" customWidth="1"/>
    <col min="5" max="5" width="11" style="180" customWidth="1"/>
    <col min="6" max="7" width="1.1796875" style="180" customWidth="1"/>
    <col min="8" max="9" width="9" style="180"/>
    <col min="10" max="11" width="1.1796875" style="180" customWidth="1"/>
    <col min="12" max="12" width="11" style="180" customWidth="1"/>
    <col min="13" max="14" width="1.1796875" style="180" customWidth="1"/>
    <col min="15" max="16" width="9" style="180"/>
    <col min="17" max="18" width="1.1796875" style="180" customWidth="1"/>
    <col min="19" max="19" width="11" style="180" customWidth="1"/>
    <col min="20" max="20" width="12.81640625" style="180" customWidth="1"/>
    <col min="21" max="21" width="3.54296875" style="202" customWidth="1"/>
    <col min="22" max="22" width="17" style="200" customWidth="1"/>
    <col min="23" max="23" width="11.81640625" style="200" customWidth="1"/>
    <col min="24" max="24" width="12.453125" style="200" customWidth="1"/>
    <col min="25" max="25" width="11.81640625" style="200" customWidth="1"/>
    <col min="26" max="26" width="13.453125" style="200" customWidth="1"/>
    <col min="27" max="27" width="11.81640625" style="200" customWidth="1"/>
    <col min="28" max="28" width="6.81640625" style="200" customWidth="1"/>
    <col min="29" max="29" width="11.81640625" style="200" customWidth="1"/>
    <col min="30" max="30" width="11.81640625" style="285" customWidth="1"/>
    <col min="31" max="38" width="11.81640625" style="180" customWidth="1"/>
    <col min="39" max="39" width="11" style="180" bestFit="1" customWidth="1"/>
    <col min="40" max="40" width="12.81640625" style="180" bestFit="1" customWidth="1"/>
    <col min="41" max="16384" width="9" style="181"/>
  </cols>
  <sheetData>
    <row r="1" spans="2:28" ht="21" customHeight="1">
      <c r="V1" s="873" t="s">
        <v>174</v>
      </c>
      <c r="W1" s="873"/>
      <c r="X1" s="873"/>
      <c r="Y1" s="873"/>
      <c r="Z1" s="873"/>
      <c r="AA1" s="873"/>
      <c r="AB1" s="873"/>
    </row>
    <row r="2" spans="2:28" ht="16.5" customHeight="1">
      <c r="V2" s="872" t="s">
        <v>175</v>
      </c>
      <c r="W2" s="872"/>
      <c r="X2" s="872"/>
      <c r="Y2" s="872"/>
      <c r="Z2" s="872"/>
      <c r="AA2" s="872"/>
      <c r="AB2" s="872"/>
    </row>
    <row r="3" spans="2:28" ht="16.5" customHeight="1">
      <c r="B3" s="180" t="s">
        <v>176</v>
      </c>
      <c r="V3" s="872"/>
      <c r="W3" s="872"/>
      <c r="X3" s="872"/>
      <c r="Y3" s="872"/>
      <c r="Z3" s="872"/>
      <c r="AA3" s="872"/>
      <c r="AB3" s="872"/>
    </row>
    <row r="4" spans="2:28" ht="16.5" customHeight="1">
      <c r="V4" s="872"/>
      <c r="W4" s="872"/>
      <c r="X4" s="872"/>
      <c r="Y4" s="872"/>
      <c r="Z4" s="872"/>
      <c r="AA4" s="872"/>
      <c r="AB4" s="872"/>
    </row>
    <row r="5" spans="2:28" ht="21.75" customHeight="1">
      <c r="B5" s="997" t="s">
        <v>177</v>
      </c>
      <c r="C5" s="998"/>
      <c r="D5" s="998"/>
      <c r="E5" s="998"/>
      <c r="F5" s="998"/>
      <c r="G5" s="998"/>
      <c r="H5" s="998"/>
      <c r="I5" s="998"/>
      <c r="J5" s="998"/>
      <c r="K5" s="998"/>
      <c r="L5" s="998"/>
      <c r="M5" s="998"/>
      <c r="N5" s="998"/>
      <c r="O5" s="998"/>
      <c r="P5" s="998"/>
      <c r="Q5" s="998"/>
      <c r="R5" s="998"/>
      <c r="S5" s="998"/>
      <c r="T5" s="999"/>
      <c r="V5" s="872"/>
      <c r="W5" s="872"/>
      <c r="X5" s="872"/>
      <c r="Y5" s="872"/>
      <c r="Z5" s="872"/>
      <c r="AA5" s="872"/>
      <c r="AB5" s="872"/>
    </row>
    <row r="6" spans="2:28" ht="14.25" customHeight="1">
      <c r="B6" s="182"/>
      <c r="C6" s="182"/>
      <c r="D6" s="182"/>
      <c r="E6" s="182"/>
      <c r="F6" s="182"/>
      <c r="G6" s="182"/>
      <c r="H6" s="182"/>
      <c r="I6" s="182"/>
      <c r="J6" s="182"/>
      <c r="K6" s="182"/>
      <c r="L6" s="182"/>
      <c r="M6" s="182"/>
      <c r="N6" s="182"/>
      <c r="O6" s="182"/>
      <c r="P6" s="182"/>
      <c r="Q6" s="182"/>
      <c r="R6" s="182"/>
      <c r="S6" s="182"/>
      <c r="T6" s="182"/>
      <c r="V6" s="872"/>
      <c r="W6" s="872"/>
      <c r="X6" s="872"/>
      <c r="Y6" s="872"/>
      <c r="Z6" s="872"/>
      <c r="AA6" s="872"/>
      <c r="AB6" s="872"/>
    </row>
    <row r="7" spans="2:28" ht="16.5" customHeight="1">
      <c r="B7" s="320">
        <f>'本文２－１一般廃棄物'!$I$6</f>
        <v>0</v>
      </c>
      <c r="W7" s="299" t="s">
        <v>178</v>
      </c>
      <c r="X7" s="1003" t="s">
        <v>179</v>
      </c>
      <c r="Y7" s="1004"/>
      <c r="AA7" s="1002" t="s">
        <v>180</v>
      </c>
      <c r="AB7" s="1002"/>
    </row>
    <row r="8" spans="2:28" ht="16.5" customHeight="1">
      <c r="B8" s="632" t="s">
        <v>181</v>
      </c>
      <c r="C8" s="182"/>
      <c r="D8" s="182"/>
      <c r="E8" s="182"/>
      <c r="F8" s="182"/>
      <c r="G8" s="182"/>
      <c r="H8" s="182"/>
      <c r="I8" s="182"/>
      <c r="J8" s="182"/>
      <c r="K8" s="182"/>
      <c r="L8" s="182"/>
      <c r="M8" s="182"/>
      <c r="N8" s="182"/>
      <c r="O8" s="182"/>
      <c r="P8" s="182"/>
      <c r="Q8" s="182"/>
      <c r="R8" s="182"/>
      <c r="S8" s="632" t="s">
        <v>182</v>
      </c>
      <c r="T8" s="264" t="s">
        <v>183</v>
      </c>
      <c r="V8" s="286" t="s">
        <v>184</v>
      </c>
      <c r="W8" s="633" t="s">
        <v>185</v>
      </c>
      <c r="X8" s="633" t="s">
        <v>186</v>
      </c>
      <c r="Y8" s="633" t="s">
        <v>187</v>
      </c>
      <c r="AA8" s="1002"/>
      <c r="AB8" s="1002"/>
    </row>
    <row r="9" spans="2:28" ht="16.5" customHeight="1">
      <c r="B9" s="991">
        <f>W9</f>
        <v>0</v>
      </c>
      <c r="C9" s="183"/>
      <c r="D9" s="184"/>
      <c r="E9" s="184"/>
      <c r="F9" s="184"/>
      <c r="G9" s="184"/>
      <c r="H9" s="184"/>
      <c r="I9" s="184"/>
      <c r="J9" s="184"/>
      <c r="K9" s="184"/>
      <c r="L9" s="184"/>
      <c r="M9" s="184"/>
      <c r="N9" s="184"/>
      <c r="O9" s="184"/>
      <c r="P9" s="184"/>
      <c r="Q9" s="184"/>
      <c r="R9" s="185"/>
      <c r="S9" s="991">
        <f>W20</f>
        <v>0</v>
      </c>
      <c r="T9" s="186">
        <f>B9+B16</f>
        <v>0</v>
      </c>
      <c r="V9" s="634" t="s">
        <v>188</v>
      </c>
      <c r="W9" s="635"/>
      <c r="X9" s="286" t="s">
        <v>189</v>
      </c>
      <c r="Y9" s="300"/>
      <c r="AA9" s="1002"/>
      <c r="AB9" s="1002"/>
    </row>
    <row r="10" spans="2:28" ht="16.5" customHeight="1">
      <c r="B10" s="992"/>
      <c r="C10" s="182"/>
      <c r="D10" s="182"/>
      <c r="E10" s="182"/>
      <c r="F10" s="182"/>
      <c r="G10" s="182"/>
      <c r="H10" s="182"/>
      <c r="I10" s="636"/>
      <c r="J10" s="182"/>
      <c r="K10" s="182"/>
      <c r="L10" s="182"/>
      <c r="M10" s="182"/>
      <c r="N10" s="182"/>
      <c r="O10" s="182"/>
      <c r="P10" s="636"/>
      <c r="Q10" s="182"/>
      <c r="R10" s="182"/>
      <c r="S10" s="992"/>
      <c r="T10" s="264" t="s">
        <v>190</v>
      </c>
      <c r="V10" s="634" t="s">
        <v>191</v>
      </c>
      <c r="W10" s="635"/>
      <c r="X10" s="637">
        <f>W11+W12</f>
        <v>0</v>
      </c>
      <c r="Y10" s="289"/>
      <c r="AA10" s="1002"/>
      <c r="AB10" s="1002"/>
    </row>
    <row r="11" spans="2:28" ht="16.5" customHeight="1">
      <c r="B11" s="182"/>
      <c r="C11" s="182"/>
      <c r="D11" s="182"/>
      <c r="E11" s="182"/>
      <c r="F11" s="182"/>
      <c r="G11" s="182"/>
      <c r="H11" s="1000" t="s">
        <v>192</v>
      </c>
      <c r="I11" s="1001"/>
      <c r="J11" s="182"/>
      <c r="K11" s="182"/>
      <c r="L11" s="182"/>
      <c r="M11" s="182"/>
      <c r="N11" s="182"/>
      <c r="O11" s="1000" t="s">
        <v>193</v>
      </c>
      <c r="P11" s="1001"/>
      <c r="Q11" s="182"/>
      <c r="R11" s="182"/>
      <c r="S11" s="182"/>
      <c r="T11" s="187" t="e">
        <f>S9/T9</f>
        <v>#DIV/0!</v>
      </c>
      <c r="V11" s="634" t="s">
        <v>194</v>
      </c>
      <c r="W11" s="635"/>
      <c r="X11" s="637">
        <f>W13+W14+W15</f>
        <v>0</v>
      </c>
      <c r="Y11" s="638">
        <f>'本文２－１一般廃棄物'!I8+'本文２－１一般廃棄物'!I9</f>
        <v>0</v>
      </c>
      <c r="Z11" s="286" t="s">
        <v>195</v>
      </c>
      <c r="AA11" s="1002"/>
      <c r="AB11" s="1002"/>
    </row>
    <row r="12" spans="2:28" ht="16.5" customHeight="1">
      <c r="B12" s="182"/>
      <c r="C12" s="182"/>
      <c r="D12" s="182"/>
      <c r="E12" s="182"/>
      <c r="F12" s="182"/>
      <c r="G12" s="185"/>
      <c r="H12" s="993">
        <f>W13</f>
        <v>0</v>
      </c>
      <c r="I12" s="994"/>
      <c r="J12" s="182"/>
      <c r="K12" s="182"/>
      <c r="L12" s="182"/>
      <c r="M12" s="182"/>
      <c r="N12" s="185"/>
      <c r="O12" s="993">
        <f>W18</f>
        <v>0</v>
      </c>
      <c r="P12" s="994"/>
      <c r="Q12" s="182"/>
      <c r="R12" s="182"/>
      <c r="S12" s="182"/>
      <c r="V12" s="634" t="s">
        <v>196</v>
      </c>
      <c r="W12" s="635"/>
      <c r="X12" s="286" t="s">
        <v>197</v>
      </c>
      <c r="Y12" s="300"/>
      <c r="AA12" s="1002"/>
      <c r="AB12" s="1002"/>
    </row>
    <row r="13" spans="2:28" ht="16.5" customHeight="1">
      <c r="B13" s="182"/>
      <c r="C13" s="182"/>
      <c r="D13" s="182"/>
      <c r="E13" s="182"/>
      <c r="F13" s="182"/>
      <c r="G13" s="802"/>
      <c r="H13" s="995" t="e">
        <f>H12/B16</f>
        <v>#DIV/0!</v>
      </c>
      <c r="I13" s="996"/>
      <c r="J13" s="182"/>
      <c r="K13" s="182"/>
      <c r="L13" s="632" t="s">
        <v>198</v>
      </c>
      <c r="M13" s="182"/>
      <c r="N13" s="802"/>
      <c r="O13" s="995" t="e">
        <f>O12/B16</f>
        <v>#DIV/0!</v>
      </c>
      <c r="P13" s="996"/>
      <c r="Q13" s="182"/>
      <c r="R13" s="182"/>
      <c r="S13" s="182"/>
      <c r="V13" s="634" t="s">
        <v>199</v>
      </c>
      <c r="W13" s="635"/>
      <c r="X13" s="301"/>
      <c r="Y13" s="300"/>
      <c r="AA13" s="1002"/>
      <c r="AB13" s="1002"/>
    </row>
    <row r="14" spans="2:28" ht="16.5" customHeight="1">
      <c r="B14" s="182"/>
      <c r="C14" s="182"/>
      <c r="D14" s="182"/>
      <c r="E14" s="182"/>
      <c r="F14" s="182"/>
      <c r="G14" s="188"/>
      <c r="H14" s="182"/>
      <c r="I14" s="182"/>
      <c r="J14" s="182"/>
      <c r="K14" s="185"/>
      <c r="L14" s="801">
        <f>W16</f>
        <v>0</v>
      </c>
      <c r="M14" s="189"/>
      <c r="N14" s="188"/>
      <c r="O14" s="182"/>
      <c r="P14" s="182"/>
      <c r="Q14" s="182"/>
      <c r="R14" s="182"/>
      <c r="S14" s="182"/>
      <c r="V14" s="634" t="s">
        <v>200</v>
      </c>
      <c r="W14" s="635"/>
      <c r="X14" s="301"/>
      <c r="Y14" s="300"/>
      <c r="AA14" s="1002"/>
      <c r="AB14" s="1002"/>
    </row>
    <row r="15" spans="2:28" ht="16.5" customHeight="1">
      <c r="B15" s="632" t="s">
        <v>201</v>
      </c>
      <c r="C15" s="182"/>
      <c r="D15" s="182"/>
      <c r="E15" s="632" t="s">
        <v>202</v>
      </c>
      <c r="F15" s="182"/>
      <c r="G15" s="188"/>
      <c r="H15" s="1000" t="s">
        <v>203</v>
      </c>
      <c r="I15" s="1001"/>
      <c r="J15" s="182"/>
      <c r="K15" s="802"/>
      <c r="L15" s="190" t="e">
        <f>L14/B16</f>
        <v>#DIV/0!</v>
      </c>
      <c r="M15" s="182"/>
      <c r="N15" s="188"/>
      <c r="O15" s="1000" t="s">
        <v>204</v>
      </c>
      <c r="P15" s="1001"/>
      <c r="Q15" s="182"/>
      <c r="R15" s="182"/>
      <c r="S15" s="182"/>
      <c r="V15" s="634" t="s">
        <v>205</v>
      </c>
      <c r="W15" s="635"/>
      <c r="X15" s="301"/>
      <c r="Y15" s="300"/>
      <c r="AA15" s="1002"/>
      <c r="AB15" s="1002"/>
    </row>
    <row r="16" spans="2:28" ht="16.5" customHeight="1">
      <c r="B16" s="991">
        <f>W10</f>
        <v>0</v>
      </c>
      <c r="C16" s="183"/>
      <c r="D16" s="185"/>
      <c r="E16" s="801">
        <f>W11</f>
        <v>0</v>
      </c>
      <c r="F16" s="183"/>
      <c r="G16" s="189"/>
      <c r="H16" s="993">
        <f>W14</f>
        <v>0</v>
      </c>
      <c r="I16" s="994"/>
      <c r="J16" s="189"/>
      <c r="K16" s="188"/>
      <c r="L16" s="182"/>
      <c r="M16" s="182"/>
      <c r="N16" s="189"/>
      <c r="O16" s="993">
        <f>W19</f>
        <v>0</v>
      </c>
      <c r="P16" s="994"/>
      <c r="Q16" s="182"/>
      <c r="R16" s="182"/>
      <c r="S16" s="182"/>
      <c r="V16" s="634" t="s">
        <v>206</v>
      </c>
      <c r="W16" s="635"/>
      <c r="X16" s="637">
        <f>W18+W19</f>
        <v>0</v>
      </c>
      <c r="Y16" s="300"/>
      <c r="AA16" s="1002"/>
      <c r="AB16" s="1002"/>
    </row>
    <row r="17" spans="2:28" ht="16.5" customHeight="1">
      <c r="B17" s="992"/>
      <c r="C17" s="182"/>
      <c r="D17" s="802"/>
      <c r="E17" s="190" t="e">
        <f>E16/B16</f>
        <v>#DIV/0!</v>
      </c>
      <c r="F17" s="182"/>
      <c r="G17" s="188"/>
      <c r="H17" s="995" t="e">
        <f>H16/B16</f>
        <v>#DIV/0!</v>
      </c>
      <c r="I17" s="996"/>
      <c r="J17" s="182"/>
      <c r="K17" s="188"/>
      <c r="L17" s="632" t="s">
        <v>207</v>
      </c>
      <c r="M17" s="182"/>
      <c r="N17" s="182"/>
      <c r="O17" s="995" t="e">
        <f>O16/B16</f>
        <v>#DIV/0!</v>
      </c>
      <c r="P17" s="996"/>
      <c r="Q17" s="182"/>
      <c r="R17" s="182"/>
      <c r="S17" s="182"/>
      <c r="V17" s="634" t="s">
        <v>208</v>
      </c>
      <c r="W17" s="635"/>
      <c r="X17" s="286" t="s">
        <v>209</v>
      </c>
      <c r="Y17" s="300"/>
      <c r="AA17" s="1002"/>
      <c r="AB17" s="1002"/>
    </row>
    <row r="18" spans="2:28" ht="16.5" customHeight="1">
      <c r="B18" s="182"/>
      <c r="C18" s="182"/>
      <c r="D18" s="188"/>
      <c r="E18" s="182"/>
      <c r="F18" s="182"/>
      <c r="G18" s="188"/>
      <c r="H18" s="182"/>
      <c r="I18" s="182"/>
      <c r="J18" s="182"/>
      <c r="K18" s="189"/>
      <c r="L18" s="801">
        <f>W17</f>
        <v>0</v>
      </c>
      <c r="M18" s="182"/>
      <c r="N18" s="182"/>
      <c r="O18" s="182"/>
      <c r="P18" s="802"/>
      <c r="Q18" s="182"/>
      <c r="R18" s="182"/>
      <c r="S18" s="182"/>
      <c r="V18" s="634" t="s">
        <v>210</v>
      </c>
      <c r="W18" s="635"/>
      <c r="X18" s="301"/>
      <c r="Y18" s="300"/>
      <c r="AA18" s="1002"/>
      <c r="AB18" s="1002"/>
    </row>
    <row r="19" spans="2:28" ht="16.5" customHeight="1">
      <c r="B19" s="182"/>
      <c r="C19" s="182"/>
      <c r="D19" s="188"/>
      <c r="E19" s="632" t="s">
        <v>211</v>
      </c>
      <c r="F19" s="182"/>
      <c r="G19" s="188"/>
      <c r="H19" s="1000" t="s">
        <v>212</v>
      </c>
      <c r="I19" s="1001"/>
      <c r="J19" s="182"/>
      <c r="K19" s="182"/>
      <c r="L19" s="190" t="e">
        <f>L18/B16</f>
        <v>#DIV/0!</v>
      </c>
      <c r="M19" s="182"/>
      <c r="N19" s="182"/>
      <c r="O19" s="182"/>
      <c r="P19" s="188"/>
      <c r="Q19" s="182"/>
      <c r="R19" s="182"/>
      <c r="S19" s="632" t="s">
        <v>213</v>
      </c>
      <c r="V19" s="634" t="s">
        <v>214</v>
      </c>
      <c r="W19" s="635"/>
      <c r="X19" s="286" t="s">
        <v>215</v>
      </c>
      <c r="Y19" s="300"/>
      <c r="AA19" s="1002"/>
      <c r="AB19" s="1002"/>
    </row>
    <row r="20" spans="2:28" ht="16.5" customHeight="1">
      <c r="B20" s="182"/>
      <c r="C20" s="182"/>
      <c r="D20" s="189"/>
      <c r="E20" s="991">
        <f>W12</f>
        <v>0</v>
      </c>
      <c r="F20" s="182"/>
      <c r="G20" s="189"/>
      <c r="H20" s="993">
        <f>W15</f>
        <v>0</v>
      </c>
      <c r="I20" s="994"/>
      <c r="J20" s="183"/>
      <c r="K20" s="184"/>
      <c r="L20" s="184"/>
      <c r="M20" s="184"/>
      <c r="N20" s="184"/>
      <c r="O20" s="184"/>
      <c r="P20" s="183"/>
      <c r="Q20" s="184"/>
      <c r="R20" s="185"/>
      <c r="S20" s="801">
        <f>W21</f>
        <v>0</v>
      </c>
      <c r="V20" s="634" t="s">
        <v>216</v>
      </c>
      <c r="W20" s="635"/>
      <c r="X20" s="637">
        <f>W9+W13+W18</f>
        <v>0</v>
      </c>
      <c r="Y20" s="638">
        <f>'本文２－１一般廃棄物'!I14</f>
        <v>0</v>
      </c>
      <c r="Z20" s="286" t="s">
        <v>217</v>
      </c>
      <c r="AA20" s="1002"/>
      <c r="AB20" s="1002"/>
    </row>
    <row r="21" spans="2:28" ht="16.5" customHeight="1">
      <c r="E21" s="992"/>
      <c r="H21" s="995" t="e">
        <f>H20/B16</f>
        <v>#DIV/0!</v>
      </c>
      <c r="I21" s="996"/>
      <c r="S21" s="190" t="e">
        <f>S20/B16</f>
        <v>#DIV/0!</v>
      </c>
      <c r="V21" s="634" t="s">
        <v>218</v>
      </c>
      <c r="W21" s="635"/>
      <c r="X21" s="637">
        <f>W19+W15</f>
        <v>0</v>
      </c>
      <c r="Y21" s="638">
        <f>'本文２－１一般廃棄物'!I16</f>
        <v>0</v>
      </c>
      <c r="Z21" s="286" t="s">
        <v>219</v>
      </c>
      <c r="AA21" s="1002"/>
      <c r="AB21" s="1002"/>
    </row>
    <row r="22" spans="2:28" ht="16.5" customHeight="1">
      <c r="X22" s="286" t="s">
        <v>220</v>
      </c>
      <c r="AA22" s="1002"/>
      <c r="AB22" s="1002"/>
    </row>
    <row r="23" spans="2:28" ht="16.5" customHeight="1">
      <c r="B23" s="180" t="s">
        <v>221</v>
      </c>
      <c r="AA23" s="1002"/>
      <c r="AB23" s="1002"/>
    </row>
    <row r="24" spans="2:28" ht="16.5" customHeight="1">
      <c r="B24" s="181"/>
      <c r="C24" s="181"/>
      <c r="D24" s="181"/>
      <c r="E24" s="181"/>
      <c r="F24" s="181"/>
      <c r="G24" s="181"/>
      <c r="H24" s="181"/>
      <c r="I24" s="181"/>
      <c r="J24" s="181"/>
      <c r="K24" s="181"/>
      <c r="L24" s="181"/>
      <c r="M24" s="181"/>
      <c r="N24" s="181"/>
      <c r="O24" s="181"/>
      <c r="P24" s="181"/>
      <c r="Q24" s="181"/>
      <c r="R24" s="181"/>
      <c r="S24" s="181"/>
      <c r="T24" s="181"/>
      <c r="V24" s="639" t="s">
        <v>222</v>
      </c>
      <c r="W24" s="603"/>
      <c r="X24" s="638">
        <f>W9+W10</f>
        <v>0</v>
      </c>
      <c r="Y24" s="638">
        <f>'本文２－１一般廃棄物'!I12</f>
        <v>0</v>
      </c>
      <c r="AA24" s="1002"/>
      <c r="AB24" s="1002"/>
    </row>
    <row r="25" spans="2:28" ht="16.5" customHeight="1">
      <c r="X25" s="286" t="s">
        <v>223</v>
      </c>
      <c r="Y25" s="286" t="s">
        <v>224</v>
      </c>
      <c r="AA25" s="1002"/>
      <c r="AB25" s="1002"/>
    </row>
    <row r="26" spans="2:28" ht="21.75" customHeight="1">
      <c r="B26" s="997" t="s">
        <v>225</v>
      </c>
      <c r="C26" s="998"/>
      <c r="D26" s="998"/>
      <c r="E26" s="998"/>
      <c r="F26" s="998"/>
      <c r="G26" s="998"/>
      <c r="H26" s="998"/>
      <c r="I26" s="998"/>
      <c r="J26" s="998"/>
      <c r="K26" s="998"/>
      <c r="L26" s="998"/>
      <c r="M26" s="998"/>
      <c r="N26" s="998"/>
      <c r="O26" s="998"/>
      <c r="P26" s="998"/>
      <c r="Q26" s="998"/>
      <c r="R26" s="998"/>
      <c r="S26" s="998"/>
      <c r="T26" s="999"/>
    </row>
    <row r="27" spans="2:28" ht="14.25" customHeight="1">
      <c r="B27" s="182"/>
      <c r="C27" s="182"/>
      <c r="D27" s="182"/>
      <c r="E27" s="182"/>
      <c r="F27" s="182"/>
      <c r="G27" s="182"/>
      <c r="H27" s="182"/>
      <c r="I27" s="182"/>
      <c r="J27" s="182"/>
      <c r="K27" s="182"/>
      <c r="L27" s="182"/>
      <c r="M27" s="182"/>
      <c r="N27" s="182"/>
      <c r="O27" s="182"/>
      <c r="P27" s="182"/>
      <c r="Q27" s="182"/>
      <c r="R27" s="182"/>
      <c r="S27" s="182"/>
      <c r="T27" s="182"/>
    </row>
    <row r="28" spans="2:28" ht="16.5" customHeight="1">
      <c r="B28" s="303">
        <f>本文１基本事項!$E$25</f>
        <v>0</v>
      </c>
      <c r="W28" s="286" t="s">
        <v>178</v>
      </c>
      <c r="X28" s="1003" t="s">
        <v>226</v>
      </c>
      <c r="Y28" s="1004"/>
      <c r="AA28" s="1002" t="s">
        <v>180</v>
      </c>
      <c r="AB28" s="1002"/>
    </row>
    <row r="29" spans="2:28" ht="16.5" customHeight="1">
      <c r="B29" s="632" t="s">
        <v>181</v>
      </c>
      <c r="C29" s="182"/>
      <c r="D29" s="182"/>
      <c r="E29" s="182"/>
      <c r="F29" s="182"/>
      <c r="G29" s="182"/>
      <c r="H29" s="182"/>
      <c r="I29" s="182"/>
      <c r="J29" s="182"/>
      <c r="K29" s="182"/>
      <c r="L29" s="182"/>
      <c r="M29" s="182"/>
      <c r="N29" s="182"/>
      <c r="O29" s="182"/>
      <c r="P29" s="182"/>
      <c r="Q29" s="182"/>
      <c r="R29" s="182"/>
      <c r="S29" s="632" t="s">
        <v>182</v>
      </c>
      <c r="T29" s="264" t="s">
        <v>183</v>
      </c>
      <c r="V29" s="286" t="s">
        <v>184</v>
      </c>
      <c r="W29" s="633" t="s">
        <v>185</v>
      </c>
      <c r="X29" s="633" t="s">
        <v>186</v>
      </c>
      <c r="Y29" s="633" t="s">
        <v>187</v>
      </c>
      <c r="AA29" s="1002"/>
      <c r="AB29" s="1002"/>
    </row>
    <row r="30" spans="2:28" ht="16.5" customHeight="1">
      <c r="B30" s="991">
        <f>W30</f>
        <v>0</v>
      </c>
      <c r="C30" s="183"/>
      <c r="D30" s="184"/>
      <c r="E30" s="184"/>
      <c r="F30" s="184"/>
      <c r="G30" s="184"/>
      <c r="H30" s="184"/>
      <c r="I30" s="184"/>
      <c r="J30" s="184"/>
      <c r="K30" s="184"/>
      <c r="L30" s="184"/>
      <c r="M30" s="184"/>
      <c r="N30" s="184"/>
      <c r="O30" s="184"/>
      <c r="P30" s="184"/>
      <c r="Q30" s="184"/>
      <c r="R30" s="185"/>
      <c r="S30" s="991">
        <f>W41</f>
        <v>0</v>
      </c>
      <c r="T30" s="186">
        <f>B30+B37</f>
        <v>0</v>
      </c>
      <c r="V30" s="634" t="s">
        <v>188</v>
      </c>
      <c r="W30" s="635"/>
      <c r="X30" s="301" t="s">
        <v>227</v>
      </c>
      <c r="Y30" s="288"/>
      <c r="Z30" s="286"/>
      <c r="AA30" s="1002"/>
      <c r="AB30" s="1002"/>
    </row>
    <row r="31" spans="2:28" ht="16.5" customHeight="1">
      <c r="B31" s="992"/>
      <c r="C31" s="182"/>
      <c r="D31" s="182"/>
      <c r="E31" s="182"/>
      <c r="F31" s="182"/>
      <c r="G31" s="182"/>
      <c r="H31" s="182"/>
      <c r="I31" s="636"/>
      <c r="J31" s="182"/>
      <c r="K31" s="182"/>
      <c r="L31" s="182"/>
      <c r="M31" s="182"/>
      <c r="N31" s="182"/>
      <c r="O31" s="182"/>
      <c r="P31" s="636"/>
      <c r="Q31" s="182"/>
      <c r="R31" s="182"/>
      <c r="S31" s="992"/>
      <c r="T31" s="264" t="s">
        <v>190</v>
      </c>
      <c r="V31" s="634" t="s">
        <v>191</v>
      </c>
      <c r="W31" s="635"/>
      <c r="X31" s="637">
        <f>W32+W33</f>
        <v>0</v>
      </c>
      <c r="Y31" s="289"/>
      <c r="Z31" s="286"/>
      <c r="AA31" s="1002"/>
      <c r="AB31" s="1002"/>
    </row>
    <row r="32" spans="2:28" ht="16.5" customHeight="1">
      <c r="B32" s="182"/>
      <c r="C32" s="182"/>
      <c r="D32" s="182"/>
      <c r="E32" s="182"/>
      <c r="F32" s="182"/>
      <c r="G32" s="182"/>
      <c r="H32" s="1000" t="s">
        <v>192</v>
      </c>
      <c r="I32" s="1001"/>
      <c r="J32" s="182"/>
      <c r="K32" s="182"/>
      <c r="L32" s="182"/>
      <c r="M32" s="182"/>
      <c r="N32" s="182"/>
      <c r="O32" s="1000" t="s">
        <v>193</v>
      </c>
      <c r="P32" s="1001"/>
      <c r="Q32" s="182"/>
      <c r="R32" s="182"/>
      <c r="S32" s="182"/>
      <c r="T32" s="187" t="e">
        <f>S30/T30</f>
        <v>#DIV/0!</v>
      </c>
      <c r="V32" s="634" t="s">
        <v>194</v>
      </c>
      <c r="W32" s="635"/>
      <c r="X32" s="637">
        <f>W34+W35+W36</f>
        <v>0</v>
      </c>
      <c r="Y32" s="638">
        <f>'本文２－１一般廃棄物'!J8+'本文２－１一般廃棄物'!J9</f>
        <v>0</v>
      </c>
      <c r="Z32" s="286" t="s">
        <v>195</v>
      </c>
      <c r="AA32" s="1002"/>
      <c r="AB32" s="1002"/>
    </row>
    <row r="33" spans="2:40" ht="16.5" customHeight="1">
      <c r="B33" s="182"/>
      <c r="C33" s="182"/>
      <c r="D33" s="182"/>
      <c r="E33" s="182"/>
      <c r="F33" s="182"/>
      <c r="G33" s="185"/>
      <c r="H33" s="993">
        <f>W34</f>
        <v>0</v>
      </c>
      <c r="I33" s="994"/>
      <c r="J33" s="182"/>
      <c r="K33" s="182"/>
      <c r="L33" s="182"/>
      <c r="M33" s="182"/>
      <c r="N33" s="185"/>
      <c r="O33" s="993">
        <f>W39</f>
        <v>0</v>
      </c>
      <c r="P33" s="994"/>
      <c r="Q33" s="182"/>
      <c r="R33" s="182"/>
      <c r="S33" s="182"/>
      <c r="V33" s="634" t="s">
        <v>196</v>
      </c>
      <c r="W33" s="635"/>
      <c r="X33" s="301" t="s">
        <v>228</v>
      </c>
      <c r="Y33" s="288"/>
      <c r="Z33" s="286"/>
      <c r="AA33" s="1002"/>
      <c r="AB33" s="1002"/>
    </row>
    <row r="34" spans="2:40" ht="16.5" customHeight="1">
      <c r="B34" s="182"/>
      <c r="C34" s="182"/>
      <c r="D34" s="182"/>
      <c r="E34" s="182"/>
      <c r="F34" s="182"/>
      <c r="G34" s="802"/>
      <c r="H34" s="995" t="e">
        <f>H33/B37</f>
        <v>#DIV/0!</v>
      </c>
      <c r="I34" s="996"/>
      <c r="J34" s="182"/>
      <c r="K34" s="182"/>
      <c r="L34" s="632" t="s">
        <v>198</v>
      </c>
      <c r="M34" s="182"/>
      <c r="N34" s="802"/>
      <c r="O34" s="995" t="e">
        <f>O33/B37</f>
        <v>#DIV/0!</v>
      </c>
      <c r="P34" s="996"/>
      <c r="Q34" s="182"/>
      <c r="R34" s="182"/>
      <c r="S34" s="182"/>
      <c r="V34" s="634" t="s">
        <v>199</v>
      </c>
      <c r="W34" s="635"/>
      <c r="X34" s="287"/>
      <c r="Y34" s="288"/>
      <c r="Z34" s="286"/>
      <c r="AA34" s="1002"/>
      <c r="AB34" s="1002"/>
    </row>
    <row r="35" spans="2:40" ht="16.5" customHeight="1">
      <c r="B35" s="182"/>
      <c r="C35" s="182"/>
      <c r="D35" s="182"/>
      <c r="E35" s="182"/>
      <c r="F35" s="182"/>
      <c r="G35" s="188"/>
      <c r="H35" s="182"/>
      <c r="I35" s="182"/>
      <c r="J35" s="182"/>
      <c r="K35" s="185"/>
      <c r="L35" s="801">
        <f>W37</f>
        <v>0</v>
      </c>
      <c r="M35" s="189"/>
      <c r="N35" s="188"/>
      <c r="O35" s="182"/>
      <c r="P35" s="182"/>
      <c r="Q35" s="182"/>
      <c r="R35" s="182"/>
      <c r="S35" s="182"/>
      <c r="V35" s="634" t="s">
        <v>200</v>
      </c>
      <c r="W35" s="635"/>
      <c r="X35" s="287"/>
      <c r="Y35" s="288"/>
      <c r="Z35" s="286"/>
      <c r="AA35" s="1002"/>
      <c r="AB35" s="1002"/>
    </row>
    <row r="36" spans="2:40" ht="16.5" customHeight="1">
      <c r="B36" s="632" t="s">
        <v>201</v>
      </c>
      <c r="C36" s="182"/>
      <c r="D36" s="182"/>
      <c r="E36" s="632" t="s">
        <v>202</v>
      </c>
      <c r="F36" s="182"/>
      <c r="G36" s="188"/>
      <c r="H36" s="1000" t="s">
        <v>203</v>
      </c>
      <c r="I36" s="1001"/>
      <c r="J36" s="182"/>
      <c r="K36" s="802"/>
      <c r="L36" s="190" t="e">
        <f>L35/B37</f>
        <v>#DIV/0!</v>
      </c>
      <c r="M36" s="182"/>
      <c r="N36" s="188"/>
      <c r="O36" s="1000" t="s">
        <v>204</v>
      </c>
      <c r="P36" s="1001"/>
      <c r="Q36" s="182"/>
      <c r="R36" s="182"/>
      <c r="S36" s="182"/>
      <c r="V36" s="634" t="s">
        <v>205</v>
      </c>
      <c r="W36" s="635"/>
      <c r="X36" s="287"/>
      <c r="Y36" s="288"/>
      <c r="Z36" s="286"/>
      <c r="AA36" s="1002"/>
      <c r="AB36" s="1002"/>
    </row>
    <row r="37" spans="2:40" ht="16.5" customHeight="1">
      <c r="B37" s="991">
        <f>W31</f>
        <v>0</v>
      </c>
      <c r="C37" s="183"/>
      <c r="D37" s="185"/>
      <c r="E37" s="801">
        <f>W32</f>
        <v>0</v>
      </c>
      <c r="F37" s="183"/>
      <c r="G37" s="189"/>
      <c r="H37" s="993">
        <f>W35</f>
        <v>0</v>
      </c>
      <c r="I37" s="994"/>
      <c r="J37" s="189"/>
      <c r="K37" s="188"/>
      <c r="L37" s="182"/>
      <c r="M37" s="182"/>
      <c r="N37" s="189"/>
      <c r="O37" s="993">
        <f>W40</f>
        <v>0</v>
      </c>
      <c r="P37" s="994"/>
      <c r="Q37" s="182"/>
      <c r="R37" s="182"/>
      <c r="S37" s="182"/>
      <c r="V37" s="634" t="s">
        <v>206</v>
      </c>
      <c r="W37" s="635"/>
      <c r="X37" s="637">
        <f>W39+W40</f>
        <v>0</v>
      </c>
      <c r="Y37" s="288"/>
      <c r="Z37" s="286"/>
      <c r="AA37" s="1002"/>
      <c r="AB37" s="1002"/>
    </row>
    <row r="38" spans="2:40" ht="16.5" customHeight="1">
      <c r="B38" s="992"/>
      <c r="C38" s="182"/>
      <c r="D38" s="802"/>
      <c r="E38" s="190" t="e">
        <f>E37/B37</f>
        <v>#DIV/0!</v>
      </c>
      <c r="F38" s="182"/>
      <c r="G38" s="188"/>
      <c r="H38" s="995" t="e">
        <f>H37/B37</f>
        <v>#DIV/0!</v>
      </c>
      <c r="I38" s="996"/>
      <c r="J38" s="182"/>
      <c r="K38" s="188"/>
      <c r="L38" s="632" t="s">
        <v>207</v>
      </c>
      <c r="M38" s="182"/>
      <c r="N38" s="182"/>
      <c r="O38" s="995" t="e">
        <f>O37/B37</f>
        <v>#DIV/0!</v>
      </c>
      <c r="P38" s="996"/>
      <c r="Q38" s="182"/>
      <c r="R38" s="182"/>
      <c r="S38" s="182"/>
      <c r="V38" s="634" t="s">
        <v>208</v>
      </c>
      <c r="W38" s="635"/>
      <c r="X38" s="301" t="s">
        <v>229</v>
      </c>
      <c r="Y38" s="288"/>
      <c r="Z38" s="286"/>
      <c r="AA38" s="1002"/>
      <c r="AB38" s="1002"/>
    </row>
    <row r="39" spans="2:40" ht="16.5" customHeight="1">
      <c r="B39" s="182"/>
      <c r="C39" s="182"/>
      <c r="D39" s="188"/>
      <c r="E39" s="182"/>
      <c r="F39" s="182"/>
      <c r="G39" s="188"/>
      <c r="H39" s="182"/>
      <c r="I39" s="182"/>
      <c r="J39" s="182"/>
      <c r="K39" s="189"/>
      <c r="L39" s="801">
        <f>W38</f>
        <v>0</v>
      </c>
      <c r="M39" s="182"/>
      <c r="N39" s="182"/>
      <c r="O39" s="182"/>
      <c r="P39" s="802"/>
      <c r="Q39" s="182"/>
      <c r="R39" s="182"/>
      <c r="S39" s="182"/>
      <c r="V39" s="634" t="s">
        <v>210</v>
      </c>
      <c r="W39" s="635"/>
      <c r="X39" s="301"/>
      <c r="Y39" s="288"/>
      <c r="Z39" s="286"/>
      <c r="AA39" s="1002"/>
      <c r="AB39" s="1002"/>
    </row>
    <row r="40" spans="2:40" ht="16.5" customHeight="1">
      <c r="B40" s="182"/>
      <c r="C40" s="182"/>
      <c r="D40" s="188"/>
      <c r="E40" s="632" t="s">
        <v>211</v>
      </c>
      <c r="F40" s="182"/>
      <c r="G40" s="188"/>
      <c r="H40" s="1000" t="s">
        <v>212</v>
      </c>
      <c r="I40" s="1001"/>
      <c r="J40" s="182"/>
      <c r="K40" s="182"/>
      <c r="L40" s="190" t="e">
        <f>L39/B37</f>
        <v>#DIV/0!</v>
      </c>
      <c r="M40" s="182"/>
      <c r="N40" s="182"/>
      <c r="O40" s="182"/>
      <c r="P40" s="188"/>
      <c r="Q40" s="182"/>
      <c r="R40" s="182"/>
      <c r="S40" s="632" t="s">
        <v>213</v>
      </c>
      <c r="V40" s="634" t="s">
        <v>214</v>
      </c>
      <c r="W40" s="635"/>
      <c r="X40" s="301" t="s">
        <v>230</v>
      </c>
      <c r="Y40" s="288"/>
      <c r="Z40" s="286"/>
      <c r="AA40" s="1002"/>
      <c r="AB40" s="1002"/>
    </row>
    <row r="41" spans="2:40" ht="16.5" customHeight="1">
      <c r="B41" s="182"/>
      <c r="C41" s="182"/>
      <c r="D41" s="189"/>
      <c r="E41" s="801">
        <f>W33</f>
        <v>0</v>
      </c>
      <c r="F41" s="182"/>
      <c r="G41" s="189"/>
      <c r="H41" s="993">
        <f>W36</f>
        <v>0</v>
      </c>
      <c r="I41" s="994"/>
      <c r="J41" s="183"/>
      <c r="K41" s="184"/>
      <c r="L41" s="184"/>
      <c r="M41" s="184"/>
      <c r="N41" s="184"/>
      <c r="O41" s="184"/>
      <c r="P41" s="183"/>
      <c r="Q41" s="184"/>
      <c r="R41" s="185"/>
      <c r="S41" s="801">
        <f>W42</f>
        <v>0</v>
      </c>
      <c r="V41" s="634" t="s">
        <v>216</v>
      </c>
      <c r="W41" s="635"/>
      <c r="X41" s="637">
        <f>W30+W34+W39</f>
        <v>0</v>
      </c>
      <c r="Y41" s="638">
        <f>'本文２－１一般廃棄物'!J14</f>
        <v>0</v>
      </c>
      <c r="Z41" s="286" t="s">
        <v>217</v>
      </c>
      <c r="AA41" s="1002"/>
      <c r="AB41" s="1002"/>
    </row>
    <row r="42" spans="2:40" ht="16.5" customHeight="1">
      <c r="E42" s="191"/>
      <c r="H42" s="995" t="e">
        <f>H41/B37</f>
        <v>#DIV/0!</v>
      </c>
      <c r="I42" s="996"/>
      <c r="S42" s="190" t="e">
        <f>S41/B37</f>
        <v>#DIV/0!</v>
      </c>
      <c r="V42" s="634" t="s">
        <v>231</v>
      </c>
      <c r="W42" s="635"/>
      <c r="X42" s="637">
        <f>W40+W36</f>
        <v>0</v>
      </c>
      <c r="Y42" s="638">
        <f>'本文２－１一般廃棄物'!J16</f>
        <v>0</v>
      </c>
      <c r="Z42" s="286" t="s">
        <v>219</v>
      </c>
      <c r="AA42" s="1002"/>
      <c r="AB42" s="1002"/>
    </row>
    <row r="43" spans="2:40" ht="16.5" customHeight="1">
      <c r="E43" s="186"/>
      <c r="H43" s="192"/>
      <c r="I43" s="192"/>
      <c r="S43" s="192"/>
      <c r="X43" s="286" t="s">
        <v>232</v>
      </c>
      <c r="AA43" s="1002"/>
      <c r="AB43" s="1002"/>
    </row>
    <row r="44" spans="2:40" ht="16.5" customHeight="1">
      <c r="B44" s="180" t="s">
        <v>221</v>
      </c>
      <c r="V44" s="285"/>
      <c r="X44" s="180"/>
      <c r="Y44" s="180"/>
      <c r="Z44" s="180"/>
      <c r="AA44" s="1002"/>
      <c r="AB44" s="1002"/>
      <c r="AC44" s="180"/>
      <c r="AD44" s="180"/>
      <c r="AH44" s="181"/>
      <c r="AI44" s="181"/>
      <c r="AJ44" s="181"/>
      <c r="AK44" s="181"/>
      <c r="AL44" s="181"/>
      <c r="AM44" s="181"/>
      <c r="AN44" s="181"/>
    </row>
    <row r="45" spans="2:40" ht="16.5" customHeight="1">
      <c r="B45" s="181"/>
      <c r="C45" s="181"/>
      <c r="D45" s="181"/>
      <c r="E45" s="181"/>
      <c r="F45" s="181"/>
      <c r="G45" s="181"/>
      <c r="H45" s="181"/>
      <c r="I45" s="181"/>
      <c r="J45" s="181"/>
      <c r="K45" s="181"/>
      <c r="L45" s="181"/>
      <c r="M45" s="181"/>
      <c r="N45" s="181"/>
      <c r="O45" s="181"/>
      <c r="P45" s="181"/>
      <c r="Q45" s="181"/>
      <c r="R45" s="181"/>
      <c r="S45" s="181"/>
      <c r="T45" s="181"/>
      <c r="V45" s="639" t="s">
        <v>222</v>
      </c>
      <c r="W45" s="603"/>
      <c r="X45" s="638">
        <f>W30+W31</f>
        <v>0</v>
      </c>
      <c r="Y45" s="638">
        <f>'本文２－１一般廃棄物'!J12</f>
        <v>0</v>
      </c>
      <c r="Z45" s="180"/>
      <c r="AA45" s="1002"/>
      <c r="AB45" s="1002"/>
      <c r="AC45" s="180"/>
      <c r="AD45" s="180"/>
      <c r="AG45" s="181"/>
      <c r="AH45" s="181"/>
      <c r="AI45" s="181"/>
      <c r="AJ45" s="181"/>
      <c r="AK45" s="181"/>
      <c r="AL45" s="181"/>
      <c r="AM45" s="181"/>
      <c r="AN45" s="181"/>
    </row>
    <row r="46" spans="2:40" ht="16.5" customHeight="1">
      <c r="V46" s="180"/>
      <c r="X46" s="302" t="s">
        <v>233</v>
      </c>
      <c r="Y46" s="302" t="s">
        <v>224</v>
      </c>
      <c r="Z46" s="180"/>
      <c r="AA46" s="1002"/>
      <c r="AB46" s="1002"/>
      <c r="AC46" s="180"/>
      <c r="AD46" s="180"/>
      <c r="AG46" s="181"/>
      <c r="AH46" s="181"/>
      <c r="AI46" s="181"/>
      <c r="AJ46" s="181"/>
      <c r="AK46" s="181"/>
      <c r="AL46" s="181"/>
      <c r="AM46" s="181"/>
      <c r="AN46" s="181"/>
    </row>
    <row r="47" spans="2:40">
      <c r="V47" s="180"/>
      <c r="W47" s="180"/>
      <c r="X47" s="180"/>
      <c r="Y47" s="180"/>
      <c r="Z47" s="180"/>
      <c r="AA47" s="180"/>
      <c r="AB47" s="180"/>
      <c r="AC47" s="180"/>
      <c r="AD47" s="181"/>
      <c r="AE47" s="181"/>
      <c r="AF47" s="181"/>
      <c r="AG47" s="181"/>
      <c r="AH47" s="181"/>
      <c r="AI47" s="181"/>
      <c r="AJ47" s="181"/>
      <c r="AK47" s="181"/>
      <c r="AL47" s="181"/>
      <c r="AM47" s="181"/>
      <c r="AN47" s="181"/>
    </row>
    <row r="48" spans="2:40">
      <c r="V48" s="180"/>
      <c r="W48" s="180"/>
      <c r="X48" s="180"/>
      <c r="Y48" s="180"/>
      <c r="Z48" s="180"/>
      <c r="AA48" s="180"/>
      <c r="AB48" s="180"/>
      <c r="AC48" s="180"/>
      <c r="AD48" s="181"/>
      <c r="AE48" s="181"/>
      <c r="AF48" s="181"/>
      <c r="AG48" s="181"/>
      <c r="AH48" s="181"/>
      <c r="AI48" s="181"/>
      <c r="AJ48" s="181"/>
      <c r="AK48" s="181"/>
      <c r="AL48" s="181"/>
      <c r="AM48" s="181"/>
      <c r="AN48" s="181"/>
    </row>
    <row r="49" spans="1:40">
      <c r="A49" s="196"/>
      <c r="B49" s="196"/>
      <c r="C49" s="196"/>
      <c r="D49" s="196"/>
      <c r="E49" s="196"/>
      <c r="F49" s="196"/>
      <c r="G49" s="196"/>
      <c r="H49" s="196"/>
      <c r="I49" s="196"/>
      <c r="J49" s="196"/>
      <c r="K49" s="196"/>
      <c r="V49" s="180"/>
      <c r="W49" s="180"/>
      <c r="X49" s="180"/>
      <c r="Y49" s="180"/>
      <c r="Z49" s="180"/>
      <c r="AA49" s="180"/>
      <c r="AB49" s="180"/>
      <c r="AC49" s="180"/>
      <c r="AD49" s="181"/>
      <c r="AE49" s="181"/>
      <c r="AF49" s="181"/>
      <c r="AG49" s="181"/>
      <c r="AH49" s="181"/>
      <c r="AI49" s="181"/>
      <c r="AJ49" s="181"/>
      <c r="AK49" s="181"/>
      <c r="AL49" s="181"/>
      <c r="AM49" s="181"/>
      <c r="AN49" s="181"/>
    </row>
    <row r="50" spans="1:40">
      <c r="A50" s="196"/>
      <c r="B50" s="196"/>
      <c r="C50" s="196"/>
      <c r="D50" s="196"/>
      <c r="E50" s="196"/>
      <c r="F50" s="196"/>
      <c r="G50" s="196"/>
      <c r="H50" s="196"/>
      <c r="I50" s="196"/>
      <c r="J50" s="196"/>
      <c r="K50" s="196"/>
      <c r="V50" s="180"/>
      <c r="W50" s="180"/>
      <c r="X50" s="180"/>
      <c r="Y50" s="180"/>
      <c r="Z50" s="180"/>
      <c r="AA50" s="180"/>
      <c r="AB50" s="180"/>
      <c r="AC50" s="180"/>
      <c r="AD50" s="181"/>
      <c r="AE50" s="181"/>
      <c r="AF50" s="181"/>
      <c r="AG50" s="181"/>
      <c r="AH50" s="181"/>
      <c r="AI50" s="181"/>
      <c r="AJ50" s="181"/>
      <c r="AK50" s="181"/>
      <c r="AL50" s="181"/>
      <c r="AM50" s="181"/>
      <c r="AN50" s="181"/>
    </row>
    <row r="51" spans="1:40">
      <c r="A51" s="196"/>
      <c r="B51" s="196"/>
      <c r="C51" s="196"/>
      <c r="D51" s="196"/>
      <c r="E51" s="196"/>
      <c r="F51" s="196"/>
      <c r="G51" s="196"/>
      <c r="H51" s="196"/>
      <c r="I51" s="196"/>
      <c r="J51" s="196"/>
      <c r="K51" s="196"/>
      <c r="V51" s="180"/>
      <c r="W51" s="180"/>
      <c r="X51" s="180"/>
      <c r="Y51" s="180"/>
      <c r="Z51" s="180"/>
      <c r="AA51" s="180"/>
      <c r="AB51" s="180"/>
      <c r="AC51" s="180"/>
      <c r="AD51" s="181"/>
      <c r="AE51" s="181"/>
      <c r="AF51" s="181"/>
      <c r="AG51" s="181"/>
      <c r="AH51" s="181"/>
      <c r="AI51" s="181"/>
      <c r="AJ51" s="181"/>
      <c r="AK51" s="181"/>
      <c r="AL51" s="181"/>
      <c r="AM51" s="181"/>
      <c r="AN51" s="181"/>
    </row>
    <row r="52" spans="1:40">
      <c r="A52" s="196"/>
      <c r="B52" s="196"/>
      <c r="C52" s="196"/>
      <c r="D52" s="196"/>
      <c r="E52" s="196"/>
      <c r="F52" s="196"/>
      <c r="G52" s="196"/>
      <c r="H52" s="196"/>
      <c r="I52" s="196"/>
      <c r="J52" s="196"/>
      <c r="K52" s="196"/>
      <c r="V52" s="180"/>
      <c r="W52" s="180"/>
      <c r="X52" s="180"/>
      <c r="Y52" s="180"/>
      <c r="Z52" s="180"/>
      <c r="AA52" s="180"/>
      <c r="AB52" s="180"/>
      <c r="AC52" s="180"/>
      <c r="AD52" s="181"/>
      <c r="AE52" s="181"/>
      <c r="AF52" s="181"/>
      <c r="AG52" s="181"/>
      <c r="AH52" s="181"/>
      <c r="AI52" s="181"/>
      <c r="AJ52" s="181"/>
      <c r="AK52" s="181"/>
      <c r="AL52" s="181"/>
      <c r="AM52" s="181"/>
      <c r="AN52" s="181"/>
    </row>
    <row r="53" spans="1:40">
      <c r="A53" s="196"/>
      <c r="B53" s="196"/>
      <c r="C53" s="196"/>
      <c r="D53" s="196"/>
      <c r="E53" s="196"/>
      <c r="F53" s="196"/>
      <c r="G53" s="196"/>
      <c r="H53" s="196"/>
      <c r="I53" s="196"/>
      <c r="J53" s="196"/>
      <c r="K53" s="196"/>
      <c r="V53" s="180"/>
      <c r="W53" s="180"/>
      <c r="X53" s="180"/>
      <c r="Y53" s="180"/>
      <c r="Z53" s="180"/>
      <c r="AA53" s="180"/>
      <c r="AB53" s="180"/>
      <c r="AC53" s="180"/>
      <c r="AD53" s="181"/>
      <c r="AE53" s="181"/>
      <c r="AF53" s="181"/>
      <c r="AG53" s="181"/>
      <c r="AH53" s="181"/>
      <c r="AI53" s="181"/>
      <c r="AJ53" s="181"/>
      <c r="AK53" s="181"/>
      <c r="AL53" s="181"/>
      <c r="AM53" s="181"/>
      <c r="AN53" s="181"/>
    </row>
    <row r="54" spans="1:40">
      <c r="A54" s="196"/>
      <c r="B54" s="196"/>
      <c r="C54" s="196"/>
      <c r="D54" s="196"/>
      <c r="E54" s="196"/>
      <c r="F54" s="196"/>
      <c r="G54" s="196"/>
      <c r="H54" s="196"/>
      <c r="I54" s="196"/>
      <c r="J54" s="196"/>
      <c r="K54" s="196"/>
      <c r="V54" s="180"/>
      <c r="W54" s="180"/>
      <c r="X54" s="180"/>
      <c r="Y54" s="180"/>
      <c r="Z54" s="180"/>
      <c r="AA54" s="180"/>
      <c r="AB54" s="180"/>
      <c r="AC54" s="180"/>
      <c r="AD54" s="181"/>
      <c r="AE54" s="181"/>
      <c r="AF54" s="181"/>
      <c r="AG54" s="181"/>
      <c r="AH54" s="181"/>
      <c r="AI54" s="181"/>
      <c r="AJ54" s="181"/>
      <c r="AK54" s="181"/>
      <c r="AL54" s="181"/>
      <c r="AM54" s="181"/>
      <c r="AN54" s="181"/>
    </row>
    <row r="55" spans="1:40">
      <c r="A55" s="196"/>
      <c r="B55" s="196"/>
      <c r="C55" s="196"/>
      <c r="D55" s="196"/>
      <c r="E55" s="196"/>
      <c r="F55" s="196"/>
      <c r="G55" s="196"/>
      <c r="H55" s="196"/>
      <c r="I55" s="196"/>
      <c r="J55" s="196"/>
      <c r="K55" s="196"/>
      <c r="V55" s="180"/>
      <c r="W55" s="180"/>
      <c r="X55" s="180"/>
      <c r="Y55" s="180"/>
      <c r="Z55" s="180"/>
      <c r="AA55" s="180"/>
      <c r="AB55" s="180"/>
      <c r="AC55" s="180"/>
      <c r="AD55" s="181"/>
      <c r="AE55" s="181"/>
      <c r="AF55" s="181"/>
      <c r="AG55" s="181"/>
      <c r="AH55" s="181"/>
      <c r="AI55" s="181"/>
      <c r="AJ55" s="181"/>
      <c r="AK55" s="181"/>
      <c r="AL55" s="181"/>
      <c r="AM55" s="181"/>
      <c r="AN55" s="181"/>
    </row>
    <row r="56" spans="1:40">
      <c r="A56" s="196"/>
      <c r="B56" s="196"/>
      <c r="C56" s="196"/>
      <c r="D56" s="196"/>
      <c r="E56" s="196"/>
      <c r="F56" s="196"/>
      <c r="G56" s="196"/>
      <c r="H56" s="196"/>
      <c r="I56" s="196"/>
      <c r="J56" s="196"/>
      <c r="K56" s="196"/>
      <c r="AA56" s="285"/>
      <c r="AB56" s="180"/>
      <c r="AC56" s="180"/>
      <c r="AD56" s="180"/>
      <c r="AL56" s="181"/>
      <c r="AM56" s="181"/>
      <c r="AN56" s="181"/>
    </row>
    <row r="57" spans="1:40">
      <c r="A57" s="196"/>
      <c r="B57" s="196"/>
      <c r="C57" s="196"/>
      <c r="D57" s="196"/>
      <c r="E57" s="196"/>
      <c r="F57" s="196"/>
      <c r="G57" s="196"/>
      <c r="H57" s="196"/>
      <c r="I57" s="196"/>
      <c r="J57" s="196"/>
      <c r="K57" s="196"/>
      <c r="AA57" s="285"/>
      <c r="AB57" s="180"/>
      <c r="AC57" s="180"/>
      <c r="AD57" s="180"/>
      <c r="AL57" s="181"/>
      <c r="AM57" s="181"/>
      <c r="AN57" s="181"/>
    </row>
    <row r="58" spans="1:40">
      <c r="A58" s="196"/>
      <c r="B58" s="196"/>
      <c r="C58" s="196"/>
      <c r="D58" s="196"/>
      <c r="E58" s="196"/>
      <c r="F58" s="196"/>
      <c r="G58" s="196"/>
      <c r="H58" s="196"/>
      <c r="I58" s="196"/>
      <c r="J58" s="196"/>
      <c r="K58" s="196"/>
      <c r="AA58" s="285"/>
      <c r="AB58" s="180"/>
      <c r="AC58" s="180"/>
      <c r="AD58" s="180"/>
      <c r="AL58" s="181"/>
      <c r="AM58" s="181"/>
      <c r="AN58" s="181"/>
    </row>
    <row r="59" spans="1:40">
      <c r="A59" s="196"/>
      <c r="B59" s="196"/>
      <c r="C59" s="196"/>
      <c r="D59" s="196"/>
      <c r="E59" s="196"/>
      <c r="F59" s="196"/>
      <c r="G59" s="196"/>
      <c r="H59" s="196"/>
      <c r="I59" s="196"/>
      <c r="J59" s="196"/>
      <c r="K59" s="196"/>
      <c r="S59" s="200"/>
      <c r="T59" s="285"/>
      <c r="V59" s="180"/>
      <c r="W59" s="180"/>
      <c r="X59" s="180"/>
      <c r="Y59" s="180"/>
      <c r="Z59" s="180"/>
      <c r="AA59" s="180"/>
      <c r="AB59" s="181"/>
      <c r="AC59" s="181"/>
      <c r="AD59" s="181"/>
      <c r="AE59" s="181"/>
      <c r="AF59" s="181"/>
      <c r="AG59" s="181"/>
      <c r="AH59" s="181"/>
      <c r="AI59" s="181"/>
      <c r="AJ59" s="181"/>
      <c r="AK59" s="181"/>
      <c r="AL59" s="181"/>
      <c r="AM59" s="181"/>
      <c r="AN59" s="181"/>
    </row>
    <row r="60" spans="1:40">
      <c r="A60" s="196"/>
      <c r="B60" s="196"/>
      <c r="C60" s="196"/>
      <c r="D60" s="196"/>
      <c r="E60" s="196"/>
      <c r="F60" s="196"/>
      <c r="G60" s="196"/>
      <c r="H60" s="196"/>
      <c r="I60" s="196"/>
      <c r="J60" s="196"/>
      <c r="K60" s="196"/>
      <c r="S60" s="200"/>
      <c r="T60" s="285"/>
      <c r="V60" s="180"/>
      <c r="W60" s="180"/>
      <c r="X60" s="180"/>
      <c r="Y60" s="180"/>
      <c r="Z60" s="180"/>
      <c r="AA60" s="180"/>
      <c r="AB60" s="181"/>
      <c r="AC60" s="181"/>
      <c r="AD60" s="181"/>
      <c r="AE60" s="181"/>
      <c r="AF60" s="181"/>
      <c r="AG60" s="181"/>
      <c r="AH60" s="181"/>
      <c r="AI60" s="181"/>
      <c r="AJ60" s="181"/>
      <c r="AK60" s="181"/>
      <c r="AL60" s="181"/>
      <c r="AM60" s="181"/>
      <c r="AN60" s="181"/>
    </row>
    <row r="61" spans="1:40">
      <c r="A61" s="196"/>
      <c r="B61" s="196"/>
      <c r="C61" s="196"/>
      <c r="D61" s="196"/>
      <c r="E61" s="196"/>
      <c r="F61" s="196"/>
      <c r="G61" s="196"/>
      <c r="H61" s="196"/>
      <c r="I61" s="196"/>
      <c r="J61" s="196"/>
      <c r="K61" s="196"/>
      <c r="S61" s="200"/>
      <c r="T61" s="285"/>
      <c r="V61" s="180"/>
      <c r="W61" s="180"/>
      <c r="X61" s="180"/>
      <c r="Y61" s="180"/>
      <c r="Z61" s="180"/>
      <c r="AA61" s="180"/>
      <c r="AB61" s="181"/>
      <c r="AC61" s="181"/>
      <c r="AD61" s="181"/>
      <c r="AE61" s="181"/>
      <c r="AF61" s="181"/>
      <c r="AG61" s="181"/>
      <c r="AH61" s="181"/>
      <c r="AI61" s="181"/>
      <c r="AJ61" s="181"/>
      <c r="AK61" s="181"/>
      <c r="AL61" s="181"/>
      <c r="AM61" s="181"/>
      <c r="AN61" s="181"/>
    </row>
    <row r="62" spans="1:40">
      <c r="A62" s="196"/>
      <c r="B62" s="196"/>
      <c r="C62" s="196"/>
      <c r="D62" s="196"/>
      <c r="E62" s="196"/>
      <c r="F62" s="196"/>
      <c r="G62" s="196"/>
      <c r="H62" s="196"/>
      <c r="I62" s="196"/>
      <c r="J62" s="196"/>
      <c r="K62" s="196"/>
      <c r="S62" s="200"/>
      <c r="T62" s="285"/>
      <c r="V62" s="180"/>
      <c r="W62" s="180"/>
      <c r="X62" s="180"/>
      <c r="Y62" s="180"/>
      <c r="Z62" s="180"/>
      <c r="AA62" s="180"/>
      <c r="AB62" s="180"/>
      <c r="AC62" s="180"/>
      <c r="AD62" s="180"/>
      <c r="AE62" s="181"/>
      <c r="AF62" s="181"/>
      <c r="AG62" s="181"/>
      <c r="AH62" s="181"/>
      <c r="AI62" s="181"/>
      <c r="AJ62" s="181"/>
      <c r="AK62" s="181"/>
      <c r="AL62" s="181"/>
      <c r="AM62" s="181"/>
      <c r="AN62" s="181"/>
    </row>
    <row r="63" spans="1:40">
      <c r="A63" s="196"/>
      <c r="B63" s="196"/>
      <c r="C63" s="196"/>
      <c r="D63" s="196"/>
      <c r="E63" s="196"/>
      <c r="F63" s="196"/>
      <c r="G63" s="196"/>
      <c r="H63" s="196"/>
      <c r="I63" s="196"/>
      <c r="J63" s="196"/>
      <c r="K63" s="196"/>
      <c r="S63" s="200"/>
      <c r="T63" s="285"/>
      <c r="V63" s="180"/>
      <c r="W63" s="180"/>
      <c r="X63" s="180"/>
      <c r="Y63" s="180"/>
      <c r="Z63" s="180"/>
      <c r="AA63" s="180"/>
      <c r="AB63" s="180"/>
      <c r="AC63" s="180"/>
      <c r="AD63" s="180"/>
      <c r="AE63" s="181"/>
      <c r="AF63" s="181"/>
      <c r="AG63" s="181"/>
      <c r="AH63" s="181"/>
      <c r="AI63" s="181"/>
      <c r="AJ63" s="181"/>
      <c r="AK63" s="181"/>
      <c r="AL63" s="181"/>
      <c r="AM63" s="181"/>
      <c r="AN63" s="181"/>
    </row>
    <row r="64" spans="1:40">
      <c r="S64" s="200"/>
      <c r="T64" s="285"/>
      <c r="V64" s="180"/>
      <c r="W64" s="180"/>
      <c r="X64" s="180"/>
      <c r="Y64" s="180"/>
      <c r="Z64" s="180"/>
      <c r="AA64" s="180"/>
      <c r="AB64" s="180"/>
      <c r="AC64" s="180"/>
      <c r="AD64" s="180"/>
      <c r="AE64" s="181"/>
      <c r="AF64" s="181"/>
      <c r="AG64" s="181"/>
      <c r="AH64" s="181"/>
      <c r="AI64" s="181"/>
      <c r="AJ64" s="181"/>
      <c r="AK64" s="181"/>
      <c r="AL64" s="181"/>
      <c r="AM64" s="181"/>
      <c r="AN64" s="181"/>
    </row>
    <row r="65" spans="19:40">
      <c r="S65" s="200"/>
      <c r="T65" s="285"/>
      <c r="V65" s="180"/>
      <c r="W65" s="180"/>
      <c r="X65" s="180"/>
      <c r="Y65" s="180"/>
      <c r="Z65" s="180"/>
      <c r="AA65" s="180"/>
      <c r="AB65" s="180"/>
      <c r="AC65" s="180"/>
      <c r="AD65" s="180"/>
      <c r="AE65" s="181"/>
      <c r="AF65" s="181"/>
      <c r="AG65" s="181"/>
      <c r="AH65" s="181"/>
      <c r="AI65" s="181"/>
      <c r="AJ65" s="181"/>
      <c r="AK65" s="181"/>
      <c r="AL65" s="181"/>
      <c r="AM65" s="181"/>
      <c r="AN65" s="181"/>
    </row>
    <row r="66" spans="19:40">
      <c r="S66" s="200"/>
      <c r="T66" s="285"/>
      <c r="V66" s="180"/>
      <c r="W66" s="180"/>
      <c r="X66" s="180"/>
      <c r="Y66" s="180"/>
      <c r="Z66" s="180"/>
      <c r="AA66" s="180"/>
      <c r="AB66" s="180"/>
      <c r="AC66" s="180"/>
      <c r="AD66" s="180"/>
      <c r="AE66" s="181"/>
      <c r="AF66" s="181"/>
      <c r="AG66" s="181"/>
      <c r="AH66" s="181"/>
      <c r="AI66" s="181"/>
      <c r="AJ66" s="181"/>
      <c r="AK66" s="181"/>
      <c r="AL66" s="181"/>
      <c r="AM66" s="181"/>
      <c r="AN66" s="181"/>
    </row>
    <row r="67" spans="19:40">
      <c r="S67" s="200"/>
      <c r="T67" s="285"/>
      <c r="V67" s="180"/>
      <c r="W67" s="180"/>
      <c r="X67" s="180"/>
      <c r="Y67" s="180"/>
      <c r="Z67" s="180"/>
      <c r="AA67" s="180"/>
      <c r="AB67" s="180"/>
      <c r="AC67" s="180"/>
      <c r="AD67" s="180"/>
      <c r="AE67" s="181"/>
      <c r="AF67" s="181"/>
      <c r="AG67" s="181"/>
      <c r="AH67" s="181"/>
      <c r="AI67" s="181"/>
      <c r="AJ67" s="181"/>
      <c r="AK67" s="181"/>
      <c r="AL67" s="181"/>
      <c r="AM67" s="181"/>
      <c r="AN67" s="181"/>
    </row>
    <row r="68" spans="19:40">
      <c r="S68" s="200"/>
      <c r="T68" s="285"/>
      <c r="V68" s="180"/>
      <c r="W68" s="180"/>
      <c r="X68" s="180"/>
      <c r="Y68" s="180"/>
      <c r="Z68" s="180"/>
      <c r="AA68" s="180"/>
      <c r="AB68" s="180"/>
      <c r="AC68" s="180"/>
      <c r="AD68" s="180"/>
      <c r="AE68" s="181"/>
      <c r="AF68" s="181"/>
      <c r="AG68" s="181"/>
      <c r="AH68" s="181"/>
      <c r="AI68" s="181"/>
      <c r="AJ68" s="181"/>
      <c r="AK68" s="181"/>
      <c r="AL68" s="181"/>
      <c r="AM68" s="181"/>
      <c r="AN68" s="181"/>
    </row>
    <row r="69" spans="19:40">
      <c r="S69" s="200"/>
      <c r="T69" s="285"/>
      <c r="V69" s="180"/>
      <c r="W69" s="180"/>
      <c r="X69" s="180"/>
      <c r="Y69" s="180"/>
      <c r="Z69" s="180"/>
      <c r="AA69" s="180"/>
      <c r="AB69" s="180"/>
      <c r="AC69" s="180"/>
      <c r="AD69" s="180"/>
      <c r="AE69" s="181"/>
      <c r="AF69" s="181"/>
      <c r="AG69" s="181"/>
      <c r="AH69" s="181"/>
      <c r="AI69" s="181"/>
      <c r="AJ69" s="181"/>
      <c r="AK69" s="181"/>
      <c r="AL69" s="181"/>
      <c r="AM69" s="181"/>
      <c r="AN69" s="181"/>
    </row>
    <row r="70" spans="19:40">
      <c r="S70" s="200"/>
      <c r="T70" s="285"/>
      <c r="V70" s="180"/>
      <c r="W70" s="180"/>
      <c r="X70" s="180"/>
      <c r="Y70" s="180"/>
      <c r="Z70" s="180"/>
      <c r="AA70" s="180"/>
      <c r="AB70" s="180"/>
      <c r="AC70" s="180"/>
      <c r="AD70" s="180"/>
      <c r="AE70" s="181"/>
      <c r="AF70" s="181"/>
      <c r="AG70" s="181"/>
      <c r="AH70" s="181"/>
      <c r="AI70" s="181"/>
      <c r="AJ70" s="181"/>
      <c r="AK70" s="181"/>
      <c r="AL70" s="181"/>
      <c r="AM70" s="181"/>
      <c r="AN70" s="181"/>
    </row>
    <row r="71" spans="19:40">
      <c r="S71" s="200"/>
      <c r="T71" s="285"/>
      <c r="V71" s="180"/>
      <c r="W71" s="180"/>
      <c r="X71" s="180"/>
      <c r="Y71" s="180"/>
      <c r="Z71" s="180"/>
      <c r="AA71" s="180"/>
      <c r="AB71" s="180"/>
      <c r="AC71" s="180"/>
      <c r="AD71" s="180"/>
      <c r="AE71" s="181"/>
      <c r="AF71" s="181"/>
      <c r="AG71" s="181"/>
      <c r="AH71" s="181"/>
      <c r="AI71" s="181"/>
      <c r="AJ71" s="181"/>
      <c r="AK71" s="181"/>
      <c r="AL71" s="181"/>
      <c r="AM71" s="181"/>
      <c r="AN71" s="181"/>
    </row>
    <row r="72" spans="19:40">
      <c r="S72" s="200"/>
      <c r="T72" s="285"/>
      <c r="V72" s="180"/>
      <c r="W72" s="180"/>
      <c r="X72" s="180"/>
      <c r="Y72" s="180"/>
      <c r="Z72" s="180"/>
      <c r="AA72" s="180"/>
      <c r="AB72" s="180"/>
      <c r="AC72" s="180"/>
      <c r="AD72" s="180"/>
      <c r="AE72" s="181"/>
      <c r="AF72" s="181"/>
      <c r="AG72" s="181"/>
      <c r="AH72" s="181"/>
      <c r="AI72" s="181"/>
      <c r="AJ72" s="181"/>
      <c r="AK72" s="181"/>
      <c r="AL72" s="181"/>
      <c r="AM72" s="181"/>
      <c r="AN72" s="181"/>
    </row>
    <row r="73" spans="19:40">
      <c r="S73" s="200"/>
      <c r="T73" s="285"/>
      <c r="V73" s="180"/>
      <c r="W73" s="180"/>
      <c r="X73" s="180"/>
      <c r="Y73" s="180"/>
      <c r="Z73" s="180"/>
      <c r="AA73" s="180"/>
      <c r="AB73" s="180"/>
      <c r="AC73" s="180"/>
      <c r="AD73" s="180"/>
      <c r="AE73" s="181"/>
      <c r="AF73" s="181"/>
      <c r="AG73" s="181"/>
      <c r="AH73" s="181"/>
      <c r="AI73" s="181"/>
      <c r="AJ73" s="181"/>
      <c r="AK73" s="181"/>
      <c r="AL73" s="181"/>
      <c r="AM73" s="181"/>
      <c r="AN73" s="181"/>
    </row>
  </sheetData>
  <mergeCells count="45">
    <mergeCell ref="V1:AB1"/>
    <mergeCell ref="AA28:AB46"/>
    <mergeCell ref="AA7:AB25"/>
    <mergeCell ref="V2:AB6"/>
    <mergeCell ref="X7:Y7"/>
    <mergeCell ref="X28:Y28"/>
    <mergeCell ref="H41:I41"/>
    <mergeCell ref="H21:I21"/>
    <mergeCell ref="O32:P32"/>
    <mergeCell ref="H11:I11"/>
    <mergeCell ref="O11:P11"/>
    <mergeCell ref="O12:P12"/>
    <mergeCell ref="O13:P13"/>
    <mergeCell ref="H17:I17"/>
    <mergeCell ref="H13:I13"/>
    <mergeCell ref="O17:P17"/>
    <mergeCell ref="H15:I15"/>
    <mergeCell ref="H19:I19"/>
    <mergeCell ref="H40:I40"/>
    <mergeCell ref="B30:B31"/>
    <mergeCell ref="E20:E21"/>
    <mergeCell ref="H32:I32"/>
    <mergeCell ref="B37:B38"/>
    <mergeCell ref="O37:P37"/>
    <mergeCell ref="O34:P34"/>
    <mergeCell ref="O38:P38"/>
    <mergeCell ref="H34:I34"/>
    <mergeCell ref="H38:I38"/>
    <mergeCell ref="H37:I37"/>
    <mergeCell ref="S30:S31"/>
    <mergeCell ref="H20:I20"/>
    <mergeCell ref="H42:I42"/>
    <mergeCell ref="B5:T5"/>
    <mergeCell ref="H36:I36"/>
    <mergeCell ref="O36:P36"/>
    <mergeCell ref="B26:T26"/>
    <mergeCell ref="O15:P15"/>
    <mergeCell ref="O33:P33"/>
    <mergeCell ref="H33:I33"/>
    <mergeCell ref="H12:I12"/>
    <mergeCell ref="B9:B10"/>
    <mergeCell ref="S9:S10"/>
    <mergeCell ref="B16:B17"/>
    <mergeCell ref="H16:I16"/>
    <mergeCell ref="O16:P16"/>
  </mergeCells>
  <phoneticPr fontId="18"/>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U276"/>
  <sheetViews>
    <sheetView showGridLines="0" view="pageBreakPreview" topLeftCell="A6" zoomScale="90" zoomScaleNormal="100" zoomScaleSheetLayoutView="90" workbookViewId="0">
      <selection activeCell="M8" sqref="M8:Q19"/>
    </sheetView>
  </sheetViews>
  <sheetFormatPr defaultColWidth="9" defaultRowHeight="13"/>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3.81640625" style="193" customWidth="1"/>
    <col min="11" max="11" width="9.1796875" style="193" customWidth="1"/>
    <col min="12" max="12" width="2.453125" style="193" customWidth="1"/>
    <col min="13" max="13" width="3.54296875" style="202" customWidth="1"/>
    <col min="14" max="16" width="9.1796875" style="193" customWidth="1"/>
    <col min="17" max="17" width="33.453125" style="193" customWidth="1"/>
    <col min="18" max="20" width="9.1796875" style="193" customWidth="1"/>
    <col min="21" max="16384" width="9" style="193"/>
  </cols>
  <sheetData>
    <row r="1" spans="1:21" ht="24" customHeight="1">
      <c r="B1" s="200"/>
      <c r="N1" s="873" t="s">
        <v>174</v>
      </c>
      <c r="O1" s="873"/>
      <c r="P1" s="873"/>
      <c r="Q1" s="873"/>
      <c r="R1" s="873"/>
      <c r="S1" s="873"/>
      <c r="T1" s="873"/>
      <c r="U1" s="873"/>
    </row>
    <row r="2" spans="1:21" ht="19.5" customHeight="1">
      <c r="B2" s="196" t="s">
        <v>234</v>
      </c>
      <c r="N2" s="872" t="s">
        <v>235</v>
      </c>
      <c r="O2" s="872"/>
      <c r="P2" s="872"/>
      <c r="Q2" s="872"/>
      <c r="R2" s="872"/>
      <c r="S2" s="872"/>
      <c r="T2" s="872"/>
      <c r="U2" s="872"/>
    </row>
    <row r="3" spans="1:21" ht="22.5" customHeight="1">
      <c r="B3" s="981"/>
      <c r="C3" s="982"/>
      <c r="D3" s="982"/>
      <c r="E3" s="982"/>
      <c r="F3" s="982"/>
      <c r="G3" s="982"/>
      <c r="H3" s="983"/>
      <c r="I3" s="607" t="s">
        <v>124</v>
      </c>
      <c r="J3" s="1005" t="s">
        <v>125</v>
      </c>
      <c r="K3" s="1006"/>
      <c r="N3" s="872"/>
      <c r="O3" s="872"/>
      <c r="P3" s="872"/>
      <c r="Q3" s="872"/>
      <c r="R3" s="872"/>
      <c r="S3" s="872"/>
      <c r="T3" s="872"/>
      <c r="U3" s="872"/>
    </row>
    <row r="4" spans="1:21" ht="22.5" customHeight="1">
      <c r="B4" s="984"/>
      <c r="C4" s="985"/>
      <c r="D4" s="985"/>
      <c r="E4" s="985"/>
      <c r="F4" s="985"/>
      <c r="G4" s="985"/>
      <c r="H4" s="986"/>
      <c r="I4" s="640">
        <f>'本文２－１一般廃棄物'!$I$6</f>
        <v>0</v>
      </c>
      <c r="J4" s="303">
        <f>本文１基本事項!$E$25</f>
        <v>0</v>
      </c>
      <c r="K4" s="641" t="s">
        <v>127</v>
      </c>
      <c r="N4" s="872" t="s">
        <v>236</v>
      </c>
      <c r="O4" s="872"/>
      <c r="P4" s="872"/>
      <c r="Q4" s="872"/>
      <c r="R4" s="872"/>
      <c r="S4" s="872"/>
      <c r="T4" s="872"/>
      <c r="U4" s="872"/>
    </row>
    <row r="5" spans="1:21" ht="22.5" customHeight="1">
      <c r="B5" s="960" t="s">
        <v>237</v>
      </c>
      <c r="C5" s="961"/>
      <c r="D5" s="962"/>
      <c r="E5" s="884" t="s">
        <v>238</v>
      </c>
      <c r="F5" s="885"/>
      <c r="G5" s="885"/>
      <c r="H5" s="886"/>
      <c r="I5" s="642"/>
      <c r="J5" s="642"/>
      <c r="K5" s="643" t="str">
        <f>IFERROR(ROUND((J5/I5)-1,3),"0")</f>
        <v>0</v>
      </c>
      <c r="N5" s="872"/>
      <c r="O5" s="872"/>
      <c r="P5" s="872"/>
      <c r="Q5" s="872"/>
      <c r="R5" s="872"/>
      <c r="S5" s="872"/>
      <c r="T5" s="872"/>
      <c r="U5" s="872"/>
    </row>
    <row r="6" spans="1:21" ht="22.5" customHeight="1">
      <c r="B6" s="963"/>
      <c r="C6" s="964"/>
      <c r="D6" s="965"/>
      <c r="E6" s="1007" t="s">
        <v>239</v>
      </c>
      <c r="F6" s="1008"/>
      <c r="G6" s="1008"/>
      <c r="H6" s="1009"/>
      <c r="I6" s="642"/>
      <c r="J6" s="642"/>
      <c r="K6" s="643" t="str">
        <f>IFERROR(ROUND((J6/I6)-1,3),"0")</f>
        <v>0</v>
      </c>
      <c r="N6" s="872"/>
      <c r="O6" s="872"/>
      <c r="P6" s="872"/>
      <c r="Q6" s="872"/>
      <c r="R6" s="872"/>
      <c r="S6" s="872"/>
      <c r="T6" s="872"/>
      <c r="U6" s="872"/>
    </row>
    <row r="7" spans="1:21" ht="22.5" customHeight="1">
      <c r="B7" s="963"/>
      <c r="C7" s="964"/>
      <c r="D7" s="965"/>
      <c r="E7" s="884" t="s">
        <v>139</v>
      </c>
      <c r="F7" s="885"/>
      <c r="G7" s="885"/>
      <c r="H7" s="886"/>
      <c r="I7" s="642"/>
      <c r="J7" s="642"/>
      <c r="K7" s="643" t="str">
        <f>IFERROR(ROUND((J7/I7)-1,3),"0")</f>
        <v>0</v>
      </c>
      <c r="N7" s="872"/>
      <c r="O7" s="872"/>
      <c r="P7" s="872"/>
      <c r="Q7" s="872"/>
      <c r="R7" s="872"/>
      <c r="S7" s="872"/>
      <c r="T7" s="872"/>
      <c r="U7" s="872"/>
    </row>
    <row r="8" spans="1:21" ht="22.5" customHeight="1">
      <c r="B8" s="966"/>
      <c r="C8" s="967"/>
      <c r="D8" s="968"/>
      <c r="E8" s="884" t="s">
        <v>240</v>
      </c>
      <c r="F8" s="885"/>
      <c r="G8" s="885"/>
      <c r="H8" s="886"/>
      <c r="I8" s="628">
        <f>I5+I6+I7</f>
        <v>0</v>
      </c>
      <c r="J8" s="628">
        <f>J5+J6+J7</f>
        <v>0</v>
      </c>
      <c r="K8" s="643" t="str">
        <f>IFERROR(ROUND((J8/I8)-1,3),"0")</f>
        <v>0</v>
      </c>
      <c r="N8" s="872" t="s">
        <v>241</v>
      </c>
      <c r="O8" s="872"/>
      <c r="P8" s="872"/>
      <c r="Q8" s="872"/>
      <c r="R8" s="872"/>
      <c r="S8" s="872"/>
      <c r="T8" s="872"/>
      <c r="U8" s="872"/>
    </row>
    <row r="9" spans="1:21" ht="22.5" customHeight="1">
      <c r="B9" s="960" t="s">
        <v>144</v>
      </c>
      <c r="C9" s="961"/>
      <c r="D9" s="962"/>
      <c r="E9" s="884" t="s">
        <v>242</v>
      </c>
      <c r="F9" s="885"/>
      <c r="G9" s="885"/>
      <c r="H9" s="886"/>
      <c r="I9" s="642"/>
      <c r="J9" s="642"/>
      <c r="K9" s="643" t="str">
        <f>IFERROR(ROUND((J9/I9)-1,3),"0")</f>
        <v>0</v>
      </c>
      <c r="N9" s="872"/>
      <c r="O9" s="872"/>
      <c r="P9" s="872"/>
      <c r="Q9" s="872"/>
      <c r="R9" s="872"/>
      <c r="S9" s="872"/>
      <c r="T9" s="872"/>
      <c r="U9" s="872"/>
    </row>
    <row r="10" spans="1:21" ht="22.5" customHeight="1">
      <c r="B10" s="966"/>
      <c r="C10" s="967"/>
      <c r="D10" s="968"/>
      <c r="E10" s="884" t="s">
        <v>147</v>
      </c>
      <c r="F10" s="885"/>
      <c r="G10" s="885"/>
      <c r="H10" s="886"/>
      <c r="I10" s="644" t="str">
        <f>IFERROR(ROUND(I9/I8,2),"0")</f>
        <v>0</v>
      </c>
      <c r="J10" s="644" t="str">
        <f>IFERROR(ROUND(J9/J8,2),"0")</f>
        <v>0</v>
      </c>
      <c r="K10" s="321"/>
      <c r="N10" s="872"/>
      <c r="O10" s="872"/>
      <c r="P10" s="872"/>
      <c r="Q10" s="872"/>
      <c r="R10" s="872"/>
      <c r="S10" s="872"/>
      <c r="T10" s="872"/>
      <c r="U10" s="872"/>
    </row>
    <row r="11" spans="1:21" ht="22.5" customHeight="1">
      <c r="B11" s="960" t="s">
        <v>148</v>
      </c>
      <c r="C11" s="961"/>
      <c r="D11" s="962"/>
      <c r="E11" s="884" t="s">
        <v>243</v>
      </c>
      <c r="F11" s="885"/>
      <c r="G11" s="885"/>
      <c r="H11" s="886"/>
      <c r="I11" s="642"/>
      <c r="J11" s="642"/>
      <c r="K11" s="643" t="str">
        <f>IFERROR(ROUND((J11/I11)-1,3),"0")</f>
        <v>0</v>
      </c>
    </row>
    <row r="12" spans="1:21" ht="22.5" customHeight="1">
      <c r="B12" s="966"/>
      <c r="C12" s="967"/>
      <c r="D12" s="968"/>
      <c r="E12" s="884" t="s">
        <v>151</v>
      </c>
      <c r="F12" s="885"/>
      <c r="G12" s="885"/>
      <c r="H12" s="886"/>
      <c r="I12" s="644" t="str">
        <f>IFERROR(ROUND(I11/I8,2),"0")</f>
        <v>0</v>
      </c>
      <c r="J12" s="644" t="str">
        <f>IFERROR(ROUND(J11/J8,2),"0")</f>
        <v>0</v>
      </c>
      <c r="K12" s="321"/>
      <c r="N12" s="1010" t="s">
        <v>244</v>
      </c>
      <c r="O12" s="1010"/>
      <c r="P12" s="1010"/>
      <c r="R12" s="1010" t="s">
        <v>245</v>
      </c>
      <c r="S12" s="1010"/>
      <c r="T12" s="1010"/>
    </row>
    <row r="13" spans="1:21" ht="22.5" customHeight="1">
      <c r="A13" s="196"/>
      <c r="B13" s="196"/>
      <c r="C13" s="196"/>
      <c r="D13" s="196"/>
      <c r="E13" s="196"/>
      <c r="F13" s="196"/>
      <c r="G13" s="196"/>
      <c r="H13" s="196"/>
      <c r="I13" s="196"/>
      <c r="J13" s="196"/>
      <c r="K13" s="196"/>
      <c r="N13" s="607" t="s">
        <v>124</v>
      </c>
      <c r="O13" s="608" t="s">
        <v>246</v>
      </c>
      <c r="P13" s="609"/>
      <c r="R13" s="607" t="s">
        <v>124</v>
      </c>
      <c r="S13" s="608" t="s">
        <v>246</v>
      </c>
      <c r="T13" s="609"/>
    </row>
    <row r="14" spans="1:21" ht="22.5" customHeight="1">
      <c r="A14" s="217"/>
      <c r="B14" s="981"/>
      <c r="C14" s="982"/>
      <c r="D14" s="982"/>
      <c r="E14" s="982"/>
      <c r="F14" s="982"/>
      <c r="G14" s="982"/>
      <c r="H14" s="983"/>
      <c r="I14" s="607" t="s">
        <v>124</v>
      </c>
      <c r="J14" s="1005" t="s">
        <v>125</v>
      </c>
      <c r="K14" s="1006"/>
      <c r="L14" s="218"/>
      <c r="N14" s="640">
        <f>'本文２－１一般廃棄物'!$I$6</f>
        <v>0</v>
      </c>
      <c r="O14" s="645">
        <f>本文１基本事項!$E$25</f>
        <v>0</v>
      </c>
      <c r="P14" s="641" t="s">
        <v>127</v>
      </c>
      <c r="R14" s="640">
        <f>'本文２－１一般廃棄物'!$I$6</f>
        <v>0</v>
      </c>
      <c r="S14" s="645">
        <f>本文１基本事項!$E$25</f>
        <v>0</v>
      </c>
      <c r="T14" s="612" t="s">
        <v>127</v>
      </c>
    </row>
    <row r="15" spans="1:21" ht="22.5" customHeight="1">
      <c r="A15" s="218"/>
      <c r="B15" s="984"/>
      <c r="C15" s="985"/>
      <c r="D15" s="985"/>
      <c r="E15" s="985"/>
      <c r="F15" s="985"/>
      <c r="G15" s="985"/>
      <c r="H15" s="986"/>
      <c r="I15" s="640">
        <f>'本文２－１一般廃棄物'!$I$6</f>
        <v>0</v>
      </c>
      <c r="J15" s="303">
        <f>本文１基本事項!$E$25</f>
        <v>0</v>
      </c>
      <c r="K15" s="641" t="s">
        <v>127</v>
      </c>
      <c r="L15" s="218"/>
      <c r="N15" s="646">
        <f>SUM($I5+$I16+$I27+$I38+$I49+$I60+$I71+$I82+$I93+$I104+$I115+$I126+$I137+$I148+$I159+$I170+$I181+$I192+$I203+$I214+$I225+$I236+$I247+$I258+$I269)</f>
        <v>0</v>
      </c>
      <c r="O15" s="646">
        <f>SUM($J5+$J16+$J27+$J38+$J49+$J60+$J71+$J82+$J93+$J104+$J115+$J126+$J137+$J148+$J159+$J170+$J181+$J192+$J203+$J214+$J225+$J236+$J247+$J258+$J269)</f>
        <v>0</v>
      </c>
      <c r="P15" s="647" t="str">
        <f t="shared" ref="P15:P20" si="0">IFERROR(ROUND((O15/N15)-1,3),"0")</f>
        <v>0</v>
      </c>
      <c r="Q15" s="648" t="s">
        <v>238</v>
      </c>
      <c r="R15" s="649">
        <f>'本文２－１一般廃棄物'!I8</f>
        <v>0</v>
      </c>
      <c r="S15" s="649">
        <f>'本文２－１一般廃棄物'!J8</f>
        <v>0</v>
      </c>
      <c r="T15" s="650" t="str">
        <f t="shared" ref="T15:T20" si="1">IFERROR(ROUND((S15/R15)-1,3),"0")</f>
        <v>0</v>
      </c>
    </row>
    <row r="16" spans="1:21" ht="22.5" customHeight="1">
      <c r="A16" s="218"/>
      <c r="B16" s="960" t="s">
        <v>237</v>
      </c>
      <c r="C16" s="961"/>
      <c r="D16" s="962"/>
      <c r="E16" s="884" t="s">
        <v>238</v>
      </c>
      <c r="F16" s="885"/>
      <c r="G16" s="885"/>
      <c r="H16" s="886"/>
      <c r="I16" s="642"/>
      <c r="J16" s="642"/>
      <c r="K16" s="643" t="str">
        <f>IFERROR(ROUND((J16/I16)-1,3),"0")</f>
        <v>0</v>
      </c>
      <c r="L16" s="218"/>
      <c r="N16" s="646">
        <f>SUM($I6+$I17+$I28+$I39+$I50+$I61+$I72+$I83+$I94+$I105+$I116+$I127+$I138+$I149+$I160+$I171+$I182+$I193+$I204+$I215+$I226+$I237+$I248+$I259+$I270)</f>
        <v>0</v>
      </c>
      <c r="O16" s="646">
        <f>SUM($J6+$J17+$J28+$J39+$J50+$J61+$J72+$J83+$J94+$J105+$J116+$J127+$J138+$J149+$J160+$J171+$J182+$J193+$J204+$J215+$J226+$J237+$J248+$J259+$J270)</f>
        <v>0</v>
      </c>
      <c r="P16" s="647" t="str">
        <f t="shared" si="0"/>
        <v>0</v>
      </c>
      <c r="Q16" s="304" t="s">
        <v>239</v>
      </c>
      <c r="R16" s="649">
        <f>'本文２－１一般廃棄物'!I9</f>
        <v>0</v>
      </c>
      <c r="S16" s="649">
        <f>'本文２－１一般廃棄物'!J9</f>
        <v>0</v>
      </c>
      <c r="T16" s="650" t="str">
        <f t="shared" si="1"/>
        <v>0</v>
      </c>
    </row>
    <row r="17" spans="1:21" ht="22.5" customHeight="1">
      <c r="A17" s="218"/>
      <c r="B17" s="963"/>
      <c r="C17" s="964"/>
      <c r="D17" s="965"/>
      <c r="E17" s="1007" t="s">
        <v>239</v>
      </c>
      <c r="F17" s="1008"/>
      <c r="G17" s="1008"/>
      <c r="H17" s="1009"/>
      <c r="I17" s="642"/>
      <c r="J17" s="642"/>
      <c r="K17" s="643" t="str">
        <f>IFERROR(ROUND((J17/I17)-1,3),"0")</f>
        <v>0</v>
      </c>
      <c r="L17" s="218"/>
      <c r="N17" s="646">
        <f>SUM($I7+$I18+$I29+$I40+$I51+$I62+$I73+$I84+$I95+$I106+$I117+$I128+$I139+$I150+$I161+$I172+$I183+$I194+$I205+$I216+$I227+$I238+$I249+$I260+$I271)</f>
        <v>0</v>
      </c>
      <c r="O17" s="646">
        <f>SUM($J7+$J18+$J29+$J40+$J51+$J62+$J73+$J84+$J95+$J106+$J117+$J128+$J139+$J150+$J161+$J172+$J183+$J194+$J205+$J216+$J227+$J238+$J249+$J260+$J271)</f>
        <v>0</v>
      </c>
      <c r="P17" s="647" t="str">
        <f t="shared" si="0"/>
        <v>0</v>
      </c>
      <c r="Q17" s="651" t="s">
        <v>139</v>
      </c>
      <c r="R17" s="649">
        <f>'本文２－１一般廃棄物'!I11</f>
        <v>0</v>
      </c>
      <c r="S17" s="649">
        <f>'本文２－１一般廃棄物'!J11</f>
        <v>0</v>
      </c>
      <c r="T17" s="650" t="str">
        <f t="shared" si="1"/>
        <v>0</v>
      </c>
    </row>
    <row r="18" spans="1:21" ht="22.5" customHeight="1">
      <c r="A18" s="218"/>
      <c r="B18" s="963"/>
      <c r="C18" s="964"/>
      <c r="D18" s="965"/>
      <c r="E18" s="884" t="s">
        <v>139</v>
      </c>
      <c r="F18" s="885"/>
      <c r="G18" s="885"/>
      <c r="H18" s="886"/>
      <c r="I18" s="642"/>
      <c r="J18" s="642"/>
      <c r="K18" s="643" t="str">
        <f>IFERROR(ROUND((J18/I18)-1,3),"0")</f>
        <v>0</v>
      </c>
      <c r="L18" s="218"/>
      <c r="N18" s="646">
        <f>SUM($I8+$I19+$I30+$I41+$I52+$I63+$I74+$I85+$I96+$I107+$I118+$I129+$I140+$I151+$I162+$I173+$I184+$I195+$I206+$I217+$I228+$I239+$I250+$I261+$I272)</f>
        <v>0</v>
      </c>
      <c r="O18" s="646">
        <f>SUM($J8+$J19+$J30+$J41+$J52+$J63+$J74+$J85+$J96+$J107+$J118+$J129+$J140+$J151+$J162+$J173+$J184+$J195+$J206+$J217+$J228+$J239+$J250+$J261+$J272)</f>
        <v>0</v>
      </c>
      <c r="P18" s="647" t="str">
        <f t="shared" si="0"/>
        <v>0</v>
      </c>
      <c r="Q18" s="651" t="s">
        <v>240</v>
      </c>
      <c r="R18" s="649">
        <f>'本文２－１一般廃棄物'!I12</f>
        <v>0</v>
      </c>
      <c r="S18" s="649">
        <f>'本文２－１一般廃棄物'!J12</f>
        <v>0</v>
      </c>
      <c r="T18" s="650" t="str">
        <f t="shared" si="1"/>
        <v>0</v>
      </c>
    </row>
    <row r="19" spans="1:21" ht="22.5" customHeight="1">
      <c r="A19" s="218"/>
      <c r="B19" s="966"/>
      <c r="C19" s="967"/>
      <c r="D19" s="968"/>
      <c r="E19" s="884" t="s">
        <v>240</v>
      </c>
      <c r="F19" s="885"/>
      <c r="G19" s="885"/>
      <c r="H19" s="886"/>
      <c r="I19" s="628">
        <f>I16+I17+I18</f>
        <v>0</v>
      </c>
      <c r="J19" s="628">
        <f>J16+J17+J18</f>
        <v>0</v>
      </c>
      <c r="K19" s="643" t="str">
        <f>IFERROR(ROUND((J19/I19)-1,3),"0")</f>
        <v>0</v>
      </c>
      <c r="L19" s="218"/>
      <c r="N19" s="646">
        <f>SUM($I9+$I20+$I31+$I42+$I53+$I64+$I75+$I86+$I97+$I108+$I119+$I130+$I141+$I152+$I163+$I174+$I185+$I196+$I207+$I218+$I229+$I240+$I251+$I262+$I273)</f>
        <v>0</v>
      </c>
      <c r="O19" s="646">
        <f>SUM($J9+$J20+$J31+$J42+$J53+$J64+$J75+$J86+$J97+$J108+$J119+$J130+$J141+$J152+$J163+$J174+$J185+$J196+$J207+$J218+$J229+$J240+$J251+$J262+$J273)</f>
        <v>0</v>
      </c>
      <c r="P19" s="647" t="str">
        <f t="shared" si="0"/>
        <v>0</v>
      </c>
      <c r="Q19" s="651" t="s">
        <v>242</v>
      </c>
      <c r="R19" s="649">
        <f>'本文２－１一般廃棄物'!I14</f>
        <v>0</v>
      </c>
      <c r="S19" s="649">
        <f>'本文２－１一般廃棄物'!J14</f>
        <v>0</v>
      </c>
      <c r="T19" s="650" t="str">
        <f t="shared" si="1"/>
        <v>0</v>
      </c>
    </row>
    <row r="20" spans="1:21" ht="22.5" customHeight="1">
      <c r="A20" s="218"/>
      <c r="B20" s="960" t="s">
        <v>144</v>
      </c>
      <c r="C20" s="961"/>
      <c r="D20" s="962"/>
      <c r="E20" s="884" t="s">
        <v>242</v>
      </c>
      <c r="F20" s="885"/>
      <c r="G20" s="885"/>
      <c r="H20" s="886"/>
      <c r="I20" s="642"/>
      <c r="J20" s="642"/>
      <c r="K20" s="643" t="str">
        <f>IFERROR(ROUND((J20/I20)-1,3),"0")</f>
        <v>0</v>
      </c>
      <c r="L20" s="218"/>
      <c r="N20" s="646">
        <f>SUM($I11+$I22+$I33+$I44+$I55+$I66+$I77+$I88+$I99+$I110+$I121+$I132+$I143+$I154+$I165+$I176+$I187+$I198+$I209+$I220+$I231+$I242+$I253+$I264+$I275)</f>
        <v>0</v>
      </c>
      <c r="O20" s="646">
        <f>SUM($J11+$J22+$J33+$J44+$J55+$J66+$J77+$J88+$J99+$J110+$J121+$J132+$J143+$J154+$J165+$J176+$J187+$J198+$J209+$J220+$J231+$J242+$J253+$J264+$J275)</f>
        <v>0</v>
      </c>
      <c r="P20" s="647" t="str">
        <f t="shared" si="0"/>
        <v>0</v>
      </c>
      <c r="Q20" s="651" t="s">
        <v>243</v>
      </c>
      <c r="R20" s="649">
        <f>'本文２－１一般廃棄物'!I16</f>
        <v>0</v>
      </c>
      <c r="S20" s="649">
        <f>'本文２－１一般廃棄物'!J16</f>
        <v>0</v>
      </c>
      <c r="T20" s="650" t="str">
        <f t="shared" si="1"/>
        <v>0</v>
      </c>
    </row>
    <row r="21" spans="1:21" ht="22.5" customHeight="1">
      <c r="A21" s="218"/>
      <c r="B21" s="966"/>
      <c r="C21" s="967"/>
      <c r="D21" s="968"/>
      <c r="E21" s="884" t="s">
        <v>147</v>
      </c>
      <c r="F21" s="885"/>
      <c r="G21" s="885"/>
      <c r="H21" s="886"/>
      <c r="I21" s="644" t="str">
        <f>IFERROR(ROUND(I20/I19,2),"0")</f>
        <v>0</v>
      </c>
      <c r="J21" s="644" t="str">
        <f>IFERROR(ROUND(J20/J19,2),"0")</f>
        <v>0</v>
      </c>
      <c r="K21" s="321"/>
      <c r="L21" s="218"/>
    </row>
    <row r="22" spans="1:21" ht="22.5" customHeight="1">
      <c r="A22" s="218"/>
      <c r="B22" s="960" t="s">
        <v>148</v>
      </c>
      <c r="C22" s="961"/>
      <c r="D22" s="962"/>
      <c r="E22" s="884" t="s">
        <v>243</v>
      </c>
      <c r="F22" s="885"/>
      <c r="G22" s="885"/>
      <c r="H22" s="886"/>
      <c r="I22" s="642"/>
      <c r="J22" s="642"/>
      <c r="K22" s="643" t="str">
        <f>IFERROR(ROUND((J22/I22)-1,3),"0")</f>
        <v>0</v>
      </c>
      <c r="L22" s="218"/>
      <c r="N22" s="282"/>
      <c r="O22" s="282"/>
      <c r="P22" s="282"/>
      <c r="Q22" s="282"/>
      <c r="R22" s="282"/>
      <c r="S22" s="282"/>
      <c r="T22" s="282"/>
      <c r="U22" s="282"/>
    </row>
    <row r="23" spans="1:21" ht="22.5" customHeight="1">
      <c r="A23" s="218"/>
      <c r="B23" s="966"/>
      <c r="C23" s="967"/>
      <c r="D23" s="968"/>
      <c r="E23" s="884" t="s">
        <v>151</v>
      </c>
      <c r="F23" s="885"/>
      <c r="G23" s="885"/>
      <c r="H23" s="886"/>
      <c r="I23" s="644" t="str">
        <f>IFERROR(ROUND(I22/I19,2),"0")</f>
        <v>0</v>
      </c>
      <c r="J23" s="644" t="str">
        <f>IFERROR(ROUND(J22/J19,2),"0")</f>
        <v>0</v>
      </c>
      <c r="K23" s="321"/>
      <c r="L23" s="218"/>
      <c r="N23" s="282"/>
      <c r="O23" s="282"/>
      <c r="P23" s="282"/>
      <c r="Q23" s="282"/>
      <c r="R23" s="282"/>
      <c r="S23" s="282"/>
      <c r="T23" s="282"/>
      <c r="U23" s="282"/>
    </row>
    <row r="24" spans="1:21" ht="22.5" customHeight="1">
      <c r="A24" s="218"/>
      <c r="B24" s="218"/>
      <c r="C24" s="218"/>
      <c r="D24" s="218"/>
      <c r="E24" s="218"/>
      <c r="F24" s="218"/>
      <c r="G24" s="218"/>
      <c r="H24" s="218"/>
      <c r="I24" s="218"/>
      <c r="J24" s="218"/>
      <c r="K24" s="218"/>
      <c r="L24" s="218"/>
      <c r="N24" s="354"/>
      <c r="O24" s="354"/>
      <c r="P24" s="354"/>
      <c r="Q24" s="354"/>
      <c r="R24" s="354"/>
      <c r="S24" s="354"/>
      <c r="T24" s="354"/>
      <c r="U24" s="354"/>
    </row>
    <row r="25" spans="1:21" ht="22.5" customHeight="1">
      <c r="B25" s="981"/>
      <c r="C25" s="982"/>
      <c r="D25" s="982"/>
      <c r="E25" s="982"/>
      <c r="F25" s="982"/>
      <c r="G25" s="982"/>
      <c r="H25" s="983"/>
      <c r="I25" s="607" t="s">
        <v>124</v>
      </c>
      <c r="J25" s="1005" t="s">
        <v>125</v>
      </c>
      <c r="K25" s="1006"/>
      <c r="N25" s="354"/>
      <c r="O25" s="354"/>
      <c r="P25" s="354"/>
      <c r="Q25" s="354"/>
      <c r="R25" s="354"/>
      <c r="S25" s="354"/>
      <c r="T25" s="354"/>
      <c r="U25" s="354"/>
    </row>
    <row r="26" spans="1:21" ht="22.5" customHeight="1">
      <c r="B26" s="984"/>
      <c r="C26" s="985"/>
      <c r="D26" s="985"/>
      <c r="E26" s="985"/>
      <c r="F26" s="985"/>
      <c r="G26" s="985"/>
      <c r="H26" s="986"/>
      <c r="I26" s="640">
        <f>'本文２－１一般廃棄物'!$I$6</f>
        <v>0</v>
      </c>
      <c r="J26" s="303">
        <f>本文１基本事項!$E$25</f>
        <v>0</v>
      </c>
      <c r="K26" s="641" t="s">
        <v>127</v>
      </c>
    </row>
    <row r="27" spans="1:21" ht="22.5" customHeight="1">
      <c r="B27" s="960" t="s">
        <v>237</v>
      </c>
      <c r="C27" s="961"/>
      <c r="D27" s="962"/>
      <c r="E27" s="884" t="s">
        <v>238</v>
      </c>
      <c r="F27" s="885"/>
      <c r="G27" s="885"/>
      <c r="H27" s="886"/>
      <c r="I27" s="642"/>
      <c r="J27" s="642"/>
      <c r="K27" s="643" t="str">
        <f t="shared" ref="K27:K30" si="2">IFERROR(ROUND((J27/I27)-1,3),"0")</f>
        <v>0</v>
      </c>
    </row>
    <row r="28" spans="1:21" ht="22.5" customHeight="1">
      <c r="B28" s="963"/>
      <c r="C28" s="964"/>
      <c r="D28" s="965"/>
      <c r="E28" s="1007" t="s">
        <v>239</v>
      </c>
      <c r="F28" s="1008"/>
      <c r="G28" s="1008"/>
      <c r="H28" s="1009"/>
      <c r="I28" s="642"/>
      <c r="J28" s="642"/>
      <c r="K28" s="643" t="str">
        <f t="shared" si="2"/>
        <v>0</v>
      </c>
    </row>
    <row r="29" spans="1:21" ht="22.5" customHeight="1">
      <c r="B29" s="963"/>
      <c r="C29" s="964"/>
      <c r="D29" s="965"/>
      <c r="E29" s="884" t="s">
        <v>139</v>
      </c>
      <c r="F29" s="885"/>
      <c r="G29" s="885"/>
      <c r="H29" s="886"/>
      <c r="I29" s="642"/>
      <c r="J29" s="642"/>
      <c r="K29" s="643" t="str">
        <f t="shared" si="2"/>
        <v>0</v>
      </c>
    </row>
    <row r="30" spans="1:21" ht="22.5" customHeight="1">
      <c r="B30" s="966"/>
      <c r="C30" s="967"/>
      <c r="D30" s="968"/>
      <c r="E30" s="884" t="s">
        <v>240</v>
      </c>
      <c r="F30" s="885"/>
      <c r="G30" s="885"/>
      <c r="H30" s="886"/>
      <c r="I30" s="628">
        <f>I27+I28+I29</f>
        <v>0</v>
      </c>
      <c r="J30" s="628">
        <f>J27+J28+J29</f>
        <v>0</v>
      </c>
      <c r="K30" s="643" t="str">
        <f t="shared" si="2"/>
        <v>0</v>
      </c>
    </row>
    <row r="31" spans="1:21" ht="22.5" customHeight="1">
      <c r="B31" s="960" t="s">
        <v>144</v>
      </c>
      <c r="C31" s="961"/>
      <c r="D31" s="962"/>
      <c r="E31" s="884" t="s">
        <v>242</v>
      </c>
      <c r="F31" s="885"/>
      <c r="G31" s="885"/>
      <c r="H31" s="886"/>
      <c r="I31" s="642"/>
      <c r="J31" s="642"/>
      <c r="K31" s="643" t="str">
        <f>IFERROR(ROUND((J31/I31)-1,3),"0")</f>
        <v>0</v>
      </c>
    </row>
    <row r="32" spans="1:21" ht="22.5" customHeight="1">
      <c r="B32" s="966"/>
      <c r="C32" s="967"/>
      <c r="D32" s="968"/>
      <c r="E32" s="884" t="s">
        <v>147</v>
      </c>
      <c r="F32" s="885"/>
      <c r="G32" s="885"/>
      <c r="H32" s="886"/>
      <c r="I32" s="644" t="str">
        <f>IFERROR(ROUND(I31/I30,2),"0")</f>
        <v>0</v>
      </c>
      <c r="J32" s="644" t="str">
        <f>IFERROR(ROUND(J31/J30,2),"0")</f>
        <v>0</v>
      </c>
      <c r="K32" s="321"/>
    </row>
    <row r="33" spans="2:11" ht="22.5" customHeight="1">
      <c r="B33" s="960" t="s">
        <v>148</v>
      </c>
      <c r="C33" s="961"/>
      <c r="D33" s="962"/>
      <c r="E33" s="884" t="s">
        <v>243</v>
      </c>
      <c r="F33" s="885"/>
      <c r="G33" s="885"/>
      <c r="H33" s="886"/>
      <c r="I33" s="642"/>
      <c r="J33" s="642"/>
      <c r="K33" s="643" t="str">
        <f>IFERROR(ROUND((J33/I33)-1,3),"0")</f>
        <v>0</v>
      </c>
    </row>
    <row r="34" spans="2:11" ht="22.5" customHeight="1">
      <c r="B34" s="966"/>
      <c r="C34" s="967"/>
      <c r="D34" s="968"/>
      <c r="E34" s="884" t="s">
        <v>151</v>
      </c>
      <c r="F34" s="885"/>
      <c r="G34" s="885"/>
      <c r="H34" s="886"/>
      <c r="I34" s="644" t="str">
        <f>IFERROR(ROUND(I33/I30,2),"0")</f>
        <v>0</v>
      </c>
      <c r="J34" s="644" t="str">
        <f>IFERROR(ROUND(J33/J30,2),"0")</f>
        <v>0</v>
      </c>
      <c r="K34" s="321"/>
    </row>
    <row r="35" spans="2:11" ht="22.5" customHeight="1"/>
    <row r="36" spans="2:11" ht="22.5" customHeight="1">
      <c r="B36" s="981"/>
      <c r="C36" s="982"/>
      <c r="D36" s="982"/>
      <c r="E36" s="982"/>
      <c r="F36" s="982"/>
      <c r="G36" s="982"/>
      <c r="H36" s="983"/>
      <c r="I36" s="607" t="s">
        <v>124</v>
      </c>
      <c r="J36" s="1005" t="s">
        <v>125</v>
      </c>
      <c r="K36" s="1006"/>
    </row>
    <row r="37" spans="2:11" ht="22.5" customHeight="1">
      <c r="B37" s="984"/>
      <c r="C37" s="985"/>
      <c r="D37" s="985"/>
      <c r="E37" s="985"/>
      <c r="F37" s="985"/>
      <c r="G37" s="985"/>
      <c r="H37" s="986"/>
      <c r="I37" s="640">
        <f>'本文２－１一般廃棄物'!$I$6</f>
        <v>0</v>
      </c>
      <c r="J37" s="303">
        <f>本文１基本事項!$E$25</f>
        <v>0</v>
      </c>
      <c r="K37" s="641" t="s">
        <v>127</v>
      </c>
    </row>
    <row r="38" spans="2:11" ht="22.5" customHeight="1">
      <c r="B38" s="960" t="s">
        <v>237</v>
      </c>
      <c r="C38" s="961"/>
      <c r="D38" s="962"/>
      <c r="E38" s="884" t="s">
        <v>238</v>
      </c>
      <c r="F38" s="885"/>
      <c r="G38" s="885"/>
      <c r="H38" s="886"/>
      <c r="I38" s="642"/>
      <c r="J38" s="642"/>
      <c r="K38" s="643" t="str">
        <f>IFERROR(ROUND((J38/I38)-1,3),"0")</f>
        <v>0</v>
      </c>
    </row>
    <row r="39" spans="2:11" ht="22.5" customHeight="1">
      <c r="B39" s="963"/>
      <c r="C39" s="964"/>
      <c r="D39" s="965"/>
      <c r="E39" s="1007" t="s">
        <v>239</v>
      </c>
      <c r="F39" s="1008"/>
      <c r="G39" s="1008"/>
      <c r="H39" s="1009"/>
      <c r="I39" s="642"/>
      <c r="J39" s="642"/>
      <c r="K39" s="643" t="str">
        <f>IFERROR(ROUND((J39/I39)-1,3),"0")</f>
        <v>0</v>
      </c>
    </row>
    <row r="40" spans="2:11" ht="22.5" customHeight="1">
      <c r="B40" s="963"/>
      <c r="C40" s="964"/>
      <c r="D40" s="965"/>
      <c r="E40" s="884" t="s">
        <v>139</v>
      </c>
      <c r="F40" s="885"/>
      <c r="G40" s="885"/>
      <c r="H40" s="886"/>
      <c r="I40" s="642"/>
      <c r="J40" s="642"/>
      <c r="K40" s="643" t="str">
        <f>IFERROR(ROUND((J40/I40)-1,3),"0")</f>
        <v>0</v>
      </c>
    </row>
    <row r="41" spans="2:11" ht="22.5" customHeight="1">
      <c r="B41" s="966"/>
      <c r="C41" s="967"/>
      <c r="D41" s="968"/>
      <c r="E41" s="884" t="s">
        <v>240</v>
      </c>
      <c r="F41" s="885"/>
      <c r="G41" s="885"/>
      <c r="H41" s="886"/>
      <c r="I41" s="628">
        <f>I38+I39+I40</f>
        <v>0</v>
      </c>
      <c r="J41" s="628">
        <f>J38+J39+J40</f>
        <v>0</v>
      </c>
      <c r="K41" s="643" t="str">
        <f t="shared" ref="K41:K42" si="3">IFERROR(ROUND((J41/I41)-1,3),"0")</f>
        <v>0</v>
      </c>
    </row>
    <row r="42" spans="2:11" ht="22.5" customHeight="1">
      <c r="B42" s="960" t="s">
        <v>144</v>
      </c>
      <c r="C42" s="961"/>
      <c r="D42" s="962"/>
      <c r="E42" s="884" t="s">
        <v>242</v>
      </c>
      <c r="F42" s="885"/>
      <c r="G42" s="885"/>
      <c r="H42" s="886"/>
      <c r="I42" s="642"/>
      <c r="J42" s="642"/>
      <c r="K42" s="643" t="str">
        <f t="shared" si="3"/>
        <v>0</v>
      </c>
    </row>
    <row r="43" spans="2:11" ht="22.5" customHeight="1">
      <c r="B43" s="966"/>
      <c r="C43" s="967"/>
      <c r="D43" s="968"/>
      <c r="E43" s="884" t="s">
        <v>147</v>
      </c>
      <c r="F43" s="885"/>
      <c r="G43" s="885"/>
      <c r="H43" s="886"/>
      <c r="I43" s="644" t="str">
        <f>IFERROR(ROUND(I42/I41,2),"0")</f>
        <v>0</v>
      </c>
      <c r="J43" s="644" t="str">
        <f>IFERROR(ROUND(J42/J41,2),"0")</f>
        <v>0</v>
      </c>
      <c r="K43" s="321"/>
    </row>
    <row r="44" spans="2:11" ht="22.5" customHeight="1">
      <c r="B44" s="960" t="s">
        <v>148</v>
      </c>
      <c r="C44" s="961"/>
      <c r="D44" s="962"/>
      <c r="E44" s="884" t="s">
        <v>243</v>
      </c>
      <c r="F44" s="885"/>
      <c r="G44" s="885"/>
      <c r="H44" s="886"/>
      <c r="I44" s="642"/>
      <c r="J44" s="642"/>
      <c r="K44" s="643" t="str">
        <f>IFERROR(ROUND((J44/I44)-1,3),"0")</f>
        <v>0</v>
      </c>
    </row>
    <row r="45" spans="2:11" ht="22.5" customHeight="1">
      <c r="B45" s="966"/>
      <c r="C45" s="967"/>
      <c r="D45" s="968"/>
      <c r="E45" s="884" t="s">
        <v>151</v>
      </c>
      <c r="F45" s="885"/>
      <c r="G45" s="885"/>
      <c r="H45" s="886"/>
      <c r="I45" s="644" t="str">
        <f>IFERROR(ROUND(I44/I41,2),"0")</f>
        <v>0</v>
      </c>
      <c r="J45" s="644" t="str">
        <f>IFERROR(ROUND(J44/J41,2),"0")</f>
        <v>0</v>
      </c>
      <c r="K45" s="321"/>
    </row>
    <row r="46" spans="2:11" ht="22.5" customHeight="1"/>
    <row r="47" spans="2:11" ht="22.5" customHeight="1">
      <c r="B47" s="981"/>
      <c r="C47" s="982"/>
      <c r="D47" s="982"/>
      <c r="E47" s="982"/>
      <c r="F47" s="982"/>
      <c r="G47" s="982"/>
      <c r="H47" s="983"/>
      <c r="I47" s="607" t="s">
        <v>124</v>
      </c>
      <c r="J47" s="1005" t="s">
        <v>125</v>
      </c>
      <c r="K47" s="1006"/>
    </row>
    <row r="48" spans="2:11" ht="22.5" customHeight="1">
      <c r="B48" s="984"/>
      <c r="C48" s="985"/>
      <c r="D48" s="985"/>
      <c r="E48" s="985"/>
      <c r="F48" s="985"/>
      <c r="G48" s="985"/>
      <c r="H48" s="986"/>
      <c r="I48" s="640">
        <f>'本文２－１一般廃棄物'!$I$6</f>
        <v>0</v>
      </c>
      <c r="J48" s="303">
        <f>本文１基本事項!$E$25</f>
        <v>0</v>
      </c>
      <c r="K48" s="641" t="s">
        <v>127</v>
      </c>
    </row>
    <row r="49" spans="2:11" ht="22.5" customHeight="1">
      <c r="B49" s="960" t="s">
        <v>237</v>
      </c>
      <c r="C49" s="961"/>
      <c r="D49" s="962"/>
      <c r="E49" s="884" t="s">
        <v>238</v>
      </c>
      <c r="F49" s="885"/>
      <c r="G49" s="885"/>
      <c r="H49" s="886"/>
      <c r="I49" s="642"/>
      <c r="J49" s="642"/>
      <c r="K49" s="643" t="str">
        <f>IFERROR(ROUND((J49/I49)-1,3),"0")</f>
        <v>0</v>
      </c>
    </row>
    <row r="50" spans="2:11" ht="22.5" customHeight="1">
      <c r="B50" s="963"/>
      <c r="C50" s="964"/>
      <c r="D50" s="965"/>
      <c r="E50" s="1007" t="s">
        <v>239</v>
      </c>
      <c r="F50" s="1008"/>
      <c r="G50" s="1008"/>
      <c r="H50" s="1009"/>
      <c r="I50" s="642"/>
      <c r="J50" s="642"/>
      <c r="K50" s="643" t="str">
        <f>IFERROR(ROUND((J50/I50)-1,3),"0")</f>
        <v>0</v>
      </c>
    </row>
    <row r="51" spans="2:11" ht="22.5" customHeight="1">
      <c r="B51" s="963"/>
      <c r="C51" s="964"/>
      <c r="D51" s="965"/>
      <c r="E51" s="884" t="s">
        <v>139</v>
      </c>
      <c r="F51" s="885"/>
      <c r="G51" s="885"/>
      <c r="H51" s="886"/>
      <c r="I51" s="642"/>
      <c r="J51" s="642"/>
      <c r="K51" s="643" t="str">
        <f>IFERROR(ROUND((J51/I51)-1,3),"0")</f>
        <v>0</v>
      </c>
    </row>
    <row r="52" spans="2:11" ht="22.5" customHeight="1">
      <c r="B52" s="966"/>
      <c r="C52" s="967"/>
      <c r="D52" s="968"/>
      <c r="E52" s="884" t="s">
        <v>240</v>
      </c>
      <c r="F52" s="885"/>
      <c r="G52" s="885"/>
      <c r="H52" s="886"/>
      <c r="I52" s="628">
        <f>I49+I50+I51</f>
        <v>0</v>
      </c>
      <c r="J52" s="628">
        <f>J49+J50+J51</f>
        <v>0</v>
      </c>
      <c r="K52" s="643" t="str">
        <f>IFERROR(ROUND((J52/I52)-1,3),"0")</f>
        <v>0</v>
      </c>
    </row>
    <row r="53" spans="2:11" ht="22.5" customHeight="1">
      <c r="B53" s="960" t="s">
        <v>144</v>
      </c>
      <c r="C53" s="961"/>
      <c r="D53" s="962"/>
      <c r="E53" s="884" t="s">
        <v>242</v>
      </c>
      <c r="F53" s="885"/>
      <c r="G53" s="885"/>
      <c r="H53" s="886"/>
      <c r="I53" s="642"/>
      <c r="J53" s="642"/>
      <c r="K53" s="643" t="str">
        <f>IFERROR(ROUND((J53/I53)-1,3),"0")</f>
        <v>0</v>
      </c>
    </row>
    <row r="54" spans="2:11" ht="22.5" customHeight="1">
      <c r="B54" s="966"/>
      <c r="C54" s="967"/>
      <c r="D54" s="968"/>
      <c r="E54" s="884" t="s">
        <v>147</v>
      </c>
      <c r="F54" s="885"/>
      <c r="G54" s="885"/>
      <c r="H54" s="886"/>
      <c r="I54" s="644" t="str">
        <f>IFERROR(ROUND(I53/I52,2),"0")</f>
        <v>0</v>
      </c>
      <c r="J54" s="644" t="str">
        <f>IFERROR(ROUND(J53/J52,2),"0")</f>
        <v>0</v>
      </c>
      <c r="K54" s="321"/>
    </row>
    <row r="55" spans="2:11" ht="22.5" customHeight="1">
      <c r="B55" s="960" t="s">
        <v>148</v>
      </c>
      <c r="C55" s="961"/>
      <c r="D55" s="962"/>
      <c r="E55" s="884" t="s">
        <v>243</v>
      </c>
      <c r="F55" s="885"/>
      <c r="G55" s="885"/>
      <c r="H55" s="886"/>
      <c r="I55" s="642"/>
      <c r="J55" s="642"/>
      <c r="K55" s="643" t="str">
        <f>IFERROR(ROUND((J55/I55)-1,3),"0")</f>
        <v>0</v>
      </c>
    </row>
    <row r="56" spans="2:11" ht="22.5" customHeight="1">
      <c r="B56" s="966"/>
      <c r="C56" s="967"/>
      <c r="D56" s="968"/>
      <c r="E56" s="884" t="s">
        <v>151</v>
      </c>
      <c r="F56" s="885"/>
      <c r="G56" s="885"/>
      <c r="H56" s="886"/>
      <c r="I56" s="644" t="str">
        <f>IFERROR(ROUND(I55/I52,2),"0")</f>
        <v>0</v>
      </c>
      <c r="J56" s="644" t="str">
        <f>IFERROR(ROUND(J55/J52,2),"0")</f>
        <v>0</v>
      </c>
      <c r="K56" s="321"/>
    </row>
    <row r="57" spans="2:11" ht="22.5" customHeight="1"/>
    <row r="58" spans="2:11" ht="22.5" customHeight="1">
      <c r="B58" s="981"/>
      <c r="C58" s="982"/>
      <c r="D58" s="982"/>
      <c r="E58" s="982"/>
      <c r="F58" s="982"/>
      <c r="G58" s="982"/>
      <c r="H58" s="983"/>
      <c r="I58" s="607" t="s">
        <v>124</v>
      </c>
      <c r="J58" s="1005" t="s">
        <v>125</v>
      </c>
      <c r="K58" s="1006"/>
    </row>
    <row r="59" spans="2:11" ht="22.5" customHeight="1">
      <c r="B59" s="984"/>
      <c r="C59" s="985"/>
      <c r="D59" s="985"/>
      <c r="E59" s="985"/>
      <c r="F59" s="985"/>
      <c r="G59" s="985"/>
      <c r="H59" s="986"/>
      <c r="I59" s="640">
        <f>'本文２－１一般廃棄物'!$I$6</f>
        <v>0</v>
      </c>
      <c r="J59" s="303">
        <f>本文１基本事項!$E$25</f>
        <v>0</v>
      </c>
      <c r="K59" s="641" t="s">
        <v>127</v>
      </c>
    </row>
    <row r="60" spans="2:11" ht="22.5" customHeight="1">
      <c r="B60" s="960" t="s">
        <v>237</v>
      </c>
      <c r="C60" s="961"/>
      <c r="D60" s="962"/>
      <c r="E60" s="884" t="s">
        <v>238</v>
      </c>
      <c r="F60" s="885"/>
      <c r="G60" s="885"/>
      <c r="H60" s="886"/>
      <c r="I60" s="642"/>
      <c r="J60" s="642"/>
      <c r="K60" s="643" t="str">
        <f>IFERROR(ROUND((J60/I60)-1,3),"0")</f>
        <v>0</v>
      </c>
    </row>
    <row r="61" spans="2:11" ht="22.5" customHeight="1">
      <c r="B61" s="963"/>
      <c r="C61" s="964"/>
      <c r="D61" s="965"/>
      <c r="E61" s="1007" t="s">
        <v>239</v>
      </c>
      <c r="F61" s="1008"/>
      <c r="G61" s="1008"/>
      <c r="H61" s="1009"/>
      <c r="I61" s="642"/>
      <c r="J61" s="642"/>
      <c r="K61" s="643" t="str">
        <f>IFERROR(ROUND((J61/I61)-1,3),"0")</f>
        <v>0</v>
      </c>
    </row>
    <row r="62" spans="2:11" ht="22.5" customHeight="1">
      <c r="B62" s="963"/>
      <c r="C62" s="964"/>
      <c r="D62" s="965"/>
      <c r="E62" s="884" t="s">
        <v>139</v>
      </c>
      <c r="F62" s="885"/>
      <c r="G62" s="885"/>
      <c r="H62" s="886"/>
      <c r="I62" s="642"/>
      <c r="J62" s="642"/>
      <c r="K62" s="643" t="str">
        <f>IFERROR(ROUND((J62/I62)-1,3),"0")</f>
        <v>0</v>
      </c>
    </row>
    <row r="63" spans="2:11" ht="22.5" customHeight="1">
      <c r="B63" s="966"/>
      <c r="C63" s="967"/>
      <c r="D63" s="968"/>
      <c r="E63" s="884" t="s">
        <v>240</v>
      </c>
      <c r="F63" s="885"/>
      <c r="G63" s="885"/>
      <c r="H63" s="886"/>
      <c r="I63" s="628">
        <f>I60+I61+I62</f>
        <v>0</v>
      </c>
      <c r="J63" s="628">
        <f>J60+J61+J62</f>
        <v>0</v>
      </c>
      <c r="K63" s="643" t="str">
        <f>IFERROR(ROUND((J63/I63)-1,3),"0")</f>
        <v>0</v>
      </c>
    </row>
    <row r="64" spans="2:11" ht="22.5" customHeight="1">
      <c r="B64" s="960" t="s">
        <v>144</v>
      </c>
      <c r="C64" s="961"/>
      <c r="D64" s="962"/>
      <c r="E64" s="884" t="s">
        <v>242</v>
      </c>
      <c r="F64" s="885"/>
      <c r="G64" s="885"/>
      <c r="H64" s="886"/>
      <c r="I64" s="642"/>
      <c r="J64" s="642"/>
      <c r="K64" s="643" t="str">
        <f>IFERROR(ROUND((J64/I64)-1,3),"0")</f>
        <v>0</v>
      </c>
    </row>
    <row r="65" spans="2:11" ht="22.5" customHeight="1">
      <c r="B65" s="966"/>
      <c r="C65" s="967"/>
      <c r="D65" s="968"/>
      <c r="E65" s="884" t="s">
        <v>147</v>
      </c>
      <c r="F65" s="885"/>
      <c r="G65" s="885"/>
      <c r="H65" s="886"/>
      <c r="I65" s="644" t="str">
        <f>IFERROR(ROUND(I64/I63,2),"0")</f>
        <v>0</v>
      </c>
      <c r="J65" s="644" t="str">
        <f>IFERROR(ROUND(J64/J63,2),"0")</f>
        <v>0</v>
      </c>
      <c r="K65" s="321"/>
    </row>
    <row r="66" spans="2:11" ht="22.5" customHeight="1">
      <c r="B66" s="960" t="s">
        <v>148</v>
      </c>
      <c r="C66" s="961"/>
      <c r="D66" s="962"/>
      <c r="E66" s="884" t="s">
        <v>243</v>
      </c>
      <c r="F66" s="885"/>
      <c r="G66" s="885"/>
      <c r="H66" s="886"/>
      <c r="I66" s="642"/>
      <c r="J66" s="642"/>
      <c r="K66" s="643" t="str">
        <f>IFERROR(ROUND((J66/I66)-1,3),"0")</f>
        <v>0</v>
      </c>
    </row>
    <row r="67" spans="2:11" ht="22.5" customHeight="1">
      <c r="B67" s="966"/>
      <c r="C67" s="967"/>
      <c r="D67" s="968"/>
      <c r="E67" s="884" t="s">
        <v>151</v>
      </c>
      <c r="F67" s="885"/>
      <c r="G67" s="885"/>
      <c r="H67" s="886"/>
      <c r="I67" s="644" t="str">
        <f>IFERROR(ROUND(I66/I63,2),"0")</f>
        <v>0</v>
      </c>
      <c r="J67" s="644" t="str">
        <f>IFERROR(ROUND(J66/J63,2),"0")</f>
        <v>0</v>
      </c>
      <c r="K67" s="321"/>
    </row>
    <row r="68" spans="2:11" ht="22.5" customHeight="1"/>
    <row r="69" spans="2:11" ht="22.5" customHeight="1">
      <c r="B69" s="981"/>
      <c r="C69" s="982"/>
      <c r="D69" s="982"/>
      <c r="E69" s="982"/>
      <c r="F69" s="982"/>
      <c r="G69" s="982"/>
      <c r="H69" s="983"/>
      <c r="I69" s="607" t="s">
        <v>124</v>
      </c>
      <c r="J69" s="1005" t="s">
        <v>125</v>
      </c>
      <c r="K69" s="1006"/>
    </row>
    <row r="70" spans="2:11" ht="22.5" customHeight="1">
      <c r="B70" s="984"/>
      <c r="C70" s="985"/>
      <c r="D70" s="985"/>
      <c r="E70" s="985"/>
      <c r="F70" s="985"/>
      <c r="G70" s="985"/>
      <c r="H70" s="986"/>
      <c r="I70" s="640">
        <f>'本文２－１一般廃棄物'!$I$6</f>
        <v>0</v>
      </c>
      <c r="J70" s="303">
        <f>本文１基本事項!$E$25</f>
        <v>0</v>
      </c>
      <c r="K70" s="641" t="s">
        <v>127</v>
      </c>
    </row>
    <row r="71" spans="2:11" ht="22.5" customHeight="1">
      <c r="B71" s="960" t="s">
        <v>237</v>
      </c>
      <c r="C71" s="961"/>
      <c r="D71" s="962"/>
      <c r="E71" s="884" t="s">
        <v>238</v>
      </c>
      <c r="F71" s="885"/>
      <c r="G71" s="885"/>
      <c r="H71" s="886"/>
      <c r="I71" s="642"/>
      <c r="J71" s="642"/>
      <c r="K71" s="643" t="str">
        <f>IFERROR(ROUND((J71/I71)-1,3),"0")</f>
        <v>0</v>
      </c>
    </row>
    <row r="72" spans="2:11" ht="22.5" customHeight="1">
      <c r="B72" s="963"/>
      <c r="C72" s="964"/>
      <c r="D72" s="965"/>
      <c r="E72" s="1007" t="s">
        <v>239</v>
      </c>
      <c r="F72" s="1008"/>
      <c r="G72" s="1008"/>
      <c r="H72" s="1009"/>
      <c r="I72" s="642"/>
      <c r="J72" s="642"/>
      <c r="K72" s="643" t="str">
        <f>IFERROR(ROUND((J72/I72)-1,3),"0")</f>
        <v>0</v>
      </c>
    </row>
    <row r="73" spans="2:11" ht="22.5" customHeight="1">
      <c r="B73" s="963"/>
      <c r="C73" s="964"/>
      <c r="D73" s="965"/>
      <c r="E73" s="884" t="s">
        <v>139</v>
      </c>
      <c r="F73" s="885"/>
      <c r="G73" s="885"/>
      <c r="H73" s="886"/>
      <c r="I73" s="642"/>
      <c r="J73" s="642"/>
      <c r="K73" s="643" t="str">
        <f>IFERROR(ROUND((J73/I73)-1,3),"0")</f>
        <v>0</v>
      </c>
    </row>
    <row r="74" spans="2:11" ht="22.5" customHeight="1">
      <c r="B74" s="966"/>
      <c r="C74" s="967"/>
      <c r="D74" s="968"/>
      <c r="E74" s="884" t="s">
        <v>240</v>
      </c>
      <c r="F74" s="885"/>
      <c r="G74" s="885"/>
      <c r="H74" s="886"/>
      <c r="I74" s="628">
        <f>I71+I72+I73</f>
        <v>0</v>
      </c>
      <c r="J74" s="628">
        <f>J71+J72+J73</f>
        <v>0</v>
      </c>
      <c r="K74" s="643" t="str">
        <f>IFERROR(ROUND((J74/I74)-1,3),"0")</f>
        <v>0</v>
      </c>
    </row>
    <row r="75" spans="2:11" ht="22.5" customHeight="1">
      <c r="B75" s="960" t="s">
        <v>144</v>
      </c>
      <c r="C75" s="961"/>
      <c r="D75" s="962"/>
      <c r="E75" s="884" t="s">
        <v>242</v>
      </c>
      <c r="F75" s="885"/>
      <c r="G75" s="885"/>
      <c r="H75" s="886"/>
      <c r="I75" s="642"/>
      <c r="J75" s="642"/>
      <c r="K75" s="643" t="str">
        <f>IFERROR(ROUND((J75/I75)-1,3),"0")</f>
        <v>0</v>
      </c>
    </row>
    <row r="76" spans="2:11" ht="22.5" customHeight="1">
      <c r="B76" s="966"/>
      <c r="C76" s="967"/>
      <c r="D76" s="968"/>
      <c r="E76" s="884" t="s">
        <v>147</v>
      </c>
      <c r="F76" s="885"/>
      <c r="G76" s="885"/>
      <c r="H76" s="886"/>
      <c r="I76" s="644" t="str">
        <f>IFERROR(ROUND(I75/I74,2),"0")</f>
        <v>0</v>
      </c>
      <c r="J76" s="644" t="str">
        <f>IFERROR(ROUND(J75/J74,2),"0")</f>
        <v>0</v>
      </c>
      <c r="K76" s="321"/>
    </row>
    <row r="77" spans="2:11" ht="22.5" customHeight="1">
      <c r="B77" s="960" t="s">
        <v>148</v>
      </c>
      <c r="C77" s="961"/>
      <c r="D77" s="962"/>
      <c r="E77" s="884" t="s">
        <v>243</v>
      </c>
      <c r="F77" s="885"/>
      <c r="G77" s="885"/>
      <c r="H77" s="886"/>
      <c r="I77" s="642"/>
      <c r="J77" s="642"/>
      <c r="K77" s="643" t="str">
        <f>IFERROR(ROUND((J77/I77)-1,3),"0")</f>
        <v>0</v>
      </c>
    </row>
    <row r="78" spans="2:11" ht="22.5" customHeight="1">
      <c r="B78" s="966"/>
      <c r="C78" s="967"/>
      <c r="D78" s="968"/>
      <c r="E78" s="884" t="s">
        <v>151</v>
      </c>
      <c r="F78" s="885"/>
      <c r="G78" s="885"/>
      <c r="H78" s="886"/>
      <c r="I78" s="644" t="str">
        <f>IFERROR(ROUND(I77/I74,2),"0")</f>
        <v>0</v>
      </c>
      <c r="J78" s="644" t="str">
        <f>IFERROR(ROUND(J77/J74,2),"0")</f>
        <v>0</v>
      </c>
      <c r="K78" s="321"/>
    </row>
    <row r="79" spans="2:11" ht="22.5" customHeight="1"/>
    <row r="80" spans="2:11" ht="22.5" customHeight="1">
      <c r="B80" s="981"/>
      <c r="C80" s="982"/>
      <c r="D80" s="982"/>
      <c r="E80" s="982"/>
      <c r="F80" s="982"/>
      <c r="G80" s="982"/>
      <c r="H80" s="983"/>
      <c r="I80" s="607" t="s">
        <v>124</v>
      </c>
      <c r="J80" s="1005" t="s">
        <v>125</v>
      </c>
      <c r="K80" s="1006"/>
    </row>
    <row r="81" spans="2:11" ht="22.5" customHeight="1">
      <c r="B81" s="984"/>
      <c r="C81" s="985"/>
      <c r="D81" s="985"/>
      <c r="E81" s="985"/>
      <c r="F81" s="985"/>
      <c r="G81" s="985"/>
      <c r="H81" s="986"/>
      <c r="I81" s="640">
        <f>'本文２－１一般廃棄物'!$I$6</f>
        <v>0</v>
      </c>
      <c r="J81" s="303">
        <f>本文１基本事項!$E$25</f>
        <v>0</v>
      </c>
      <c r="K81" s="641" t="s">
        <v>127</v>
      </c>
    </row>
    <row r="82" spans="2:11" ht="22.5" customHeight="1">
      <c r="B82" s="960" t="s">
        <v>237</v>
      </c>
      <c r="C82" s="961"/>
      <c r="D82" s="962"/>
      <c r="E82" s="884" t="s">
        <v>238</v>
      </c>
      <c r="F82" s="885"/>
      <c r="G82" s="885"/>
      <c r="H82" s="886"/>
      <c r="I82" s="642"/>
      <c r="J82" s="642"/>
      <c r="K82" s="643" t="str">
        <f>IFERROR(ROUND((J82/I82)-1,3),"0")</f>
        <v>0</v>
      </c>
    </row>
    <row r="83" spans="2:11" ht="22.5" customHeight="1">
      <c r="B83" s="963"/>
      <c r="C83" s="964"/>
      <c r="D83" s="965"/>
      <c r="E83" s="1007" t="s">
        <v>239</v>
      </c>
      <c r="F83" s="1008"/>
      <c r="G83" s="1008"/>
      <c r="H83" s="1009"/>
      <c r="I83" s="642"/>
      <c r="J83" s="642"/>
      <c r="K83" s="643" t="str">
        <f>IFERROR(ROUND((J83/I83)-1,3),"0")</f>
        <v>0</v>
      </c>
    </row>
    <row r="84" spans="2:11" ht="22.5" customHeight="1">
      <c r="B84" s="963"/>
      <c r="C84" s="964"/>
      <c r="D84" s="965"/>
      <c r="E84" s="884" t="s">
        <v>139</v>
      </c>
      <c r="F84" s="885"/>
      <c r="G84" s="885"/>
      <c r="H84" s="886"/>
      <c r="I84" s="642"/>
      <c r="J84" s="642"/>
      <c r="K84" s="643" t="str">
        <f>IFERROR(ROUND((J84/I84)-1,3),"0")</f>
        <v>0</v>
      </c>
    </row>
    <row r="85" spans="2:11" ht="22.5" customHeight="1">
      <c r="B85" s="966"/>
      <c r="C85" s="967"/>
      <c r="D85" s="968"/>
      <c r="E85" s="884" t="s">
        <v>240</v>
      </c>
      <c r="F85" s="885"/>
      <c r="G85" s="885"/>
      <c r="H85" s="886"/>
      <c r="I85" s="628">
        <f>I82+I83+I84</f>
        <v>0</v>
      </c>
      <c r="J85" s="628">
        <f>J82+J83+J84</f>
        <v>0</v>
      </c>
      <c r="K85" s="643" t="str">
        <f>IFERROR(ROUND((J85/I85)-1,3),"0")</f>
        <v>0</v>
      </c>
    </row>
    <row r="86" spans="2:11" ht="22.5" customHeight="1">
      <c r="B86" s="960" t="s">
        <v>144</v>
      </c>
      <c r="C86" s="961"/>
      <c r="D86" s="962"/>
      <c r="E86" s="884" t="s">
        <v>242</v>
      </c>
      <c r="F86" s="885"/>
      <c r="G86" s="885"/>
      <c r="H86" s="886"/>
      <c r="I86" s="642"/>
      <c r="J86" s="642"/>
      <c r="K86" s="643" t="str">
        <f>IFERROR(ROUND((J86/I86)-1,3),"0")</f>
        <v>0</v>
      </c>
    </row>
    <row r="87" spans="2:11" ht="22.5" customHeight="1">
      <c r="B87" s="966"/>
      <c r="C87" s="967"/>
      <c r="D87" s="968"/>
      <c r="E87" s="884" t="s">
        <v>147</v>
      </c>
      <c r="F87" s="885"/>
      <c r="G87" s="885"/>
      <c r="H87" s="886"/>
      <c r="I87" s="644" t="str">
        <f>IFERROR(ROUND(I86/I85,2),"0")</f>
        <v>0</v>
      </c>
      <c r="J87" s="644" t="str">
        <f>IFERROR(ROUND(J86/J85,2),"0")</f>
        <v>0</v>
      </c>
      <c r="K87" s="321"/>
    </row>
    <row r="88" spans="2:11" ht="22.5" customHeight="1">
      <c r="B88" s="960" t="s">
        <v>148</v>
      </c>
      <c r="C88" s="961"/>
      <c r="D88" s="962"/>
      <c r="E88" s="884" t="s">
        <v>243</v>
      </c>
      <c r="F88" s="885"/>
      <c r="G88" s="885"/>
      <c r="H88" s="886"/>
      <c r="I88" s="642"/>
      <c r="J88" s="642"/>
      <c r="K88" s="643" t="str">
        <f>IFERROR(ROUND((J88/I88)-1,3),"0")</f>
        <v>0</v>
      </c>
    </row>
    <row r="89" spans="2:11" ht="22.5" customHeight="1">
      <c r="B89" s="966"/>
      <c r="C89" s="967"/>
      <c r="D89" s="968"/>
      <c r="E89" s="884" t="s">
        <v>151</v>
      </c>
      <c r="F89" s="885"/>
      <c r="G89" s="885"/>
      <c r="H89" s="886"/>
      <c r="I89" s="644" t="str">
        <f>IFERROR(ROUND(I88/I85,2),"0")</f>
        <v>0</v>
      </c>
      <c r="J89" s="644" t="str">
        <f>IFERROR(ROUND(J88/J85,2),"0")</f>
        <v>0</v>
      </c>
      <c r="K89" s="321"/>
    </row>
    <row r="90" spans="2:11" ht="22.5" customHeight="1"/>
    <row r="91" spans="2:11" ht="22.5" customHeight="1">
      <c r="B91" s="981"/>
      <c r="C91" s="982"/>
      <c r="D91" s="982"/>
      <c r="E91" s="982"/>
      <c r="F91" s="982"/>
      <c r="G91" s="982"/>
      <c r="H91" s="983"/>
      <c r="I91" s="607" t="s">
        <v>124</v>
      </c>
      <c r="J91" s="1005" t="s">
        <v>125</v>
      </c>
      <c r="K91" s="1006"/>
    </row>
    <row r="92" spans="2:11" ht="22.5" customHeight="1">
      <c r="B92" s="984"/>
      <c r="C92" s="985"/>
      <c r="D92" s="985"/>
      <c r="E92" s="985"/>
      <c r="F92" s="985"/>
      <c r="G92" s="985"/>
      <c r="H92" s="986"/>
      <c r="I92" s="640">
        <f>'本文２－１一般廃棄物'!$I$6</f>
        <v>0</v>
      </c>
      <c r="J92" s="303">
        <f>本文１基本事項!$E$25</f>
        <v>0</v>
      </c>
      <c r="K92" s="641" t="s">
        <v>127</v>
      </c>
    </row>
    <row r="93" spans="2:11" ht="22.5" customHeight="1">
      <c r="B93" s="960" t="s">
        <v>237</v>
      </c>
      <c r="C93" s="961"/>
      <c r="D93" s="962"/>
      <c r="E93" s="884" t="s">
        <v>238</v>
      </c>
      <c r="F93" s="885"/>
      <c r="G93" s="885"/>
      <c r="H93" s="886"/>
      <c r="I93" s="642"/>
      <c r="J93" s="642"/>
      <c r="K93" s="643" t="str">
        <f>IFERROR(ROUND((J93/I93)-1,3),"0")</f>
        <v>0</v>
      </c>
    </row>
    <row r="94" spans="2:11" ht="22.5" customHeight="1">
      <c r="B94" s="963"/>
      <c r="C94" s="964"/>
      <c r="D94" s="965"/>
      <c r="E94" s="1007" t="s">
        <v>239</v>
      </c>
      <c r="F94" s="1008"/>
      <c r="G94" s="1008"/>
      <c r="H94" s="1009"/>
      <c r="I94" s="642"/>
      <c r="J94" s="642"/>
      <c r="K94" s="643" t="str">
        <f>IFERROR(ROUND((J94/I94)-1,3),"0")</f>
        <v>0</v>
      </c>
    </row>
    <row r="95" spans="2:11" ht="22.5" customHeight="1">
      <c r="B95" s="963"/>
      <c r="C95" s="964"/>
      <c r="D95" s="965"/>
      <c r="E95" s="884" t="s">
        <v>139</v>
      </c>
      <c r="F95" s="885"/>
      <c r="G95" s="885"/>
      <c r="H95" s="886"/>
      <c r="I95" s="642"/>
      <c r="J95" s="642"/>
      <c r="K95" s="643" t="str">
        <f>IFERROR(ROUND((J95/I95)-1,3),"0")</f>
        <v>0</v>
      </c>
    </row>
    <row r="96" spans="2:11" ht="22.5" customHeight="1">
      <c r="B96" s="966"/>
      <c r="C96" s="967"/>
      <c r="D96" s="968"/>
      <c r="E96" s="884" t="s">
        <v>240</v>
      </c>
      <c r="F96" s="885"/>
      <c r="G96" s="885"/>
      <c r="H96" s="886"/>
      <c r="I96" s="628">
        <f>I93+I94+I95</f>
        <v>0</v>
      </c>
      <c r="J96" s="628">
        <f>J93+J94+J95</f>
        <v>0</v>
      </c>
      <c r="K96" s="643" t="str">
        <f>IFERROR(ROUND((J96/I96)-1,3),"0")</f>
        <v>0</v>
      </c>
    </row>
    <row r="97" spans="2:11" ht="22.5" customHeight="1">
      <c r="B97" s="960" t="s">
        <v>144</v>
      </c>
      <c r="C97" s="961"/>
      <c r="D97" s="962"/>
      <c r="E97" s="884" t="s">
        <v>242</v>
      </c>
      <c r="F97" s="885"/>
      <c r="G97" s="885"/>
      <c r="H97" s="886"/>
      <c r="I97" s="642"/>
      <c r="J97" s="642"/>
      <c r="K97" s="643" t="str">
        <f>IFERROR(ROUND((J97/I97)-1,3),"0")</f>
        <v>0</v>
      </c>
    </row>
    <row r="98" spans="2:11" ht="22.5" customHeight="1">
      <c r="B98" s="966"/>
      <c r="C98" s="967"/>
      <c r="D98" s="968"/>
      <c r="E98" s="884" t="s">
        <v>147</v>
      </c>
      <c r="F98" s="885"/>
      <c r="G98" s="885"/>
      <c r="H98" s="886"/>
      <c r="I98" s="644" t="str">
        <f>IFERROR(ROUND(I97/I96,2),"0")</f>
        <v>0</v>
      </c>
      <c r="J98" s="644" t="str">
        <f>IFERROR(ROUND(J97/J96,2),"0")</f>
        <v>0</v>
      </c>
      <c r="K98" s="321"/>
    </row>
    <row r="99" spans="2:11" ht="22.5" customHeight="1">
      <c r="B99" s="960" t="s">
        <v>148</v>
      </c>
      <c r="C99" s="961"/>
      <c r="D99" s="962"/>
      <c r="E99" s="884" t="s">
        <v>243</v>
      </c>
      <c r="F99" s="885"/>
      <c r="G99" s="885"/>
      <c r="H99" s="886"/>
      <c r="I99" s="642"/>
      <c r="J99" s="642"/>
      <c r="K99" s="643" t="str">
        <f>IFERROR(ROUND((J99/I99)-1,3),"0")</f>
        <v>0</v>
      </c>
    </row>
    <row r="100" spans="2:11" ht="22.5" customHeight="1">
      <c r="B100" s="966"/>
      <c r="C100" s="967"/>
      <c r="D100" s="968"/>
      <c r="E100" s="884" t="s">
        <v>151</v>
      </c>
      <c r="F100" s="885"/>
      <c r="G100" s="885"/>
      <c r="H100" s="886"/>
      <c r="I100" s="644" t="str">
        <f>IFERROR(ROUND(I99/I96,2),"0")</f>
        <v>0</v>
      </c>
      <c r="J100" s="644" t="str">
        <f>IFERROR(ROUND(J99/J96,2),"0")</f>
        <v>0</v>
      </c>
      <c r="K100" s="321"/>
    </row>
    <row r="101" spans="2:11" ht="22.5" customHeight="1"/>
    <row r="102" spans="2:11" ht="22.5" customHeight="1">
      <c r="B102" s="981"/>
      <c r="C102" s="982"/>
      <c r="D102" s="982"/>
      <c r="E102" s="982"/>
      <c r="F102" s="982"/>
      <c r="G102" s="982"/>
      <c r="H102" s="983"/>
      <c r="I102" s="607" t="s">
        <v>124</v>
      </c>
      <c r="J102" s="1005" t="s">
        <v>125</v>
      </c>
      <c r="K102" s="1006"/>
    </row>
    <row r="103" spans="2:11" ht="22.5" customHeight="1">
      <c r="B103" s="984"/>
      <c r="C103" s="985"/>
      <c r="D103" s="985"/>
      <c r="E103" s="985"/>
      <c r="F103" s="985"/>
      <c r="G103" s="985"/>
      <c r="H103" s="986"/>
      <c r="I103" s="640">
        <f>'本文２－１一般廃棄物'!$I$6</f>
        <v>0</v>
      </c>
      <c r="J103" s="303">
        <f>本文１基本事項!$E$25</f>
        <v>0</v>
      </c>
      <c r="K103" s="641" t="s">
        <v>127</v>
      </c>
    </row>
    <row r="104" spans="2:11" ht="22.5" customHeight="1">
      <c r="B104" s="960" t="s">
        <v>237</v>
      </c>
      <c r="C104" s="961"/>
      <c r="D104" s="962"/>
      <c r="E104" s="884" t="s">
        <v>238</v>
      </c>
      <c r="F104" s="885"/>
      <c r="G104" s="885"/>
      <c r="H104" s="886"/>
      <c r="I104" s="642"/>
      <c r="J104" s="642"/>
      <c r="K104" s="643" t="str">
        <f>IFERROR(ROUND((J104/I104)-1,3),"0")</f>
        <v>0</v>
      </c>
    </row>
    <row r="105" spans="2:11" ht="22.5" customHeight="1">
      <c r="B105" s="963"/>
      <c r="C105" s="964"/>
      <c r="D105" s="965"/>
      <c r="E105" s="1007" t="s">
        <v>239</v>
      </c>
      <c r="F105" s="1008"/>
      <c r="G105" s="1008"/>
      <c r="H105" s="1009"/>
      <c r="I105" s="642"/>
      <c r="J105" s="642"/>
      <c r="K105" s="643" t="str">
        <f>IFERROR(ROUND((J105/I105)-1,3),"0")</f>
        <v>0</v>
      </c>
    </row>
    <row r="106" spans="2:11" ht="22.5" customHeight="1">
      <c r="B106" s="963"/>
      <c r="C106" s="964"/>
      <c r="D106" s="965"/>
      <c r="E106" s="884" t="s">
        <v>139</v>
      </c>
      <c r="F106" s="885"/>
      <c r="G106" s="885"/>
      <c r="H106" s="886"/>
      <c r="I106" s="642"/>
      <c r="J106" s="642"/>
      <c r="K106" s="643" t="str">
        <f>IFERROR(ROUND((J106/I106)-1,3),"0")</f>
        <v>0</v>
      </c>
    </row>
    <row r="107" spans="2:11" ht="22.5" customHeight="1">
      <c r="B107" s="966"/>
      <c r="C107" s="967"/>
      <c r="D107" s="968"/>
      <c r="E107" s="884" t="s">
        <v>240</v>
      </c>
      <c r="F107" s="885"/>
      <c r="G107" s="885"/>
      <c r="H107" s="886"/>
      <c r="I107" s="628">
        <f>I104+I105+I106</f>
        <v>0</v>
      </c>
      <c r="J107" s="628">
        <f>J104+J105+J106</f>
        <v>0</v>
      </c>
      <c r="K107" s="643" t="str">
        <f>IFERROR(ROUND((J107/I107)-1,3),"0")</f>
        <v>0</v>
      </c>
    </row>
    <row r="108" spans="2:11" ht="22.5" customHeight="1">
      <c r="B108" s="960" t="s">
        <v>144</v>
      </c>
      <c r="C108" s="961"/>
      <c r="D108" s="962"/>
      <c r="E108" s="884" t="s">
        <v>242</v>
      </c>
      <c r="F108" s="885"/>
      <c r="G108" s="885"/>
      <c r="H108" s="886"/>
      <c r="I108" s="642"/>
      <c r="J108" s="642"/>
      <c r="K108" s="643" t="str">
        <f>IFERROR(ROUND((J108/I108)-1,3),"0")</f>
        <v>0</v>
      </c>
    </row>
    <row r="109" spans="2:11" ht="22.5" customHeight="1">
      <c r="B109" s="966"/>
      <c r="C109" s="967"/>
      <c r="D109" s="968"/>
      <c r="E109" s="884" t="s">
        <v>147</v>
      </c>
      <c r="F109" s="885"/>
      <c r="G109" s="885"/>
      <c r="H109" s="886"/>
      <c r="I109" s="644" t="str">
        <f>IFERROR(ROUND(I108/I107,2),"0")</f>
        <v>0</v>
      </c>
      <c r="J109" s="644" t="str">
        <f>IFERROR(ROUND(J108/J107,2),"0")</f>
        <v>0</v>
      </c>
      <c r="K109" s="321"/>
    </row>
    <row r="110" spans="2:11" ht="22.5" customHeight="1">
      <c r="B110" s="960" t="s">
        <v>148</v>
      </c>
      <c r="C110" s="961"/>
      <c r="D110" s="962"/>
      <c r="E110" s="884" t="s">
        <v>243</v>
      </c>
      <c r="F110" s="885"/>
      <c r="G110" s="885"/>
      <c r="H110" s="886"/>
      <c r="I110" s="642"/>
      <c r="J110" s="642"/>
      <c r="K110" s="643" t="str">
        <f>IFERROR(ROUND((J110/I110)-1,3),"0")</f>
        <v>0</v>
      </c>
    </row>
    <row r="111" spans="2:11" ht="22.5" customHeight="1">
      <c r="B111" s="966"/>
      <c r="C111" s="967"/>
      <c r="D111" s="968"/>
      <c r="E111" s="884" t="s">
        <v>151</v>
      </c>
      <c r="F111" s="885"/>
      <c r="G111" s="885"/>
      <c r="H111" s="886"/>
      <c r="I111" s="644" t="str">
        <f>IFERROR(ROUND(I110/I107,2),"0")</f>
        <v>0</v>
      </c>
      <c r="J111" s="644" t="str">
        <f>IFERROR(ROUND(J110/J107,2),"0")</f>
        <v>0</v>
      </c>
      <c r="K111" s="321"/>
    </row>
    <row r="112" spans="2:11" ht="22.5" customHeight="1"/>
    <row r="113" spans="2:11" ht="22.5" customHeight="1">
      <c r="B113" s="981"/>
      <c r="C113" s="982"/>
      <c r="D113" s="982"/>
      <c r="E113" s="982"/>
      <c r="F113" s="982"/>
      <c r="G113" s="982"/>
      <c r="H113" s="983"/>
      <c r="I113" s="607" t="s">
        <v>124</v>
      </c>
      <c r="J113" s="1005" t="s">
        <v>125</v>
      </c>
      <c r="K113" s="1006"/>
    </row>
    <row r="114" spans="2:11" ht="22.5" customHeight="1">
      <c r="B114" s="984"/>
      <c r="C114" s="985"/>
      <c r="D114" s="985"/>
      <c r="E114" s="985"/>
      <c r="F114" s="985"/>
      <c r="G114" s="985"/>
      <c r="H114" s="986"/>
      <c r="I114" s="640">
        <f>'本文２－１一般廃棄物'!$I$6</f>
        <v>0</v>
      </c>
      <c r="J114" s="303">
        <f>本文１基本事項!$E$25</f>
        <v>0</v>
      </c>
      <c r="K114" s="641" t="s">
        <v>127</v>
      </c>
    </row>
    <row r="115" spans="2:11" ht="22.5" customHeight="1">
      <c r="B115" s="960" t="s">
        <v>237</v>
      </c>
      <c r="C115" s="961"/>
      <c r="D115" s="962"/>
      <c r="E115" s="884" t="s">
        <v>238</v>
      </c>
      <c r="F115" s="885"/>
      <c r="G115" s="885"/>
      <c r="H115" s="886"/>
      <c r="I115" s="642"/>
      <c r="J115" s="642"/>
      <c r="K115" s="643" t="str">
        <f>IFERROR(ROUND((J115/I115)-1,3),"0")</f>
        <v>0</v>
      </c>
    </row>
    <row r="116" spans="2:11" ht="22.5" customHeight="1">
      <c r="B116" s="963"/>
      <c r="C116" s="964"/>
      <c r="D116" s="965"/>
      <c r="E116" s="1007" t="s">
        <v>239</v>
      </c>
      <c r="F116" s="1008"/>
      <c r="G116" s="1008"/>
      <c r="H116" s="1009"/>
      <c r="I116" s="642"/>
      <c r="J116" s="642"/>
      <c r="K116" s="643" t="str">
        <f>IFERROR(ROUND((J116/I116)-1,3),"0")</f>
        <v>0</v>
      </c>
    </row>
    <row r="117" spans="2:11" ht="22.5" customHeight="1">
      <c r="B117" s="963"/>
      <c r="C117" s="964"/>
      <c r="D117" s="965"/>
      <c r="E117" s="884" t="s">
        <v>139</v>
      </c>
      <c r="F117" s="885"/>
      <c r="G117" s="885"/>
      <c r="H117" s="886"/>
      <c r="I117" s="642"/>
      <c r="J117" s="642"/>
      <c r="K117" s="643" t="str">
        <f>IFERROR(ROUND((J117/I117)-1,3),"0")</f>
        <v>0</v>
      </c>
    </row>
    <row r="118" spans="2:11" ht="22.5" customHeight="1">
      <c r="B118" s="966"/>
      <c r="C118" s="967"/>
      <c r="D118" s="968"/>
      <c r="E118" s="884" t="s">
        <v>240</v>
      </c>
      <c r="F118" s="885"/>
      <c r="G118" s="885"/>
      <c r="H118" s="886"/>
      <c r="I118" s="628">
        <f>I115+I116+I117</f>
        <v>0</v>
      </c>
      <c r="J118" s="628">
        <f>J115+J116+J117</f>
        <v>0</v>
      </c>
      <c r="K118" s="643" t="str">
        <f>IFERROR(ROUND((J118/I118)-1,3),"0")</f>
        <v>0</v>
      </c>
    </row>
    <row r="119" spans="2:11" ht="22.5" customHeight="1">
      <c r="B119" s="960" t="s">
        <v>144</v>
      </c>
      <c r="C119" s="961"/>
      <c r="D119" s="962"/>
      <c r="E119" s="884" t="s">
        <v>242</v>
      </c>
      <c r="F119" s="885"/>
      <c r="G119" s="885"/>
      <c r="H119" s="886"/>
      <c r="I119" s="642"/>
      <c r="J119" s="642"/>
      <c r="K119" s="643" t="str">
        <f>IFERROR(ROUND((J119/I119)-1,3),"0")</f>
        <v>0</v>
      </c>
    </row>
    <row r="120" spans="2:11" ht="22.5" customHeight="1">
      <c r="B120" s="966"/>
      <c r="C120" s="967"/>
      <c r="D120" s="968"/>
      <c r="E120" s="884" t="s">
        <v>147</v>
      </c>
      <c r="F120" s="885"/>
      <c r="G120" s="885"/>
      <c r="H120" s="886"/>
      <c r="I120" s="644" t="str">
        <f>IFERROR(ROUND(I119/I118,2),"0")</f>
        <v>0</v>
      </c>
      <c r="J120" s="644" t="str">
        <f>IFERROR(ROUND(J119/J118,2),"0")</f>
        <v>0</v>
      </c>
      <c r="K120" s="321"/>
    </row>
    <row r="121" spans="2:11" ht="22.5" customHeight="1">
      <c r="B121" s="960" t="s">
        <v>148</v>
      </c>
      <c r="C121" s="961"/>
      <c r="D121" s="962"/>
      <c r="E121" s="884" t="s">
        <v>243</v>
      </c>
      <c r="F121" s="885"/>
      <c r="G121" s="885"/>
      <c r="H121" s="886"/>
      <c r="I121" s="642"/>
      <c r="J121" s="642"/>
      <c r="K121" s="643" t="str">
        <f>IFERROR(ROUND((J121/I121)-1,3),"0")</f>
        <v>0</v>
      </c>
    </row>
    <row r="122" spans="2:11" ht="22.5" customHeight="1">
      <c r="B122" s="966"/>
      <c r="C122" s="967"/>
      <c r="D122" s="968"/>
      <c r="E122" s="884" t="s">
        <v>151</v>
      </c>
      <c r="F122" s="885"/>
      <c r="G122" s="885"/>
      <c r="H122" s="886"/>
      <c r="I122" s="644" t="str">
        <f>IFERROR(ROUND(I121/I118,2),"0")</f>
        <v>0</v>
      </c>
      <c r="J122" s="644" t="str">
        <f>IFERROR(ROUND(J121/J118,2),"0")</f>
        <v>0</v>
      </c>
      <c r="K122" s="321"/>
    </row>
    <row r="123" spans="2:11" ht="22.5" customHeight="1"/>
    <row r="124" spans="2:11" ht="22.5" customHeight="1">
      <c r="B124" s="981"/>
      <c r="C124" s="982"/>
      <c r="D124" s="982"/>
      <c r="E124" s="982"/>
      <c r="F124" s="982"/>
      <c r="G124" s="982"/>
      <c r="H124" s="983"/>
      <c r="I124" s="607" t="s">
        <v>124</v>
      </c>
      <c r="J124" s="1005" t="s">
        <v>125</v>
      </c>
      <c r="K124" s="1006"/>
    </row>
    <row r="125" spans="2:11" ht="22.5" customHeight="1">
      <c r="B125" s="984"/>
      <c r="C125" s="985"/>
      <c r="D125" s="985"/>
      <c r="E125" s="985"/>
      <c r="F125" s="985"/>
      <c r="G125" s="985"/>
      <c r="H125" s="986"/>
      <c r="I125" s="640">
        <f>'本文２－１一般廃棄物'!$I$6</f>
        <v>0</v>
      </c>
      <c r="J125" s="303">
        <f>本文１基本事項!$E$25</f>
        <v>0</v>
      </c>
      <c r="K125" s="641" t="s">
        <v>127</v>
      </c>
    </row>
    <row r="126" spans="2:11" ht="22.5" customHeight="1">
      <c r="B126" s="960" t="s">
        <v>237</v>
      </c>
      <c r="C126" s="961"/>
      <c r="D126" s="962"/>
      <c r="E126" s="884" t="s">
        <v>238</v>
      </c>
      <c r="F126" s="885"/>
      <c r="G126" s="885"/>
      <c r="H126" s="886"/>
      <c r="I126" s="642"/>
      <c r="J126" s="642"/>
      <c r="K126" s="643" t="str">
        <f>IFERROR(ROUND((J126/I126)-1,3),"0")</f>
        <v>0</v>
      </c>
    </row>
    <row r="127" spans="2:11" ht="22.5" customHeight="1">
      <c r="B127" s="963"/>
      <c r="C127" s="964"/>
      <c r="D127" s="965"/>
      <c r="E127" s="1007" t="s">
        <v>239</v>
      </c>
      <c r="F127" s="1008"/>
      <c r="G127" s="1008"/>
      <c r="H127" s="1009"/>
      <c r="I127" s="642"/>
      <c r="J127" s="642"/>
      <c r="K127" s="643" t="str">
        <f>IFERROR(ROUND((J127/I127)-1,3),"0")</f>
        <v>0</v>
      </c>
    </row>
    <row r="128" spans="2:11" ht="22.5" customHeight="1">
      <c r="B128" s="963"/>
      <c r="C128" s="964"/>
      <c r="D128" s="965"/>
      <c r="E128" s="884" t="s">
        <v>139</v>
      </c>
      <c r="F128" s="885"/>
      <c r="G128" s="885"/>
      <c r="H128" s="886"/>
      <c r="I128" s="642"/>
      <c r="J128" s="642"/>
      <c r="K128" s="643" t="str">
        <f>IFERROR(ROUND((J128/I128)-1,3),"0")</f>
        <v>0</v>
      </c>
    </row>
    <row r="129" spans="2:11" ht="22.5" customHeight="1">
      <c r="B129" s="966"/>
      <c r="C129" s="967"/>
      <c r="D129" s="968"/>
      <c r="E129" s="884" t="s">
        <v>240</v>
      </c>
      <c r="F129" s="885"/>
      <c r="G129" s="885"/>
      <c r="H129" s="886"/>
      <c r="I129" s="628">
        <f>I126+I127+I128</f>
        <v>0</v>
      </c>
      <c r="J129" s="628">
        <f>J126+J127+J128</f>
        <v>0</v>
      </c>
      <c r="K129" s="643" t="str">
        <f>IFERROR(ROUND((J129/I129)-1,3),"0")</f>
        <v>0</v>
      </c>
    </row>
    <row r="130" spans="2:11" ht="22.5" customHeight="1">
      <c r="B130" s="960" t="s">
        <v>144</v>
      </c>
      <c r="C130" s="961"/>
      <c r="D130" s="962"/>
      <c r="E130" s="884" t="s">
        <v>242</v>
      </c>
      <c r="F130" s="885"/>
      <c r="G130" s="885"/>
      <c r="H130" s="886"/>
      <c r="I130" s="642"/>
      <c r="J130" s="642"/>
      <c r="K130" s="643" t="str">
        <f>IFERROR(ROUND((J130/I130)-1,3),"0")</f>
        <v>0</v>
      </c>
    </row>
    <row r="131" spans="2:11" ht="22.5" customHeight="1">
      <c r="B131" s="966"/>
      <c r="C131" s="967"/>
      <c r="D131" s="968"/>
      <c r="E131" s="884" t="s">
        <v>147</v>
      </c>
      <c r="F131" s="885"/>
      <c r="G131" s="885"/>
      <c r="H131" s="886"/>
      <c r="I131" s="644" t="str">
        <f>IFERROR(ROUND(I130/I129,2),"0")</f>
        <v>0</v>
      </c>
      <c r="J131" s="644" t="str">
        <f>IFERROR(ROUND(J130/J129,2),"0")</f>
        <v>0</v>
      </c>
      <c r="K131" s="321"/>
    </row>
    <row r="132" spans="2:11" ht="22.5" customHeight="1">
      <c r="B132" s="960" t="s">
        <v>148</v>
      </c>
      <c r="C132" s="961"/>
      <c r="D132" s="962"/>
      <c r="E132" s="884" t="s">
        <v>243</v>
      </c>
      <c r="F132" s="885"/>
      <c r="G132" s="885"/>
      <c r="H132" s="886"/>
      <c r="I132" s="642"/>
      <c r="J132" s="642"/>
      <c r="K132" s="643" t="str">
        <f>IFERROR(ROUND((J132/I132)-1,3),"0")</f>
        <v>0</v>
      </c>
    </row>
    <row r="133" spans="2:11" ht="22.5" customHeight="1">
      <c r="B133" s="966"/>
      <c r="C133" s="967"/>
      <c r="D133" s="968"/>
      <c r="E133" s="884" t="s">
        <v>151</v>
      </c>
      <c r="F133" s="885"/>
      <c r="G133" s="885"/>
      <c r="H133" s="886"/>
      <c r="I133" s="644" t="str">
        <f>IFERROR(ROUND(I132/I129,2),"0")</f>
        <v>0</v>
      </c>
      <c r="J133" s="644" t="str">
        <f>IFERROR(ROUND(J132/J129,2),"0")</f>
        <v>0</v>
      </c>
      <c r="K133" s="321"/>
    </row>
    <row r="134" spans="2:11" ht="22.5" customHeight="1"/>
    <row r="135" spans="2:11" ht="22.5" customHeight="1">
      <c r="B135" s="981"/>
      <c r="C135" s="982"/>
      <c r="D135" s="982"/>
      <c r="E135" s="982"/>
      <c r="F135" s="982"/>
      <c r="G135" s="982"/>
      <c r="H135" s="983"/>
      <c r="I135" s="607" t="s">
        <v>124</v>
      </c>
      <c r="J135" s="1005" t="s">
        <v>125</v>
      </c>
      <c r="K135" s="1006"/>
    </row>
    <row r="136" spans="2:11" ht="22.5" customHeight="1">
      <c r="B136" s="984"/>
      <c r="C136" s="985"/>
      <c r="D136" s="985"/>
      <c r="E136" s="985"/>
      <c r="F136" s="985"/>
      <c r="G136" s="985"/>
      <c r="H136" s="986"/>
      <c r="I136" s="640">
        <f>'本文２－１一般廃棄物'!$I$6</f>
        <v>0</v>
      </c>
      <c r="J136" s="303">
        <f>本文１基本事項!$E$25</f>
        <v>0</v>
      </c>
      <c r="K136" s="641" t="s">
        <v>127</v>
      </c>
    </row>
    <row r="137" spans="2:11" ht="22.5" customHeight="1">
      <c r="B137" s="960" t="s">
        <v>237</v>
      </c>
      <c r="C137" s="961"/>
      <c r="D137" s="962"/>
      <c r="E137" s="884" t="s">
        <v>238</v>
      </c>
      <c r="F137" s="885"/>
      <c r="G137" s="885"/>
      <c r="H137" s="886"/>
      <c r="I137" s="642"/>
      <c r="J137" s="642"/>
      <c r="K137" s="643" t="str">
        <f>IFERROR(ROUND((J137/I137)-1,3),"0")</f>
        <v>0</v>
      </c>
    </row>
    <row r="138" spans="2:11" ht="22.5" customHeight="1">
      <c r="B138" s="963"/>
      <c r="C138" s="964"/>
      <c r="D138" s="965"/>
      <c r="E138" s="1007" t="s">
        <v>239</v>
      </c>
      <c r="F138" s="1008"/>
      <c r="G138" s="1008"/>
      <c r="H138" s="1009"/>
      <c r="I138" s="642"/>
      <c r="J138" s="642"/>
      <c r="K138" s="643" t="str">
        <f>IFERROR(ROUND((J138/I138)-1,3),"0")</f>
        <v>0</v>
      </c>
    </row>
    <row r="139" spans="2:11" ht="22.5" customHeight="1">
      <c r="B139" s="963"/>
      <c r="C139" s="964"/>
      <c r="D139" s="965"/>
      <c r="E139" s="884" t="s">
        <v>139</v>
      </c>
      <c r="F139" s="885"/>
      <c r="G139" s="885"/>
      <c r="H139" s="886"/>
      <c r="I139" s="642"/>
      <c r="J139" s="642"/>
      <c r="K139" s="643" t="str">
        <f>IFERROR(ROUND((J139/I139)-1,3),"0")</f>
        <v>0</v>
      </c>
    </row>
    <row r="140" spans="2:11" ht="22.5" customHeight="1">
      <c r="B140" s="966"/>
      <c r="C140" s="967"/>
      <c r="D140" s="968"/>
      <c r="E140" s="884" t="s">
        <v>240</v>
      </c>
      <c r="F140" s="885"/>
      <c r="G140" s="885"/>
      <c r="H140" s="886"/>
      <c r="I140" s="628">
        <f>I137+I138+I139</f>
        <v>0</v>
      </c>
      <c r="J140" s="628">
        <f>J137+J138+J139</f>
        <v>0</v>
      </c>
      <c r="K140" s="643" t="str">
        <f>IFERROR(ROUND((J140/I140)-1,3),"0")</f>
        <v>0</v>
      </c>
    </row>
    <row r="141" spans="2:11" ht="22.5" customHeight="1">
      <c r="B141" s="960" t="s">
        <v>144</v>
      </c>
      <c r="C141" s="961"/>
      <c r="D141" s="962"/>
      <c r="E141" s="884" t="s">
        <v>242</v>
      </c>
      <c r="F141" s="885"/>
      <c r="G141" s="885"/>
      <c r="H141" s="886"/>
      <c r="I141" s="642"/>
      <c r="J141" s="642"/>
      <c r="K141" s="643" t="str">
        <f>IFERROR(ROUND((J141/I141)-1,3),"0")</f>
        <v>0</v>
      </c>
    </row>
    <row r="142" spans="2:11" ht="22.5" customHeight="1">
      <c r="B142" s="966"/>
      <c r="C142" s="967"/>
      <c r="D142" s="968"/>
      <c r="E142" s="884" t="s">
        <v>147</v>
      </c>
      <c r="F142" s="885"/>
      <c r="G142" s="885"/>
      <c r="H142" s="886"/>
      <c r="I142" s="644" t="str">
        <f>IFERROR(ROUND(I141/I140,2),"0")</f>
        <v>0</v>
      </c>
      <c r="J142" s="644" t="str">
        <f>IFERROR(ROUND(J141/J140,2),"0")</f>
        <v>0</v>
      </c>
      <c r="K142" s="321"/>
    </row>
    <row r="143" spans="2:11" ht="22.5" customHeight="1">
      <c r="B143" s="960" t="s">
        <v>148</v>
      </c>
      <c r="C143" s="961"/>
      <c r="D143" s="962"/>
      <c r="E143" s="884" t="s">
        <v>243</v>
      </c>
      <c r="F143" s="885"/>
      <c r="G143" s="885"/>
      <c r="H143" s="886"/>
      <c r="I143" s="642"/>
      <c r="J143" s="642"/>
      <c r="K143" s="643" t="str">
        <f>IFERROR(ROUND((J143/I143)-1,3),"0")</f>
        <v>0</v>
      </c>
    </row>
    <row r="144" spans="2:11" ht="22.5" customHeight="1">
      <c r="B144" s="966"/>
      <c r="C144" s="967"/>
      <c r="D144" s="968"/>
      <c r="E144" s="884" t="s">
        <v>151</v>
      </c>
      <c r="F144" s="885"/>
      <c r="G144" s="885"/>
      <c r="H144" s="886"/>
      <c r="I144" s="644" t="str">
        <f>IFERROR(ROUND(I143/I140,2),"0")</f>
        <v>0</v>
      </c>
      <c r="J144" s="644" t="str">
        <f>IFERROR(ROUND(J143/J140,2),"0")</f>
        <v>0</v>
      </c>
      <c r="K144" s="321"/>
    </row>
    <row r="145" spans="2:11" ht="22.5" customHeight="1"/>
    <row r="146" spans="2:11" ht="22.5" customHeight="1">
      <c r="B146" s="981"/>
      <c r="C146" s="982"/>
      <c r="D146" s="982"/>
      <c r="E146" s="982"/>
      <c r="F146" s="982"/>
      <c r="G146" s="982"/>
      <c r="H146" s="983"/>
      <c r="I146" s="607" t="s">
        <v>124</v>
      </c>
      <c r="J146" s="1005" t="s">
        <v>125</v>
      </c>
      <c r="K146" s="1006"/>
    </row>
    <row r="147" spans="2:11" ht="22.5" customHeight="1">
      <c r="B147" s="984"/>
      <c r="C147" s="985"/>
      <c r="D147" s="985"/>
      <c r="E147" s="985"/>
      <c r="F147" s="985"/>
      <c r="G147" s="985"/>
      <c r="H147" s="986"/>
      <c r="I147" s="640">
        <f>'本文２－１一般廃棄物'!$I$6</f>
        <v>0</v>
      </c>
      <c r="J147" s="303">
        <f>本文１基本事項!$E$25</f>
        <v>0</v>
      </c>
      <c r="K147" s="641" t="s">
        <v>127</v>
      </c>
    </row>
    <row r="148" spans="2:11" ht="22.5" customHeight="1">
      <c r="B148" s="960" t="s">
        <v>237</v>
      </c>
      <c r="C148" s="961"/>
      <c r="D148" s="962"/>
      <c r="E148" s="884" t="s">
        <v>238</v>
      </c>
      <c r="F148" s="885"/>
      <c r="G148" s="885"/>
      <c r="H148" s="886"/>
      <c r="I148" s="642"/>
      <c r="J148" s="642"/>
      <c r="K148" s="643" t="str">
        <f>IFERROR(ROUND((J148/I148)-1,3),"0")</f>
        <v>0</v>
      </c>
    </row>
    <row r="149" spans="2:11" ht="22.5" customHeight="1">
      <c r="B149" s="963"/>
      <c r="C149" s="964"/>
      <c r="D149" s="965"/>
      <c r="E149" s="1007" t="s">
        <v>239</v>
      </c>
      <c r="F149" s="1008"/>
      <c r="G149" s="1008"/>
      <c r="H149" s="1009"/>
      <c r="I149" s="642"/>
      <c r="J149" s="642"/>
      <c r="K149" s="643" t="str">
        <f>IFERROR(ROUND((J149/I149)-1,3),"0")</f>
        <v>0</v>
      </c>
    </row>
    <row r="150" spans="2:11" ht="22.5" customHeight="1">
      <c r="B150" s="963"/>
      <c r="C150" s="964"/>
      <c r="D150" s="965"/>
      <c r="E150" s="884" t="s">
        <v>139</v>
      </c>
      <c r="F150" s="885"/>
      <c r="G150" s="885"/>
      <c r="H150" s="886"/>
      <c r="I150" s="642"/>
      <c r="J150" s="642"/>
      <c r="K150" s="643" t="str">
        <f>IFERROR(ROUND((J150/I150)-1,3),"0")</f>
        <v>0</v>
      </c>
    </row>
    <row r="151" spans="2:11" ht="22.5" customHeight="1">
      <c r="B151" s="966"/>
      <c r="C151" s="967"/>
      <c r="D151" s="968"/>
      <c r="E151" s="884" t="s">
        <v>240</v>
      </c>
      <c r="F151" s="885"/>
      <c r="G151" s="885"/>
      <c r="H151" s="886"/>
      <c r="I151" s="628">
        <f>I148+I149+I150</f>
        <v>0</v>
      </c>
      <c r="J151" s="628">
        <f>J148+J149+J150</f>
        <v>0</v>
      </c>
      <c r="K151" s="643" t="str">
        <f>IFERROR(ROUND((J151/I151)-1,3),"0")</f>
        <v>0</v>
      </c>
    </row>
    <row r="152" spans="2:11" ht="22.5" customHeight="1">
      <c r="B152" s="960" t="s">
        <v>144</v>
      </c>
      <c r="C152" s="961"/>
      <c r="D152" s="962"/>
      <c r="E152" s="884" t="s">
        <v>242</v>
      </c>
      <c r="F152" s="885"/>
      <c r="G152" s="885"/>
      <c r="H152" s="886"/>
      <c r="I152" s="642"/>
      <c r="J152" s="642"/>
      <c r="K152" s="643" t="str">
        <f>IFERROR(ROUND((J152/I152)-1,3),"0")</f>
        <v>0</v>
      </c>
    </row>
    <row r="153" spans="2:11" ht="22.5" customHeight="1">
      <c r="B153" s="966"/>
      <c r="C153" s="967"/>
      <c r="D153" s="968"/>
      <c r="E153" s="884" t="s">
        <v>147</v>
      </c>
      <c r="F153" s="885"/>
      <c r="G153" s="885"/>
      <c r="H153" s="886"/>
      <c r="I153" s="644" t="str">
        <f>IFERROR(ROUND(I152/I151,2),"0")</f>
        <v>0</v>
      </c>
      <c r="J153" s="644" t="str">
        <f>IFERROR(ROUND(J152/J151,2),"0")</f>
        <v>0</v>
      </c>
      <c r="K153" s="321"/>
    </row>
    <row r="154" spans="2:11" ht="22.5" customHeight="1">
      <c r="B154" s="960" t="s">
        <v>148</v>
      </c>
      <c r="C154" s="961"/>
      <c r="D154" s="962"/>
      <c r="E154" s="884" t="s">
        <v>243</v>
      </c>
      <c r="F154" s="885"/>
      <c r="G154" s="885"/>
      <c r="H154" s="886"/>
      <c r="I154" s="642"/>
      <c r="J154" s="642"/>
      <c r="K154" s="643" t="str">
        <f>IFERROR(ROUND((J154/I154)-1,3),"0")</f>
        <v>0</v>
      </c>
    </row>
    <row r="155" spans="2:11" ht="22.5" customHeight="1">
      <c r="B155" s="966"/>
      <c r="C155" s="967"/>
      <c r="D155" s="968"/>
      <c r="E155" s="884" t="s">
        <v>151</v>
      </c>
      <c r="F155" s="885"/>
      <c r="G155" s="885"/>
      <c r="H155" s="886"/>
      <c r="I155" s="644" t="str">
        <f>IFERROR(ROUND(I154/I151,2),"0")</f>
        <v>0</v>
      </c>
      <c r="J155" s="644" t="str">
        <f>IFERROR(ROUND(J154/J151,2),"0")</f>
        <v>0</v>
      </c>
      <c r="K155" s="321"/>
    </row>
    <row r="156" spans="2:11" ht="22.5" customHeight="1"/>
    <row r="157" spans="2:11" ht="22.5" customHeight="1">
      <c r="B157" s="981"/>
      <c r="C157" s="982"/>
      <c r="D157" s="982"/>
      <c r="E157" s="982"/>
      <c r="F157" s="982"/>
      <c r="G157" s="982"/>
      <c r="H157" s="983"/>
      <c r="I157" s="607" t="s">
        <v>124</v>
      </c>
      <c r="J157" s="1005" t="s">
        <v>125</v>
      </c>
      <c r="K157" s="1006"/>
    </row>
    <row r="158" spans="2:11" ht="22.5" customHeight="1">
      <c r="B158" s="984"/>
      <c r="C158" s="985"/>
      <c r="D158" s="985"/>
      <c r="E158" s="985"/>
      <c r="F158" s="985"/>
      <c r="G158" s="985"/>
      <c r="H158" s="986"/>
      <c r="I158" s="640">
        <f>'本文２－１一般廃棄物'!$I$6</f>
        <v>0</v>
      </c>
      <c r="J158" s="303">
        <f>本文１基本事項!$E$25</f>
        <v>0</v>
      </c>
      <c r="K158" s="641" t="s">
        <v>127</v>
      </c>
    </row>
    <row r="159" spans="2:11" ht="22.5" customHeight="1">
      <c r="B159" s="960" t="s">
        <v>237</v>
      </c>
      <c r="C159" s="961"/>
      <c r="D159" s="962"/>
      <c r="E159" s="884" t="s">
        <v>238</v>
      </c>
      <c r="F159" s="885"/>
      <c r="G159" s="885"/>
      <c r="H159" s="886"/>
      <c r="I159" s="642"/>
      <c r="J159" s="642"/>
      <c r="K159" s="643" t="str">
        <f>IFERROR(ROUND((J159/I159)-1,3),"0")</f>
        <v>0</v>
      </c>
    </row>
    <row r="160" spans="2:11" ht="22.5" customHeight="1">
      <c r="B160" s="963"/>
      <c r="C160" s="964"/>
      <c r="D160" s="965"/>
      <c r="E160" s="1007" t="s">
        <v>239</v>
      </c>
      <c r="F160" s="1008"/>
      <c r="G160" s="1008"/>
      <c r="H160" s="1009"/>
      <c r="I160" s="642"/>
      <c r="J160" s="642"/>
      <c r="K160" s="643" t="str">
        <f>IFERROR(ROUND((J160/I160)-1,3),"0")</f>
        <v>0</v>
      </c>
    </row>
    <row r="161" spans="2:11" ht="22.5" customHeight="1">
      <c r="B161" s="963"/>
      <c r="C161" s="964"/>
      <c r="D161" s="965"/>
      <c r="E161" s="884" t="s">
        <v>139</v>
      </c>
      <c r="F161" s="885"/>
      <c r="G161" s="885"/>
      <c r="H161" s="886"/>
      <c r="I161" s="642"/>
      <c r="J161" s="642"/>
      <c r="K161" s="643" t="str">
        <f>IFERROR(ROUND((J161/I161)-1,3),"0")</f>
        <v>0</v>
      </c>
    </row>
    <row r="162" spans="2:11" ht="22.5" customHeight="1">
      <c r="B162" s="966"/>
      <c r="C162" s="967"/>
      <c r="D162" s="968"/>
      <c r="E162" s="884" t="s">
        <v>240</v>
      </c>
      <c r="F162" s="885"/>
      <c r="G162" s="885"/>
      <c r="H162" s="886"/>
      <c r="I162" s="628">
        <f>I159+I160+I161</f>
        <v>0</v>
      </c>
      <c r="J162" s="628">
        <f>J159+J160+J161</f>
        <v>0</v>
      </c>
      <c r="K162" s="643" t="str">
        <f>IFERROR(ROUND((J162/I162)-1,3),"0")</f>
        <v>0</v>
      </c>
    </row>
    <row r="163" spans="2:11" ht="22.5" customHeight="1">
      <c r="B163" s="960" t="s">
        <v>144</v>
      </c>
      <c r="C163" s="961"/>
      <c r="D163" s="962"/>
      <c r="E163" s="884" t="s">
        <v>242</v>
      </c>
      <c r="F163" s="885"/>
      <c r="G163" s="885"/>
      <c r="H163" s="886"/>
      <c r="I163" s="642"/>
      <c r="J163" s="642"/>
      <c r="K163" s="643" t="str">
        <f>IFERROR(ROUND((J163/I163)-1,3),"0")</f>
        <v>0</v>
      </c>
    </row>
    <row r="164" spans="2:11" ht="22.5" customHeight="1">
      <c r="B164" s="966"/>
      <c r="C164" s="967"/>
      <c r="D164" s="968"/>
      <c r="E164" s="884" t="s">
        <v>147</v>
      </c>
      <c r="F164" s="885"/>
      <c r="G164" s="885"/>
      <c r="H164" s="886"/>
      <c r="I164" s="644" t="str">
        <f>IFERROR(ROUND(I163/I162,2),"0")</f>
        <v>0</v>
      </c>
      <c r="J164" s="644" t="str">
        <f>IFERROR(ROUND(J163/J162,2),"0")</f>
        <v>0</v>
      </c>
      <c r="K164" s="321"/>
    </row>
    <row r="165" spans="2:11" ht="22.5" customHeight="1">
      <c r="B165" s="960" t="s">
        <v>148</v>
      </c>
      <c r="C165" s="961"/>
      <c r="D165" s="962"/>
      <c r="E165" s="884" t="s">
        <v>243</v>
      </c>
      <c r="F165" s="885"/>
      <c r="G165" s="885"/>
      <c r="H165" s="886"/>
      <c r="I165" s="642"/>
      <c r="J165" s="642"/>
      <c r="K165" s="643" t="str">
        <f>IFERROR(ROUND((J165/I165)-1,3),"0")</f>
        <v>0</v>
      </c>
    </row>
    <row r="166" spans="2:11" ht="22.5" customHeight="1">
      <c r="B166" s="966"/>
      <c r="C166" s="967"/>
      <c r="D166" s="968"/>
      <c r="E166" s="884" t="s">
        <v>151</v>
      </c>
      <c r="F166" s="885"/>
      <c r="G166" s="885"/>
      <c r="H166" s="886"/>
      <c r="I166" s="644" t="str">
        <f>IFERROR(ROUND(I165/I162,2),"0")</f>
        <v>0</v>
      </c>
      <c r="J166" s="644" t="str">
        <f>IFERROR(ROUND(J165/J162,2),"0")</f>
        <v>0</v>
      </c>
      <c r="K166" s="321"/>
    </row>
    <row r="167" spans="2:11" ht="22.5" customHeight="1"/>
    <row r="168" spans="2:11" ht="22.5" customHeight="1">
      <c r="B168" s="981"/>
      <c r="C168" s="982"/>
      <c r="D168" s="982"/>
      <c r="E168" s="982"/>
      <c r="F168" s="982"/>
      <c r="G168" s="982"/>
      <c r="H168" s="983"/>
      <c r="I168" s="607" t="s">
        <v>124</v>
      </c>
      <c r="J168" s="1005" t="s">
        <v>125</v>
      </c>
      <c r="K168" s="1006"/>
    </row>
    <row r="169" spans="2:11" ht="22.5" customHeight="1">
      <c r="B169" s="984"/>
      <c r="C169" s="985"/>
      <c r="D169" s="985"/>
      <c r="E169" s="985"/>
      <c r="F169" s="985"/>
      <c r="G169" s="985"/>
      <c r="H169" s="986"/>
      <c r="I169" s="640">
        <f>'本文２－１一般廃棄物'!$I$6</f>
        <v>0</v>
      </c>
      <c r="J169" s="303">
        <f>本文１基本事項!$E$25</f>
        <v>0</v>
      </c>
      <c r="K169" s="641" t="s">
        <v>127</v>
      </c>
    </row>
    <row r="170" spans="2:11" ht="22.5" customHeight="1">
      <c r="B170" s="960" t="s">
        <v>237</v>
      </c>
      <c r="C170" s="961"/>
      <c r="D170" s="962"/>
      <c r="E170" s="884" t="s">
        <v>238</v>
      </c>
      <c r="F170" s="885"/>
      <c r="G170" s="885"/>
      <c r="H170" s="886"/>
      <c r="I170" s="642"/>
      <c r="J170" s="642"/>
      <c r="K170" s="643" t="str">
        <f>IFERROR(ROUND((J170/I170)-1,3),"0")</f>
        <v>0</v>
      </c>
    </row>
    <row r="171" spans="2:11" ht="22.5" customHeight="1">
      <c r="B171" s="963"/>
      <c r="C171" s="964"/>
      <c r="D171" s="965"/>
      <c r="E171" s="1007" t="s">
        <v>239</v>
      </c>
      <c r="F171" s="1008"/>
      <c r="G171" s="1008"/>
      <c r="H171" s="1009"/>
      <c r="I171" s="642"/>
      <c r="J171" s="642"/>
      <c r="K171" s="643" t="str">
        <f>IFERROR(ROUND((J171/I171)-1,3),"0")</f>
        <v>0</v>
      </c>
    </row>
    <row r="172" spans="2:11" ht="22.5" customHeight="1">
      <c r="B172" s="963"/>
      <c r="C172" s="964"/>
      <c r="D172" s="965"/>
      <c r="E172" s="884" t="s">
        <v>139</v>
      </c>
      <c r="F172" s="885"/>
      <c r="G172" s="885"/>
      <c r="H172" s="886"/>
      <c r="I172" s="642"/>
      <c r="J172" s="642"/>
      <c r="K172" s="643" t="str">
        <f>IFERROR(ROUND((J172/I172)-1,3),"0")</f>
        <v>0</v>
      </c>
    </row>
    <row r="173" spans="2:11" ht="22.5" customHeight="1">
      <c r="B173" s="966"/>
      <c r="C173" s="967"/>
      <c r="D173" s="968"/>
      <c r="E173" s="884" t="s">
        <v>240</v>
      </c>
      <c r="F173" s="885"/>
      <c r="G173" s="885"/>
      <c r="H173" s="886"/>
      <c r="I173" s="628">
        <f>I170+I171+I172</f>
        <v>0</v>
      </c>
      <c r="J173" s="628">
        <f>J170+J171+J172</f>
        <v>0</v>
      </c>
      <c r="K173" s="643" t="str">
        <f>IFERROR(ROUND((J173/I173)-1,3),"0")</f>
        <v>0</v>
      </c>
    </row>
    <row r="174" spans="2:11" ht="22.5" customHeight="1">
      <c r="B174" s="960" t="s">
        <v>144</v>
      </c>
      <c r="C174" s="961"/>
      <c r="D174" s="962"/>
      <c r="E174" s="884" t="s">
        <v>242</v>
      </c>
      <c r="F174" s="885"/>
      <c r="G174" s="885"/>
      <c r="H174" s="886"/>
      <c r="I174" s="642"/>
      <c r="J174" s="642"/>
      <c r="K174" s="643" t="str">
        <f>IFERROR(ROUND((J174/I174)-1,3),"0")</f>
        <v>0</v>
      </c>
    </row>
    <row r="175" spans="2:11" ht="22.5" customHeight="1">
      <c r="B175" s="966"/>
      <c r="C175" s="967"/>
      <c r="D175" s="968"/>
      <c r="E175" s="884" t="s">
        <v>147</v>
      </c>
      <c r="F175" s="885"/>
      <c r="G175" s="885"/>
      <c r="H175" s="886"/>
      <c r="I175" s="644" t="str">
        <f>IFERROR(ROUND(I174/I173,2),"0")</f>
        <v>0</v>
      </c>
      <c r="J175" s="644" t="str">
        <f>IFERROR(ROUND(J174/J173,2),"0")</f>
        <v>0</v>
      </c>
      <c r="K175" s="321"/>
    </row>
    <row r="176" spans="2:11" ht="22.5" customHeight="1">
      <c r="B176" s="960" t="s">
        <v>148</v>
      </c>
      <c r="C176" s="961"/>
      <c r="D176" s="962"/>
      <c r="E176" s="884" t="s">
        <v>243</v>
      </c>
      <c r="F176" s="885"/>
      <c r="G176" s="885"/>
      <c r="H176" s="886"/>
      <c r="I176" s="642"/>
      <c r="J176" s="642"/>
      <c r="K176" s="643" t="str">
        <f>IFERROR(ROUND((J176/I176)-1,3),"0")</f>
        <v>0</v>
      </c>
    </row>
    <row r="177" spans="2:11" ht="22.5" customHeight="1">
      <c r="B177" s="966"/>
      <c r="C177" s="967"/>
      <c r="D177" s="968"/>
      <c r="E177" s="884" t="s">
        <v>151</v>
      </c>
      <c r="F177" s="885"/>
      <c r="G177" s="885"/>
      <c r="H177" s="886"/>
      <c r="I177" s="644" t="str">
        <f>IFERROR(ROUND(I176/I173,2),"0")</f>
        <v>0</v>
      </c>
      <c r="J177" s="644" t="str">
        <f>IFERROR(ROUND(J176/J173,2),"0")</f>
        <v>0</v>
      </c>
      <c r="K177" s="321"/>
    </row>
    <row r="178" spans="2:11" ht="22.5" customHeight="1"/>
    <row r="179" spans="2:11" ht="22.5" customHeight="1">
      <c r="B179" s="981"/>
      <c r="C179" s="982"/>
      <c r="D179" s="982"/>
      <c r="E179" s="982"/>
      <c r="F179" s="982"/>
      <c r="G179" s="982"/>
      <c r="H179" s="983"/>
      <c r="I179" s="607" t="s">
        <v>124</v>
      </c>
      <c r="J179" s="1005" t="s">
        <v>125</v>
      </c>
      <c r="K179" s="1006"/>
    </row>
    <row r="180" spans="2:11" ht="22.5" customHeight="1">
      <c r="B180" s="984"/>
      <c r="C180" s="985"/>
      <c r="D180" s="985"/>
      <c r="E180" s="985"/>
      <c r="F180" s="985"/>
      <c r="G180" s="985"/>
      <c r="H180" s="986"/>
      <c r="I180" s="640">
        <f>'本文２－１一般廃棄物'!$I$6</f>
        <v>0</v>
      </c>
      <c r="J180" s="303">
        <f>本文１基本事項!$E$25</f>
        <v>0</v>
      </c>
      <c r="K180" s="641" t="s">
        <v>127</v>
      </c>
    </row>
    <row r="181" spans="2:11" ht="22.5" customHeight="1">
      <c r="B181" s="960" t="s">
        <v>237</v>
      </c>
      <c r="C181" s="961"/>
      <c r="D181" s="962"/>
      <c r="E181" s="884" t="s">
        <v>238</v>
      </c>
      <c r="F181" s="885"/>
      <c r="G181" s="885"/>
      <c r="H181" s="886"/>
      <c r="I181" s="642"/>
      <c r="J181" s="642"/>
      <c r="K181" s="643" t="str">
        <f>IFERROR(ROUND((J181/I181)-1,3),"0")</f>
        <v>0</v>
      </c>
    </row>
    <row r="182" spans="2:11" ht="22.5" customHeight="1">
      <c r="B182" s="963"/>
      <c r="C182" s="964"/>
      <c r="D182" s="965"/>
      <c r="E182" s="1007" t="s">
        <v>239</v>
      </c>
      <c r="F182" s="1008"/>
      <c r="G182" s="1008"/>
      <c r="H182" s="1009"/>
      <c r="I182" s="642"/>
      <c r="J182" s="642"/>
      <c r="K182" s="643" t="str">
        <f>IFERROR(ROUND((J182/I182)-1,3),"0")</f>
        <v>0</v>
      </c>
    </row>
    <row r="183" spans="2:11" ht="22.5" customHeight="1">
      <c r="B183" s="963"/>
      <c r="C183" s="964"/>
      <c r="D183" s="965"/>
      <c r="E183" s="884" t="s">
        <v>139</v>
      </c>
      <c r="F183" s="885"/>
      <c r="G183" s="885"/>
      <c r="H183" s="886"/>
      <c r="I183" s="642"/>
      <c r="J183" s="642"/>
      <c r="K183" s="643" t="str">
        <f>IFERROR(ROUND((J183/I183)-1,3),"0")</f>
        <v>0</v>
      </c>
    </row>
    <row r="184" spans="2:11" ht="22.5" customHeight="1">
      <c r="B184" s="966"/>
      <c r="C184" s="967"/>
      <c r="D184" s="968"/>
      <c r="E184" s="884" t="s">
        <v>240</v>
      </c>
      <c r="F184" s="885"/>
      <c r="G184" s="885"/>
      <c r="H184" s="886"/>
      <c r="I184" s="628">
        <f>I181+I182+I183</f>
        <v>0</v>
      </c>
      <c r="J184" s="628">
        <f>J181+J182+J183</f>
        <v>0</v>
      </c>
      <c r="K184" s="643" t="str">
        <f>IFERROR(ROUND((J184/I184)-1,3),"0")</f>
        <v>0</v>
      </c>
    </row>
    <row r="185" spans="2:11" ht="22.5" customHeight="1">
      <c r="B185" s="960" t="s">
        <v>144</v>
      </c>
      <c r="C185" s="961"/>
      <c r="D185" s="962"/>
      <c r="E185" s="884" t="s">
        <v>242</v>
      </c>
      <c r="F185" s="885"/>
      <c r="G185" s="885"/>
      <c r="H185" s="886"/>
      <c r="I185" s="642"/>
      <c r="J185" s="642"/>
      <c r="K185" s="643" t="str">
        <f>IFERROR(ROUND((J185/I185)-1,3),"0")</f>
        <v>0</v>
      </c>
    </row>
    <row r="186" spans="2:11" ht="22.5" customHeight="1">
      <c r="B186" s="966"/>
      <c r="C186" s="967"/>
      <c r="D186" s="968"/>
      <c r="E186" s="884" t="s">
        <v>147</v>
      </c>
      <c r="F186" s="885"/>
      <c r="G186" s="885"/>
      <c r="H186" s="886"/>
      <c r="I186" s="644" t="str">
        <f>IFERROR(ROUND(I185/I184,2),"0")</f>
        <v>0</v>
      </c>
      <c r="J186" s="644" t="str">
        <f>IFERROR(ROUND(J185/J184,2),"0")</f>
        <v>0</v>
      </c>
      <c r="K186" s="321"/>
    </row>
    <row r="187" spans="2:11" ht="22.5" customHeight="1">
      <c r="B187" s="960" t="s">
        <v>148</v>
      </c>
      <c r="C187" s="961"/>
      <c r="D187" s="962"/>
      <c r="E187" s="884" t="s">
        <v>243</v>
      </c>
      <c r="F187" s="885"/>
      <c r="G187" s="885"/>
      <c r="H187" s="886"/>
      <c r="I187" s="642"/>
      <c r="J187" s="642"/>
      <c r="K187" s="643" t="str">
        <f>IFERROR(ROUND((J187/I187)-1,3),"0")</f>
        <v>0</v>
      </c>
    </row>
    <row r="188" spans="2:11" ht="22.5" customHeight="1">
      <c r="B188" s="966"/>
      <c r="C188" s="967"/>
      <c r="D188" s="968"/>
      <c r="E188" s="884" t="s">
        <v>151</v>
      </c>
      <c r="F188" s="885"/>
      <c r="G188" s="885"/>
      <c r="H188" s="886"/>
      <c r="I188" s="644" t="str">
        <f>IFERROR(ROUND(I187/I184,2),"0")</f>
        <v>0</v>
      </c>
      <c r="J188" s="644" t="str">
        <f>IFERROR(ROUND(J187/J184,2),"0")</f>
        <v>0</v>
      </c>
      <c r="K188" s="321"/>
    </row>
    <row r="189" spans="2:11" ht="22.5" customHeight="1"/>
    <row r="190" spans="2:11" ht="22.5" customHeight="1">
      <c r="B190" s="981"/>
      <c r="C190" s="982"/>
      <c r="D190" s="982"/>
      <c r="E190" s="982"/>
      <c r="F190" s="982"/>
      <c r="G190" s="982"/>
      <c r="H190" s="983"/>
      <c r="I190" s="607" t="s">
        <v>124</v>
      </c>
      <c r="J190" s="1005" t="s">
        <v>125</v>
      </c>
      <c r="K190" s="1006"/>
    </row>
    <row r="191" spans="2:11" ht="22.5" customHeight="1">
      <c r="B191" s="984"/>
      <c r="C191" s="985"/>
      <c r="D191" s="985"/>
      <c r="E191" s="985"/>
      <c r="F191" s="985"/>
      <c r="G191" s="985"/>
      <c r="H191" s="986"/>
      <c r="I191" s="640">
        <f>'本文２－１一般廃棄物'!$I$6</f>
        <v>0</v>
      </c>
      <c r="J191" s="303">
        <f>本文１基本事項!$E$25</f>
        <v>0</v>
      </c>
      <c r="K191" s="641" t="s">
        <v>127</v>
      </c>
    </row>
    <row r="192" spans="2:11" ht="22.5" customHeight="1">
      <c r="B192" s="960" t="s">
        <v>237</v>
      </c>
      <c r="C192" s="961"/>
      <c r="D192" s="962"/>
      <c r="E192" s="884" t="s">
        <v>238</v>
      </c>
      <c r="F192" s="885"/>
      <c r="G192" s="885"/>
      <c r="H192" s="886"/>
      <c r="I192" s="642"/>
      <c r="J192" s="642"/>
      <c r="K192" s="643" t="str">
        <f>IFERROR(ROUND((J192/I192)-1,3),"0")</f>
        <v>0</v>
      </c>
    </row>
    <row r="193" spans="2:11" ht="22.5" customHeight="1">
      <c r="B193" s="963"/>
      <c r="C193" s="964"/>
      <c r="D193" s="965"/>
      <c r="E193" s="1007" t="s">
        <v>239</v>
      </c>
      <c r="F193" s="1008"/>
      <c r="G193" s="1008"/>
      <c r="H193" s="1009"/>
      <c r="I193" s="642"/>
      <c r="J193" s="642"/>
      <c r="K193" s="643" t="str">
        <f>IFERROR(ROUND((J193/I193)-1,3),"0")</f>
        <v>0</v>
      </c>
    </row>
    <row r="194" spans="2:11" ht="22.5" customHeight="1">
      <c r="B194" s="963"/>
      <c r="C194" s="964"/>
      <c r="D194" s="965"/>
      <c r="E194" s="884" t="s">
        <v>139</v>
      </c>
      <c r="F194" s="885"/>
      <c r="G194" s="885"/>
      <c r="H194" s="886"/>
      <c r="I194" s="642"/>
      <c r="J194" s="642"/>
      <c r="K194" s="643" t="str">
        <f>IFERROR(ROUND((J194/I194)-1,3),"0")</f>
        <v>0</v>
      </c>
    </row>
    <row r="195" spans="2:11" ht="22.5" customHeight="1">
      <c r="B195" s="966"/>
      <c r="C195" s="967"/>
      <c r="D195" s="968"/>
      <c r="E195" s="884" t="s">
        <v>240</v>
      </c>
      <c r="F195" s="885"/>
      <c r="G195" s="885"/>
      <c r="H195" s="886"/>
      <c r="I195" s="628">
        <f>I192+I193+I194</f>
        <v>0</v>
      </c>
      <c r="J195" s="628">
        <f>J192+J193+J194</f>
        <v>0</v>
      </c>
      <c r="K195" s="643" t="str">
        <f>IFERROR(ROUND((J195/I195)-1,3),"0")</f>
        <v>0</v>
      </c>
    </row>
    <row r="196" spans="2:11" ht="22.5" customHeight="1">
      <c r="B196" s="960" t="s">
        <v>144</v>
      </c>
      <c r="C196" s="961"/>
      <c r="D196" s="962"/>
      <c r="E196" s="884" t="s">
        <v>242</v>
      </c>
      <c r="F196" s="885"/>
      <c r="G196" s="885"/>
      <c r="H196" s="886"/>
      <c r="I196" s="642"/>
      <c r="J196" s="642"/>
      <c r="K196" s="643" t="str">
        <f>IFERROR(ROUND((J196/I196)-1,3),"0")</f>
        <v>0</v>
      </c>
    </row>
    <row r="197" spans="2:11" ht="22.5" customHeight="1">
      <c r="B197" s="966"/>
      <c r="C197" s="967"/>
      <c r="D197" s="968"/>
      <c r="E197" s="884" t="s">
        <v>147</v>
      </c>
      <c r="F197" s="885"/>
      <c r="G197" s="885"/>
      <c r="H197" s="886"/>
      <c r="I197" s="644" t="str">
        <f>IFERROR(ROUND(I196/I195,2),"0")</f>
        <v>0</v>
      </c>
      <c r="J197" s="644" t="str">
        <f>IFERROR(ROUND(J196/J195,2),"0")</f>
        <v>0</v>
      </c>
      <c r="K197" s="321"/>
    </row>
    <row r="198" spans="2:11" ht="22.5" customHeight="1">
      <c r="B198" s="960" t="s">
        <v>148</v>
      </c>
      <c r="C198" s="961"/>
      <c r="D198" s="962"/>
      <c r="E198" s="884" t="s">
        <v>243</v>
      </c>
      <c r="F198" s="885"/>
      <c r="G198" s="885"/>
      <c r="H198" s="886"/>
      <c r="I198" s="642"/>
      <c r="J198" s="642"/>
      <c r="K198" s="643" t="str">
        <f>IFERROR(ROUND((J198/I198)-1,3),"0")</f>
        <v>0</v>
      </c>
    </row>
    <row r="199" spans="2:11" ht="22.5" customHeight="1">
      <c r="B199" s="966"/>
      <c r="C199" s="967"/>
      <c r="D199" s="968"/>
      <c r="E199" s="884" t="s">
        <v>151</v>
      </c>
      <c r="F199" s="885"/>
      <c r="G199" s="885"/>
      <c r="H199" s="886"/>
      <c r="I199" s="644" t="str">
        <f>IFERROR(ROUND(I198/I195,2),"0")</f>
        <v>0</v>
      </c>
      <c r="J199" s="644" t="str">
        <f>IFERROR(ROUND(J198/J195,2),"0")</f>
        <v>0</v>
      </c>
      <c r="K199" s="321"/>
    </row>
    <row r="200" spans="2:11" ht="22.5" customHeight="1"/>
    <row r="201" spans="2:11" ht="22.5" customHeight="1">
      <c r="B201" s="981"/>
      <c r="C201" s="982"/>
      <c r="D201" s="982"/>
      <c r="E201" s="982"/>
      <c r="F201" s="982"/>
      <c r="G201" s="982"/>
      <c r="H201" s="983"/>
      <c r="I201" s="607" t="s">
        <v>124</v>
      </c>
      <c r="J201" s="1005" t="s">
        <v>125</v>
      </c>
      <c r="K201" s="1006"/>
    </row>
    <row r="202" spans="2:11" ht="22.5" customHeight="1">
      <c r="B202" s="984"/>
      <c r="C202" s="985"/>
      <c r="D202" s="985"/>
      <c r="E202" s="985"/>
      <c r="F202" s="985"/>
      <c r="G202" s="985"/>
      <c r="H202" s="986"/>
      <c r="I202" s="640">
        <f>'本文２－１一般廃棄物'!$I$6</f>
        <v>0</v>
      </c>
      <c r="J202" s="303">
        <f>本文１基本事項!$E$25</f>
        <v>0</v>
      </c>
      <c r="K202" s="641" t="s">
        <v>127</v>
      </c>
    </row>
    <row r="203" spans="2:11" ht="22.5" customHeight="1">
      <c r="B203" s="960" t="s">
        <v>237</v>
      </c>
      <c r="C203" s="961"/>
      <c r="D203" s="962"/>
      <c r="E203" s="884" t="s">
        <v>238</v>
      </c>
      <c r="F203" s="885"/>
      <c r="G203" s="885"/>
      <c r="H203" s="886"/>
      <c r="I203" s="642"/>
      <c r="J203" s="642"/>
      <c r="K203" s="643" t="str">
        <f>IFERROR(ROUND((J203/I203)-1,3),"0")</f>
        <v>0</v>
      </c>
    </row>
    <row r="204" spans="2:11" ht="22.5" customHeight="1">
      <c r="B204" s="963"/>
      <c r="C204" s="964"/>
      <c r="D204" s="965"/>
      <c r="E204" s="1007" t="s">
        <v>239</v>
      </c>
      <c r="F204" s="1008"/>
      <c r="G204" s="1008"/>
      <c r="H204" s="1009"/>
      <c r="I204" s="642"/>
      <c r="J204" s="642"/>
      <c r="K204" s="643" t="str">
        <f>IFERROR(ROUND((J204/I204)-1,3),"0")</f>
        <v>0</v>
      </c>
    </row>
    <row r="205" spans="2:11" ht="22.5" customHeight="1">
      <c r="B205" s="963"/>
      <c r="C205" s="964"/>
      <c r="D205" s="965"/>
      <c r="E205" s="884" t="s">
        <v>139</v>
      </c>
      <c r="F205" s="885"/>
      <c r="G205" s="885"/>
      <c r="H205" s="886"/>
      <c r="I205" s="642"/>
      <c r="J205" s="642"/>
      <c r="K205" s="643" t="str">
        <f>IFERROR(ROUND((J205/I205)-1,3),"0")</f>
        <v>0</v>
      </c>
    </row>
    <row r="206" spans="2:11" ht="22.5" customHeight="1">
      <c r="B206" s="966"/>
      <c r="C206" s="967"/>
      <c r="D206" s="968"/>
      <c r="E206" s="884" t="s">
        <v>240</v>
      </c>
      <c r="F206" s="885"/>
      <c r="G206" s="885"/>
      <c r="H206" s="886"/>
      <c r="I206" s="628">
        <f>I203+I204+I205</f>
        <v>0</v>
      </c>
      <c r="J206" s="628">
        <f>J203+J204+J205</f>
        <v>0</v>
      </c>
      <c r="K206" s="643" t="str">
        <f>IFERROR(ROUND((J206/I206)-1,3),"0")</f>
        <v>0</v>
      </c>
    </row>
    <row r="207" spans="2:11" ht="22.5" customHeight="1">
      <c r="B207" s="960" t="s">
        <v>144</v>
      </c>
      <c r="C207" s="961"/>
      <c r="D207" s="962"/>
      <c r="E207" s="884" t="s">
        <v>242</v>
      </c>
      <c r="F207" s="885"/>
      <c r="G207" s="885"/>
      <c r="H207" s="886"/>
      <c r="I207" s="642"/>
      <c r="J207" s="642"/>
      <c r="K207" s="643" t="str">
        <f>IFERROR(ROUND((J207/I207)-1,3),"0")</f>
        <v>0</v>
      </c>
    </row>
    <row r="208" spans="2:11" ht="22.5" customHeight="1">
      <c r="B208" s="966"/>
      <c r="C208" s="967"/>
      <c r="D208" s="968"/>
      <c r="E208" s="884" t="s">
        <v>147</v>
      </c>
      <c r="F208" s="885"/>
      <c r="G208" s="885"/>
      <c r="H208" s="886"/>
      <c r="I208" s="644" t="str">
        <f>IFERROR(ROUND(I207/I206,2),"0")</f>
        <v>0</v>
      </c>
      <c r="J208" s="644" t="str">
        <f>IFERROR(ROUND(J207/J206,2),"0")</f>
        <v>0</v>
      </c>
      <c r="K208" s="321"/>
    </row>
    <row r="209" spans="2:11" ht="22.5" customHeight="1">
      <c r="B209" s="960" t="s">
        <v>148</v>
      </c>
      <c r="C209" s="961"/>
      <c r="D209" s="962"/>
      <c r="E209" s="884" t="s">
        <v>243</v>
      </c>
      <c r="F209" s="885"/>
      <c r="G209" s="885"/>
      <c r="H209" s="886"/>
      <c r="I209" s="642"/>
      <c r="J209" s="642"/>
      <c r="K209" s="643" t="str">
        <f>IFERROR(ROUND((J209/I209)-1,3),"0")</f>
        <v>0</v>
      </c>
    </row>
    <row r="210" spans="2:11" ht="22.5" customHeight="1">
      <c r="B210" s="966"/>
      <c r="C210" s="967"/>
      <c r="D210" s="968"/>
      <c r="E210" s="884" t="s">
        <v>151</v>
      </c>
      <c r="F210" s="885"/>
      <c r="G210" s="885"/>
      <c r="H210" s="886"/>
      <c r="I210" s="644" t="str">
        <f>IFERROR(ROUND(I209/I206,2),"0")</f>
        <v>0</v>
      </c>
      <c r="J210" s="644" t="str">
        <f>IFERROR(ROUND(J209/J206,2),"0")</f>
        <v>0</v>
      </c>
      <c r="K210" s="321"/>
    </row>
    <row r="211" spans="2:11" ht="22.5" customHeight="1"/>
    <row r="212" spans="2:11" ht="22.5" customHeight="1">
      <c r="B212" s="981"/>
      <c r="C212" s="982"/>
      <c r="D212" s="982"/>
      <c r="E212" s="982"/>
      <c r="F212" s="982"/>
      <c r="G212" s="982"/>
      <c r="H212" s="983"/>
      <c r="I212" s="607" t="s">
        <v>124</v>
      </c>
      <c r="J212" s="1005" t="s">
        <v>125</v>
      </c>
      <c r="K212" s="1006"/>
    </row>
    <row r="213" spans="2:11" ht="22.5" customHeight="1">
      <c r="B213" s="984"/>
      <c r="C213" s="985"/>
      <c r="D213" s="985"/>
      <c r="E213" s="985"/>
      <c r="F213" s="985"/>
      <c r="G213" s="985"/>
      <c r="H213" s="986"/>
      <c r="I213" s="640">
        <f>'本文２－１一般廃棄物'!$I$6</f>
        <v>0</v>
      </c>
      <c r="J213" s="303">
        <f>本文１基本事項!$E$25</f>
        <v>0</v>
      </c>
      <c r="K213" s="641" t="s">
        <v>127</v>
      </c>
    </row>
    <row r="214" spans="2:11" ht="22.5" customHeight="1">
      <c r="B214" s="960" t="s">
        <v>237</v>
      </c>
      <c r="C214" s="961"/>
      <c r="D214" s="962"/>
      <c r="E214" s="884" t="s">
        <v>238</v>
      </c>
      <c r="F214" s="885"/>
      <c r="G214" s="885"/>
      <c r="H214" s="886"/>
      <c r="I214" s="642"/>
      <c r="J214" s="642"/>
      <c r="K214" s="643" t="str">
        <f>IFERROR(ROUND((J214/I214)-1,3),"0")</f>
        <v>0</v>
      </c>
    </row>
    <row r="215" spans="2:11" ht="22.5" customHeight="1">
      <c r="B215" s="963"/>
      <c r="C215" s="964"/>
      <c r="D215" s="965"/>
      <c r="E215" s="1007" t="s">
        <v>239</v>
      </c>
      <c r="F215" s="1008"/>
      <c r="G215" s="1008"/>
      <c r="H215" s="1009"/>
      <c r="I215" s="642"/>
      <c r="J215" s="642"/>
      <c r="K215" s="643" t="str">
        <f>IFERROR(ROUND((J215/I215)-1,3),"0")</f>
        <v>0</v>
      </c>
    </row>
    <row r="216" spans="2:11" ht="22.5" customHeight="1">
      <c r="B216" s="963"/>
      <c r="C216" s="964"/>
      <c r="D216" s="965"/>
      <c r="E216" s="884" t="s">
        <v>139</v>
      </c>
      <c r="F216" s="885"/>
      <c r="G216" s="885"/>
      <c r="H216" s="886"/>
      <c r="I216" s="642"/>
      <c r="J216" s="642"/>
      <c r="K216" s="643" t="str">
        <f>IFERROR(ROUND((J216/I216)-1,3),"0")</f>
        <v>0</v>
      </c>
    </row>
    <row r="217" spans="2:11" ht="22.5" customHeight="1">
      <c r="B217" s="966"/>
      <c r="C217" s="967"/>
      <c r="D217" s="968"/>
      <c r="E217" s="884" t="s">
        <v>240</v>
      </c>
      <c r="F217" s="885"/>
      <c r="G217" s="885"/>
      <c r="H217" s="886"/>
      <c r="I217" s="628">
        <f>I214+I215+I216</f>
        <v>0</v>
      </c>
      <c r="J217" s="628">
        <f>J214+J215+J216</f>
        <v>0</v>
      </c>
      <c r="K217" s="643" t="str">
        <f>IFERROR(ROUND((J217/I217)-1,3),"0")</f>
        <v>0</v>
      </c>
    </row>
    <row r="218" spans="2:11" ht="22.5" customHeight="1">
      <c r="B218" s="960" t="s">
        <v>144</v>
      </c>
      <c r="C218" s="961"/>
      <c r="D218" s="962"/>
      <c r="E218" s="884" t="s">
        <v>242</v>
      </c>
      <c r="F218" s="885"/>
      <c r="G218" s="885"/>
      <c r="H218" s="886"/>
      <c r="I218" s="642"/>
      <c r="J218" s="642"/>
      <c r="K218" s="643" t="str">
        <f>IFERROR(ROUND((J218/I218)-1,3),"0")</f>
        <v>0</v>
      </c>
    </row>
    <row r="219" spans="2:11" ht="22.5" customHeight="1">
      <c r="B219" s="966"/>
      <c r="C219" s="967"/>
      <c r="D219" s="968"/>
      <c r="E219" s="884" t="s">
        <v>147</v>
      </c>
      <c r="F219" s="885"/>
      <c r="G219" s="885"/>
      <c r="H219" s="886"/>
      <c r="I219" s="644" t="str">
        <f>IFERROR(ROUND(I218/I217,2),"0")</f>
        <v>0</v>
      </c>
      <c r="J219" s="644" t="str">
        <f>IFERROR(ROUND(J218/J217,2),"0")</f>
        <v>0</v>
      </c>
      <c r="K219" s="321"/>
    </row>
    <row r="220" spans="2:11" ht="22.5" customHeight="1">
      <c r="B220" s="960" t="s">
        <v>148</v>
      </c>
      <c r="C220" s="961"/>
      <c r="D220" s="962"/>
      <c r="E220" s="884" t="s">
        <v>243</v>
      </c>
      <c r="F220" s="885"/>
      <c r="G220" s="885"/>
      <c r="H220" s="886"/>
      <c r="I220" s="642"/>
      <c r="J220" s="642"/>
      <c r="K220" s="643" t="str">
        <f>IFERROR(ROUND((J220/I220)-1,3),"0")</f>
        <v>0</v>
      </c>
    </row>
    <row r="221" spans="2:11" ht="22.5" customHeight="1">
      <c r="B221" s="966"/>
      <c r="C221" s="967"/>
      <c r="D221" s="968"/>
      <c r="E221" s="884" t="s">
        <v>151</v>
      </c>
      <c r="F221" s="885"/>
      <c r="G221" s="885"/>
      <c r="H221" s="886"/>
      <c r="I221" s="644" t="str">
        <f>IFERROR(ROUND(I220/I217,2),"0")</f>
        <v>0</v>
      </c>
      <c r="J221" s="644" t="str">
        <f>IFERROR(ROUND(J220/J217,2),"0")</f>
        <v>0</v>
      </c>
      <c r="K221" s="321"/>
    </row>
    <row r="222" spans="2:11" ht="22.5" customHeight="1"/>
    <row r="223" spans="2:11" ht="22.5" customHeight="1">
      <c r="B223" s="981"/>
      <c r="C223" s="982"/>
      <c r="D223" s="982"/>
      <c r="E223" s="982"/>
      <c r="F223" s="982"/>
      <c r="G223" s="982"/>
      <c r="H223" s="983"/>
      <c r="I223" s="607" t="s">
        <v>124</v>
      </c>
      <c r="J223" s="1005" t="s">
        <v>125</v>
      </c>
      <c r="K223" s="1006"/>
    </row>
    <row r="224" spans="2:11" ht="22.5" customHeight="1">
      <c r="B224" s="984"/>
      <c r="C224" s="985"/>
      <c r="D224" s="985"/>
      <c r="E224" s="985"/>
      <c r="F224" s="985"/>
      <c r="G224" s="985"/>
      <c r="H224" s="986"/>
      <c r="I224" s="640">
        <f>'本文２－１一般廃棄物'!$I$6</f>
        <v>0</v>
      </c>
      <c r="J224" s="303">
        <f>本文１基本事項!$E$25</f>
        <v>0</v>
      </c>
      <c r="K224" s="641" t="s">
        <v>127</v>
      </c>
    </row>
    <row r="225" spans="2:11" ht="22.5" customHeight="1">
      <c r="B225" s="960" t="s">
        <v>237</v>
      </c>
      <c r="C225" s="961"/>
      <c r="D225" s="962"/>
      <c r="E225" s="884" t="s">
        <v>238</v>
      </c>
      <c r="F225" s="885"/>
      <c r="G225" s="885"/>
      <c r="H225" s="886"/>
      <c r="I225" s="642"/>
      <c r="J225" s="642"/>
      <c r="K225" s="643" t="str">
        <f>IFERROR(ROUND((J225/I225)-1,3),"0")</f>
        <v>0</v>
      </c>
    </row>
    <row r="226" spans="2:11" ht="22.5" customHeight="1">
      <c r="B226" s="963"/>
      <c r="C226" s="964"/>
      <c r="D226" s="965"/>
      <c r="E226" s="1007" t="s">
        <v>239</v>
      </c>
      <c r="F226" s="1008"/>
      <c r="G226" s="1008"/>
      <c r="H226" s="1009"/>
      <c r="I226" s="642"/>
      <c r="J226" s="642"/>
      <c r="K226" s="643" t="str">
        <f>IFERROR(ROUND((J226/I226)-1,3),"0")</f>
        <v>0</v>
      </c>
    </row>
    <row r="227" spans="2:11" ht="22.5" customHeight="1">
      <c r="B227" s="963"/>
      <c r="C227" s="964"/>
      <c r="D227" s="965"/>
      <c r="E227" s="884" t="s">
        <v>139</v>
      </c>
      <c r="F227" s="885"/>
      <c r="G227" s="885"/>
      <c r="H227" s="886"/>
      <c r="I227" s="642"/>
      <c r="J227" s="642"/>
      <c r="K227" s="643" t="str">
        <f>IFERROR(ROUND((J227/I227)-1,3),"0")</f>
        <v>0</v>
      </c>
    </row>
    <row r="228" spans="2:11" ht="22.5" customHeight="1">
      <c r="B228" s="966"/>
      <c r="C228" s="967"/>
      <c r="D228" s="968"/>
      <c r="E228" s="884" t="s">
        <v>240</v>
      </c>
      <c r="F228" s="885"/>
      <c r="G228" s="885"/>
      <c r="H228" s="886"/>
      <c r="I228" s="628">
        <f>I225+I226+I227</f>
        <v>0</v>
      </c>
      <c r="J228" s="628">
        <f>J225+J226+J227</f>
        <v>0</v>
      </c>
      <c r="K228" s="643" t="str">
        <f>IFERROR(ROUND((J228/I228)-1,3),"0")</f>
        <v>0</v>
      </c>
    </row>
    <row r="229" spans="2:11" ht="22.5" customHeight="1">
      <c r="B229" s="960" t="s">
        <v>144</v>
      </c>
      <c r="C229" s="961"/>
      <c r="D229" s="962"/>
      <c r="E229" s="884" t="s">
        <v>242</v>
      </c>
      <c r="F229" s="885"/>
      <c r="G229" s="885"/>
      <c r="H229" s="886"/>
      <c r="I229" s="642"/>
      <c r="J229" s="642"/>
      <c r="K229" s="643" t="str">
        <f>IFERROR(ROUND((J229/I229)-1,3),"0")</f>
        <v>0</v>
      </c>
    </row>
    <row r="230" spans="2:11" ht="22.5" customHeight="1">
      <c r="B230" s="966"/>
      <c r="C230" s="967"/>
      <c r="D230" s="968"/>
      <c r="E230" s="884" t="s">
        <v>147</v>
      </c>
      <c r="F230" s="885"/>
      <c r="G230" s="885"/>
      <c r="H230" s="886"/>
      <c r="I230" s="644" t="str">
        <f>IFERROR(ROUND(I229/I228,2),"0")</f>
        <v>0</v>
      </c>
      <c r="J230" s="644" t="str">
        <f>IFERROR(ROUND(J229/J228,2),"0")</f>
        <v>0</v>
      </c>
      <c r="K230" s="321"/>
    </row>
    <row r="231" spans="2:11" ht="22.5" customHeight="1">
      <c r="B231" s="960" t="s">
        <v>148</v>
      </c>
      <c r="C231" s="961"/>
      <c r="D231" s="962"/>
      <c r="E231" s="884" t="s">
        <v>243</v>
      </c>
      <c r="F231" s="885"/>
      <c r="G231" s="885"/>
      <c r="H231" s="886"/>
      <c r="I231" s="642"/>
      <c r="J231" s="642"/>
      <c r="K231" s="643" t="str">
        <f>IFERROR(ROUND((J231/I231)-1,3),"0")</f>
        <v>0</v>
      </c>
    </row>
    <row r="232" spans="2:11" ht="22.5" customHeight="1">
      <c r="B232" s="966"/>
      <c r="C232" s="967"/>
      <c r="D232" s="968"/>
      <c r="E232" s="884" t="s">
        <v>151</v>
      </c>
      <c r="F232" s="885"/>
      <c r="G232" s="885"/>
      <c r="H232" s="886"/>
      <c r="I232" s="644" t="str">
        <f>IFERROR(ROUND(I231/I228,2),"0")</f>
        <v>0</v>
      </c>
      <c r="J232" s="644" t="str">
        <f>IFERROR(ROUND(J231/J228,2),"0")</f>
        <v>0</v>
      </c>
      <c r="K232" s="321"/>
    </row>
    <row r="233" spans="2:11" ht="22.5" customHeight="1"/>
    <row r="234" spans="2:11" ht="22.5" customHeight="1">
      <c r="B234" s="981"/>
      <c r="C234" s="982"/>
      <c r="D234" s="982"/>
      <c r="E234" s="982"/>
      <c r="F234" s="982"/>
      <c r="G234" s="982"/>
      <c r="H234" s="983"/>
      <c r="I234" s="607" t="s">
        <v>124</v>
      </c>
      <c r="J234" s="1005" t="s">
        <v>125</v>
      </c>
      <c r="K234" s="1006"/>
    </row>
    <row r="235" spans="2:11" ht="22.5" customHeight="1">
      <c r="B235" s="984"/>
      <c r="C235" s="985"/>
      <c r="D235" s="985"/>
      <c r="E235" s="985"/>
      <c r="F235" s="985"/>
      <c r="G235" s="985"/>
      <c r="H235" s="986"/>
      <c r="I235" s="640">
        <f>'本文２－１一般廃棄物'!$I$6</f>
        <v>0</v>
      </c>
      <c r="J235" s="303">
        <f>本文１基本事項!$E$25</f>
        <v>0</v>
      </c>
      <c r="K235" s="641" t="s">
        <v>127</v>
      </c>
    </row>
    <row r="236" spans="2:11" ht="22.5" customHeight="1">
      <c r="B236" s="960" t="s">
        <v>237</v>
      </c>
      <c r="C236" s="961"/>
      <c r="D236" s="962"/>
      <c r="E236" s="884" t="s">
        <v>238</v>
      </c>
      <c r="F236" s="885"/>
      <c r="G236" s="885"/>
      <c r="H236" s="886"/>
      <c r="I236" s="642"/>
      <c r="J236" s="642"/>
      <c r="K236" s="643" t="str">
        <f>IFERROR(ROUND((J236/I236)-1,3),"0")</f>
        <v>0</v>
      </c>
    </row>
    <row r="237" spans="2:11" ht="22.5" customHeight="1">
      <c r="B237" s="963"/>
      <c r="C237" s="964"/>
      <c r="D237" s="965"/>
      <c r="E237" s="1007" t="s">
        <v>239</v>
      </c>
      <c r="F237" s="1008"/>
      <c r="G237" s="1008"/>
      <c r="H237" s="1009"/>
      <c r="I237" s="642"/>
      <c r="J237" s="642"/>
      <c r="K237" s="643" t="str">
        <f>IFERROR(ROUND((J237/I237)-1,3),"0")</f>
        <v>0</v>
      </c>
    </row>
    <row r="238" spans="2:11" ht="22.5" customHeight="1">
      <c r="B238" s="963"/>
      <c r="C238" s="964"/>
      <c r="D238" s="965"/>
      <c r="E238" s="884" t="s">
        <v>139</v>
      </c>
      <c r="F238" s="885"/>
      <c r="G238" s="885"/>
      <c r="H238" s="886"/>
      <c r="I238" s="642"/>
      <c r="J238" s="642"/>
      <c r="K238" s="643" t="str">
        <f>IFERROR(ROUND((J238/I238)-1,3),"0")</f>
        <v>0</v>
      </c>
    </row>
    <row r="239" spans="2:11" ht="22.5" customHeight="1">
      <c r="B239" s="966"/>
      <c r="C239" s="967"/>
      <c r="D239" s="968"/>
      <c r="E239" s="884" t="s">
        <v>240</v>
      </c>
      <c r="F239" s="885"/>
      <c r="G239" s="885"/>
      <c r="H239" s="886"/>
      <c r="I239" s="628">
        <f>I236+I237+I238</f>
        <v>0</v>
      </c>
      <c r="J239" s="628">
        <f>J236+J237+J238</f>
        <v>0</v>
      </c>
      <c r="K239" s="643" t="str">
        <f>IFERROR(ROUND((J239/I239)-1,3),"0")</f>
        <v>0</v>
      </c>
    </row>
    <row r="240" spans="2:11" ht="22.5" customHeight="1">
      <c r="B240" s="960" t="s">
        <v>144</v>
      </c>
      <c r="C240" s="961"/>
      <c r="D240" s="962"/>
      <c r="E240" s="884" t="s">
        <v>242</v>
      </c>
      <c r="F240" s="885"/>
      <c r="G240" s="885"/>
      <c r="H240" s="886"/>
      <c r="I240" s="642"/>
      <c r="J240" s="642"/>
      <c r="K240" s="643" t="str">
        <f>IFERROR(ROUND((J240/I240)-1,3),"0")</f>
        <v>0</v>
      </c>
    </row>
    <row r="241" spans="2:11" ht="22.5" customHeight="1">
      <c r="B241" s="966"/>
      <c r="C241" s="967"/>
      <c r="D241" s="968"/>
      <c r="E241" s="884" t="s">
        <v>147</v>
      </c>
      <c r="F241" s="885"/>
      <c r="G241" s="885"/>
      <c r="H241" s="886"/>
      <c r="I241" s="644" t="str">
        <f>IFERROR(ROUND(I240/I239,2),"0")</f>
        <v>0</v>
      </c>
      <c r="J241" s="644" t="str">
        <f>IFERROR(ROUND(J240/J239,2),"0")</f>
        <v>0</v>
      </c>
      <c r="K241" s="321"/>
    </row>
    <row r="242" spans="2:11" ht="22.5" customHeight="1">
      <c r="B242" s="960" t="s">
        <v>148</v>
      </c>
      <c r="C242" s="961"/>
      <c r="D242" s="962"/>
      <c r="E242" s="884" t="s">
        <v>243</v>
      </c>
      <c r="F242" s="885"/>
      <c r="G242" s="885"/>
      <c r="H242" s="886"/>
      <c r="I242" s="642"/>
      <c r="J242" s="642"/>
      <c r="K242" s="643" t="str">
        <f>IFERROR(ROUND((J242/I242)-1,3),"0")</f>
        <v>0</v>
      </c>
    </row>
    <row r="243" spans="2:11" ht="22.5" customHeight="1">
      <c r="B243" s="966"/>
      <c r="C243" s="967"/>
      <c r="D243" s="968"/>
      <c r="E243" s="884" t="s">
        <v>151</v>
      </c>
      <c r="F243" s="885"/>
      <c r="G243" s="885"/>
      <c r="H243" s="886"/>
      <c r="I243" s="644" t="str">
        <f>IFERROR(ROUND(I242/I239,2),"0")</f>
        <v>0</v>
      </c>
      <c r="J243" s="644" t="str">
        <f>IFERROR(ROUND(J242/J239,2),"0")</f>
        <v>0</v>
      </c>
      <c r="K243" s="321"/>
    </row>
    <row r="244" spans="2:11" ht="22.5" customHeight="1"/>
    <row r="245" spans="2:11" ht="22.5" customHeight="1">
      <c r="B245" s="981"/>
      <c r="C245" s="982"/>
      <c r="D245" s="982"/>
      <c r="E245" s="982"/>
      <c r="F245" s="982"/>
      <c r="G245" s="982"/>
      <c r="H245" s="983"/>
      <c r="I245" s="607" t="s">
        <v>124</v>
      </c>
      <c r="J245" s="1005" t="s">
        <v>125</v>
      </c>
      <c r="K245" s="1006"/>
    </row>
    <row r="246" spans="2:11" ht="22.5" customHeight="1">
      <c r="B246" s="984"/>
      <c r="C246" s="985"/>
      <c r="D246" s="985"/>
      <c r="E246" s="985"/>
      <c r="F246" s="985"/>
      <c r="G246" s="985"/>
      <c r="H246" s="986"/>
      <c r="I246" s="640">
        <f>'本文２－１一般廃棄物'!$I$6</f>
        <v>0</v>
      </c>
      <c r="J246" s="303">
        <f>本文１基本事項!$E$25</f>
        <v>0</v>
      </c>
      <c r="K246" s="641" t="s">
        <v>127</v>
      </c>
    </row>
    <row r="247" spans="2:11" ht="22.5" customHeight="1">
      <c r="B247" s="960" t="s">
        <v>237</v>
      </c>
      <c r="C247" s="961"/>
      <c r="D247" s="962"/>
      <c r="E247" s="884" t="s">
        <v>238</v>
      </c>
      <c r="F247" s="885"/>
      <c r="G247" s="885"/>
      <c r="H247" s="886"/>
      <c r="I247" s="642"/>
      <c r="J247" s="642"/>
      <c r="K247" s="643" t="str">
        <f>IFERROR(ROUND((J247/I247)-1,3),"0")</f>
        <v>0</v>
      </c>
    </row>
    <row r="248" spans="2:11" ht="22.5" customHeight="1">
      <c r="B248" s="963"/>
      <c r="C248" s="964"/>
      <c r="D248" s="965"/>
      <c r="E248" s="1007" t="s">
        <v>239</v>
      </c>
      <c r="F248" s="1008"/>
      <c r="G248" s="1008"/>
      <c r="H248" s="1009"/>
      <c r="I248" s="642"/>
      <c r="J248" s="642"/>
      <c r="K248" s="643" t="str">
        <f>IFERROR(ROUND((J248/I248)-1,3),"0")</f>
        <v>0</v>
      </c>
    </row>
    <row r="249" spans="2:11" ht="22.5" customHeight="1">
      <c r="B249" s="963"/>
      <c r="C249" s="964"/>
      <c r="D249" s="965"/>
      <c r="E249" s="884" t="s">
        <v>139</v>
      </c>
      <c r="F249" s="885"/>
      <c r="G249" s="885"/>
      <c r="H249" s="886"/>
      <c r="I249" s="642"/>
      <c r="J249" s="642"/>
      <c r="K249" s="643" t="str">
        <f>IFERROR(ROUND((J249/I249)-1,3),"0")</f>
        <v>0</v>
      </c>
    </row>
    <row r="250" spans="2:11" ht="22.5" customHeight="1">
      <c r="B250" s="966"/>
      <c r="C250" s="967"/>
      <c r="D250" s="968"/>
      <c r="E250" s="884" t="s">
        <v>240</v>
      </c>
      <c r="F250" s="885"/>
      <c r="G250" s="885"/>
      <c r="H250" s="886"/>
      <c r="I250" s="628">
        <f>I247+I248+I249</f>
        <v>0</v>
      </c>
      <c r="J250" s="628">
        <f>J247+J248+J249</f>
        <v>0</v>
      </c>
      <c r="K250" s="643" t="str">
        <f>IFERROR(ROUND((J250/I250)-1,3),"0")</f>
        <v>0</v>
      </c>
    </row>
    <row r="251" spans="2:11" ht="22.5" customHeight="1">
      <c r="B251" s="960" t="s">
        <v>144</v>
      </c>
      <c r="C251" s="961"/>
      <c r="D251" s="962"/>
      <c r="E251" s="884" t="s">
        <v>242</v>
      </c>
      <c r="F251" s="885"/>
      <c r="G251" s="885"/>
      <c r="H251" s="886"/>
      <c r="I251" s="642"/>
      <c r="J251" s="642"/>
      <c r="K251" s="643" t="str">
        <f>IFERROR(ROUND((J251/I251)-1,3),"0")</f>
        <v>0</v>
      </c>
    </row>
    <row r="252" spans="2:11" ht="22.5" customHeight="1">
      <c r="B252" s="966"/>
      <c r="C252" s="967"/>
      <c r="D252" s="968"/>
      <c r="E252" s="884" t="s">
        <v>147</v>
      </c>
      <c r="F252" s="885"/>
      <c r="G252" s="885"/>
      <c r="H252" s="886"/>
      <c r="I252" s="644" t="str">
        <f>IFERROR(ROUND(I251/I250,2),"0")</f>
        <v>0</v>
      </c>
      <c r="J252" s="644" t="str">
        <f>IFERROR(ROUND(J251/J250,2),"0")</f>
        <v>0</v>
      </c>
      <c r="K252" s="321"/>
    </row>
    <row r="253" spans="2:11" ht="22.5" customHeight="1">
      <c r="B253" s="960" t="s">
        <v>148</v>
      </c>
      <c r="C253" s="961"/>
      <c r="D253" s="962"/>
      <c r="E253" s="884" t="s">
        <v>243</v>
      </c>
      <c r="F253" s="885"/>
      <c r="G253" s="885"/>
      <c r="H253" s="886"/>
      <c r="I253" s="642"/>
      <c r="J253" s="642"/>
      <c r="K253" s="643" t="str">
        <f>IFERROR(ROUND((J253/I253)-1,3),"0")</f>
        <v>0</v>
      </c>
    </row>
    <row r="254" spans="2:11" ht="22.5" customHeight="1">
      <c r="B254" s="966"/>
      <c r="C254" s="967"/>
      <c r="D254" s="968"/>
      <c r="E254" s="884" t="s">
        <v>151</v>
      </c>
      <c r="F254" s="885"/>
      <c r="G254" s="885"/>
      <c r="H254" s="886"/>
      <c r="I254" s="644" t="str">
        <f>IFERROR(ROUND(I253/I250,2),"0")</f>
        <v>0</v>
      </c>
      <c r="J254" s="644" t="str">
        <f>IFERROR(ROUND(J253/J250,2),"0")</f>
        <v>0</v>
      </c>
      <c r="K254" s="321"/>
    </row>
    <row r="255" spans="2:11" ht="22.5" customHeight="1"/>
    <row r="256" spans="2:11" ht="22.5" customHeight="1">
      <c r="B256" s="981"/>
      <c r="C256" s="982"/>
      <c r="D256" s="982"/>
      <c r="E256" s="982"/>
      <c r="F256" s="982"/>
      <c r="G256" s="982"/>
      <c r="H256" s="983"/>
      <c r="I256" s="607" t="s">
        <v>124</v>
      </c>
      <c r="J256" s="1005" t="s">
        <v>125</v>
      </c>
      <c r="K256" s="1006"/>
    </row>
    <row r="257" spans="2:11" ht="22.5" customHeight="1">
      <c r="B257" s="984"/>
      <c r="C257" s="985"/>
      <c r="D257" s="985"/>
      <c r="E257" s="985"/>
      <c r="F257" s="985"/>
      <c r="G257" s="985"/>
      <c r="H257" s="986"/>
      <c r="I257" s="640">
        <f>'本文２－１一般廃棄物'!$I$6</f>
        <v>0</v>
      </c>
      <c r="J257" s="303">
        <f>本文１基本事項!$E$25</f>
        <v>0</v>
      </c>
      <c r="K257" s="641" t="s">
        <v>127</v>
      </c>
    </row>
    <row r="258" spans="2:11" ht="22.5" customHeight="1">
      <c r="B258" s="960" t="s">
        <v>237</v>
      </c>
      <c r="C258" s="961"/>
      <c r="D258" s="962"/>
      <c r="E258" s="884" t="s">
        <v>238</v>
      </c>
      <c r="F258" s="885"/>
      <c r="G258" s="885"/>
      <c r="H258" s="886"/>
      <c r="I258" s="642"/>
      <c r="J258" s="642"/>
      <c r="K258" s="643" t="str">
        <f>IFERROR(ROUND((J258/I258)-1,3),"0")</f>
        <v>0</v>
      </c>
    </row>
    <row r="259" spans="2:11" ht="22.5" customHeight="1">
      <c r="B259" s="963"/>
      <c r="C259" s="964"/>
      <c r="D259" s="965"/>
      <c r="E259" s="1007" t="s">
        <v>239</v>
      </c>
      <c r="F259" s="1008"/>
      <c r="G259" s="1008"/>
      <c r="H259" s="1009"/>
      <c r="I259" s="642"/>
      <c r="J259" s="642"/>
      <c r="K259" s="643" t="str">
        <f>IFERROR(ROUND((J259/I259)-1,3),"0")</f>
        <v>0</v>
      </c>
    </row>
    <row r="260" spans="2:11" ht="22.5" customHeight="1">
      <c r="B260" s="963"/>
      <c r="C260" s="964"/>
      <c r="D260" s="965"/>
      <c r="E260" s="884" t="s">
        <v>139</v>
      </c>
      <c r="F260" s="885"/>
      <c r="G260" s="885"/>
      <c r="H260" s="886"/>
      <c r="I260" s="642"/>
      <c r="J260" s="642"/>
      <c r="K260" s="643" t="str">
        <f>IFERROR(ROUND((J260/I260)-1,3),"0")</f>
        <v>0</v>
      </c>
    </row>
    <row r="261" spans="2:11" ht="22.5" customHeight="1">
      <c r="B261" s="966"/>
      <c r="C261" s="967"/>
      <c r="D261" s="968"/>
      <c r="E261" s="884" t="s">
        <v>240</v>
      </c>
      <c r="F261" s="885"/>
      <c r="G261" s="885"/>
      <c r="H261" s="886"/>
      <c r="I261" s="628">
        <f>I258+I259+I260</f>
        <v>0</v>
      </c>
      <c r="J261" s="628">
        <f>J258+J259+J260</f>
        <v>0</v>
      </c>
      <c r="K261" s="643" t="str">
        <f>IFERROR(ROUND((J261/I261)-1,3),"0")</f>
        <v>0</v>
      </c>
    </row>
    <row r="262" spans="2:11" ht="22.5" customHeight="1">
      <c r="B262" s="960" t="s">
        <v>144</v>
      </c>
      <c r="C262" s="961"/>
      <c r="D262" s="962"/>
      <c r="E262" s="884" t="s">
        <v>242</v>
      </c>
      <c r="F262" s="885"/>
      <c r="G262" s="885"/>
      <c r="H262" s="886"/>
      <c r="I262" s="642"/>
      <c r="J262" s="642"/>
      <c r="K262" s="643" t="str">
        <f>IFERROR(ROUND((J262/I262)-1,3),"0")</f>
        <v>0</v>
      </c>
    </row>
    <row r="263" spans="2:11" ht="22.5" customHeight="1">
      <c r="B263" s="966"/>
      <c r="C263" s="967"/>
      <c r="D263" s="968"/>
      <c r="E263" s="884" t="s">
        <v>147</v>
      </c>
      <c r="F263" s="885"/>
      <c r="G263" s="885"/>
      <c r="H263" s="886"/>
      <c r="I263" s="644" t="str">
        <f>IFERROR(ROUND(I262/I261,2),"0")</f>
        <v>0</v>
      </c>
      <c r="J263" s="644" t="str">
        <f>IFERROR(ROUND(J262/J261,2),"0")</f>
        <v>0</v>
      </c>
      <c r="K263" s="321"/>
    </row>
    <row r="264" spans="2:11" ht="22.5" customHeight="1">
      <c r="B264" s="960" t="s">
        <v>148</v>
      </c>
      <c r="C264" s="961"/>
      <c r="D264" s="962"/>
      <c r="E264" s="884" t="s">
        <v>243</v>
      </c>
      <c r="F264" s="885"/>
      <c r="G264" s="885"/>
      <c r="H264" s="886"/>
      <c r="I264" s="642"/>
      <c r="J264" s="642"/>
      <c r="K264" s="643" t="str">
        <f>IFERROR(ROUND((J264/I264)-1,3),"0")</f>
        <v>0</v>
      </c>
    </row>
    <row r="265" spans="2:11" ht="22.5" customHeight="1">
      <c r="B265" s="966"/>
      <c r="C265" s="967"/>
      <c r="D265" s="968"/>
      <c r="E265" s="884" t="s">
        <v>151</v>
      </c>
      <c r="F265" s="885"/>
      <c r="G265" s="885"/>
      <c r="H265" s="886"/>
      <c r="I265" s="644" t="str">
        <f>IFERROR(ROUND(I264/I261,2),"0")</f>
        <v>0</v>
      </c>
      <c r="J265" s="644" t="str">
        <f>IFERROR(ROUND(J264/J261,2),"0")</f>
        <v>0</v>
      </c>
      <c r="K265" s="321"/>
    </row>
    <row r="266" spans="2:11" ht="22.5" customHeight="1"/>
    <row r="267" spans="2:11" ht="22.5" customHeight="1">
      <c r="B267" s="981"/>
      <c r="C267" s="982"/>
      <c r="D267" s="982"/>
      <c r="E267" s="982"/>
      <c r="F267" s="982"/>
      <c r="G267" s="982"/>
      <c r="H267" s="983"/>
      <c r="I267" s="607" t="s">
        <v>124</v>
      </c>
      <c r="J267" s="1005" t="s">
        <v>125</v>
      </c>
      <c r="K267" s="1006"/>
    </row>
    <row r="268" spans="2:11" ht="22.5" customHeight="1">
      <c r="B268" s="984"/>
      <c r="C268" s="985"/>
      <c r="D268" s="985"/>
      <c r="E268" s="985"/>
      <c r="F268" s="985"/>
      <c r="G268" s="985"/>
      <c r="H268" s="986"/>
      <c r="I268" s="640">
        <f>'本文２－１一般廃棄物'!$I$6</f>
        <v>0</v>
      </c>
      <c r="J268" s="303">
        <f>本文１基本事項!$E$25</f>
        <v>0</v>
      </c>
      <c r="K268" s="641" t="s">
        <v>127</v>
      </c>
    </row>
    <row r="269" spans="2:11" ht="22.5" customHeight="1">
      <c r="B269" s="960" t="s">
        <v>237</v>
      </c>
      <c r="C269" s="961"/>
      <c r="D269" s="962"/>
      <c r="E269" s="884" t="s">
        <v>238</v>
      </c>
      <c r="F269" s="885"/>
      <c r="G269" s="885"/>
      <c r="H269" s="886"/>
      <c r="I269" s="642"/>
      <c r="J269" s="642"/>
      <c r="K269" s="643" t="str">
        <f>IFERROR(ROUND((J269/I269)-1,3),"0")</f>
        <v>0</v>
      </c>
    </row>
    <row r="270" spans="2:11" ht="22.5" customHeight="1">
      <c r="B270" s="963"/>
      <c r="C270" s="964"/>
      <c r="D270" s="965"/>
      <c r="E270" s="1007" t="s">
        <v>239</v>
      </c>
      <c r="F270" s="1008"/>
      <c r="G270" s="1008"/>
      <c r="H270" s="1009"/>
      <c r="I270" s="642"/>
      <c r="J270" s="642"/>
      <c r="K270" s="643" t="str">
        <f>IFERROR(ROUND((J270/I270)-1,3),"0")</f>
        <v>0</v>
      </c>
    </row>
    <row r="271" spans="2:11" ht="22.5" customHeight="1">
      <c r="B271" s="963"/>
      <c r="C271" s="964"/>
      <c r="D271" s="965"/>
      <c r="E271" s="884" t="s">
        <v>139</v>
      </c>
      <c r="F271" s="885"/>
      <c r="G271" s="885"/>
      <c r="H271" s="886"/>
      <c r="I271" s="642"/>
      <c r="J271" s="642"/>
      <c r="K271" s="643" t="str">
        <f>IFERROR(ROUND((J271/I271)-1,3),"0")</f>
        <v>0</v>
      </c>
    </row>
    <row r="272" spans="2:11" ht="22.5" customHeight="1">
      <c r="B272" s="966"/>
      <c r="C272" s="967"/>
      <c r="D272" s="968"/>
      <c r="E272" s="884" t="s">
        <v>240</v>
      </c>
      <c r="F272" s="885"/>
      <c r="G272" s="885"/>
      <c r="H272" s="886"/>
      <c r="I272" s="628">
        <f>I269+I270+I271</f>
        <v>0</v>
      </c>
      <c r="J272" s="628">
        <f>J269+J270+J271</f>
        <v>0</v>
      </c>
      <c r="K272" s="643" t="str">
        <f>IFERROR(ROUND((J272/I272)-1,3),"0")</f>
        <v>0</v>
      </c>
    </row>
    <row r="273" spans="2:11" ht="22.5" customHeight="1">
      <c r="B273" s="960" t="s">
        <v>144</v>
      </c>
      <c r="C273" s="961"/>
      <c r="D273" s="962"/>
      <c r="E273" s="884" t="s">
        <v>242</v>
      </c>
      <c r="F273" s="885"/>
      <c r="G273" s="885"/>
      <c r="H273" s="886"/>
      <c r="I273" s="642"/>
      <c r="J273" s="642"/>
      <c r="K273" s="643" t="str">
        <f>IFERROR(ROUND((J273/I273)-1,3),"0")</f>
        <v>0</v>
      </c>
    </row>
    <row r="274" spans="2:11" ht="22.5" customHeight="1">
      <c r="B274" s="966"/>
      <c r="C274" s="967"/>
      <c r="D274" s="968"/>
      <c r="E274" s="884" t="s">
        <v>147</v>
      </c>
      <c r="F274" s="885"/>
      <c r="G274" s="885"/>
      <c r="H274" s="886"/>
      <c r="I274" s="644" t="str">
        <f>IFERROR(ROUND(I273/I272,2),"0")</f>
        <v>0</v>
      </c>
      <c r="J274" s="644" t="str">
        <f>IFERROR(ROUND(J273/J272,2),"0")</f>
        <v>0</v>
      </c>
      <c r="K274" s="321"/>
    </row>
    <row r="275" spans="2:11" ht="22.5" customHeight="1">
      <c r="B275" s="960" t="s">
        <v>148</v>
      </c>
      <c r="C275" s="961"/>
      <c r="D275" s="962"/>
      <c r="E275" s="884" t="s">
        <v>243</v>
      </c>
      <c r="F275" s="885"/>
      <c r="G275" s="885"/>
      <c r="H275" s="886"/>
      <c r="I275" s="642"/>
      <c r="J275" s="642"/>
      <c r="K275" s="643" t="str">
        <f>IFERROR(ROUND((J275/I275)-1,3),"0")</f>
        <v>0</v>
      </c>
    </row>
    <row r="276" spans="2:11" ht="22.5" customHeight="1">
      <c r="B276" s="966"/>
      <c r="C276" s="967"/>
      <c r="D276" s="968"/>
      <c r="E276" s="884" t="s">
        <v>151</v>
      </c>
      <c r="F276" s="885"/>
      <c r="G276" s="885"/>
      <c r="H276" s="886"/>
      <c r="I276" s="644" t="str">
        <f>IFERROR(ROUND(I275/I272,2),"0")</f>
        <v>0</v>
      </c>
      <c r="J276" s="644" t="str">
        <f>IFERROR(ROUND(J275/J272,2),"0")</f>
        <v>0</v>
      </c>
      <c r="K276" s="321"/>
    </row>
  </sheetData>
  <mergeCells count="331">
    <mergeCell ref="N1:U1"/>
    <mergeCell ref="N12:P12"/>
    <mergeCell ref="R12:T12"/>
    <mergeCell ref="N2:U3"/>
    <mergeCell ref="N4:U7"/>
    <mergeCell ref="N8:U10"/>
    <mergeCell ref="B273:D274"/>
    <mergeCell ref="E273:H273"/>
    <mergeCell ref="E274:H274"/>
    <mergeCell ref="B262:D263"/>
    <mergeCell ref="E262:H262"/>
    <mergeCell ref="E263:H263"/>
    <mergeCell ref="B264:D265"/>
    <mergeCell ref="E264:H264"/>
    <mergeCell ref="E265:H265"/>
    <mergeCell ref="J256:K256"/>
    <mergeCell ref="B258:D261"/>
    <mergeCell ref="E258:H258"/>
    <mergeCell ref="E259:H259"/>
    <mergeCell ref="E260:H260"/>
    <mergeCell ref="E261:H261"/>
    <mergeCell ref="B251:D252"/>
    <mergeCell ref="E251:H251"/>
    <mergeCell ref="E252:H252"/>
    <mergeCell ref="B275:D276"/>
    <mergeCell ref="E275:H275"/>
    <mergeCell ref="E276:H276"/>
    <mergeCell ref="J267:K267"/>
    <mergeCell ref="B269:D272"/>
    <mergeCell ref="E269:H269"/>
    <mergeCell ref="E270:H270"/>
    <mergeCell ref="E271:H271"/>
    <mergeCell ref="E272:H272"/>
    <mergeCell ref="B267:H268"/>
    <mergeCell ref="B253:D254"/>
    <mergeCell ref="E253:H253"/>
    <mergeCell ref="E254:H254"/>
    <mergeCell ref="J245:K245"/>
    <mergeCell ref="B247:D250"/>
    <mergeCell ref="E247:H247"/>
    <mergeCell ref="E248:H248"/>
    <mergeCell ref="E249:H249"/>
    <mergeCell ref="E250:H250"/>
    <mergeCell ref="B245:H246"/>
    <mergeCell ref="B242:D243"/>
    <mergeCell ref="E242:H242"/>
    <mergeCell ref="E243:H243"/>
    <mergeCell ref="J234:K234"/>
    <mergeCell ref="B236:D239"/>
    <mergeCell ref="E236:H236"/>
    <mergeCell ref="E237:H237"/>
    <mergeCell ref="E238:H238"/>
    <mergeCell ref="E239:H239"/>
    <mergeCell ref="B234:H235"/>
    <mergeCell ref="J223:K223"/>
    <mergeCell ref="B225:D228"/>
    <mergeCell ref="E225:H225"/>
    <mergeCell ref="E226:H226"/>
    <mergeCell ref="E227:H227"/>
    <mergeCell ref="E228:H228"/>
    <mergeCell ref="B223:H224"/>
    <mergeCell ref="B240:D241"/>
    <mergeCell ref="E240:H240"/>
    <mergeCell ref="E241:H241"/>
    <mergeCell ref="E215:H215"/>
    <mergeCell ref="E216:H216"/>
    <mergeCell ref="E217:H217"/>
    <mergeCell ref="B229:D230"/>
    <mergeCell ref="E229:H229"/>
    <mergeCell ref="E230:H230"/>
    <mergeCell ref="B231:D232"/>
    <mergeCell ref="E231:H231"/>
    <mergeCell ref="E232:H232"/>
    <mergeCell ref="J212:K212"/>
    <mergeCell ref="J201:K201"/>
    <mergeCell ref="B203:D206"/>
    <mergeCell ref="E203:H203"/>
    <mergeCell ref="E204:H204"/>
    <mergeCell ref="E205:H205"/>
    <mergeCell ref="E206:H206"/>
    <mergeCell ref="B201:H202"/>
    <mergeCell ref="B212:H213"/>
    <mergeCell ref="J190:K190"/>
    <mergeCell ref="B192:D195"/>
    <mergeCell ref="E192:H192"/>
    <mergeCell ref="E193:H193"/>
    <mergeCell ref="E194:H194"/>
    <mergeCell ref="E195:H195"/>
    <mergeCell ref="B185:D186"/>
    <mergeCell ref="E185:H185"/>
    <mergeCell ref="E186:H186"/>
    <mergeCell ref="B187:D188"/>
    <mergeCell ref="E187:H187"/>
    <mergeCell ref="E188:H188"/>
    <mergeCell ref="B190:H191"/>
    <mergeCell ref="J179:K179"/>
    <mergeCell ref="B181:D184"/>
    <mergeCell ref="E181:H181"/>
    <mergeCell ref="E182:H182"/>
    <mergeCell ref="E183:H183"/>
    <mergeCell ref="E184:H184"/>
    <mergeCell ref="B179:H180"/>
    <mergeCell ref="B174:D175"/>
    <mergeCell ref="E174:H174"/>
    <mergeCell ref="E175:H175"/>
    <mergeCell ref="B176:D177"/>
    <mergeCell ref="E176:H176"/>
    <mergeCell ref="E177:H177"/>
    <mergeCell ref="J168:K168"/>
    <mergeCell ref="B170:D173"/>
    <mergeCell ref="E170:H170"/>
    <mergeCell ref="E171:H171"/>
    <mergeCell ref="E172:H172"/>
    <mergeCell ref="E173:H173"/>
    <mergeCell ref="B168:H169"/>
    <mergeCell ref="B165:D166"/>
    <mergeCell ref="E165:H165"/>
    <mergeCell ref="E166:H166"/>
    <mergeCell ref="E155:H155"/>
    <mergeCell ref="J157:K157"/>
    <mergeCell ref="B159:D162"/>
    <mergeCell ref="E159:H159"/>
    <mergeCell ref="E160:H160"/>
    <mergeCell ref="E161:H161"/>
    <mergeCell ref="E162:H162"/>
    <mergeCell ref="B157:H158"/>
    <mergeCell ref="J146:K146"/>
    <mergeCell ref="B148:D151"/>
    <mergeCell ref="E148:H148"/>
    <mergeCell ref="E149:H149"/>
    <mergeCell ref="E150:H150"/>
    <mergeCell ref="E151:H151"/>
    <mergeCell ref="B152:D153"/>
    <mergeCell ref="E152:H152"/>
    <mergeCell ref="E153:H153"/>
    <mergeCell ref="B154:D155"/>
    <mergeCell ref="E154:H154"/>
    <mergeCell ref="J135:K135"/>
    <mergeCell ref="B137:D140"/>
    <mergeCell ref="E137:H137"/>
    <mergeCell ref="E138:H138"/>
    <mergeCell ref="E139:H139"/>
    <mergeCell ref="E140:H140"/>
    <mergeCell ref="B135:H136"/>
    <mergeCell ref="B146:H147"/>
    <mergeCell ref="B141:D142"/>
    <mergeCell ref="E141:H141"/>
    <mergeCell ref="E142:H142"/>
    <mergeCell ref="B143:D144"/>
    <mergeCell ref="E143:H143"/>
    <mergeCell ref="E144:H144"/>
    <mergeCell ref="B130:D131"/>
    <mergeCell ref="E130:H130"/>
    <mergeCell ref="E131:H131"/>
    <mergeCell ref="B132:D133"/>
    <mergeCell ref="E132:H132"/>
    <mergeCell ref="E133:H133"/>
    <mergeCell ref="J124:K124"/>
    <mergeCell ref="B126:D129"/>
    <mergeCell ref="E126:H126"/>
    <mergeCell ref="E127:H127"/>
    <mergeCell ref="E128:H128"/>
    <mergeCell ref="E129:H129"/>
    <mergeCell ref="B124:H125"/>
    <mergeCell ref="B119:D120"/>
    <mergeCell ref="E119:H119"/>
    <mergeCell ref="E120:H120"/>
    <mergeCell ref="B121:D122"/>
    <mergeCell ref="E121:H121"/>
    <mergeCell ref="E122:H122"/>
    <mergeCell ref="J113:K113"/>
    <mergeCell ref="B115:D118"/>
    <mergeCell ref="E115:H115"/>
    <mergeCell ref="E116:H116"/>
    <mergeCell ref="E117:H117"/>
    <mergeCell ref="E118:H118"/>
    <mergeCell ref="B113:H114"/>
    <mergeCell ref="B108:D109"/>
    <mergeCell ref="E108:H108"/>
    <mergeCell ref="E109:H109"/>
    <mergeCell ref="B110:D111"/>
    <mergeCell ref="E110:H110"/>
    <mergeCell ref="E111:H111"/>
    <mergeCell ref="J102:K102"/>
    <mergeCell ref="B104:D107"/>
    <mergeCell ref="E104:H104"/>
    <mergeCell ref="E105:H105"/>
    <mergeCell ref="E106:H106"/>
    <mergeCell ref="E107:H107"/>
    <mergeCell ref="B102:H103"/>
    <mergeCell ref="B97:D98"/>
    <mergeCell ref="E97:H97"/>
    <mergeCell ref="E98:H98"/>
    <mergeCell ref="B99:D100"/>
    <mergeCell ref="E99:H99"/>
    <mergeCell ref="E100:H100"/>
    <mergeCell ref="J91:K91"/>
    <mergeCell ref="B93:D96"/>
    <mergeCell ref="E93:H93"/>
    <mergeCell ref="E94:H94"/>
    <mergeCell ref="E95:H95"/>
    <mergeCell ref="E96:H96"/>
    <mergeCell ref="B91:H92"/>
    <mergeCell ref="B86:D87"/>
    <mergeCell ref="E86:H86"/>
    <mergeCell ref="E87:H87"/>
    <mergeCell ref="B88:D89"/>
    <mergeCell ref="E88:H88"/>
    <mergeCell ref="E89:H89"/>
    <mergeCell ref="B77:D78"/>
    <mergeCell ref="E77:H77"/>
    <mergeCell ref="E78:H78"/>
    <mergeCell ref="J80:K80"/>
    <mergeCell ref="B82:D85"/>
    <mergeCell ref="E82:H82"/>
    <mergeCell ref="E83:H83"/>
    <mergeCell ref="E84:H84"/>
    <mergeCell ref="E85:H85"/>
    <mergeCell ref="J69:K69"/>
    <mergeCell ref="B71:D74"/>
    <mergeCell ref="E71:H71"/>
    <mergeCell ref="E72:H72"/>
    <mergeCell ref="E73:H73"/>
    <mergeCell ref="E74:H74"/>
    <mergeCell ref="B69:H70"/>
    <mergeCell ref="B80:H81"/>
    <mergeCell ref="J58:K58"/>
    <mergeCell ref="B60:D63"/>
    <mergeCell ref="E60:H60"/>
    <mergeCell ref="E61:H61"/>
    <mergeCell ref="E62:H62"/>
    <mergeCell ref="E63:H63"/>
    <mergeCell ref="B53:D54"/>
    <mergeCell ref="E53:H53"/>
    <mergeCell ref="E54:H54"/>
    <mergeCell ref="B55:D56"/>
    <mergeCell ref="E55:H55"/>
    <mergeCell ref="E56:H56"/>
    <mergeCell ref="B58:H59"/>
    <mergeCell ref="J47:K47"/>
    <mergeCell ref="B49:D52"/>
    <mergeCell ref="E49:H49"/>
    <mergeCell ref="E50:H50"/>
    <mergeCell ref="E51:H51"/>
    <mergeCell ref="E52:H52"/>
    <mergeCell ref="B42:D43"/>
    <mergeCell ref="E42:H42"/>
    <mergeCell ref="E43:H43"/>
    <mergeCell ref="B44:D45"/>
    <mergeCell ref="E44:H44"/>
    <mergeCell ref="E45:H45"/>
    <mergeCell ref="B47:H48"/>
    <mergeCell ref="J36:K36"/>
    <mergeCell ref="B38:D41"/>
    <mergeCell ref="E38:H38"/>
    <mergeCell ref="E39:H39"/>
    <mergeCell ref="E40:H40"/>
    <mergeCell ref="E41:H41"/>
    <mergeCell ref="B31:D32"/>
    <mergeCell ref="E31:H31"/>
    <mergeCell ref="E32:H32"/>
    <mergeCell ref="B33:D34"/>
    <mergeCell ref="E33:H33"/>
    <mergeCell ref="E34:H34"/>
    <mergeCell ref="B36:H37"/>
    <mergeCell ref="J25:K25"/>
    <mergeCell ref="B27:D30"/>
    <mergeCell ref="E27:H27"/>
    <mergeCell ref="E28:H28"/>
    <mergeCell ref="E29:H29"/>
    <mergeCell ref="E30:H30"/>
    <mergeCell ref="B20:D21"/>
    <mergeCell ref="E20:H20"/>
    <mergeCell ref="E21:H21"/>
    <mergeCell ref="B22:D23"/>
    <mergeCell ref="E22:H22"/>
    <mergeCell ref="E23:H23"/>
    <mergeCell ref="B25:H26"/>
    <mergeCell ref="J3:K3"/>
    <mergeCell ref="J14:K14"/>
    <mergeCell ref="B16:D19"/>
    <mergeCell ref="E16:H16"/>
    <mergeCell ref="E17:H17"/>
    <mergeCell ref="E18:H18"/>
    <mergeCell ref="E19:H19"/>
    <mergeCell ref="B3:H4"/>
    <mergeCell ref="B14:H15"/>
    <mergeCell ref="E8:H8"/>
    <mergeCell ref="E7:H7"/>
    <mergeCell ref="E6:H6"/>
    <mergeCell ref="E5:H5"/>
    <mergeCell ref="E9:H9"/>
    <mergeCell ref="E10:H10"/>
    <mergeCell ref="E11:H11"/>
    <mergeCell ref="E12:H12"/>
    <mergeCell ref="B5:D8"/>
    <mergeCell ref="B9:D10"/>
    <mergeCell ref="B11:D12"/>
    <mergeCell ref="B64:D65"/>
    <mergeCell ref="E64:H64"/>
    <mergeCell ref="E65:H65"/>
    <mergeCell ref="B66:D67"/>
    <mergeCell ref="E66:H66"/>
    <mergeCell ref="E67:H67"/>
    <mergeCell ref="B75:D76"/>
    <mergeCell ref="E75:H75"/>
    <mergeCell ref="E76:H76"/>
    <mergeCell ref="B163:D164"/>
    <mergeCell ref="E163:H163"/>
    <mergeCell ref="E164:H164"/>
    <mergeCell ref="B256:H257"/>
    <mergeCell ref="B196:D197"/>
    <mergeCell ref="E196:H196"/>
    <mergeCell ref="E197:H197"/>
    <mergeCell ref="B198:D199"/>
    <mergeCell ref="E198:H198"/>
    <mergeCell ref="E199:H199"/>
    <mergeCell ref="B207:D208"/>
    <mergeCell ref="E207:H207"/>
    <mergeCell ref="E208:H208"/>
    <mergeCell ref="B209:D210"/>
    <mergeCell ref="E209:H209"/>
    <mergeCell ref="E210:H210"/>
    <mergeCell ref="B218:D219"/>
    <mergeCell ref="E218:H218"/>
    <mergeCell ref="E219:H219"/>
    <mergeCell ref="B220:D221"/>
    <mergeCell ref="E220:H220"/>
    <mergeCell ref="E221:H221"/>
    <mergeCell ref="B214:D217"/>
    <mergeCell ref="E214:H214"/>
  </mergeCells>
  <phoneticPr fontId="18"/>
  <conditionalFormatting sqref="I5:J7 I9:J9 I11:J11 I16:J18 I20:J20 I22:J22 I27:J29 I31:J31 I33:J33 I38:J40 I42:J42 I44:J44 I49:J51 I53:J53 I55:J55 I60:J62 I64:J64 I66:J66 I71:J73 I75:J75 I77:J77 I82:J84 I86:J86 I88:J88 I93:J95 I97:J97 I99:J99 I104:J106 I108:J108 I110:J110 I115:J117 I119:J119 I121:J121 I126:J128 I130:J130 I132:J132 I137:J139 I141:J141 I143:J143 I148:J150 I152:J152 I154:J154 I159:J161 I163:J163 I165:J165 I170:J172 I174:J174 I176:J176 I181:J183 I185:J185 I187:J187 I192:J194 I196:J196 I198:J198 I203:J205 I207:J207 I209:J209 I214:J216 I218:J218 I220:J220 I225:J227 I229:J229 I231:J231 I236:J238 I240:J240 I242:J242 I247:J249 I251:J251 I253:J253 I258:J260 I262:J262 I264:J264 I269:J271 I273:J273 I275:J275">
    <cfRule type="expression" dxfId="48" priority="1">
      <formula>I5&lt;&gt;""</formula>
    </cfRule>
  </conditionalFormatting>
  <pageMargins left="0.43307086614173229" right="0.43307086614173229"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B1:X15"/>
  <sheetViews>
    <sheetView showGridLines="0" view="pageBreakPreview" zoomScale="90" zoomScaleNormal="100" zoomScaleSheetLayoutView="90" workbookViewId="0">
      <selection activeCell="M8" sqref="M8:Q19"/>
    </sheetView>
  </sheetViews>
  <sheetFormatPr defaultColWidth="9" defaultRowHeight="13"/>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3.54296875" style="202" customWidth="1"/>
    <col min="15" max="16384" width="9" style="193"/>
  </cols>
  <sheetData>
    <row r="1" spans="2:24">
      <c r="L1" s="196"/>
      <c r="M1" s="196"/>
      <c r="O1" s="873" t="s">
        <v>247</v>
      </c>
      <c r="P1" s="873"/>
      <c r="Q1" s="873"/>
      <c r="R1" s="873"/>
      <c r="S1" s="873"/>
      <c r="T1" s="873"/>
      <c r="U1" s="873"/>
      <c r="V1" s="873"/>
      <c r="W1" s="873"/>
      <c r="X1" s="873"/>
    </row>
    <row r="2" spans="2:24" ht="15.75" customHeight="1">
      <c r="B2" s="921" t="s">
        <v>248</v>
      </c>
      <c r="C2" s="921"/>
      <c r="D2" s="921"/>
      <c r="E2" s="921"/>
      <c r="F2" s="921"/>
      <c r="G2" s="921"/>
      <c r="H2" s="921"/>
      <c r="I2" s="921"/>
      <c r="J2" s="921"/>
      <c r="K2" s="921"/>
      <c r="L2" s="196"/>
      <c r="M2" s="196"/>
      <c r="O2" s="873"/>
      <c r="P2" s="873"/>
      <c r="Q2" s="873"/>
      <c r="R2" s="873"/>
      <c r="S2" s="873"/>
      <c r="T2" s="873"/>
      <c r="U2" s="873"/>
      <c r="V2" s="873"/>
      <c r="W2" s="873"/>
      <c r="X2" s="873"/>
    </row>
    <row r="3" spans="2:24" ht="7.5" customHeight="1">
      <c r="B3" s="198"/>
      <c r="C3" s="199"/>
      <c r="D3" s="199"/>
      <c r="E3" s="199"/>
      <c r="F3" s="199"/>
      <c r="G3" s="199"/>
      <c r="H3" s="199"/>
      <c r="I3" s="199"/>
      <c r="J3" s="199"/>
      <c r="K3" s="199"/>
      <c r="L3" s="196"/>
      <c r="M3" s="196"/>
      <c r="O3" s="297"/>
      <c r="P3" s="297"/>
      <c r="Q3" s="297"/>
      <c r="R3" s="297"/>
      <c r="S3" s="297"/>
      <c r="T3" s="297"/>
      <c r="U3" s="297"/>
      <c r="V3" s="297"/>
      <c r="W3" s="297"/>
      <c r="X3" s="297"/>
    </row>
    <row r="4" spans="2:24" s="200" customFormat="1" ht="18" customHeight="1">
      <c r="B4" s="196" t="s">
        <v>249</v>
      </c>
      <c r="L4" s="196"/>
      <c r="M4" s="196"/>
      <c r="N4" s="202"/>
      <c r="O4" s="1011" t="s">
        <v>250</v>
      </c>
      <c r="P4" s="1011"/>
      <c r="Q4" s="1011"/>
      <c r="R4" s="1011"/>
      <c r="S4" s="1011"/>
      <c r="T4" s="1011"/>
      <c r="U4" s="1011"/>
      <c r="V4" s="1011"/>
      <c r="W4" s="1011"/>
      <c r="X4" s="1011"/>
    </row>
    <row r="5" spans="2:24" s="200" customFormat="1" ht="33" customHeight="1">
      <c r="B5" s="896" t="s">
        <v>251</v>
      </c>
      <c r="C5" s="897"/>
      <c r="D5" s="897"/>
      <c r="E5" s="897"/>
      <c r="F5" s="897"/>
      <c r="G5" s="897"/>
      <c r="H5" s="897"/>
      <c r="I5" s="897"/>
      <c r="J5" s="897"/>
      <c r="K5" s="898"/>
      <c r="L5" s="196"/>
      <c r="M5" s="196"/>
      <c r="N5" s="202"/>
      <c r="O5" s="1011"/>
      <c r="P5" s="1011"/>
      <c r="Q5" s="1011"/>
      <c r="R5" s="1011"/>
      <c r="S5" s="1011"/>
      <c r="T5" s="1011"/>
      <c r="U5" s="1011"/>
      <c r="V5" s="1011"/>
      <c r="W5" s="1011"/>
      <c r="X5" s="1011"/>
    </row>
    <row r="6" spans="2:24" s="200" customFormat="1" ht="193.5" customHeight="1">
      <c r="B6" s="1012"/>
      <c r="C6" s="1013"/>
      <c r="D6" s="1013"/>
      <c r="E6" s="1013"/>
      <c r="F6" s="1013"/>
      <c r="G6" s="1013"/>
      <c r="H6" s="1013"/>
      <c r="I6" s="1013"/>
      <c r="J6" s="1013"/>
      <c r="K6" s="1014"/>
      <c r="L6" s="196"/>
      <c r="M6" s="196"/>
      <c r="N6" s="202"/>
      <c r="O6" s="1011"/>
      <c r="P6" s="1011"/>
      <c r="Q6" s="1011"/>
      <c r="R6" s="1011"/>
      <c r="S6" s="1011"/>
      <c r="T6" s="1011"/>
      <c r="U6" s="1011"/>
      <c r="V6" s="1011"/>
      <c r="W6" s="1011"/>
      <c r="X6" s="1011"/>
    </row>
    <row r="7" spans="2:24" s="200" customFormat="1" ht="33" customHeight="1">
      <c r="B7" s="896" t="s">
        <v>252</v>
      </c>
      <c r="C7" s="897"/>
      <c r="D7" s="897"/>
      <c r="E7" s="897"/>
      <c r="F7" s="897"/>
      <c r="G7" s="897"/>
      <c r="H7" s="897"/>
      <c r="I7" s="897"/>
      <c r="J7" s="897"/>
      <c r="K7" s="898"/>
      <c r="L7" s="196"/>
      <c r="M7" s="196"/>
      <c r="N7" s="202"/>
      <c r="O7" s="1011"/>
      <c r="P7" s="1011"/>
      <c r="Q7" s="1011"/>
      <c r="R7" s="1011"/>
      <c r="S7" s="1011"/>
      <c r="T7" s="1011"/>
      <c r="U7" s="1011"/>
      <c r="V7" s="1011"/>
      <c r="W7" s="1011"/>
      <c r="X7" s="1011"/>
    </row>
    <row r="8" spans="2:24" s="200" customFormat="1" ht="100.5" customHeight="1">
      <c r="B8" s="1012"/>
      <c r="C8" s="1013"/>
      <c r="D8" s="1013"/>
      <c r="E8" s="1013"/>
      <c r="F8" s="1013"/>
      <c r="G8" s="1013"/>
      <c r="H8" s="1013"/>
      <c r="I8" s="1013"/>
      <c r="J8" s="1013"/>
      <c r="K8" s="1014"/>
      <c r="L8" s="196"/>
      <c r="M8" s="196"/>
      <c r="N8" s="202"/>
      <c r="O8" s="1011"/>
      <c r="P8" s="1011"/>
      <c r="Q8" s="1011"/>
      <c r="R8" s="1011"/>
      <c r="S8" s="1011"/>
      <c r="T8" s="1011"/>
      <c r="U8" s="1011"/>
      <c r="V8" s="1011"/>
      <c r="W8" s="1011"/>
      <c r="X8" s="1011"/>
    </row>
    <row r="9" spans="2:24" s="200" customFormat="1" ht="33" customHeight="1">
      <c r="B9" s="896" t="s">
        <v>253</v>
      </c>
      <c r="C9" s="897"/>
      <c r="D9" s="897"/>
      <c r="E9" s="897"/>
      <c r="F9" s="897"/>
      <c r="G9" s="897"/>
      <c r="H9" s="897"/>
      <c r="I9" s="897"/>
      <c r="J9" s="897"/>
      <c r="K9" s="898"/>
      <c r="L9" s="196"/>
      <c r="M9" s="196"/>
      <c r="N9" s="202"/>
      <c r="O9" s="1011"/>
      <c r="P9" s="1011"/>
      <c r="Q9" s="1011"/>
      <c r="R9" s="1011"/>
      <c r="S9" s="1011"/>
      <c r="T9" s="1011"/>
      <c r="U9" s="1011"/>
      <c r="V9" s="1011"/>
      <c r="W9" s="1011"/>
      <c r="X9" s="1011"/>
    </row>
    <row r="10" spans="2:24" s="200" customFormat="1" ht="100.5" customHeight="1">
      <c r="B10" s="1012"/>
      <c r="C10" s="1013"/>
      <c r="D10" s="1013"/>
      <c r="E10" s="1013"/>
      <c r="F10" s="1013"/>
      <c r="G10" s="1013"/>
      <c r="H10" s="1013"/>
      <c r="I10" s="1013"/>
      <c r="J10" s="1013"/>
      <c r="K10" s="1014"/>
      <c r="L10" s="196"/>
      <c r="M10" s="196"/>
      <c r="N10" s="202"/>
      <c r="O10" s="1011"/>
      <c r="P10" s="1011"/>
      <c r="Q10" s="1011"/>
      <c r="R10" s="1011"/>
      <c r="S10" s="1011"/>
      <c r="T10" s="1011"/>
      <c r="U10" s="1011"/>
      <c r="V10" s="1011"/>
      <c r="W10" s="1011"/>
      <c r="X10" s="1011"/>
    </row>
    <row r="11" spans="2:24" s="200" customFormat="1">
      <c r="L11" s="196"/>
      <c r="M11" s="196"/>
      <c r="N11" s="202"/>
    </row>
    <row r="12" spans="2:24">
      <c r="B12" s="196" t="s">
        <v>254</v>
      </c>
      <c r="C12" s="200"/>
      <c r="D12" s="200"/>
      <c r="E12" s="200"/>
      <c r="F12" s="200"/>
      <c r="G12" s="200"/>
      <c r="H12" s="200"/>
      <c r="I12" s="200"/>
      <c r="J12" s="200"/>
      <c r="K12" s="200"/>
      <c r="L12" s="196"/>
    </row>
    <row r="13" spans="2:24" ht="49.5" customHeight="1">
      <c r="B13" s="908"/>
      <c r="C13" s="909"/>
      <c r="D13" s="909"/>
      <c r="E13" s="909"/>
      <c r="F13" s="909"/>
      <c r="G13" s="909"/>
      <c r="H13" s="909"/>
      <c r="I13" s="909"/>
      <c r="J13" s="909"/>
      <c r="K13" s="910"/>
      <c r="L13" s="196"/>
      <c r="O13" s="872" t="s">
        <v>255</v>
      </c>
      <c r="P13" s="872"/>
      <c r="Q13" s="872"/>
      <c r="R13" s="872"/>
      <c r="S13" s="872"/>
      <c r="T13" s="872"/>
      <c r="U13" s="872"/>
      <c r="V13" s="872"/>
      <c r="W13" s="872"/>
      <c r="X13" s="872"/>
    </row>
    <row r="14" spans="2:24">
      <c r="O14" s="872"/>
      <c r="P14" s="872"/>
      <c r="Q14" s="872"/>
      <c r="R14" s="872"/>
      <c r="S14" s="872"/>
      <c r="T14" s="872"/>
      <c r="U14" s="872"/>
      <c r="V14" s="872"/>
      <c r="W14" s="872"/>
      <c r="X14" s="872"/>
    </row>
    <row r="15" spans="2:24">
      <c r="O15" s="872"/>
      <c r="P15" s="872"/>
      <c r="Q15" s="872"/>
      <c r="R15" s="872"/>
      <c r="S15" s="872"/>
      <c r="T15" s="872"/>
      <c r="U15" s="872"/>
      <c r="V15" s="872"/>
      <c r="W15" s="872"/>
      <c r="X15" s="872"/>
    </row>
  </sheetData>
  <mergeCells count="11">
    <mergeCell ref="O4:X10"/>
    <mergeCell ref="B2:K2"/>
    <mergeCell ref="B8:K8"/>
    <mergeCell ref="B13:K13"/>
    <mergeCell ref="B5:K5"/>
    <mergeCell ref="B6:K6"/>
    <mergeCell ref="B9:K9"/>
    <mergeCell ref="B10:K10"/>
    <mergeCell ref="B7:K7"/>
    <mergeCell ref="O1:X2"/>
    <mergeCell ref="O13:X15"/>
  </mergeCells>
  <phoneticPr fontId="19"/>
  <pageMargins left="0.43307086614173229" right="0.43307086614173229"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Q27"/>
  <sheetViews>
    <sheetView showGridLines="0" view="pageBreakPreview" zoomScale="85" zoomScaleNormal="100" zoomScaleSheetLayoutView="85" workbookViewId="0">
      <selection activeCell="M8" sqref="M8:Q19"/>
    </sheetView>
  </sheetViews>
  <sheetFormatPr defaultColWidth="10.54296875" defaultRowHeight="13"/>
  <cols>
    <col min="1" max="2" width="2.54296875" style="219" customWidth="1"/>
    <col min="3" max="17" width="10.54296875" style="219" customWidth="1"/>
    <col min="18" max="19" width="2.54296875" style="219" customWidth="1"/>
    <col min="20" max="16384" width="10.54296875" style="219"/>
  </cols>
  <sheetData>
    <row r="1" spans="2:17" ht="10.4" customHeight="1"/>
    <row r="2" spans="2:17" ht="10.4" customHeight="1"/>
    <row r="3" spans="2:17" ht="20.149999999999999" customHeight="1">
      <c r="C3" s="220" t="s">
        <v>256</v>
      </c>
    </row>
    <row r="4" spans="2:17" ht="20.149999999999999" customHeight="1" thickBot="1"/>
    <row r="5" spans="2:17" ht="20.149999999999999" customHeight="1" thickBot="1">
      <c r="C5" s="1016" t="s">
        <v>257</v>
      </c>
      <c r="D5" s="1017"/>
      <c r="E5" s="1017"/>
      <c r="F5" s="1017"/>
      <c r="G5" s="1017"/>
      <c r="H5" s="1017"/>
      <c r="I5" s="1017"/>
      <c r="J5" s="1017"/>
      <c r="K5" s="1018"/>
      <c r="M5" s="1019" t="s">
        <v>258</v>
      </c>
      <c r="N5" s="1020"/>
      <c r="O5" s="1020"/>
      <c r="P5" s="1020"/>
      <c r="Q5" s="1021"/>
    </row>
    <row r="6" spans="2:17" ht="20.149999999999999" customHeight="1">
      <c r="C6" s="1022"/>
      <c r="D6" s="1023"/>
      <c r="E6" s="1024"/>
      <c r="F6" s="1025"/>
      <c r="G6" s="1023"/>
      <c r="H6" s="1024"/>
      <c r="I6" s="1025"/>
      <c r="J6" s="1023"/>
      <c r="K6" s="1026"/>
      <c r="M6" s="1027" t="s">
        <v>259</v>
      </c>
      <c r="N6" s="1029" t="s">
        <v>260</v>
      </c>
      <c r="O6" s="1029"/>
      <c r="P6" s="1029" t="s">
        <v>261</v>
      </c>
      <c r="Q6" s="1031"/>
    </row>
    <row r="7" spans="2:17" ht="20.149999999999999" customHeight="1">
      <c r="C7" s="221" t="s">
        <v>259</v>
      </c>
      <c r="D7" s="222" t="s">
        <v>260</v>
      </c>
      <c r="E7" s="223" t="s">
        <v>261</v>
      </c>
      <c r="F7" s="224" t="s">
        <v>259</v>
      </c>
      <c r="G7" s="222" t="s">
        <v>260</v>
      </c>
      <c r="H7" s="223" t="s">
        <v>261</v>
      </c>
      <c r="I7" s="224" t="s">
        <v>259</v>
      </c>
      <c r="J7" s="222" t="s">
        <v>260</v>
      </c>
      <c r="K7" s="225" t="s">
        <v>261</v>
      </c>
      <c r="M7" s="1028"/>
      <c r="N7" s="1030"/>
      <c r="O7" s="1030"/>
      <c r="P7" s="226" t="s">
        <v>262</v>
      </c>
      <c r="Q7" s="227" t="s">
        <v>263</v>
      </c>
    </row>
    <row r="8" spans="2:17" ht="42.75" customHeight="1">
      <c r="B8" s="1015"/>
      <c r="C8" s="470"/>
      <c r="D8" s="471"/>
      <c r="E8" s="472"/>
      <c r="F8" s="473"/>
      <c r="G8" s="471"/>
      <c r="H8" s="472"/>
      <c r="I8" s="473"/>
      <c r="J8" s="471"/>
      <c r="K8" s="474"/>
      <c r="M8" s="490"/>
      <c r="N8" s="471"/>
      <c r="O8" s="491"/>
      <c r="P8" s="803"/>
      <c r="Q8" s="804"/>
    </row>
    <row r="9" spans="2:17" ht="42.75" customHeight="1">
      <c r="B9" s="1015"/>
      <c r="C9" s="475"/>
      <c r="D9" s="476"/>
      <c r="E9" s="477"/>
      <c r="F9" s="478"/>
      <c r="G9" s="476"/>
      <c r="H9" s="477"/>
      <c r="I9" s="478"/>
      <c r="J9" s="476"/>
      <c r="K9" s="479"/>
      <c r="M9" s="492"/>
      <c r="N9" s="493"/>
      <c r="O9" s="494"/>
      <c r="P9" s="494"/>
      <c r="Q9" s="495"/>
    </row>
    <row r="10" spans="2:17" ht="42.75" customHeight="1">
      <c r="B10" s="1015"/>
      <c r="C10" s="480"/>
      <c r="D10" s="476"/>
      <c r="E10" s="481"/>
      <c r="F10" s="478"/>
      <c r="G10" s="476"/>
      <c r="H10" s="481"/>
      <c r="I10" s="478"/>
      <c r="J10" s="476"/>
      <c r="K10" s="482"/>
      <c r="M10" s="480"/>
      <c r="N10" s="476"/>
      <c r="O10" s="496"/>
      <c r="P10" s="497"/>
      <c r="Q10" s="482"/>
    </row>
    <row r="11" spans="2:17" ht="42.75" customHeight="1">
      <c r="B11" s="1015"/>
      <c r="C11" s="480"/>
      <c r="D11" s="476"/>
      <c r="E11" s="481"/>
      <c r="F11" s="478"/>
      <c r="G11" s="476"/>
      <c r="H11" s="481"/>
      <c r="I11" s="478"/>
      <c r="J11" s="476"/>
      <c r="K11" s="482"/>
      <c r="M11" s="480"/>
      <c r="N11" s="476"/>
      <c r="O11" s="496"/>
      <c r="P11" s="497"/>
      <c r="Q11" s="482"/>
    </row>
    <row r="12" spans="2:17" ht="42.75" customHeight="1">
      <c r="C12" s="475"/>
      <c r="D12" s="476"/>
      <c r="E12" s="477"/>
      <c r="F12" s="478"/>
      <c r="G12" s="476"/>
      <c r="H12" s="477"/>
      <c r="I12" s="478"/>
      <c r="J12" s="476"/>
      <c r="K12" s="479"/>
      <c r="M12" s="475"/>
      <c r="N12" s="476"/>
      <c r="O12" s="496"/>
      <c r="P12" s="491"/>
      <c r="Q12" s="474"/>
    </row>
    <row r="13" spans="2:17" ht="42.75" customHeight="1">
      <c r="C13" s="480"/>
      <c r="D13" s="476"/>
      <c r="E13" s="481"/>
      <c r="F13" s="483"/>
      <c r="G13" s="476"/>
      <c r="H13" s="477"/>
      <c r="I13" s="478"/>
      <c r="J13" s="476"/>
      <c r="K13" s="482"/>
      <c r="M13" s="480"/>
      <c r="N13" s="476"/>
      <c r="O13" s="496"/>
      <c r="P13" s="497"/>
      <c r="Q13" s="482"/>
    </row>
    <row r="14" spans="2:17" ht="42.75" customHeight="1">
      <c r="C14" s="475"/>
      <c r="D14" s="476"/>
      <c r="E14" s="477"/>
      <c r="F14" s="483"/>
      <c r="G14" s="476"/>
      <c r="H14" s="477"/>
      <c r="I14" s="478"/>
      <c r="J14" s="476"/>
      <c r="K14" s="482"/>
      <c r="M14" s="480"/>
      <c r="N14" s="476"/>
      <c r="O14" s="496"/>
      <c r="P14" s="497"/>
      <c r="Q14" s="482"/>
    </row>
    <row r="15" spans="2:17" ht="42.75" customHeight="1">
      <c r="C15" s="475"/>
      <c r="D15" s="476"/>
      <c r="E15" s="477"/>
      <c r="F15" s="483"/>
      <c r="G15" s="476"/>
      <c r="H15" s="477"/>
      <c r="I15" s="478"/>
      <c r="J15" s="476"/>
      <c r="K15" s="482"/>
      <c r="M15" s="480"/>
      <c r="N15" s="476"/>
      <c r="O15" s="496"/>
      <c r="P15" s="497"/>
      <c r="Q15" s="482"/>
    </row>
    <row r="16" spans="2:17" ht="42.75" customHeight="1">
      <c r="C16" s="475"/>
      <c r="D16" s="476"/>
      <c r="E16" s="477"/>
      <c r="F16" s="483"/>
      <c r="G16" s="476"/>
      <c r="H16" s="477"/>
      <c r="I16" s="478"/>
      <c r="J16" s="476"/>
      <c r="K16" s="482"/>
      <c r="M16" s="480"/>
      <c r="N16" s="476"/>
      <c r="O16" s="496"/>
      <c r="P16" s="497"/>
      <c r="Q16" s="482"/>
    </row>
    <row r="17" spans="3:17" ht="42.75" customHeight="1">
      <c r="C17" s="475"/>
      <c r="D17" s="476"/>
      <c r="E17" s="477"/>
      <c r="F17" s="483"/>
      <c r="G17" s="476"/>
      <c r="H17" s="477"/>
      <c r="I17" s="478"/>
      <c r="J17" s="476"/>
      <c r="K17" s="482"/>
      <c r="M17" s="480"/>
      <c r="N17" s="476"/>
      <c r="O17" s="496"/>
      <c r="P17" s="497"/>
      <c r="Q17" s="482"/>
    </row>
    <row r="18" spans="3:17" ht="42.75" customHeight="1">
      <c r="C18" s="480"/>
      <c r="D18" s="476"/>
      <c r="E18" s="481"/>
      <c r="F18" s="478"/>
      <c r="G18" s="476"/>
      <c r="H18" s="481"/>
      <c r="I18" s="478"/>
      <c r="J18" s="476"/>
      <c r="K18" s="482"/>
      <c r="M18" s="480"/>
      <c r="N18" s="476"/>
      <c r="O18" s="496"/>
      <c r="P18" s="497"/>
      <c r="Q18" s="482"/>
    </row>
    <row r="19" spans="3:17" ht="42.75" customHeight="1" thickBot="1">
      <c r="C19" s="484"/>
      <c r="D19" s="485"/>
      <c r="E19" s="486"/>
      <c r="F19" s="487"/>
      <c r="G19" s="488"/>
      <c r="H19" s="486"/>
      <c r="I19" s="487"/>
      <c r="J19" s="485"/>
      <c r="K19" s="489"/>
      <c r="M19" s="484"/>
      <c r="N19" s="485"/>
      <c r="O19" s="488"/>
      <c r="P19" s="498"/>
      <c r="Q19" s="489"/>
    </row>
    <row r="20" spans="3:17" ht="20.149999999999999" customHeight="1"/>
    <row r="21" spans="3:17" ht="10.4" customHeight="1"/>
    <row r="22" spans="3:17" ht="10.4" customHeight="1"/>
    <row r="23" spans="3:17" ht="20.149999999999999" customHeight="1"/>
    <row r="24" spans="3:17" ht="20.149999999999999" customHeight="1"/>
    <row r="25" spans="3:17" ht="20.149999999999999" customHeight="1"/>
    <row r="26" spans="3:17" ht="20.149999999999999" customHeight="1"/>
    <row r="27" spans="3:17" ht="20.149999999999999" customHeight="1"/>
  </sheetData>
  <mergeCells count="9">
    <mergeCell ref="B8:B11"/>
    <mergeCell ref="C5:K5"/>
    <mergeCell ref="M5:Q5"/>
    <mergeCell ref="C6:E6"/>
    <mergeCell ref="F6:H6"/>
    <mergeCell ref="I6:K6"/>
    <mergeCell ref="M6:M7"/>
    <mergeCell ref="N6:O7"/>
    <mergeCell ref="P6:Q6"/>
  </mergeCells>
  <phoneticPr fontId="15"/>
  <pageMargins left="0.7" right="0.7" top="0.75" bottom="0.75" header="0.3" footer="0.3"/>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B2:S30"/>
  <sheetViews>
    <sheetView showGridLines="0" view="pageBreakPreview" zoomScaleNormal="100" zoomScaleSheetLayoutView="100" workbookViewId="0">
      <selection activeCell="C26" sqref="C26"/>
    </sheetView>
  </sheetViews>
  <sheetFormatPr defaultColWidth="9" defaultRowHeight="11"/>
  <cols>
    <col min="1" max="1" width="1.453125" style="1" customWidth="1"/>
    <col min="2" max="2" width="2.453125" style="1" customWidth="1"/>
    <col min="3" max="3" width="14.1796875" style="1" customWidth="1"/>
    <col min="4" max="4" width="7" style="1" customWidth="1"/>
    <col min="5" max="5" width="9.453125" style="1" customWidth="1"/>
    <col min="6" max="6" width="6" style="1" customWidth="1"/>
    <col min="7" max="7" width="8.54296875" style="1" customWidth="1"/>
    <col min="8" max="8" width="6.453125" style="1" customWidth="1"/>
    <col min="9" max="9" width="10.54296875" style="1" customWidth="1"/>
    <col min="10" max="15" width="10.453125" style="1" customWidth="1"/>
    <col min="16" max="17" width="2.1796875" style="1" customWidth="1"/>
    <col min="18" max="16384" width="9" style="1"/>
  </cols>
  <sheetData>
    <row r="2" spans="2:19">
      <c r="B2" s="1" t="s">
        <v>264</v>
      </c>
    </row>
    <row r="3" spans="2:19">
      <c r="E3" s="1070" t="s">
        <v>265</v>
      </c>
      <c r="F3" s="1070"/>
      <c r="G3" s="1070"/>
      <c r="H3" s="1070"/>
      <c r="I3" s="1070"/>
      <c r="J3" s="1070"/>
      <c r="K3" s="1070"/>
      <c r="L3" s="1070"/>
      <c r="M3" s="1070"/>
    </row>
    <row r="4" spans="2:19">
      <c r="E4" s="1070"/>
      <c r="F4" s="1070"/>
      <c r="G4" s="1070"/>
      <c r="H4" s="1070"/>
      <c r="I4" s="1070"/>
      <c r="J4" s="1070"/>
      <c r="K4" s="1070"/>
      <c r="L4" s="1070"/>
      <c r="M4" s="1070"/>
    </row>
    <row r="5" spans="2:19" ht="11.5" thickBot="1">
      <c r="B5" s="1" t="s">
        <v>266</v>
      </c>
    </row>
    <row r="6" spans="2:19" ht="20.149999999999999" customHeight="1" thickBot="1">
      <c r="C6" s="13" t="s">
        <v>267</v>
      </c>
      <c r="D6" s="1071"/>
      <c r="E6" s="1071"/>
      <c r="F6" s="1071"/>
      <c r="G6" s="1071"/>
      <c r="H6" s="1071"/>
      <c r="I6" s="1071"/>
      <c r="J6" s="1072"/>
      <c r="K6" s="45" t="s">
        <v>268</v>
      </c>
      <c r="L6" s="14"/>
      <c r="M6" s="13" t="s">
        <v>269</v>
      </c>
      <c r="N6" s="1073"/>
      <c r="O6" s="1074"/>
    </row>
    <row r="7" spans="2:19" ht="20.149999999999999" customHeight="1" thickBot="1">
      <c r="C7" s="45" t="s">
        <v>270</v>
      </c>
      <c r="D7" s="1075"/>
      <c r="E7" s="1071"/>
      <c r="F7" s="1071"/>
      <c r="G7" s="1071"/>
      <c r="H7" s="1071"/>
      <c r="I7" s="1071"/>
      <c r="J7" s="1072"/>
      <c r="K7" s="43" t="s">
        <v>271</v>
      </c>
      <c r="L7" s="1076" t="s">
        <v>272</v>
      </c>
      <c r="M7" s="1077"/>
      <c r="N7" s="1077"/>
      <c r="O7" s="1078"/>
    </row>
    <row r="8" spans="2:19" ht="50.15" customHeight="1" thickBot="1">
      <c r="C8" s="1079" t="s">
        <v>273</v>
      </c>
      <c r="D8" s="1080"/>
      <c r="E8" s="1081"/>
      <c r="F8" s="1082" t="s">
        <v>274</v>
      </c>
      <c r="G8" s="1071"/>
      <c r="H8" s="1071"/>
      <c r="I8" s="1071"/>
      <c r="J8" s="1071"/>
      <c r="K8" s="1071"/>
      <c r="L8" s="1071"/>
      <c r="M8" s="1071"/>
      <c r="N8" s="1071"/>
      <c r="O8" s="1072"/>
    </row>
    <row r="9" spans="2:19" ht="18" customHeight="1">
      <c r="J9" s="1035" t="s">
        <v>275</v>
      </c>
      <c r="K9" s="1035"/>
      <c r="L9" s="1035"/>
      <c r="M9" s="1035"/>
      <c r="N9" s="1035"/>
      <c r="O9" s="1035"/>
    </row>
    <row r="10" spans="2:19" ht="18" customHeight="1" thickBot="1">
      <c r="B10" s="1" t="s">
        <v>276</v>
      </c>
    </row>
    <row r="11" spans="2:19" ht="20.149999999999999" customHeight="1">
      <c r="C11" s="1036" t="s">
        <v>277</v>
      </c>
      <c r="D11" s="1037"/>
      <c r="E11" s="1037"/>
      <c r="F11" s="1037"/>
      <c r="G11" s="1037"/>
      <c r="H11" s="1038"/>
      <c r="I11" s="1042" t="s">
        <v>278</v>
      </c>
      <c r="J11" s="1043"/>
      <c r="K11" s="1043"/>
      <c r="L11" s="1043"/>
      <c r="M11" s="1043"/>
      <c r="N11" s="1044"/>
      <c r="O11" s="44" t="s">
        <v>279</v>
      </c>
    </row>
    <row r="12" spans="2:19" ht="20.149999999999999" customHeight="1" thickBot="1">
      <c r="C12" s="1039"/>
      <c r="D12" s="1040"/>
      <c r="E12" s="1040"/>
      <c r="F12" s="1040"/>
      <c r="G12" s="1040"/>
      <c r="H12" s="1041"/>
      <c r="I12" s="15" t="s">
        <v>280</v>
      </c>
      <c r="J12" s="16" t="s">
        <v>281</v>
      </c>
      <c r="K12" s="16" t="s">
        <v>282</v>
      </c>
      <c r="L12" s="17" t="s">
        <v>283</v>
      </c>
      <c r="M12" s="16" t="s">
        <v>284</v>
      </c>
      <c r="N12" s="18" t="s">
        <v>285</v>
      </c>
      <c r="O12" s="19" t="s">
        <v>286</v>
      </c>
    </row>
    <row r="13" spans="2:19" ht="20.149999999999999" customHeight="1" thickBot="1">
      <c r="C13" s="1083" t="s">
        <v>287</v>
      </c>
      <c r="D13" s="1084"/>
      <c r="E13" s="1084"/>
      <c r="F13" s="1084"/>
      <c r="G13" s="1084"/>
      <c r="H13" s="1085"/>
      <c r="I13" s="59"/>
      <c r="J13" s="60"/>
      <c r="K13" s="60"/>
      <c r="L13" s="61"/>
      <c r="M13" s="60"/>
      <c r="N13" s="62"/>
      <c r="O13" s="63"/>
      <c r="R13" s="1" t="s">
        <v>288</v>
      </c>
      <c r="S13" s="1" t="s">
        <v>289</v>
      </c>
    </row>
    <row r="14" spans="2:19" ht="18" customHeight="1">
      <c r="C14" s="1045" t="s">
        <v>290</v>
      </c>
      <c r="D14" s="1048" t="s">
        <v>291</v>
      </c>
      <c r="E14" s="1049"/>
      <c r="F14" s="1049"/>
      <c r="G14" s="1049"/>
      <c r="H14" s="1050"/>
      <c r="I14" s="20"/>
      <c r="J14" s="21"/>
      <c r="K14" s="21"/>
      <c r="L14" s="22"/>
      <c r="M14" s="21"/>
      <c r="N14" s="23"/>
      <c r="O14" s="24"/>
    </row>
    <row r="15" spans="2:19" ht="18" customHeight="1">
      <c r="C15" s="1046"/>
      <c r="D15" s="1051" t="s">
        <v>292</v>
      </c>
      <c r="E15" s="1052"/>
      <c r="F15" s="1052"/>
      <c r="G15" s="1052"/>
      <c r="H15" s="1053"/>
      <c r="I15" s="64"/>
      <c r="J15" s="65"/>
      <c r="K15" s="65"/>
      <c r="L15" s="66"/>
      <c r="M15" s="65"/>
      <c r="N15" s="67"/>
      <c r="O15" s="68"/>
      <c r="R15" s="1" t="s">
        <v>293</v>
      </c>
    </row>
    <row r="16" spans="2:19" ht="18" customHeight="1">
      <c r="C16" s="1046"/>
      <c r="D16" s="1054" t="s">
        <v>294</v>
      </c>
      <c r="E16" s="1055"/>
      <c r="F16" s="1055"/>
      <c r="G16" s="1055"/>
      <c r="H16" s="1056"/>
      <c r="I16" s="20"/>
      <c r="J16" s="21"/>
      <c r="K16" s="21"/>
      <c r="L16" s="22"/>
      <c r="M16" s="21"/>
      <c r="N16" s="23"/>
      <c r="O16" s="24"/>
    </row>
    <row r="17" spans="3:18" ht="18" customHeight="1">
      <c r="C17" s="1046"/>
      <c r="D17" s="1054" t="s">
        <v>295</v>
      </c>
      <c r="E17" s="1055"/>
      <c r="F17" s="1055"/>
      <c r="G17" s="1055"/>
      <c r="H17" s="1056"/>
      <c r="I17" s="20"/>
      <c r="J17" s="21"/>
      <c r="K17" s="21"/>
      <c r="L17" s="22"/>
      <c r="M17" s="21"/>
      <c r="N17" s="23"/>
      <c r="O17" s="24"/>
      <c r="R17" s="1" t="s">
        <v>296</v>
      </c>
    </row>
    <row r="18" spans="3:18" ht="18" customHeight="1">
      <c r="C18" s="1047"/>
      <c r="D18" s="1069" t="s">
        <v>297</v>
      </c>
      <c r="E18" s="1063"/>
      <c r="F18" s="1063"/>
      <c r="G18" s="1063"/>
      <c r="H18" s="1064"/>
      <c r="I18" s="25"/>
      <c r="J18" s="26"/>
      <c r="K18" s="26"/>
      <c r="L18" s="27"/>
      <c r="M18" s="26"/>
      <c r="N18" s="28"/>
      <c r="O18" s="29"/>
    </row>
    <row r="19" spans="3:18" ht="18" customHeight="1">
      <c r="C19" s="1065" t="s">
        <v>298</v>
      </c>
      <c r="D19" s="1066" t="s">
        <v>299</v>
      </c>
      <c r="E19" s="1067"/>
      <c r="F19" s="1067"/>
      <c r="G19" s="1067"/>
      <c r="H19" s="1068"/>
      <c r="I19" s="20"/>
      <c r="J19" s="21"/>
      <c r="K19" s="21"/>
      <c r="L19" s="22"/>
      <c r="M19" s="21"/>
      <c r="N19" s="23"/>
      <c r="O19" s="805"/>
    </row>
    <row r="20" spans="3:18" ht="18" customHeight="1">
      <c r="C20" s="1065"/>
      <c r="D20" s="1054" t="s">
        <v>300</v>
      </c>
      <c r="E20" s="1055"/>
      <c r="F20" s="1055"/>
      <c r="G20" s="1055"/>
      <c r="H20" s="1056"/>
      <c r="I20" s="20"/>
      <c r="J20" s="21"/>
      <c r="K20" s="21"/>
      <c r="L20" s="22"/>
      <c r="M20" s="26"/>
      <c r="N20" s="23"/>
      <c r="O20" s="29"/>
    </row>
    <row r="21" spans="3:18" ht="18" customHeight="1">
      <c r="C21" s="1057" t="s">
        <v>301</v>
      </c>
      <c r="D21" s="1058" t="s">
        <v>302</v>
      </c>
      <c r="E21" s="1059"/>
      <c r="F21" s="1059" t="s">
        <v>303</v>
      </c>
      <c r="G21" s="1059"/>
      <c r="H21" s="1062"/>
      <c r="I21" s="652"/>
      <c r="J21" s="653"/>
      <c r="K21" s="653"/>
      <c r="L21" s="653"/>
      <c r="M21" s="653"/>
      <c r="N21" s="654"/>
      <c r="O21" s="655"/>
    </row>
    <row r="22" spans="3:18" ht="18" customHeight="1">
      <c r="C22" s="1047"/>
      <c r="D22" s="1060"/>
      <c r="E22" s="1061"/>
      <c r="F22" s="1063" t="s">
        <v>304</v>
      </c>
      <c r="G22" s="1063"/>
      <c r="H22" s="1064"/>
      <c r="I22" s="652"/>
      <c r="J22" s="653"/>
      <c r="K22" s="653"/>
      <c r="L22" s="653"/>
      <c r="M22" s="653"/>
      <c r="N22" s="654"/>
      <c r="O22" s="655"/>
    </row>
    <row r="23" spans="3:18" ht="18" customHeight="1" thickBot="1">
      <c r="C23" s="30" t="s">
        <v>305</v>
      </c>
      <c r="D23" s="1032" t="s">
        <v>306</v>
      </c>
      <c r="E23" s="1033"/>
      <c r="F23" s="1033"/>
      <c r="G23" s="1033"/>
      <c r="H23" s="1034"/>
      <c r="I23" s="31"/>
      <c r="J23" s="32"/>
      <c r="K23" s="32"/>
      <c r="L23" s="32"/>
      <c r="M23" s="32"/>
      <c r="N23" s="33"/>
      <c r="O23" s="34"/>
    </row>
    <row r="24" spans="3:18" ht="18" customHeight="1">
      <c r="C24" s="35" t="s">
        <v>307</v>
      </c>
    </row>
    <row r="25" spans="3:18" ht="18" customHeight="1">
      <c r="C25" s="36"/>
    </row>
    <row r="26" spans="3:18" ht="18" customHeight="1" thickBot="1">
      <c r="C26" s="36" t="s">
        <v>308</v>
      </c>
    </row>
    <row r="27" spans="3:18" ht="18" customHeight="1">
      <c r="C27" s="37"/>
      <c r="D27" s="38"/>
      <c r="E27" s="38"/>
      <c r="F27" s="38"/>
      <c r="G27" s="38"/>
      <c r="H27" s="38"/>
      <c r="I27" s="38"/>
      <c r="J27" s="38"/>
      <c r="K27" s="38"/>
      <c r="L27" s="38"/>
      <c r="M27" s="38"/>
      <c r="N27" s="38"/>
      <c r="O27" s="39"/>
    </row>
    <row r="28" spans="3:18" ht="18" customHeight="1" thickBot="1">
      <c r="C28" s="40"/>
      <c r="D28" s="41"/>
      <c r="E28" s="41"/>
      <c r="F28" s="41"/>
      <c r="G28" s="41"/>
      <c r="H28" s="41"/>
      <c r="I28" s="41"/>
      <c r="J28" s="41"/>
      <c r="K28" s="41"/>
      <c r="L28" s="41"/>
      <c r="M28" s="41"/>
      <c r="N28" s="41"/>
      <c r="O28" s="42"/>
    </row>
    <row r="29" spans="3:18" ht="18" customHeight="1"/>
    <row r="30" spans="3:18" ht="20.149999999999999" customHeight="1"/>
  </sheetData>
  <mergeCells count="25">
    <mergeCell ref="D18:H18"/>
    <mergeCell ref="E3:M4"/>
    <mergeCell ref="D6:J6"/>
    <mergeCell ref="N6:O6"/>
    <mergeCell ref="D7:J7"/>
    <mergeCell ref="L7:O7"/>
    <mergeCell ref="C8:E8"/>
    <mergeCell ref="F8:O8"/>
    <mergeCell ref="C13:H13"/>
    <mergeCell ref="D23:H23"/>
    <mergeCell ref="J9:O9"/>
    <mergeCell ref="C11:H12"/>
    <mergeCell ref="I11:N11"/>
    <mergeCell ref="C14:C18"/>
    <mergeCell ref="D14:H14"/>
    <mergeCell ref="D15:H15"/>
    <mergeCell ref="D16:H16"/>
    <mergeCell ref="D17:H17"/>
    <mergeCell ref="C21:C22"/>
    <mergeCell ref="D21:E22"/>
    <mergeCell ref="F21:H21"/>
    <mergeCell ref="F22:H22"/>
    <mergeCell ref="C19:C20"/>
    <mergeCell ref="D19:H19"/>
    <mergeCell ref="D20:H20"/>
  </mergeCells>
  <phoneticPr fontId="5"/>
  <pageMargins left="0.7" right="0.82" top="0.75" bottom="0.75" header="0.3" footer="0.3"/>
  <pageSetup paperSize="9"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E4C686-4AF3-4980-A286-63B88382F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16CA57-56B3-4A53-8013-8432FA894297}">
  <ds:schemaRefs>
    <ds:schemaRef ds:uri="http://schemas.microsoft.com/sharepoint/v3/contenttype/forms"/>
  </ds:schemaRefs>
</ds:datastoreItem>
</file>

<file path=customXml/itemProps3.xml><?xml version="1.0" encoding="utf-8"?>
<ds:datastoreItem xmlns:ds="http://schemas.openxmlformats.org/officeDocument/2006/customXml" ds:itemID="{C7075F62-4A56-4F66-B318-1AF2C7C7F837}">
  <ds:schemaRefs>
    <ds:schemaRef ds:uri="http://schemas.microsoft.com/office/2006/metadata/properties"/>
    <ds:schemaRef ds:uri="http://schemas.microsoft.com/office/infopath/2007/PartnerControls"/>
    <ds:schemaRef ds:uri="e9d33e58-4a70-4799-89b5-fbd48a9ef91c"/>
    <ds:schemaRef ds:uri="1fc1379f-5e6a-4518-9b3a-2742b99d24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必要に応じて記入</vt:lpstr>
      <vt:lpstr>策定に関する留意事項</vt:lpstr>
      <vt:lpstr>本文１基本事項</vt:lpstr>
      <vt:lpstr>本文２－１一般廃棄物</vt:lpstr>
      <vt:lpstr>本文２－２一般廃棄物</vt:lpstr>
      <vt:lpstr>本文２－３一般廃棄物</vt:lpstr>
      <vt:lpstr>本文３施策（一般廃棄物）</vt:lpstr>
      <vt:lpstr>本文表２</vt:lpstr>
      <vt:lpstr>項目１，２</vt:lpstr>
      <vt:lpstr>項目３</vt:lpstr>
      <vt:lpstr>本文表３－Aマテリサ</vt:lpstr>
      <vt:lpstr>本文表３ーBエネ回収</vt:lpstr>
      <vt:lpstr>本文表３ーC運搬中継</vt:lpstr>
      <vt:lpstr>本文表３ーE最終処分</vt:lpstr>
      <vt:lpstr>本文２－１生活排水</vt:lpstr>
      <vt:lpstr>本文２－２生活排水</vt:lpstr>
      <vt:lpstr>本文３施策（生活排水) </vt:lpstr>
      <vt:lpstr>本文表７浄化槽 </vt:lpstr>
      <vt:lpstr>本文表２ーE有機性及びし尿処理</vt:lpstr>
      <vt:lpstr>本文表３計画支援等</vt:lpstr>
      <vt:lpstr>本文表４現有施設一覧</vt:lpstr>
      <vt:lpstr>本文表５浄化槽 </vt:lpstr>
      <vt:lpstr>本文４関連するその他の施策</vt:lpstr>
      <vt:lpstr>本文５フォローアップ</vt:lpstr>
      <vt:lpstr>本文総括表</vt:lpstr>
      <vt:lpstr>【添付資料】トレンドグラフ（一般廃棄物）</vt:lpstr>
      <vt:lpstr>【添付資料】トレンドグラフ (浄化槽用)</vt:lpstr>
      <vt:lpstr>【添付書類】理由書① </vt:lpstr>
      <vt:lpstr>【添付書類】理由書②</vt:lpstr>
      <vt:lpstr>【添付書類】理由書③</vt:lpstr>
      <vt:lpstr>選択肢</vt:lpstr>
      <vt:lpstr>'【添付資料】トレンドグラフ (浄化槽用)'!Print_Area</vt:lpstr>
      <vt:lpstr>'【添付資料】トレンドグラフ（一般廃棄物）'!Print_Area</vt:lpstr>
      <vt:lpstr>'【添付書類】理由書① '!Print_Area</vt:lpstr>
      <vt:lpstr>【添付書類】理由書②!Print_Area</vt:lpstr>
      <vt:lpstr>【添付書類】理由書③!Print_Area</vt:lpstr>
      <vt:lpstr>'項目１，２'!Print_Area</vt:lpstr>
      <vt:lpstr>項目３!Print_Area</vt:lpstr>
      <vt:lpstr>策定に関する留意事項!Print_Area</vt:lpstr>
      <vt:lpstr>本文１基本事項!Print_Area</vt:lpstr>
      <vt:lpstr>'本文２－１一般廃棄物'!Print_Area</vt:lpstr>
      <vt:lpstr>'本文２－１生活排水'!Print_Area</vt:lpstr>
      <vt:lpstr>'本文２－２一般廃棄物'!Print_Area</vt:lpstr>
      <vt:lpstr>'本文２－２生活排水'!Print_Area</vt:lpstr>
      <vt:lpstr>'本文２－３一般廃棄物'!Print_Area</vt:lpstr>
      <vt:lpstr>'本文３施策（一般廃棄物）'!Print_Area</vt:lpstr>
      <vt:lpstr>'本文３施策（生活排水) '!Print_Area</vt:lpstr>
      <vt:lpstr>本文４関連するその他の施策!Print_Area</vt:lpstr>
      <vt:lpstr>本文５フォローアップ!Print_Area</vt:lpstr>
      <vt:lpstr>本文総括表!Print_Area</vt:lpstr>
      <vt:lpstr>本文表２!Print_Area</vt:lpstr>
      <vt:lpstr>本文表２ーE有機性及びし尿処理!Print_Area</vt:lpstr>
      <vt:lpstr>本文表３ーBエネ回収!Print_Area</vt:lpstr>
      <vt:lpstr>本文表３ーC運搬中継!Print_Area</vt:lpstr>
      <vt:lpstr>本文表３ーE最終処分!Print_Area</vt:lpstr>
      <vt:lpstr>'本文表３－Aマテリサ'!Print_Area</vt:lpstr>
      <vt:lpstr>本文表３計画支援等!Print_Area</vt:lpstr>
      <vt:lpstr>本文表４現有施設一覧!Print_Area</vt:lpstr>
      <vt:lpstr>'本文表５浄化槽 '!Print_Area</vt:lpstr>
      <vt:lpstr>'本文表７浄化槽 '!Print_Area</vt:lpstr>
      <vt:lpstr>本文総括表!Print_Titles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菅原 賢人(SUGAWARA Kento)</cp:lastModifiedBy>
  <cp:revision/>
  <dcterms:created xsi:type="dcterms:W3CDTF">2012-03-15T16:46:31Z</dcterms:created>
  <dcterms:modified xsi:type="dcterms:W3CDTF">2026-05-15T08:20:33Z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