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drawings/drawing17.xml" ContentType="application/vnd.openxmlformats-officedocument.drawing+xml"/>
  <Override PartName="/xl/comments17.xml" ContentType="application/vnd.openxmlformats-officedocument.spreadsheetml.comments+xml"/>
  <Override PartName="/xl/drawings/drawing18.xml" ContentType="application/vnd.openxmlformats-officedocument.drawing+xml"/>
  <Override PartName="/xl/comments18.xml" ContentType="application/vnd.openxmlformats-officedocument.spreadsheetml.comments+xml"/>
  <Override PartName="/xl/drawings/drawing19.xml" ContentType="application/vnd.openxmlformats-officedocument.drawing+xml"/>
  <Override PartName="/xl/comments1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福武徹(FUKUTAKEToru)\Downloads\"/>
    </mc:Choice>
  </mc:AlternateContent>
  <xr:revisionPtr revIDLastSave="0" documentId="13_ncr:1_{A6759305-529E-4A2F-B447-8BC81711E2BF}" xr6:coauthVersionLast="47" xr6:coauthVersionMax="47" xr10:uidLastSave="{00000000-0000-0000-0000-000000000000}"/>
  <bookViews>
    <workbookView xWindow="28620" yWindow="-105" windowWidth="20115" windowHeight="15660" xr2:uid="{00000000-000D-0000-FFFF-FFFF00000000}"/>
  </bookViews>
  <sheets>
    <sheet name="経費算定　記載例" sheetId="26" r:id="rId1"/>
    <sheet name="経費算定　①マテリアルリサイクル推進施設" sheetId="17" r:id="rId2"/>
    <sheet name="経費算定　②分散型資源回収拠点施設" sheetId="8" r:id="rId3"/>
    <sheet name="経費算定　③エネルギー回収型廃棄物処理施設等" sheetId="9" r:id="rId4"/>
    <sheet name="経費算定　④廃棄物運搬中継施設" sheetId="10" r:id="rId5"/>
    <sheet name="経費算定　⑤有機性廃棄物リサイクル推進施設" sheetId="11" r:id="rId6"/>
    <sheet name="経費算定　⑥最終処分場" sheetId="12" r:id="rId7"/>
    <sheet name="経費算定　⑦最終処分場再生事業" sheetId="13" r:id="rId8"/>
    <sheet name="経費算定　⑧基幹的設備改良事業(ごみ焼却施設)" sheetId="14" r:id="rId9"/>
    <sheet name="経費算定　⑨基幹的設備改良事業(し尿処理施設)" sheetId="15" r:id="rId10"/>
    <sheet name="経費算定⑩基幹的設備改良事業(リサイクルセンター)" sheetId="16" r:id="rId11"/>
    <sheet name="経費算定⑪基幹的設備改良事業(ストックヤード) " sheetId="24" r:id="rId12"/>
    <sheet name="経費算定　⑫漂流・漂着ごみ処理施設" sheetId="6" r:id="rId13"/>
    <sheet name="経費算定　⑬コミュニティ・プラント" sheetId="18" r:id="rId14"/>
    <sheet name="経費算定　⑭基幹的設備改造（エネルギー回収型廃棄物処理施設）" sheetId="19" r:id="rId15"/>
    <sheet name="経費算定　⑮基幹的設備改造（リサイクルセンター）" sheetId="20" r:id="rId16"/>
    <sheet name="経費算定　⑯廃棄物処理施設基幹的設備改造（沖縄・離島・奄美）" sheetId="21" r:id="rId17"/>
    <sheet name="経費算定　⑰可燃性廃棄物直接埋立施設" sheetId="22" r:id="rId18"/>
    <sheet name="経費算定　⑱焼却施設" sheetId="23" r:id="rId19"/>
  </sheets>
  <definedNames>
    <definedName name="_xlnm.Print_Area" localSheetId="1">'経費算定　①マテリアルリサイクル推進施設'!$A$1:$N$56</definedName>
    <definedName name="_xlnm.Print_Area" localSheetId="2">'経費算定　②分散型資源回収拠点施設'!$A$1:$N$36</definedName>
    <definedName name="_xlnm.Print_Area" localSheetId="3">'経費算定　③エネルギー回収型廃棄物処理施設等'!$A$1:$N$45</definedName>
    <definedName name="_xlnm.Print_Area" localSheetId="4">'経費算定　④廃棄物運搬中継施設'!$A$1:$N$46</definedName>
    <definedName name="_xlnm.Print_Area" localSheetId="5">'経費算定　⑤有機性廃棄物リサイクル推進施設'!$A$1:$N$42</definedName>
    <definedName name="_xlnm.Print_Area" localSheetId="6">'経費算定　⑥最終処分場'!$A$1:$N$38</definedName>
    <definedName name="_xlnm.Print_Area" localSheetId="7">'経費算定　⑦最終処分場再生事業'!$A$1:$N$38</definedName>
    <definedName name="_xlnm.Print_Area" localSheetId="8">'経費算定　⑧基幹的設備改良事業(ごみ焼却施設)'!$A$1:$N$43</definedName>
    <definedName name="_xlnm.Print_Area" localSheetId="9">'経費算定　⑨基幹的設備改良事業(し尿処理施設)'!$A$1:$N$39</definedName>
    <definedName name="_xlnm.Print_Area" localSheetId="12">'経費算定　⑫漂流・漂着ごみ処理施設'!$A$1:$N$43</definedName>
    <definedName name="_xlnm.Print_Area" localSheetId="13">'経費算定　⑬コミュニティ・プラント'!$A$1:$N$45</definedName>
    <definedName name="_xlnm.Print_Area" localSheetId="14">'経費算定　⑭基幹的設備改造（エネルギー回収型廃棄物処理施設）'!$A$1:$N$42</definedName>
    <definedName name="_xlnm.Print_Area" localSheetId="15">'経費算定　⑮基幹的設備改造（リサイクルセンター）'!$A$1:$N$39</definedName>
    <definedName name="_xlnm.Print_Area" localSheetId="16">'経費算定　⑯廃棄物処理施設基幹的設備改造（沖縄・離島・奄美）'!$A$1:$N$36</definedName>
    <definedName name="_xlnm.Print_Area" localSheetId="17">'経費算定　⑰可燃性廃棄物直接埋立施設'!$A$1:$N$38</definedName>
    <definedName name="_xlnm.Print_Area" localSheetId="18">'経費算定　⑱焼却施設'!$A$1:$N$43</definedName>
    <definedName name="_xlnm.Print_Area" localSheetId="0">'経費算定　記載例'!$A$1:$AD$51</definedName>
    <definedName name="_xlnm.Print_Area" localSheetId="10">'経費算定⑩基幹的設備改良事業(リサイクルセンター)'!$A$1:$N$41</definedName>
    <definedName name="_xlnm.Print_Area" localSheetId="11">'経費算定⑪基幹的設備改良事業(ストックヤード) '!$A$1:$N$39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26" l="1"/>
  <c r="L44" i="26"/>
  <c r="I44" i="26"/>
  <c r="F44" i="26"/>
  <c r="L42" i="26"/>
  <c r="I42" i="26"/>
  <c r="F42" i="26"/>
  <c r="L41" i="26"/>
  <c r="I41" i="26"/>
  <c r="F41" i="26"/>
  <c r="L40" i="26"/>
  <c r="I40" i="26"/>
  <c r="F40" i="26"/>
  <c r="L39" i="26"/>
  <c r="I39" i="26"/>
  <c r="F39" i="26"/>
  <c r="L38" i="26"/>
  <c r="F38" i="26"/>
  <c r="L37" i="26"/>
  <c r="I37" i="26"/>
  <c r="F37" i="26"/>
  <c r="L36" i="26"/>
  <c r="I36" i="26"/>
  <c r="F36" i="26"/>
  <c r="L35" i="26"/>
  <c r="I35" i="26"/>
  <c r="F35" i="26"/>
  <c r="L33" i="26"/>
  <c r="I33" i="26"/>
  <c r="F33" i="26"/>
  <c r="Q31" i="26"/>
  <c r="L31" i="26"/>
  <c r="I31" i="26"/>
  <c r="F31" i="26"/>
  <c r="Q30" i="26"/>
  <c r="L30" i="26"/>
  <c r="I30" i="26"/>
  <c r="F30" i="26"/>
  <c r="Q29" i="26"/>
  <c r="K29" i="26"/>
  <c r="K32" i="26" s="1"/>
  <c r="K34" i="26" s="1"/>
  <c r="K43" i="26" s="1"/>
  <c r="K45" i="26" s="1"/>
  <c r="J29" i="26"/>
  <c r="H29" i="26"/>
  <c r="H32" i="26" s="1"/>
  <c r="H34" i="26" s="1"/>
  <c r="H43" i="26" s="1"/>
  <c r="H45" i="26" s="1"/>
  <c r="G29" i="26"/>
  <c r="G32" i="26" s="1"/>
  <c r="G34" i="26" s="1"/>
  <c r="G43" i="26" s="1"/>
  <c r="E29" i="26"/>
  <c r="E32" i="26" s="1"/>
  <c r="D33" i="26" s="1"/>
  <c r="C29" i="26"/>
  <c r="C32" i="26" s="1"/>
  <c r="Q28" i="26"/>
  <c r="L28" i="26"/>
  <c r="I28" i="26"/>
  <c r="F28" i="26"/>
  <c r="Q27" i="26"/>
  <c r="L27" i="26"/>
  <c r="I27" i="26"/>
  <c r="F27" i="26"/>
  <c r="L26" i="26"/>
  <c r="I26" i="26"/>
  <c r="F26" i="26"/>
  <c r="L25" i="26"/>
  <c r="I25" i="26"/>
  <c r="F25" i="26"/>
  <c r="L24" i="26"/>
  <c r="I24" i="26"/>
  <c r="F24" i="26"/>
  <c r="L23" i="26"/>
  <c r="I23" i="26"/>
  <c r="F23" i="26"/>
  <c r="L22" i="26"/>
  <c r="I22" i="26"/>
  <c r="F22" i="26"/>
  <c r="L21" i="26"/>
  <c r="I21" i="26"/>
  <c r="F21" i="26"/>
  <c r="L20" i="26"/>
  <c r="I20" i="26"/>
  <c r="F20" i="26"/>
  <c r="L19" i="26"/>
  <c r="I19" i="26"/>
  <c r="F19" i="26"/>
  <c r="L18" i="26"/>
  <c r="I18" i="26"/>
  <c r="F18" i="26"/>
  <c r="L17" i="26"/>
  <c r="I17" i="26"/>
  <c r="F17" i="26"/>
  <c r="L16" i="26"/>
  <c r="I16" i="26"/>
  <c r="F16" i="26"/>
  <c r="L15" i="26"/>
  <c r="I15" i="26"/>
  <c r="F15" i="26"/>
  <c r="L14" i="26"/>
  <c r="I14" i="26"/>
  <c r="F14" i="26"/>
  <c r="Q13" i="26"/>
  <c r="L13" i="26"/>
  <c r="I13" i="26"/>
  <c r="F13" i="26"/>
  <c r="Q12" i="26"/>
  <c r="L12" i="26"/>
  <c r="I12" i="26"/>
  <c r="F12" i="26"/>
  <c r="Q11" i="26"/>
  <c r="L11" i="26"/>
  <c r="I11" i="26"/>
  <c r="F11" i="26"/>
  <c r="Q10" i="26"/>
  <c r="L10" i="26"/>
  <c r="I10" i="26"/>
  <c r="F10" i="26"/>
  <c r="L9" i="26"/>
  <c r="I9" i="26"/>
  <c r="F9" i="26"/>
  <c r="L8" i="26"/>
  <c r="I8" i="26"/>
  <c r="F8" i="26"/>
  <c r="L7" i="26"/>
  <c r="I7" i="26"/>
  <c r="F7" i="26"/>
  <c r="L6" i="26"/>
  <c r="I6" i="26"/>
  <c r="F6" i="26"/>
  <c r="L29" i="26" l="1"/>
  <c r="J32" i="26"/>
  <c r="L32" i="26" s="1"/>
  <c r="L34" i="26" s="1"/>
  <c r="I29" i="26"/>
  <c r="F29" i="26"/>
  <c r="I43" i="26"/>
  <c r="G45" i="26"/>
  <c r="I45" i="26" s="1"/>
  <c r="R5" i="26"/>
  <c r="R16" i="26" s="1"/>
  <c r="E34" i="26"/>
  <c r="I32" i="26"/>
  <c r="I34" i="26" s="1"/>
  <c r="M33" i="23"/>
  <c r="M31" i="23"/>
  <c r="J34" i="26" l="1"/>
  <c r="J43" i="26" s="1"/>
  <c r="L43" i="26" s="1"/>
  <c r="C34" i="26"/>
  <c r="C43" i="26" s="1"/>
  <c r="F32" i="26"/>
  <c r="F34" i="26" s="1"/>
  <c r="E43" i="26"/>
  <c r="E45" i="26" s="1"/>
  <c r="D35" i="26"/>
  <c r="R23" i="26"/>
  <c r="R34" i="26" s="1"/>
  <c r="M33" i="26"/>
  <c r="M28" i="22"/>
  <c r="M26" i="22"/>
  <c r="M26" i="21"/>
  <c r="M24" i="21"/>
  <c r="M29" i="20"/>
  <c r="M27" i="20"/>
  <c r="M32" i="19"/>
  <c r="M30" i="19"/>
  <c r="M35" i="18"/>
  <c r="M33" i="18"/>
  <c r="M33" i="6"/>
  <c r="M31" i="6"/>
  <c r="M27" i="24"/>
  <c r="M29" i="24"/>
  <c r="M31" i="16"/>
  <c r="M29" i="16"/>
  <c r="M29" i="15"/>
  <c r="M27" i="15"/>
  <c r="M33" i="14"/>
  <c r="M31" i="14"/>
  <c r="M27" i="13"/>
  <c r="M25" i="13"/>
  <c r="M28" i="12"/>
  <c r="M26" i="12"/>
  <c r="M32" i="11"/>
  <c r="M30" i="11"/>
  <c r="M36" i="10"/>
  <c r="M34" i="10"/>
  <c r="M35" i="9"/>
  <c r="M33" i="9"/>
  <c r="M26" i="8"/>
  <c r="M24" i="8"/>
  <c r="J45" i="26" l="1"/>
  <c r="L45" i="26" s="1"/>
  <c r="M35" i="26"/>
  <c r="F43" i="26"/>
  <c r="C45" i="26"/>
  <c r="F45" i="26" s="1"/>
  <c r="M46" i="17"/>
  <c r="M44" i="17"/>
  <c r="D24" i="8" l="1"/>
  <c r="D46" i="17"/>
  <c r="D44" i="17"/>
  <c r="R23" i="17"/>
  <c r="R5" i="17"/>
  <c r="R5" i="8"/>
  <c r="R25" i="8"/>
  <c r="R23" i="9"/>
  <c r="R5" i="9"/>
  <c r="R23" i="10"/>
  <c r="R5" i="10"/>
  <c r="R23" i="11"/>
  <c r="R5" i="11"/>
  <c r="R23" i="12"/>
  <c r="R5" i="12"/>
  <c r="R23" i="13"/>
  <c r="R5" i="13"/>
  <c r="R23" i="14"/>
  <c r="R5" i="14"/>
  <c r="R23" i="15"/>
  <c r="R5" i="15"/>
  <c r="R23" i="16"/>
  <c r="R5" i="16"/>
  <c r="R23" i="24"/>
  <c r="R5" i="24"/>
  <c r="R23" i="6"/>
  <c r="R5" i="6"/>
  <c r="R23" i="18"/>
  <c r="R5" i="18"/>
  <c r="R5" i="19" l="1"/>
  <c r="R23" i="19"/>
  <c r="R23" i="20"/>
  <c r="R5" i="20"/>
  <c r="R5" i="21"/>
  <c r="R19" i="21"/>
  <c r="R30" i="21" s="1"/>
  <c r="R5" i="22"/>
  <c r="R21" i="22"/>
  <c r="R5" i="23"/>
  <c r="R23" i="23"/>
  <c r="R34" i="23"/>
  <c r="Q31" i="23"/>
  <c r="Q30" i="23"/>
  <c r="Q29" i="23"/>
  <c r="Q28" i="23"/>
  <c r="Q27" i="23"/>
  <c r="R32" i="22"/>
  <c r="Q29" i="22"/>
  <c r="Q28" i="22"/>
  <c r="Q27" i="22"/>
  <c r="Q26" i="22"/>
  <c r="Q25" i="22"/>
  <c r="Q27" i="21"/>
  <c r="Q26" i="21"/>
  <c r="Q25" i="21"/>
  <c r="Q24" i="21"/>
  <c r="Q23" i="21"/>
  <c r="Q31" i="20"/>
  <c r="Q30" i="20"/>
  <c r="Q29" i="20"/>
  <c r="Q28" i="20"/>
  <c r="Q27" i="20"/>
  <c r="R34" i="20"/>
  <c r="Q31" i="19"/>
  <c r="Q30" i="19"/>
  <c r="Q29" i="19"/>
  <c r="Q28" i="19"/>
  <c r="Q27" i="19"/>
  <c r="R34" i="19"/>
  <c r="Q31" i="18"/>
  <c r="Q30" i="18"/>
  <c r="Q29" i="18"/>
  <c r="Q28" i="18"/>
  <c r="Q27" i="18"/>
  <c r="R34" i="18"/>
  <c r="R34" i="6"/>
  <c r="Q31" i="6"/>
  <c r="Q30" i="6"/>
  <c r="Q29" i="6"/>
  <c r="Q28" i="6"/>
  <c r="Q27" i="6"/>
  <c r="R34" i="24"/>
  <c r="Q31" i="24"/>
  <c r="Q30" i="24"/>
  <c r="Q29" i="24"/>
  <c r="Q28" i="24"/>
  <c r="Q27" i="24"/>
  <c r="R34" i="16"/>
  <c r="Q31" i="16"/>
  <c r="Q30" i="16"/>
  <c r="Q29" i="16"/>
  <c r="Q28" i="16"/>
  <c r="Q27" i="16"/>
  <c r="Q31" i="15"/>
  <c r="Q30" i="15"/>
  <c r="Q29" i="15"/>
  <c r="Q28" i="15"/>
  <c r="Q27" i="15"/>
  <c r="R34" i="15"/>
  <c r="Q31" i="14"/>
  <c r="Q30" i="14"/>
  <c r="Q29" i="14"/>
  <c r="Q28" i="14"/>
  <c r="Q27" i="14"/>
  <c r="R34" i="14"/>
  <c r="R34" i="13"/>
  <c r="Q31" i="13"/>
  <c r="Q30" i="13"/>
  <c r="Q29" i="13"/>
  <c r="Q28" i="13"/>
  <c r="Q27" i="13"/>
  <c r="R34" i="12"/>
  <c r="Q31" i="12"/>
  <c r="Q30" i="12"/>
  <c r="Q29" i="12"/>
  <c r="Q28" i="12"/>
  <c r="Q27" i="12"/>
  <c r="R34" i="11"/>
  <c r="Q31" i="11"/>
  <c r="Q30" i="11"/>
  <c r="Q29" i="11"/>
  <c r="Q28" i="11"/>
  <c r="Q27" i="11"/>
  <c r="R34" i="10"/>
  <c r="Q31" i="10"/>
  <c r="Q30" i="10"/>
  <c r="Q29" i="10"/>
  <c r="Q28" i="10"/>
  <c r="Q27" i="10"/>
  <c r="Q31" i="9"/>
  <c r="Q30" i="9"/>
  <c r="Q29" i="9"/>
  <c r="Q28" i="9"/>
  <c r="Q27" i="9"/>
  <c r="R34" i="9"/>
  <c r="R36" i="8"/>
  <c r="Q33" i="8"/>
  <c r="Q32" i="8"/>
  <c r="Q31" i="8"/>
  <c r="Q30" i="8"/>
  <c r="Q29" i="8"/>
  <c r="K27" i="23"/>
  <c r="H27" i="23"/>
  <c r="J27" i="23"/>
  <c r="G27" i="23"/>
  <c r="E27" i="23"/>
  <c r="C27" i="23"/>
  <c r="L42" i="23"/>
  <c r="I42" i="23"/>
  <c r="F42" i="23"/>
  <c r="L40" i="23"/>
  <c r="I40" i="23"/>
  <c r="F40" i="23"/>
  <c r="L39" i="23"/>
  <c r="I39" i="23"/>
  <c r="F39" i="23"/>
  <c r="L38" i="23"/>
  <c r="I38" i="23"/>
  <c r="F38" i="23"/>
  <c r="L37" i="23"/>
  <c r="I37" i="23"/>
  <c r="F37" i="23"/>
  <c r="L36" i="23"/>
  <c r="I36" i="23"/>
  <c r="F36" i="23"/>
  <c r="L35" i="23"/>
  <c r="I35" i="23"/>
  <c r="F35" i="23"/>
  <c r="L34" i="23"/>
  <c r="I34" i="23"/>
  <c r="F34" i="23"/>
  <c r="L33" i="23"/>
  <c r="I33" i="23"/>
  <c r="F33" i="23"/>
  <c r="L31" i="23"/>
  <c r="I31" i="23"/>
  <c r="F31" i="23"/>
  <c r="K30" i="23"/>
  <c r="K32" i="23" s="1"/>
  <c r="K41" i="23" s="1"/>
  <c r="K43" i="23" s="1"/>
  <c r="L29" i="23"/>
  <c r="I29" i="23"/>
  <c r="F29" i="23"/>
  <c r="L28" i="23"/>
  <c r="I28" i="23"/>
  <c r="F28" i="23"/>
  <c r="H30" i="23"/>
  <c r="H32" i="23" s="1"/>
  <c r="H41" i="23" s="1"/>
  <c r="H43" i="23" s="1"/>
  <c r="I27" i="23"/>
  <c r="E30" i="23"/>
  <c r="C30" i="23"/>
  <c r="K22" i="22"/>
  <c r="K25" i="22" s="1"/>
  <c r="H22" i="22"/>
  <c r="J22" i="22"/>
  <c r="J25" i="22" s="1"/>
  <c r="J27" i="22" s="1"/>
  <c r="J36" i="22" s="1"/>
  <c r="G22" i="22"/>
  <c r="E22" i="22"/>
  <c r="E25" i="22" s="1"/>
  <c r="C22" i="22"/>
  <c r="C25" i="22"/>
  <c r="L37" i="22"/>
  <c r="I37" i="22"/>
  <c r="F37" i="22"/>
  <c r="L35" i="22"/>
  <c r="I35" i="22"/>
  <c r="F35" i="22"/>
  <c r="L34" i="22"/>
  <c r="I34" i="22"/>
  <c r="F34" i="22"/>
  <c r="L33" i="22"/>
  <c r="I33" i="22"/>
  <c r="F33" i="22"/>
  <c r="L32" i="22"/>
  <c r="I32" i="22"/>
  <c r="F32" i="22"/>
  <c r="L31" i="22"/>
  <c r="I31" i="22"/>
  <c r="F31" i="22"/>
  <c r="L30" i="22"/>
  <c r="I30" i="22"/>
  <c r="F30" i="22"/>
  <c r="L29" i="22"/>
  <c r="I29" i="22"/>
  <c r="F29" i="22"/>
  <c r="L28" i="22"/>
  <c r="I28" i="22"/>
  <c r="F28" i="22"/>
  <c r="L26" i="22"/>
  <c r="I26" i="22"/>
  <c r="F26" i="22"/>
  <c r="L24" i="22"/>
  <c r="I24" i="22"/>
  <c r="F24" i="22"/>
  <c r="L23" i="22"/>
  <c r="I23" i="22"/>
  <c r="F23" i="22"/>
  <c r="H25" i="22"/>
  <c r="H27" i="22" s="1"/>
  <c r="H36" i="22" s="1"/>
  <c r="H38" i="22" s="1"/>
  <c r="G25" i="22"/>
  <c r="K20" i="21"/>
  <c r="K23" i="21" s="1"/>
  <c r="K25" i="21" s="1"/>
  <c r="K34" i="21" s="1"/>
  <c r="K36" i="21" s="1"/>
  <c r="H20" i="21"/>
  <c r="J20" i="21"/>
  <c r="G20" i="21"/>
  <c r="E20" i="21"/>
  <c r="C20" i="21"/>
  <c r="F20" i="21" s="1"/>
  <c r="L35" i="21"/>
  <c r="I35" i="21"/>
  <c r="F35" i="21"/>
  <c r="L33" i="21"/>
  <c r="I33" i="21"/>
  <c r="F33" i="21"/>
  <c r="L32" i="21"/>
  <c r="I32" i="21"/>
  <c r="F32" i="21"/>
  <c r="L31" i="21"/>
  <c r="I31" i="21"/>
  <c r="F31" i="21"/>
  <c r="L30" i="21"/>
  <c r="I30" i="21"/>
  <c r="F30" i="21"/>
  <c r="L29" i="21"/>
  <c r="I29" i="21"/>
  <c r="F29" i="21"/>
  <c r="L28" i="21"/>
  <c r="I28" i="21"/>
  <c r="F28" i="21"/>
  <c r="L27" i="21"/>
  <c r="I27" i="21"/>
  <c r="F27" i="21"/>
  <c r="L26" i="21"/>
  <c r="I26" i="21"/>
  <c r="F26" i="21"/>
  <c r="L24" i="21"/>
  <c r="I24" i="21"/>
  <c r="F24" i="21"/>
  <c r="H23" i="21"/>
  <c r="H25" i="21" s="1"/>
  <c r="H34" i="21" s="1"/>
  <c r="H36" i="21" s="1"/>
  <c r="L22" i="21"/>
  <c r="I22" i="21"/>
  <c r="F22" i="21"/>
  <c r="L21" i="21"/>
  <c r="I21" i="21"/>
  <c r="F21" i="21"/>
  <c r="J23" i="21"/>
  <c r="G23" i="21"/>
  <c r="E23" i="21"/>
  <c r="K23" i="20"/>
  <c r="J23" i="20"/>
  <c r="H23" i="20"/>
  <c r="H26" i="20" s="1"/>
  <c r="H28" i="20" s="1"/>
  <c r="H37" i="20" s="1"/>
  <c r="H39" i="20" s="1"/>
  <c r="G23" i="20"/>
  <c r="E23" i="20"/>
  <c r="C23" i="20"/>
  <c r="C26" i="20" s="1"/>
  <c r="L38" i="20"/>
  <c r="I38" i="20"/>
  <c r="F38" i="20"/>
  <c r="L36" i="20"/>
  <c r="I36" i="20"/>
  <c r="F36" i="20"/>
  <c r="L35" i="20"/>
  <c r="I35" i="20"/>
  <c r="F35" i="20"/>
  <c r="L34" i="20"/>
  <c r="I34" i="20"/>
  <c r="F34" i="20"/>
  <c r="L33" i="20"/>
  <c r="I33" i="20"/>
  <c r="F33" i="20"/>
  <c r="L32" i="20"/>
  <c r="I32" i="20"/>
  <c r="F32" i="20"/>
  <c r="L31" i="20"/>
  <c r="I31" i="20"/>
  <c r="F31" i="20"/>
  <c r="L30" i="20"/>
  <c r="I30" i="20"/>
  <c r="F30" i="20"/>
  <c r="L29" i="20"/>
  <c r="I29" i="20"/>
  <c r="F29" i="20"/>
  <c r="L27" i="20"/>
  <c r="I27" i="20"/>
  <c r="F27" i="20"/>
  <c r="L25" i="20"/>
  <c r="I25" i="20"/>
  <c r="F25" i="20"/>
  <c r="L24" i="20"/>
  <c r="I24" i="20"/>
  <c r="F24" i="20"/>
  <c r="K26" i="20"/>
  <c r="K28" i="20" s="1"/>
  <c r="K37" i="20" s="1"/>
  <c r="K39" i="20" s="1"/>
  <c r="J26" i="20"/>
  <c r="K26" i="19"/>
  <c r="H26" i="19"/>
  <c r="H29" i="19" s="1"/>
  <c r="H31" i="19" s="1"/>
  <c r="H40" i="19" s="1"/>
  <c r="H42" i="19" s="1"/>
  <c r="J26" i="19"/>
  <c r="G26" i="19"/>
  <c r="E26" i="19"/>
  <c r="E29" i="19" s="1"/>
  <c r="C26" i="19"/>
  <c r="L41" i="19"/>
  <c r="I41" i="19"/>
  <c r="F41" i="19"/>
  <c r="L39" i="19"/>
  <c r="I39" i="19"/>
  <c r="F39" i="19"/>
  <c r="L38" i="19"/>
  <c r="I38" i="19"/>
  <c r="F38" i="19"/>
  <c r="L37" i="19"/>
  <c r="I37" i="19"/>
  <c r="F37" i="19"/>
  <c r="L36" i="19"/>
  <c r="I36" i="19"/>
  <c r="F36" i="19"/>
  <c r="L35" i="19"/>
  <c r="I35" i="19"/>
  <c r="F35" i="19"/>
  <c r="L34" i="19"/>
  <c r="I34" i="19"/>
  <c r="F34" i="19"/>
  <c r="L33" i="19"/>
  <c r="I33" i="19"/>
  <c r="F33" i="19"/>
  <c r="L32" i="19"/>
  <c r="I32" i="19"/>
  <c r="F32" i="19"/>
  <c r="L30" i="19"/>
  <c r="I30" i="19"/>
  <c r="F30" i="19"/>
  <c r="L28" i="19"/>
  <c r="I28" i="19"/>
  <c r="F28" i="19"/>
  <c r="L27" i="19"/>
  <c r="I27" i="19"/>
  <c r="F27" i="19"/>
  <c r="K29" i="19"/>
  <c r="K31" i="19" s="1"/>
  <c r="K40" i="19" s="1"/>
  <c r="K42" i="19" s="1"/>
  <c r="J29" i="19"/>
  <c r="G29" i="19"/>
  <c r="C29" i="19"/>
  <c r="K29" i="18"/>
  <c r="K32" i="18" s="1"/>
  <c r="K34" i="18" s="1"/>
  <c r="K43" i="18" s="1"/>
  <c r="K45" i="18" s="1"/>
  <c r="H29" i="18"/>
  <c r="J29" i="18"/>
  <c r="G29" i="18"/>
  <c r="E29" i="18"/>
  <c r="E32" i="18" s="1"/>
  <c r="C29" i="18"/>
  <c r="L44" i="18"/>
  <c r="I44" i="18"/>
  <c r="F44" i="18"/>
  <c r="L42" i="18"/>
  <c r="I42" i="18"/>
  <c r="F42" i="18"/>
  <c r="L41" i="18"/>
  <c r="I41" i="18"/>
  <c r="F41" i="18"/>
  <c r="L40" i="18"/>
  <c r="I40" i="18"/>
  <c r="F40" i="18"/>
  <c r="L39" i="18"/>
  <c r="I39" i="18"/>
  <c r="F39" i="18"/>
  <c r="L38" i="18"/>
  <c r="I38" i="18"/>
  <c r="F38" i="18"/>
  <c r="L37" i="18"/>
  <c r="I37" i="18"/>
  <c r="F37" i="18"/>
  <c r="L36" i="18"/>
  <c r="I36" i="18"/>
  <c r="F36" i="18"/>
  <c r="L35" i="18"/>
  <c r="I35" i="18"/>
  <c r="F35" i="18"/>
  <c r="L33" i="18"/>
  <c r="I33" i="18"/>
  <c r="F33" i="18"/>
  <c r="L31" i="18"/>
  <c r="I31" i="18"/>
  <c r="F31" i="18"/>
  <c r="L30" i="18"/>
  <c r="I30" i="18"/>
  <c r="F30" i="18"/>
  <c r="J32" i="18"/>
  <c r="H32" i="18"/>
  <c r="H34" i="18" s="1"/>
  <c r="H43" i="18" s="1"/>
  <c r="H45" i="18" s="1"/>
  <c r="G32" i="18"/>
  <c r="C32" i="18"/>
  <c r="K27" i="6"/>
  <c r="J27" i="6"/>
  <c r="J30" i="6" s="1"/>
  <c r="H27" i="6"/>
  <c r="H30" i="6" s="1"/>
  <c r="H32" i="6" s="1"/>
  <c r="H41" i="6" s="1"/>
  <c r="H43" i="6" s="1"/>
  <c r="G27" i="6"/>
  <c r="E27" i="6"/>
  <c r="C27" i="6"/>
  <c r="F27" i="6" s="1"/>
  <c r="L42" i="6"/>
  <c r="I42" i="6"/>
  <c r="F42" i="6"/>
  <c r="L40" i="6"/>
  <c r="I40" i="6"/>
  <c r="F40" i="6"/>
  <c r="L39" i="6"/>
  <c r="I39" i="6"/>
  <c r="F39" i="6"/>
  <c r="L38" i="6"/>
  <c r="I38" i="6"/>
  <c r="F38" i="6"/>
  <c r="L37" i="6"/>
  <c r="I37" i="6"/>
  <c r="F37" i="6"/>
  <c r="L36" i="6"/>
  <c r="I36" i="6"/>
  <c r="F36" i="6"/>
  <c r="L35" i="6"/>
  <c r="I35" i="6"/>
  <c r="F35" i="6"/>
  <c r="L34" i="6"/>
  <c r="I34" i="6"/>
  <c r="F34" i="6"/>
  <c r="L33" i="6"/>
  <c r="I33" i="6"/>
  <c r="F33" i="6"/>
  <c r="L31" i="6"/>
  <c r="I31" i="6"/>
  <c r="F31" i="6"/>
  <c r="L29" i="6"/>
  <c r="I29" i="6"/>
  <c r="F29" i="6"/>
  <c r="L28" i="6"/>
  <c r="I28" i="6"/>
  <c r="F28" i="6"/>
  <c r="K30" i="6"/>
  <c r="K32" i="6" s="1"/>
  <c r="K41" i="6" s="1"/>
  <c r="K43" i="6" s="1"/>
  <c r="E30" i="6"/>
  <c r="K23" i="24"/>
  <c r="H23" i="24"/>
  <c r="J23" i="24"/>
  <c r="G23" i="24"/>
  <c r="E23" i="24"/>
  <c r="E26" i="24" s="1"/>
  <c r="C23" i="24"/>
  <c r="C26" i="24" s="1"/>
  <c r="L38" i="24"/>
  <c r="I38" i="24"/>
  <c r="F38" i="24"/>
  <c r="L36" i="24"/>
  <c r="I36" i="24"/>
  <c r="F36" i="24"/>
  <c r="L35" i="24"/>
  <c r="I35" i="24"/>
  <c r="F35" i="24"/>
  <c r="L34" i="24"/>
  <c r="I34" i="24"/>
  <c r="F34" i="24"/>
  <c r="L33" i="24"/>
  <c r="I33" i="24"/>
  <c r="F33" i="24"/>
  <c r="L32" i="24"/>
  <c r="I32" i="24"/>
  <c r="F32" i="24"/>
  <c r="L31" i="24"/>
  <c r="I31" i="24"/>
  <c r="F31" i="24"/>
  <c r="L30" i="24"/>
  <c r="I30" i="24"/>
  <c r="F30" i="24"/>
  <c r="L29" i="24"/>
  <c r="I29" i="24"/>
  <c r="F29" i="24"/>
  <c r="L27" i="24"/>
  <c r="I27" i="24"/>
  <c r="F27" i="24"/>
  <c r="K26" i="24"/>
  <c r="K28" i="24" s="1"/>
  <c r="K37" i="24" s="1"/>
  <c r="K39" i="24" s="1"/>
  <c r="L25" i="24"/>
  <c r="I25" i="24"/>
  <c r="F25" i="24"/>
  <c r="L24" i="24"/>
  <c r="I24" i="24"/>
  <c r="F24" i="24"/>
  <c r="J26" i="24"/>
  <c r="H26" i="24"/>
  <c r="H28" i="24" s="1"/>
  <c r="H37" i="24" s="1"/>
  <c r="H39" i="24" s="1"/>
  <c r="G26" i="24"/>
  <c r="K25" i="16"/>
  <c r="K28" i="16" s="1"/>
  <c r="K30" i="16" s="1"/>
  <c r="K39" i="16" s="1"/>
  <c r="K41" i="16" s="1"/>
  <c r="H25" i="16"/>
  <c r="J25" i="16"/>
  <c r="G25" i="16"/>
  <c r="E25" i="16"/>
  <c r="C25" i="16"/>
  <c r="C28" i="16" s="1"/>
  <c r="L40" i="16"/>
  <c r="I40" i="16"/>
  <c r="F40" i="16"/>
  <c r="L38" i="16"/>
  <c r="I38" i="16"/>
  <c r="F38" i="16"/>
  <c r="L37" i="16"/>
  <c r="I37" i="16"/>
  <c r="F37" i="16"/>
  <c r="L36" i="16"/>
  <c r="I36" i="16"/>
  <c r="F36" i="16"/>
  <c r="L35" i="16"/>
  <c r="I35" i="16"/>
  <c r="F35" i="16"/>
  <c r="L34" i="16"/>
  <c r="I34" i="16"/>
  <c r="F34" i="16"/>
  <c r="L33" i="16"/>
  <c r="I33" i="16"/>
  <c r="F33" i="16"/>
  <c r="L32" i="16"/>
  <c r="I32" i="16"/>
  <c r="F32" i="16"/>
  <c r="L31" i="16"/>
  <c r="I31" i="16"/>
  <c r="F31" i="16"/>
  <c r="L29" i="16"/>
  <c r="I29" i="16"/>
  <c r="F29" i="16"/>
  <c r="L27" i="16"/>
  <c r="I27" i="16"/>
  <c r="F27" i="16"/>
  <c r="L26" i="16"/>
  <c r="I26" i="16"/>
  <c r="F26" i="16"/>
  <c r="H28" i="16"/>
  <c r="H30" i="16" s="1"/>
  <c r="H39" i="16" s="1"/>
  <c r="H41" i="16" s="1"/>
  <c r="G28" i="16"/>
  <c r="E28" i="16"/>
  <c r="K23" i="15"/>
  <c r="K26" i="15" s="1"/>
  <c r="K28" i="15" s="1"/>
  <c r="K37" i="15" s="1"/>
  <c r="K39" i="15" s="1"/>
  <c r="H23" i="15"/>
  <c r="H26" i="15" s="1"/>
  <c r="H28" i="15" s="1"/>
  <c r="H37" i="15" s="1"/>
  <c r="H39" i="15" s="1"/>
  <c r="J23" i="15"/>
  <c r="J26" i="15" s="1"/>
  <c r="G23" i="15"/>
  <c r="I23" i="15" s="1"/>
  <c r="E23" i="15"/>
  <c r="E26" i="15" s="1"/>
  <c r="E28" i="15" s="1"/>
  <c r="C23" i="15"/>
  <c r="C26" i="15" s="1"/>
  <c r="L38" i="15"/>
  <c r="I38" i="15"/>
  <c r="F38" i="15"/>
  <c r="L36" i="15"/>
  <c r="I36" i="15"/>
  <c r="F36" i="15"/>
  <c r="L35" i="15"/>
  <c r="I35" i="15"/>
  <c r="F35" i="15"/>
  <c r="L34" i="15"/>
  <c r="I34" i="15"/>
  <c r="F34" i="15"/>
  <c r="L33" i="15"/>
  <c r="I33" i="15"/>
  <c r="F33" i="15"/>
  <c r="L32" i="15"/>
  <c r="I32" i="15"/>
  <c r="F32" i="15"/>
  <c r="L31" i="15"/>
  <c r="I31" i="15"/>
  <c r="F31" i="15"/>
  <c r="L30" i="15"/>
  <c r="I30" i="15"/>
  <c r="F30" i="15"/>
  <c r="L29" i="15"/>
  <c r="I29" i="15"/>
  <c r="F29" i="15"/>
  <c r="L27" i="15"/>
  <c r="I27" i="15"/>
  <c r="F27" i="15"/>
  <c r="L25" i="15"/>
  <c r="I25" i="15"/>
  <c r="F25" i="15"/>
  <c r="L24" i="15"/>
  <c r="I24" i="15"/>
  <c r="F24" i="15"/>
  <c r="K27" i="14"/>
  <c r="H27" i="14"/>
  <c r="J27" i="14"/>
  <c r="J30" i="14" s="1"/>
  <c r="G27" i="14"/>
  <c r="E27" i="14"/>
  <c r="E30" i="14" s="1"/>
  <c r="C27" i="14"/>
  <c r="L42" i="14"/>
  <c r="I42" i="14"/>
  <c r="F42" i="14"/>
  <c r="L40" i="14"/>
  <c r="I40" i="14"/>
  <c r="F40" i="14"/>
  <c r="L39" i="14"/>
  <c r="I39" i="14"/>
  <c r="F39" i="14"/>
  <c r="L38" i="14"/>
  <c r="I38" i="14"/>
  <c r="F38" i="14"/>
  <c r="L37" i="14"/>
  <c r="I37" i="14"/>
  <c r="F37" i="14"/>
  <c r="L36" i="14"/>
  <c r="I36" i="14"/>
  <c r="F36" i="14"/>
  <c r="L35" i="14"/>
  <c r="I35" i="14"/>
  <c r="F35" i="14"/>
  <c r="L34" i="14"/>
  <c r="I34" i="14"/>
  <c r="F34" i="14"/>
  <c r="L33" i="14"/>
  <c r="I33" i="14"/>
  <c r="F33" i="14"/>
  <c r="L31" i="14"/>
  <c r="I31" i="14"/>
  <c r="F31" i="14"/>
  <c r="L29" i="14"/>
  <c r="I29" i="14"/>
  <c r="F29" i="14"/>
  <c r="L28" i="14"/>
  <c r="I28" i="14"/>
  <c r="F28" i="14"/>
  <c r="K30" i="14"/>
  <c r="K32" i="14" s="1"/>
  <c r="K41" i="14" s="1"/>
  <c r="K43" i="14" s="1"/>
  <c r="H30" i="14"/>
  <c r="H32" i="14" s="1"/>
  <c r="H41" i="14" s="1"/>
  <c r="H43" i="14" s="1"/>
  <c r="G30" i="14"/>
  <c r="C30" i="14"/>
  <c r="K22" i="13"/>
  <c r="H22" i="13"/>
  <c r="J22" i="13"/>
  <c r="G22" i="13"/>
  <c r="G25" i="13" s="1"/>
  <c r="E22" i="13"/>
  <c r="E25" i="13" s="1"/>
  <c r="C22" i="13"/>
  <c r="C25" i="13" s="1"/>
  <c r="L37" i="13"/>
  <c r="I37" i="13"/>
  <c r="F37" i="13"/>
  <c r="L35" i="13"/>
  <c r="I35" i="13"/>
  <c r="F35" i="13"/>
  <c r="L34" i="13"/>
  <c r="I34" i="13"/>
  <c r="F34" i="13"/>
  <c r="L33" i="13"/>
  <c r="I33" i="13"/>
  <c r="F33" i="13"/>
  <c r="L32" i="13"/>
  <c r="I32" i="13"/>
  <c r="F32" i="13"/>
  <c r="L31" i="13"/>
  <c r="I31" i="13"/>
  <c r="F31" i="13"/>
  <c r="L30" i="13"/>
  <c r="I30" i="13"/>
  <c r="F30" i="13"/>
  <c r="L29" i="13"/>
  <c r="I29" i="13"/>
  <c r="F29" i="13"/>
  <c r="L28" i="13"/>
  <c r="I28" i="13"/>
  <c r="F28" i="13"/>
  <c r="L26" i="13"/>
  <c r="I26" i="13"/>
  <c r="F26" i="13"/>
  <c r="L24" i="13"/>
  <c r="I24" i="13"/>
  <c r="F24" i="13"/>
  <c r="L23" i="13"/>
  <c r="I23" i="13"/>
  <c r="F23" i="13"/>
  <c r="K25" i="13"/>
  <c r="K27" i="13" s="1"/>
  <c r="K36" i="13" s="1"/>
  <c r="K38" i="13" s="1"/>
  <c r="J25" i="13"/>
  <c r="H25" i="13"/>
  <c r="H27" i="13" s="1"/>
  <c r="H36" i="13" s="1"/>
  <c r="H38" i="13" s="1"/>
  <c r="J22" i="12"/>
  <c r="J25" i="12" s="1"/>
  <c r="G22" i="12"/>
  <c r="G25" i="12" s="1"/>
  <c r="K22" i="12"/>
  <c r="K25" i="12" s="1"/>
  <c r="K27" i="12" s="1"/>
  <c r="K36" i="12" s="1"/>
  <c r="K38" i="12" s="1"/>
  <c r="H22" i="12"/>
  <c r="E22" i="12"/>
  <c r="E25" i="12" s="1"/>
  <c r="C22" i="12"/>
  <c r="L37" i="12"/>
  <c r="I37" i="12"/>
  <c r="F37" i="12"/>
  <c r="L35" i="12"/>
  <c r="I35" i="12"/>
  <c r="F35" i="12"/>
  <c r="L34" i="12"/>
  <c r="I34" i="12"/>
  <c r="F34" i="12"/>
  <c r="L33" i="12"/>
  <c r="I33" i="12"/>
  <c r="F33" i="12"/>
  <c r="L32" i="12"/>
  <c r="I32" i="12"/>
  <c r="F32" i="12"/>
  <c r="L31" i="12"/>
  <c r="I31" i="12"/>
  <c r="F31" i="12"/>
  <c r="L30" i="12"/>
  <c r="I30" i="12"/>
  <c r="F30" i="12"/>
  <c r="L29" i="12"/>
  <c r="I29" i="12"/>
  <c r="F29" i="12"/>
  <c r="L28" i="12"/>
  <c r="I28" i="12"/>
  <c r="F28" i="12"/>
  <c r="L26" i="12"/>
  <c r="I26" i="12"/>
  <c r="F26" i="12"/>
  <c r="L24" i="12"/>
  <c r="I24" i="12"/>
  <c r="F24" i="12"/>
  <c r="L23" i="12"/>
  <c r="I23" i="12"/>
  <c r="F23" i="12"/>
  <c r="H25" i="12"/>
  <c r="H27" i="12" s="1"/>
  <c r="H36" i="12" s="1"/>
  <c r="H38" i="12" s="1"/>
  <c r="C25" i="12"/>
  <c r="K26" i="11"/>
  <c r="K29" i="11" s="1"/>
  <c r="K31" i="11" s="1"/>
  <c r="K40" i="11" s="1"/>
  <c r="K42" i="11" s="1"/>
  <c r="H26" i="11"/>
  <c r="E26" i="11"/>
  <c r="E29" i="11" s="1"/>
  <c r="J26" i="11"/>
  <c r="J29" i="11" s="1"/>
  <c r="G26" i="11"/>
  <c r="G29" i="11" s="1"/>
  <c r="C26" i="11"/>
  <c r="L41" i="11"/>
  <c r="I41" i="11"/>
  <c r="F41" i="11"/>
  <c r="L39" i="11"/>
  <c r="I39" i="11"/>
  <c r="F39" i="11"/>
  <c r="L38" i="11"/>
  <c r="I38" i="11"/>
  <c r="F38" i="11"/>
  <c r="L37" i="11"/>
  <c r="I37" i="11"/>
  <c r="F37" i="11"/>
  <c r="L36" i="11"/>
  <c r="I36" i="11"/>
  <c r="F36" i="11"/>
  <c r="L35" i="11"/>
  <c r="I35" i="11"/>
  <c r="F35" i="11"/>
  <c r="L34" i="11"/>
  <c r="I34" i="11"/>
  <c r="F34" i="11"/>
  <c r="L33" i="11"/>
  <c r="I33" i="11"/>
  <c r="F33" i="11"/>
  <c r="L32" i="11"/>
  <c r="I32" i="11"/>
  <c r="F32" i="11"/>
  <c r="L30" i="11"/>
  <c r="I30" i="11"/>
  <c r="F30" i="11"/>
  <c r="L28" i="11"/>
  <c r="I28" i="11"/>
  <c r="F28" i="11"/>
  <c r="L27" i="11"/>
  <c r="I27" i="11"/>
  <c r="F27" i="11"/>
  <c r="H29" i="11"/>
  <c r="H31" i="11" s="1"/>
  <c r="H40" i="11" s="1"/>
  <c r="H42" i="11" s="1"/>
  <c r="C29" i="11"/>
  <c r="D36" i="10"/>
  <c r="D34" i="10"/>
  <c r="C35" i="10"/>
  <c r="K30" i="10"/>
  <c r="H30" i="10"/>
  <c r="E30" i="10"/>
  <c r="K33" i="10"/>
  <c r="K35" i="10" s="1"/>
  <c r="K44" i="10" s="1"/>
  <c r="K46" i="10" s="1"/>
  <c r="J30" i="10"/>
  <c r="H33" i="10"/>
  <c r="H35" i="10" s="1"/>
  <c r="H44" i="10" s="1"/>
  <c r="H46" i="10" s="1"/>
  <c r="G30" i="10"/>
  <c r="C30" i="10"/>
  <c r="C33" i="10" s="1"/>
  <c r="L45" i="10"/>
  <c r="I45" i="10"/>
  <c r="F45" i="10"/>
  <c r="L43" i="10"/>
  <c r="I43" i="10"/>
  <c r="F43" i="10"/>
  <c r="L42" i="10"/>
  <c r="I42" i="10"/>
  <c r="F42" i="10"/>
  <c r="L41" i="10"/>
  <c r="I41" i="10"/>
  <c r="F41" i="10"/>
  <c r="L40" i="10"/>
  <c r="I40" i="10"/>
  <c r="F40" i="10"/>
  <c r="L39" i="10"/>
  <c r="I39" i="10"/>
  <c r="F39" i="10"/>
  <c r="L38" i="10"/>
  <c r="I38" i="10"/>
  <c r="F38" i="10"/>
  <c r="L37" i="10"/>
  <c r="I37" i="10"/>
  <c r="F37" i="10"/>
  <c r="L36" i="10"/>
  <c r="I36" i="10"/>
  <c r="F36" i="10"/>
  <c r="L34" i="10"/>
  <c r="I34" i="10"/>
  <c r="F34" i="10"/>
  <c r="L32" i="10"/>
  <c r="I32" i="10"/>
  <c r="F32" i="10"/>
  <c r="L31" i="10"/>
  <c r="I31" i="10"/>
  <c r="F31" i="10"/>
  <c r="J33" i="10"/>
  <c r="G33" i="10"/>
  <c r="E33" i="10"/>
  <c r="D35" i="9"/>
  <c r="D33" i="9"/>
  <c r="K45" i="9"/>
  <c r="K32" i="9"/>
  <c r="E29" i="9"/>
  <c r="H29" i="9"/>
  <c r="H32" i="9" s="1"/>
  <c r="H34" i="9" s="1"/>
  <c r="H43" i="9" s="1"/>
  <c r="H45" i="9" s="1"/>
  <c r="K29" i="9"/>
  <c r="E32" i="9"/>
  <c r="K34" i="9"/>
  <c r="K43" i="9" s="1"/>
  <c r="J29" i="9"/>
  <c r="G29" i="9"/>
  <c r="C29" i="9"/>
  <c r="C32" i="9" s="1"/>
  <c r="L44" i="9"/>
  <c r="I44" i="9"/>
  <c r="F44" i="9"/>
  <c r="L42" i="9"/>
  <c r="I42" i="9"/>
  <c r="F42" i="9"/>
  <c r="L41" i="9"/>
  <c r="I41" i="9"/>
  <c r="F41" i="9"/>
  <c r="L40" i="9"/>
  <c r="I40" i="9"/>
  <c r="F40" i="9"/>
  <c r="L39" i="9"/>
  <c r="I39" i="9"/>
  <c r="F39" i="9"/>
  <c r="L38" i="9"/>
  <c r="I38" i="9"/>
  <c r="F38" i="9"/>
  <c r="L37" i="9"/>
  <c r="I37" i="9"/>
  <c r="F37" i="9"/>
  <c r="L36" i="9"/>
  <c r="I36" i="9"/>
  <c r="F36" i="9"/>
  <c r="L35" i="9"/>
  <c r="I35" i="9"/>
  <c r="F35" i="9"/>
  <c r="L33" i="9"/>
  <c r="I33" i="9"/>
  <c r="F33" i="9"/>
  <c r="L31" i="9"/>
  <c r="I31" i="9"/>
  <c r="F31" i="9"/>
  <c r="L30" i="9"/>
  <c r="I30" i="9"/>
  <c r="F30" i="9"/>
  <c r="J32" i="9"/>
  <c r="G32" i="9"/>
  <c r="C36" i="8"/>
  <c r="C34" i="8"/>
  <c r="C25" i="8"/>
  <c r="C23" i="8"/>
  <c r="K20" i="8"/>
  <c r="L20" i="8" s="1"/>
  <c r="H20" i="8"/>
  <c r="H23" i="8" s="1"/>
  <c r="H25" i="8" s="1"/>
  <c r="H34" i="8" s="1"/>
  <c r="H36" i="8" s="1"/>
  <c r="E20" i="8"/>
  <c r="F20" i="8" s="1"/>
  <c r="J20" i="8"/>
  <c r="G20" i="8"/>
  <c r="C20" i="8"/>
  <c r="L35" i="8"/>
  <c r="I35" i="8"/>
  <c r="F35" i="8"/>
  <c r="L33" i="8"/>
  <c r="I33" i="8"/>
  <c r="F33" i="8"/>
  <c r="L32" i="8"/>
  <c r="I32" i="8"/>
  <c r="F32" i="8"/>
  <c r="L31" i="8"/>
  <c r="I31" i="8"/>
  <c r="F31" i="8"/>
  <c r="L30" i="8"/>
  <c r="I30" i="8"/>
  <c r="F30" i="8"/>
  <c r="L29" i="8"/>
  <c r="I29" i="8"/>
  <c r="F29" i="8"/>
  <c r="L28" i="8"/>
  <c r="I28" i="8"/>
  <c r="F28" i="8"/>
  <c r="L27" i="8"/>
  <c r="I27" i="8"/>
  <c r="F27" i="8"/>
  <c r="L26" i="8"/>
  <c r="I26" i="8"/>
  <c r="F26" i="8"/>
  <c r="L24" i="8"/>
  <c r="I24" i="8"/>
  <c r="F24" i="8"/>
  <c r="K23" i="8"/>
  <c r="K25" i="8" s="1"/>
  <c r="K34" i="8" s="1"/>
  <c r="K36" i="8" s="1"/>
  <c r="L22" i="8"/>
  <c r="I22" i="8"/>
  <c r="F22" i="8"/>
  <c r="L21" i="8"/>
  <c r="I21" i="8"/>
  <c r="F21" i="8"/>
  <c r="C56" i="17"/>
  <c r="G40" i="17"/>
  <c r="E40" i="17"/>
  <c r="E43" i="17" s="1"/>
  <c r="C40" i="17"/>
  <c r="C43" i="17" s="1"/>
  <c r="C45" i="17" s="1"/>
  <c r="C54" i="17" s="1"/>
  <c r="H54" i="17"/>
  <c r="L52" i="17"/>
  <c r="I52" i="17"/>
  <c r="F52" i="17"/>
  <c r="L51" i="17"/>
  <c r="I51" i="17"/>
  <c r="F51" i="17"/>
  <c r="L50" i="17"/>
  <c r="I50" i="17"/>
  <c r="F50" i="17"/>
  <c r="L48" i="17"/>
  <c r="I48" i="17"/>
  <c r="F48" i="17"/>
  <c r="L47" i="17"/>
  <c r="I47" i="17"/>
  <c r="F47" i="17"/>
  <c r="K40" i="17"/>
  <c r="J40" i="17"/>
  <c r="H40" i="17"/>
  <c r="H43" i="17" s="1"/>
  <c r="H45" i="17" s="1"/>
  <c r="G43" i="17"/>
  <c r="G45" i="17" s="1"/>
  <c r="G54" i="17" s="1"/>
  <c r="F53" i="17"/>
  <c r="I21" i="13"/>
  <c r="F19" i="8"/>
  <c r="Q13" i="24"/>
  <c r="Q12" i="24"/>
  <c r="Q11" i="24"/>
  <c r="Q10" i="24"/>
  <c r="L22" i="24"/>
  <c r="I22" i="24"/>
  <c r="F22" i="24"/>
  <c r="L21" i="24"/>
  <c r="I21" i="24"/>
  <c r="F21" i="24"/>
  <c r="L20" i="24"/>
  <c r="I20" i="24"/>
  <c r="F20" i="24"/>
  <c r="L19" i="24"/>
  <c r="I19" i="24"/>
  <c r="F19" i="24"/>
  <c r="L18" i="24"/>
  <c r="I18" i="24"/>
  <c r="F18" i="24"/>
  <c r="L17" i="24"/>
  <c r="I17" i="24"/>
  <c r="F17" i="24"/>
  <c r="L16" i="24"/>
  <c r="I16" i="24"/>
  <c r="F16" i="24"/>
  <c r="L15" i="24"/>
  <c r="I15" i="24"/>
  <c r="F15" i="24"/>
  <c r="L14" i="24"/>
  <c r="I14" i="24"/>
  <c r="F14" i="24"/>
  <c r="L13" i="24"/>
  <c r="I13" i="24"/>
  <c r="F13" i="24"/>
  <c r="L12" i="24"/>
  <c r="I12" i="24"/>
  <c r="F12" i="24"/>
  <c r="L11" i="24"/>
  <c r="I11" i="24"/>
  <c r="F11" i="24"/>
  <c r="L10" i="24"/>
  <c r="I10" i="24"/>
  <c r="F10" i="24"/>
  <c r="L9" i="24"/>
  <c r="I9" i="24"/>
  <c r="F9" i="24"/>
  <c r="L8" i="24"/>
  <c r="I8" i="24"/>
  <c r="F8" i="24"/>
  <c r="L7" i="24"/>
  <c r="I7" i="24"/>
  <c r="F7" i="24"/>
  <c r="L6" i="24"/>
  <c r="I6" i="24"/>
  <c r="F6" i="24"/>
  <c r="Q31" i="17"/>
  <c r="Q30" i="17"/>
  <c r="Q29" i="17"/>
  <c r="Q28" i="17"/>
  <c r="Q27" i="17"/>
  <c r="Q13" i="17"/>
  <c r="Q12" i="17"/>
  <c r="Q11" i="17"/>
  <c r="Q10" i="17"/>
  <c r="Q13" i="8"/>
  <c r="Q12" i="8"/>
  <c r="Q11" i="8"/>
  <c r="Q10" i="8"/>
  <c r="Q13" i="9"/>
  <c r="Q12" i="9"/>
  <c r="Q11" i="9"/>
  <c r="Q10" i="9"/>
  <c r="Q13" i="10"/>
  <c r="Q12" i="10"/>
  <c r="Q11" i="10"/>
  <c r="Q10" i="10"/>
  <c r="Q13" i="11"/>
  <c r="Q12" i="11"/>
  <c r="Q11" i="11"/>
  <c r="Q10" i="11"/>
  <c r="Q13" i="12"/>
  <c r="Q12" i="12"/>
  <c r="Q11" i="12"/>
  <c r="Q10" i="12"/>
  <c r="Q13" i="13"/>
  <c r="Q12" i="13"/>
  <c r="Q11" i="13"/>
  <c r="Q10" i="13"/>
  <c r="Q13" i="14"/>
  <c r="Q12" i="14"/>
  <c r="Q11" i="14"/>
  <c r="Q10" i="14"/>
  <c r="Q13" i="15"/>
  <c r="Q12" i="15"/>
  <c r="Q11" i="15"/>
  <c r="Q10" i="15"/>
  <c r="Q13" i="16"/>
  <c r="Q12" i="16"/>
  <c r="Q11" i="16"/>
  <c r="Q10" i="16"/>
  <c r="Q13" i="6"/>
  <c r="Q12" i="6"/>
  <c r="Q11" i="6"/>
  <c r="Q10" i="6"/>
  <c r="Q13" i="18"/>
  <c r="Q12" i="18"/>
  <c r="Q11" i="18"/>
  <c r="Q10" i="18"/>
  <c r="Q13" i="19"/>
  <c r="Q12" i="19"/>
  <c r="Q11" i="19"/>
  <c r="Q10" i="19"/>
  <c r="Q13" i="20"/>
  <c r="Q12" i="20"/>
  <c r="Q11" i="20"/>
  <c r="Q10" i="20"/>
  <c r="Q13" i="21"/>
  <c r="Q12" i="21"/>
  <c r="Q11" i="21"/>
  <c r="Q10" i="21"/>
  <c r="Q13" i="22"/>
  <c r="Q12" i="22"/>
  <c r="Q11" i="22"/>
  <c r="Q10" i="22"/>
  <c r="Q13" i="23"/>
  <c r="Q12" i="23"/>
  <c r="Q11" i="23"/>
  <c r="Q10" i="23"/>
  <c r="L27" i="23" l="1"/>
  <c r="E32" i="23"/>
  <c r="D31" i="23"/>
  <c r="F30" i="23"/>
  <c r="F32" i="23" s="1"/>
  <c r="C32" i="23"/>
  <c r="C41" i="23" s="1"/>
  <c r="G30" i="23"/>
  <c r="J30" i="23"/>
  <c r="F27" i="23"/>
  <c r="L22" i="22"/>
  <c r="F25" i="22"/>
  <c r="F27" i="22" s="1"/>
  <c r="C27" i="22"/>
  <c r="C36" i="22" s="1"/>
  <c r="J38" i="22"/>
  <c r="E27" i="22"/>
  <c r="D26" i="22"/>
  <c r="I25" i="22"/>
  <c r="I27" i="22" s="1"/>
  <c r="G27" i="22"/>
  <c r="G36" i="22" s="1"/>
  <c r="K27" i="22"/>
  <c r="K36" i="22" s="1"/>
  <c r="K38" i="22" s="1"/>
  <c r="L25" i="22"/>
  <c r="L27" i="22" s="1"/>
  <c r="F22" i="22"/>
  <c r="I22" i="22"/>
  <c r="D24" i="21"/>
  <c r="E25" i="21"/>
  <c r="I23" i="21"/>
  <c r="I25" i="21" s="1"/>
  <c r="G25" i="21"/>
  <c r="G34" i="21" s="1"/>
  <c r="J25" i="21"/>
  <c r="J34" i="21" s="1"/>
  <c r="L23" i="21"/>
  <c r="L25" i="21" s="1"/>
  <c r="C23" i="21"/>
  <c r="I20" i="21"/>
  <c r="L20" i="21"/>
  <c r="C28" i="20"/>
  <c r="C37" i="20" s="1"/>
  <c r="J28" i="20"/>
  <c r="J37" i="20" s="1"/>
  <c r="L26" i="20"/>
  <c r="L28" i="20" s="1"/>
  <c r="F23" i="20"/>
  <c r="E26" i="20"/>
  <c r="I23" i="20"/>
  <c r="G26" i="20"/>
  <c r="L23" i="20"/>
  <c r="F29" i="19"/>
  <c r="F31" i="19" s="1"/>
  <c r="C31" i="19"/>
  <c r="C40" i="19" s="1"/>
  <c r="E31" i="19"/>
  <c r="D30" i="19"/>
  <c r="I29" i="19"/>
  <c r="I31" i="19" s="1"/>
  <c r="G31" i="19"/>
  <c r="G40" i="19" s="1"/>
  <c r="J31" i="19"/>
  <c r="J40" i="19" s="1"/>
  <c r="L29" i="19"/>
  <c r="L31" i="19" s="1"/>
  <c r="F26" i="19"/>
  <c r="I26" i="19"/>
  <c r="L26" i="19"/>
  <c r="F32" i="18"/>
  <c r="F34" i="18" s="1"/>
  <c r="C34" i="18"/>
  <c r="C43" i="18" s="1"/>
  <c r="E34" i="18"/>
  <c r="D33" i="18"/>
  <c r="I32" i="18"/>
  <c r="I34" i="18" s="1"/>
  <c r="G34" i="18"/>
  <c r="G43" i="18" s="1"/>
  <c r="J34" i="18"/>
  <c r="J43" i="18" s="1"/>
  <c r="L32" i="18"/>
  <c r="L34" i="18" s="1"/>
  <c r="F29" i="18"/>
  <c r="I29" i="18"/>
  <c r="L29" i="18"/>
  <c r="I27" i="6"/>
  <c r="J32" i="6"/>
  <c r="J41" i="6" s="1"/>
  <c r="L30" i="6"/>
  <c r="L32" i="6" s="1"/>
  <c r="D31" i="6"/>
  <c r="E32" i="6"/>
  <c r="C30" i="6"/>
  <c r="G30" i="6"/>
  <c r="L27" i="6"/>
  <c r="F26" i="24"/>
  <c r="F28" i="24" s="1"/>
  <c r="C28" i="24"/>
  <c r="C37" i="24" s="1"/>
  <c r="E28" i="24"/>
  <c r="D27" i="24"/>
  <c r="I26" i="24"/>
  <c r="I28" i="24" s="1"/>
  <c r="G28" i="24"/>
  <c r="G37" i="24" s="1"/>
  <c r="L26" i="24"/>
  <c r="L28" i="24" s="1"/>
  <c r="J28" i="24"/>
  <c r="J37" i="24" s="1"/>
  <c r="F23" i="24"/>
  <c r="I23" i="24"/>
  <c r="L23" i="24"/>
  <c r="L25" i="16"/>
  <c r="F28" i="16"/>
  <c r="F30" i="16" s="1"/>
  <c r="C30" i="16"/>
  <c r="C39" i="16" s="1"/>
  <c r="E30" i="16"/>
  <c r="D29" i="16"/>
  <c r="I28" i="16"/>
  <c r="I30" i="16" s="1"/>
  <c r="G30" i="16"/>
  <c r="G39" i="16" s="1"/>
  <c r="J28" i="16"/>
  <c r="F25" i="16"/>
  <c r="I25" i="16"/>
  <c r="D27" i="15"/>
  <c r="E37" i="15"/>
  <c r="E39" i="15" s="1"/>
  <c r="D29" i="15"/>
  <c r="F26" i="15"/>
  <c r="F28" i="15" s="1"/>
  <c r="C28" i="15"/>
  <c r="C37" i="15" s="1"/>
  <c r="J28" i="15"/>
  <c r="J37" i="15" s="1"/>
  <c r="L26" i="15"/>
  <c r="L28" i="15" s="1"/>
  <c r="F23" i="15"/>
  <c r="G26" i="15"/>
  <c r="L23" i="15"/>
  <c r="C32" i="14"/>
  <c r="C41" i="14" s="1"/>
  <c r="F30" i="14"/>
  <c r="F32" i="14" s="1"/>
  <c r="E32" i="14"/>
  <c r="D31" i="14"/>
  <c r="I30" i="14"/>
  <c r="I32" i="14" s="1"/>
  <c r="G32" i="14"/>
  <c r="G41" i="14" s="1"/>
  <c r="J32" i="14"/>
  <c r="J41" i="14" s="1"/>
  <c r="L30" i="14"/>
  <c r="L32" i="14" s="1"/>
  <c r="F27" i="14"/>
  <c r="I27" i="14"/>
  <c r="L27" i="14"/>
  <c r="F25" i="13"/>
  <c r="F27" i="13" s="1"/>
  <c r="C27" i="13"/>
  <c r="C36" i="13" s="1"/>
  <c r="E27" i="13"/>
  <c r="D26" i="13"/>
  <c r="I25" i="13"/>
  <c r="I27" i="13" s="1"/>
  <c r="G27" i="13"/>
  <c r="G36" i="13" s="1"/>
  <c r="J27" i="13"/>
  <c r="J36" i="13" s="1"/>
  <c r="L25" i="13"/>
  <c r="L27" i="13" s="1"/>
  <c r="F22" i="13"/>
  <c r="I22" i="13"/>
  <c r="L22" i="13"/>
  <c r="C27" i="12"/>
  <c r="C36" i="12" s="1"/>
  <c r="F25" i="12"/>
  <c r="F27" i="12" s="1"/>
  <c r="E27" i="12"/>
  <c r="D26" i="12"/>
  <c r="I25" i="12"/>
  <c r="I27" i="12" s="1"/>
  <c r="G27" i="12"/>
  <c r="G36" i="12" s="1"/>
  <c r="J27" i="12"/>
  <c r="J36" i="12" s="1"/>
  <c r="L25" i="12"/>
  <c r="L27" i="12" s="1"/>
  <c r="F22" i="12"/>
  <c r="I22" i="12"/>
  <c r="L22" i="12"/>
  <c r="F29" i="11"/>
  <c r="F31" i="11" s="1"/>
  <c r="C31" i="11"/>
  <c r="C40" i="11" s="1"/>
  <c r="E31" i="11"/>
  <c r="D30" i="11"/>
  <c r="I29" i="11"/>
  <c r="I31" i="11" s="1"/>
  <c r="G31" i="11"/>
  <c r="G40" i="11" s="1"/>
  <c r="J31" i="11"/>
  <c r="J40" i="11" s="1"/>
  <c r="L29" i="11"/>
  <c r="L31" i="11" s="1"/>
  <c r="F26" i="11"/>
  <c r="I26" i="11"/>
  <c r="L26" i="11"/>
  <c r="E35" i="10"/>
  <c r="I33" i="10"/>
  <c r="I35" i="10" s="1"/>
  <c r="G35" i="10"/>
  <c r="G44" i="10" s="1"/>
  <c r="F33" i="10"/>
  <c r="F35" i="10" s="1"/>
  <c r="C44" i="10"/>
  <c r="J35" i="10"/>
  <c r="J44" i="10" s="1"/>
  <c r="L33" i="10"/>
  <c r="L35" i="10" s="1"/>
  <c r="F30" i="10"/>
  <c r="I30" i="10"/>
  <c r="L30" i="10"/>
  <c r="F32" i="9"/>
  <c r="F34" i="9" s="1"/>
  <c r="C34" i="9"/>
  <c r="C43" i="9" s="1"/>
  <c r="E34" i="9"/>
  <c r="I32" i="9"/>
  <c r="I34" i="9" s="1"/>
  <c r="G34" i="9"/>
  <c r="G43" i="9" s="1"/>
  <c r="J34" i="9"/>
  <c r="J43" i="9" s="1"/>
  <c r="L32" i="9"/>
  <c r="L34" i="9" s="1"/>
  <c r="F29" i="9"/>
  <c r="I29" i="9"/>
  <c r="L29" i="9"/>
  <c r="I20" i="8"/>
  <c r="G23" i="8"/>
  <c r="J23" i="8"/>
  <c r="L23" i="8" s="1"/>
  <c r="L25" i="8" s="1"/>
  <c r="I23" i="8"/>
  <c r="I25" i="8" s="1"/>
  <c r="G25" i="8"/>
  <c r="G34" i="8" s="1"/>
  <c r="J25" i="8"/>
  <c r="J34" i="8" s="1"/>
  <c r="E23" i="8"/>
  <c r="E45" i="17"/>
  <c r="R16" i="13"/>
  <c r="R16" i="24"/>
  <c r="R16" i="23"/>
  <c r="L26" i="23"/>
  <c r="I26" i="23"/>
  <c r="F26" i="23"/>
  <c r="L25" i="23"/>
  <c r="I25" i="23"/>
  <c r="F25" i="23"/>
  <c r="L24" i="23"/>
  <c r="I24" i="23"/>
  <c r="F24" i="23"/>
  <c r="L23" i="23"/>
  <c r="I23" i="23"/>
  <c r="F23" i="23"/>
  <c r="L22" i="23"/>
  <c r="I22" i="23"/>
  <c r="F22" i="23"/>
  <c r="L21" i="23"/>
  <c r="I21" i="23"/>
  <c r="F21" i="23"/>
  <c r="L20" i="23"/>
  <c r="I20" i="23"/>
  <c r="F20" i="23"/>
  <c r="L19" i="23"/>
  <c r="I19" i="23"/>
  <c r="F19" i="23"/>
  <c r="L18" i="23"/>
  <c r="I18" i="23"/>
  <c r="F18" i="23"/>
  <c r="L17" i="23"/>
  <c r="I17" i="23"/>
  <c r="F17" i="23"/>
  <c r="L16" i="23"/>
  <c r="I16" i="23"/>
  <c r="F16" i="23"/>
  <c r="L15" i="23"/>
  <c r="I15" i="23"/>
  <c r="F15" i="23"/>
  <c r="L14" i="23"/>
  <c r="I14" i="23"/>
  <c r="F14" i="23"/>
  <c r="L13" i="23"/>
  <c r="I13" i="23"/>
  <c r="F13" i="23"/>
  <c r="L12" i="23"/>
  <c r="I12" i="23"/>
  <c r="F12" i="23"/>
  <c r="L11" i="23"/>
  <c r="I11" i="23"/>
  <c r="F11" i="23"/>
  <c r="L10" i="23"/>
  <c r="I10" i="23"/>
  <c r="F10" i="23"/>
  <c r="L9" i="23"/>
  <c r="I9" i="23"/>
  <c r="F9" i="23"/>
  <c r="L8" i="23"/>
  <c r="I8" i="23"/>
  <c r="F8" i="23"/>
  <c r="L7" i="23"/>
  <c r="I7" i="23"/>
  <c r="F7" i="23"/>
  <c r="L6" i="23"/>
  <c r="I6" i="23"/>
  <c r="F6" i="23"/>
  <c r="L19" i="22"/>
  <c r="I19" i="22"/>
  <c r="F19" i="22"/>
  <c r="L18" i="22"/>
  <c r="I18" i="22"/>
  <c r="F18" i="22"/>
  <c r="R16" i="22"/>
  <c r="L21" i="22"/>
  <c r="I21" i="22"/>
  <c r="F21" i="22"/>
  <c r="L20" i="22"/>
  <c r="I20" i="22"/>
  <c r="F20" i="22"/>
  <c r="L17" i="22"/>
  <c r="I17" i="22"/>
  <c r="F17" i="22"/>
  <c r="L16" i="22"/>
  <c r="I16" i="22"/>
  <c r="F16" i="22"/>
  <c r="L15" i="22"/>
  <c r="I15" i="22"/>
  <c r="F15" i="22"/>
  <c r="L14" i="22"/>
  <c r="I14" i="22"/>
  <c r="F14" i="22"/>
  <c r="L13" i="22"/>
  <c r="I13" i="22"/>
  <c r="F13" i="22"/>
  <c r="L12" i="22"/>
  <c r="I12" i="22"/>
  <c r="F12" i="22"/>
  <c r="L11" i="22"/>
  <c r="I11" i="22"/>
  <c r="F11" i="22"/>
  <c r="L10" i="22"/>
  <c r="I10" i="22"/>
  <c r="F10" i="22"/>
  <c r="L9" i="22"/>
  <c r="I9" i="22"/>
  <c r="F9" i="22"/>
  <c r="L8" i="22"/>
  <c r="I8" i="22"/>
  <c r="F8" i="22"/>
  <c r="L7" i="22"/>
  <c r="I7" i="22"/>
  <c r="F7" i="22"/>
  <c r="L6" i="22"/>
  <c r="I6" i="22"/>
  <c r="F6" i="22"/>
  <c r="R16" i="21"/>
  <c r="L19" i="21"/>
  <c r="I19" i="21"/>
  <c r="F19" i="21"/>
  <c r="L18" i="21"/>
  <c r="I18" i="21"/>
  <c r="F18" i="21"/>
  <c r="L17" i="21"/>
  <c r="I17" i="21"/>
  <c r="F17" i="21"/>
  <c r="L16" i="21"/>
  <c r="I16" i="21"/>
  <c r="F16" i="21"/>
  <c r="L15" i="21"/>
  <c r="I15" i="21"/>
  <c r="F15" i="21"/>
  <c r="L14" i="21"/>
  <c r="I14" i="21"/>
  <c r="F14" i="21"/>
  <c r="L13" i="21"/>
  <c r="I13" i="21"/>
  <c r="F13" i="21"/>
  <c r="L12" i="21"/>
  <c r="I12" i="21"/>
  <c r="F12" i="21"/>
  <c r="L11" i="21"/>
  <c r="I11" i="21"/>
  <c r="F11" i="21"/>
  <c r="L10" i="21"/>
  <c r="I10" i="21"/>
  <c r="F10" i="21"/>
  <c r="L9" i="21"/>
  <c r="I9" i="21"/>
  <c r="F9" i="21"/>
  <c r="L8" i="21"/>
  <c r="I8" i="21"/>
  <c r="F8" i="21"/>
  <c r="L7" i="21"/>
  <c r="I7" i="21"/>
  <c r="F7" i="21"/>
  <c r="L6" i="21"/>
  <c r="I6" i="21"/>
  <c r="F6" i="21"/>
  <c r="R16" i="20"/>
  <c r="L22" i="20"/>
  <c r="I22" i="20"/>
  <c r="F22" i="20"/>
  <c r="L21" i="20"/>
  <c r="I21" i="20"/>
  <c r="F21" i="20"/>
  <c r="L20" i="20"/>
  <c r="I20" i="20"/>
  <c r="F20" i="20"/>
  <c r="L19" i="20"/>
  <c r="I19" i="20"/>
  <c r="F19" i="20"/>
  <c r="L18" i="20"/>
  <c r="I18" i="20"/>
  <c r="F18" i="20"/>
  <c r="L17" i="20"/>
  <c r="I17" i="20"/>
  <c r="F17" i="20"/>
  <c r="L16" i="20"/>
  <c r="I16" i="20"/>
  <c r="F16" i="20"/>
  <c r="L15" i="20"/>
  <c r="I15" i="20"/>
  <c r="F15" i="20"/>
  <c r="L14" i="20"/>
  <c r="I14" i="20"/>
  <c r="F14" i="20"/>
  <c r="L13" i="20"/>
  <c r="I13" i="20"/>
  <c r="F13" i="20"/>
  <c r="L12" i="20"/>
  <c r="I12" i="20"/>
  <c r="F12" i="20"/>
  <c r="L11" i="20"/>
  <c r="I11" i="20"/>
  <c r="F11" i="20"/>
  <c r="L10" i="20"/>
  <c r="I10" i="20"/>
  <c r="F10" i="20"/>
  <c r="L9" i="20"/>
  <c r="I9" i="20"/>
  <c r="F9" i="20"/>
  <c r="L8" i="20"/>
  <c r="I8" i="20"/>
  <c r="F8" i="20"/>
  <c r="L7" i="20"/>
  <c r="I7" i="20"/>
  <c r="F7" i="20"/>
  <c r="L6" i="20"/>
  <c r="I6" i="20"/>
  <c r="F6" i="20"/>
  <c r="R16" i="19"/>
  <c r="L25" i="19"/>
  <c r="I25" i="19"/>
  <c r="F25" i="19"/>
  <c r="L24" i="19"/>
  <c r="I24" i="19"/>
  <c r="F24" i="19"/>
  <c r="L23" i="19"/>
  <c r="I23" i="19"/>
  <c r="F23" i="19"/>
  <c r="L22" i="19"/>
  <c r="I22" i="19"/>
  <c r="F22" i="19"/>
  <c r="L21" i="19"/>
  <c r="I21" i="19"/>
  <c r="F21" i="19"/>
  <c r="L20" i="19"/>
  <c r="I20" i="19"/>
  <c r="F20" i="19"/>
  <c r="L19" i="19"/>
  <c r="I19" i="19"/>
  <c r="F19" i="19"/>
  <c r="L18" i="19"/>
  <c r="I18" i="19"/>
  <c r="F18" i="19"/>
  <c r="L17" i="19"/>
  <c r="I17" i="19"/>
  <c r="F17" i="19"/>
  <c r="L16" i="19"/>
  <c r="I16" i="19"/>
  <c r="F16" i="19"/>
  <c r="L15" i="19"/>
  <c r="I15" i="19"/>
  <c r="F15" i="19"/>
  <c r="L14" i="19"/>
  <c r="I14" i="19"/>
  <c r="F14" i="19"/>
  <c r="L13" i="19"/>
  <c r="I13" i="19"/>
  <c r="F13" i="19"/>
  <c r="L12" i="19"/>
  <c r="I12" i="19"/>
  <c r="F12" i="19"/>
  <c r="L11" i="19"/>
  <c r="I11" i="19"/>
  <c r="F11" i="19"/>
  <c r="L10" i="19"/>
  <c r="I10" i="19"/>
  <c r="F10" i="19"/>
  <c r="L9" i="19"/>
  <c r="I9" i="19"/>
  <c r="F9" i="19"/>
  <c r="L8" i="19"/>
  <c r="I8" i="19"/>
  <c r="F8" i="19"/>
  <c r="L7" i="19"/>
  <c r="I7" i="19"/>
  <c r="F7" i="19"/>
  <c r="L6" i="19"/>
  <c r="I6" i="19"/>
  <c r="F6" i="19"/>
  <c r="R16" i="18"/>
  <c r="L28" i="18"/>
  <c r="I28" i="18"/>
  <c r="F28" i="18"/>
  <c r="L27" i="18"/>
  <c r="I27" i="18"/>
  <c r="F27" i="18"/>
  <c r="L26" i="18"/>
  <c r="I26" i="18"/>
  <c r="F26" i="18"/>
  <c r="L25" i="18"/>
  <c r="I25" i="18"/>
  <c r="F25" i="18"/>
  <c r="L24" i="18"/>
  <c r="I24" i="18"/>
  <c r="F24" i="18"/>
  <c r="L23" i="18"/>
  <c r="I23" i="18"/>
  <c r="F23" i="18"/>
  <c r="L22" i="18"/>
  <c r="I22" i="18"/>
  <c r="F22" i="18"/>
  <c r="L21" i="18"/>
  <c r="I21" i="18"/>
  <c r="F21" i="18"/>
  <c r="L20" i="18"/>
  <c r="I20" i="18"/>
  <c r="F20" i="18"/>
  <c r="L19" i="18"/>
  <c r="I19" i="18"/>
  <c r="F19" i="18"/>
  <c r="L18" i="18"/>
  <c r="I18" i="18"/>
  <c r="F18" i="18"/>
  <c r="L17" i="18"/>
  <c r="I17" i="18"/>
  <c r="F17" i="18"/>
  <c r="L16" i="18"/>
  <c r="I16" i="18"/>
  <c r="F16" i="18"/>
  <c r="L15" i="18"/>
  <c r="I15" i="18"/>
  <c r="F15" i="18"/>
  <c r="L14" i="18"/>
  <c r="I14" i="18"/>
  <c r="F14" i="18"/>
  <c r="L13" i="18"/>
  <c r="I13" i="18"/>
  <c r="F13" i="18"/>
  <c r="L12" i="18"/>
  <c r="I12" i="18"/>
  <c r="F12" i="18"/>
  <c r="L11" i="18"/>
  <c r="I11" i="18"/>
  <c r="F11" i="18"/>
  <c r="L10" i="18"/>
  <c r="I10" i="18"/>
  <c r="F10" i="18"/>
  <c r="L9" i="18"/>
  <c r="I9" i="18"/>
  <c r="F9" i="18"/>
  <c r="L8" i="18"/>
  <c r="I8" i="18"/>
  <c r="F8" i="18"/>
  <c r="L7" i="18"/>
  <c r="I7" i="18"/>
  <c r="F7" i="18"/>
  <c r="L6" i="18"/>
  <c r="I6" i="18"/>
  <c r="F6" i="18"/>
  <c r="L34" i="17"/>
  <c r="I34" i="17"/>
  <c r="F34" i="17"/>
  <c r="L33" i="17"/>
  <c r="I33" i="17"/>
  <c r="F33" i="17"/>
  <c r="L32" i="17"/>
  <c r="I32" i="17"/>
  <c r="F32" i="17"/>
  <c r="L31" i="17"/>
  <c r="I31" i="17"/>
  <c r="F31" i="17"/>
  <c r="L30" i="17"/>
  <c r="I30" i="17"/>
  <c r="F30" i="17"/>
  <c r="L29" i="17"/>
  <c r="I29" i="17"/>
  <c r="F29" i="17"/>
  <c r="L28" i="17"/>
  <c r="I28" i="17"/>
  <c r="F28" i="17"/>
  <c r="L27" i="17"/>
  <c r="I27" i="17"/>
  <c r="F27" i="17"/>
  <c r="L26" i="17"/>
  <c r="I26" i="17"/>
  <c r="F26" i="17"/>
  <c r="L25" i="17"/>
  <c r="I25" i="17"/>
  <c r="F25" i="17"/>
  <c r="L24" i="17"/>
  <c r="I24" i="17"/>
  <c r="F24" i="17"/>
  <c r="L23" i="17"/>
  <c r="I23" i="17"/>
  <c r="F23" i="17"/>
  <c r="L22" i="17"/>
  <c r="I22" i="17"/>
  <c r="F22" i="17"/>
  <c r="L21" i="17"/>
  <c r="I21" i="17"/>
  <c r="F21" i="17"/>
  <c r="L20" i="17"/>
  <c r="I20" i="17"/>
  <c r="F20" i="17"/>
  <c r="L19" i="17"/>
  <c r="I19" i="17"/>
  <c r="F19" i="17"/>
  <c r="L18" i="17"/>
  <c r="I18" i="17"/>
  <c r="F18" i="17"/>
  <c r="L17" i="17"/>
  <c r="I17" i="17"/>
  <c r="F17" i="17"/>
  <c r="L38" i="17"/>
  <c r="I38" i="17"/>
  <c r="F38" i="17"/>
  <c r="L37" i="17"/>
  <c r="I37" i="17"/>
  <c r="F37" i="17"/>
  <c r="L36" i="17"/>
  <c r="I36" i="17"/>
  <c r="F36" i="17"/>
  <c r="L35" i="17"/>
  <c r="I35" i="17"/>
  <c r="F35" i="17"/>
  <c r="L55" i="17"/>
  <c r="I55" i="17"/>
  <c r="F55" i="17"/>
  <c r="L53" i="17"/>
  <c r="I53" i="17"/>
  <c r="L46" i="17"/>
  <c r="I46" i="17"/>
  <c r="F46" i="17"/>
  <c r="L44" i="17"/>
  <c r="I44" i="17"/>
  <c r="F44" i="17"/>
  <c r="L42" i="17"/>
  <c r="I42" i="17"/>
  <c r="F42" i="17"/>
  <c r="L41" i="17"/>
  <c r="I41" i="17"/>
  <c r="F41" i="17"/>
  <c r="L49" i="17"/>
  <c r="I49" i="17"/>
  <c r="F49" i="17"/>
  <c r="L39" i="17"/>
  <c r="I39" i="17"/>
  <c r="F39" i="17"/>
  <c r="L16" i="17"/>
  <c r="I16" i="17"/>
  <c r="F16" i="17"/>
  <c r="L15" i="17"/>
  <c r="I15" i="17"/>
  <c r="F15" i="17"/>
  <c r="L14" i="17"/>
  <c r="I14" i="17"/>
  <c r="F14" i="17"/>
  <c r="L13" i="17"/>
  <c r="I13" i="17"/>
  <c r="F13" i="17"/>
  <c r="L12" i="17"/>
  <c r="I12" i="17"/>
  <c r="F12" i="17"/>
  <c r="L11" i="17"/>
  <c r="I11" i="17"/>
  <c r="F11" i="17"/>
  <c r="L10" i="17"/>
  <c r="I10" i="17"/>
  <c r="F10" i="17"/>
  <c r="L9" i="17"/>
  <c r="I9" i="17"/>
  <c r="F9" i="17"/>
  <c r="L8" i="17"/>
  <c r="I8" i="17"/>
  <c r="F8" i="17"/>
  <c r="L7" i="17"/>
  <c r="I7" i="17"/>
  <c r="F7" i="17"/>
  <c r="L6" i="17"/>
  <c r="I6" i="17"/>
  <c r="F6" i="17"/>
  <c r="R16" i="16"/>
  <c r="L24" i="16"/>
  <c r="I24" i="16"/>
  <c r="F24" i="16"/>
  <c r="L23" i="16"/>
  <c r="I23" i="16"/>
  <c r="F23" i="16"/>
  <c r="L22" i="16"/>
  <c r="I22" i="16"/>
  <c r="F22" i="16"/>
  <c r="L21" i="16"/>
  <c r="I21" i="16"/>
  <c r="F21" i="16"/>
  <c r="L20" i="16"/>
  <c r="I20" i="16"/>
  <c r="F20" i="16"/>
  <c r="L19" i="16"/>
  <c r="I19" i="16"/>
  <c r="F19" i="16"/>
  <c r="L18" i="16"/>
  <c r="I18" i="16"/>
  <c r="F18" i="16"/>
  <c r="L17" i="16"/>
  <c r="I17" i="16"/>
  <c r="F17" i="16"/>
  <c r="L16" i="16"/>
  <c r="I16" i="16"/>
  <c r="F16" i="16"/>
  <c r="L15" i="16"/>
  <c r="I15" i="16"/>
  <c r="F15" i="16"/>
  <c r="L14" i="16"/>
  <c r="I14" i="16"/>
  <c r="F14" i="16"/>
  <c r="L13" i="16"/>
  <c r="I13" i="16"/>
  <c r="F13" i="16"/>
  <c r="L12" i="16"/>
  <c r="I12" i="16"/>
  <c r="F12" i="16"/>
  <c r="L11" i="16"/>
  <c r="I11" i="16"/>
  <c r="F11" i="16"/>
  <c r="L10" i="16"/>
  <c r="I10" i="16"/>
  <c r="F10" i="16"/>
  <c r="L9" i="16"/>
  <c r="I9" i="16"/>
  <c r="F9" i="16"/>
  <c r="L8" i="16"/>
  <c r="I8" i="16"/>
  <c r="F8" i="16"/>
  <c r="L7" i="16"/>
  <c r="I7" i="16"/>
  <c r="F7" i="16"/>
  <c r="L6" i="16"/>
  <c r="I6" i="16"/>
  <c r="F6" i="16"/>
  <c r="L22" i="15"/>
  <c r="I22" i="15"/>
  <c r="F22" i="15"/>
  <c r="L21" i="15"/>
  <c r="I21" i="15"/>
  <c r="F21" i="15"/>
  <c r="L20" i="15"/>
  <c r="I20" i="15"/>
  <c r="F20" i="15"/>
  <c r="L19" i="15"/>
  <c r="I19" i="15"/>
  <c r="F19" i="15"/>
  <c r="L18" i="15"/>
  <c r="I18" i="15"/>
  <c r="F18" i="15"/>
  <c r="L17" i="15"/>
  <c r="I17" i="15"/>
  <c r="F17" i="15"/>
  <c r="L16" i="15"/>
  <c r="I16" i="15"/>
  <c r="F16" i="15"/>
  <c r="L15" i="15"/>
  <c r="I15" i="15"/>
  <c r="F15" i="15"/>
  <c r="L14" i="15"/>
  <c r="I14" i="15"/>
  <c r="F14" i="15"/>
  <c r="L13" i="15"/>
  <c r="I13" i="15"/>
  <c r="F13" i="15"/>
  <c r="L12" i="15"/>
  <c r="I12" i="15"/>
  <c r="F12" i="15"/>
  <c r="L11" i="15"/>
  <c r="I11" i="15"/>
  <c r="F11" i="15"/>
  <c r="L10" i="15"/>
  <c r="I10" i="15"/>
  <c r="F10" i="15"/>
  <c r="L9" i="15"/>
  <c r="I9" i="15"/>
  <c r="F9" i="15"/>
  <c r="L8" i="15"/>
  <c r="I8" i="15"/>
  <c r="F8" i="15"/>
  <c r="L7" i="15"/>
  <c r="I7" i="15"/>
  <c r="F7" i="15"/>
  <c r="L6" i="15"/>
  <c r="I6" i="15"/>
  <c r="F6" i="15"/>
  <c r="R16" i="14"/>
  <c r="L26" i="14"/>
  <c r="I26" i="14"/>
  <c r="F26" i="14"/>
  <c r="L25" i="14"/>
  <c r="I25" i="14"/>
  <c r="F25" i="14"/>
  <c r="L24" i="14"/>
  <c r="I24" i="14"/>
  <c r="F24" i="14"/>
  <c r="L23" i="14"/>
  <c r="I23" i="14"/>
  <c r="F23" i="14"/>
  <c r="L22" i="14"/>
  <c r="I22" i="14"/>
  <c r="F22" i="14"/>
  <c r="L21" i="14"/>
  <c r="I21" i="14"/>
  <c r="F21" i="14"/>
  <c r="L20" i="14"/>
  <c r="I20" i="14"/>
  <c r="F20" i="14"/>
  <c r="L19" i="14"/>
  <c r="I19" i="14"/>
  <c r="F19" i="14"/>
  <c r="L18" i="14"/>
  <c r="I18" i="14"/>
  <c r="F18" i="14"/>
  <c r="L17" i="14"/>
  <c r="I17" i="14"/>
  <c r="F17" i="14"/>
  <c r="L16" i="14"/>
  <c r="I16" i="14"/>
  <c r="F16" i="14"/>
  <c r="L15" i="14"/>
  <c r="I15" i="14"/>
  <c r="F15" i="14"/>
  <c r="L14" i="14"/>
  <c r="I14" i="14"/>
  <c r="F14" i="14"/>
  <c r="L13" i="14"/>
  <c r="I13" i="14"/>
  <c r="F13" i="14"/>
  <c r="L12" i="14"/>
  <c r="I12" i="14"/>
  <c r="F12" i="14"/>
  <c r="L11" i="14"/>
  <c r="I11" i="14"/>
  <c r="F11" i="14"/>
  <c r="L10" i="14"/>
  <c r="I10" i="14"/>
  <c r="F10" i="14"/>
  <c r="L9" i="14"/>
  <c r="I9" i="14"/>
  <c r="F9" i="14"/>
  <c r="L8" i="14"/>
  <c r="I8" i="14"/>
  <c r="F8" i="14"/>
  <c r="L7" i="14"/>
  <c r="I7" i="14"/>
  <c r="F7" i="14"/>
  <c r="L6" i="14"/>
  <c r="I6" i="14"/>
  <c r="F6" i="14"/>
  <c r="I8" i="13"/>
  <c r="L21" i="13"/>
  <c r="F21" i="13"/>
  <c r="L20" i="13"/>
  <c r="I20" i="13"/>
  <c r="F20" i="13"/>
  <c r="L19" i="13"/>
  <c r="I19" i="13"/>
  <c r="F19" i="13"/>
  <c r="L18" i="13"/>
  <c r="I18" i="13"/>
  <c r="F18" i="13"/>
  <c r="L17" i="13"/>
  <c r="I17" i="13"/>
  <c r="F17" i="13"/>
  <c r="L16" i="13"/>
  <c r="I16" i="13"/>
  <c r="F16" i="13"/>
  <c r="L15" i="13"/>
  <c r="I15" i="13"/>
  <c r="F15" i="13"/>
  <c r="L14" i="13"/>
  <c r="I14" i="13"/>
  <c r="F14" i="13"/>
  <c r="L13" i="13"/>
  <c r="I13" i="13"/>
  <c r="F13" i="13"/>
  <c r="L12" i="13"/>
  <c r="I12" i="13"/>
  <c r="F12" i="13"/>
  <c r="L11" i="13"/>
  <c r="I11" i="13"/>
  <c r="F11" i="13"/>
  <c r="L10" i="13"/>
  <c r="I10" i="13"/>
  <c r="F10" i="13"/>
  <c r="L9" i="13"/>
  <c r="I9" i="13"/>
  <c r="F9" i="13"/>
  <c r="L8" i="13"/>
  <c r="F8" i="13"/>
  <c r="L7" i="13"/>
  <c r="I7" i="13"/>
  <c r="F7" i="13"/>
  <c r="L6" i="13"/>
  <c r="I6" i="13"/>
  <c r="F6" i="13"/>
  <c r="R16" i="12"/>
  <c r="L21" i="12"/>
  <c r="I21" i="12"/>
  <c r="F21" i="12"/>
  <c r="L20" i="12"/>
  <c r="I20" i="12"/>
  <c r="F20" i="12"/>
  <c r="L19" i="12"/>
  <c r="I19" i="12"/>
  <c r="F19" i="12"/>
  <c r="L18" i="12"/>
  <c r="I18" i="12"/>
  <c r="F18" i="12"/>
  <c r="L17" i="12"/>
  <c r="I17" i="12"/>
  <c r="F17" i="12"/>
  <c r="L16" i="12"/>
  <c r="I16" i="12"/>
  <c r="F16" i="12"/>
  <c r="L15" i="12"/>
  <c r="I15" i="12"/>
  <c r="F15" i="12"/>
  <c r="L14" i="12"/>
  <c r="I14" i="12"/>
  <c r="F14" i="12"/>
  <c r="L13" i="12"/>
  <c r="I13" i="12"/>
  <c r="F13" i="12"/>
  <c r="L12" i="12"/>
  <c r="I12" i="12"/>
  <c r="F12" i="12"/>
  <c r="L11" i="12"/>
  <c r="I11" i="12"/>
  <c r="F11" i="12"/>
  <c r="L10" i="12"/>
  <c r="I10" i="12"/>
  <c r="F10" i="12"/>
  <c r="L9" i="12"/>
  <c r="I9" i="12"/>
  <c r="F9" i="12"/>
  <c r="L8" i="12"/>
  <c r="I8" i="12"/>
  <c r="F8" i="12"/>
  <c r="L7" i="12"/>
  <c r="I7" i="12"/>
  <c r="F7" i="12"/>
  <c r="L6" i="12"/>
  <c r="I6" i="12"/>
  <c r="F6" i="12"/>
  <c r="L25" i="11"/>
  <c r="I25" i="11"/>
  <c r="F25" i="11"/>
  <c r="L24" i="11"/>
  <c r="I24" i="11"/>
  <c r="F24" i="11"/>
  <c r="L23" i="11"/>
  <c r="I23" i="11"/>
  <c r="F23" i="11"/>
  <c r="L22" i="11"/>
  <c r="I22" i="11"/>
  <c r="F22" i="11"/>
  <c r="L21" i="11"/>
  <c r="I21" i="11"/>
  <c r="F21" i="11"/>
  <c r="L20" i="11"/>
  <c r="I20" i="11"/>
  <c r="F20" i="11"/>
  <c r="L19" i="11"/>
  <c r="I19" i="11"/>
  <c r="F19" i="11"/>
  <c r="L18" i="11"/>
  <c r="I18" i="11"/>
  <c r="F18" i="11"/>
  <c r="L17" i="11"/>
  <c r="I17" i="11"/>
  <c r="F17" i="11"/>
  <c r="L16" i="11"/>
  <c r="I16" i="11"/>
  <c r="F16" i="11"/>
  <c r="L15" i="11"/>
  <c r="I15" i="11"/>
  <c r="F15" i="11"/>
  <c r="L14" i="11"/>
  <c r="I14" i="11"/>
  <c r="F14" i="11"/>
  <c r="L13" i="11"/>
  <c r="I13" i="11"/>
  <c r="F13" i="11"/>
  <c r="L12" i="11"/>
  <c r="I12" i="11"/>
  <c r="F12" i="11"/>
  <c r="L11" i="11"/>
  <c r="I11" i="11"/>
  <c r="F11" i="11"/>
  <c r="L10" i="11"/>
  <c r="I10" i="11"/>
  <c r="F10" i="11"/>
  <c r="L9" i="11"/>
  <c r="I9" i="11"/>
  <c r="F9" i="11"/>
  <c r="L8" i="11"/>
  <c r="I8" i="11"/>
  <c r="F8" i="11"/>
  <c r="L7" i="11"/>
  <c r="I7" i="11"/>
  <c r="F7" i="11"/>
  <c r="L6" i="11"/>
  <c r="I6" i="11"/>
  <c r="F6" i="11"/>
  <c r="R16" i="10"/>
  <c r="L29" i="10"/>
  <c r="I29" i="10"/>
  <c r="F29" i="10"/>
  <c r="L28" i="10"/>
  <c r="I28" i="10"/>
  <c r="F28" i="10"/>
  <c r="L27" i="10"/>
  <c r="I27" i="10"/>
  <c r="F27" i="10"/>
  <c r="L26" i="10"/>
  <c r="I26" i="10"/>
  <c r="F26" i="10"/>
  <c r="L25" i="10"/>
  <c r="I25" i="10"/>
  <c r="F25" i="10"/>
  <c r="L24" i="10"/>
  <c r="I24" i="10"/>
  <c r="F24" i="10"/>
  <c r="L23" i="10"/>
  <c r="I23" i="10"/>
  <c r="F23" i="10"/>
  <c r="L22" i="10"/>
  <c r="I22" i="10"/>
  <c r="F22" i="10"/>
  <c r="L21" i="10"/>
  <c r="I21" i="10"/>
  <c r="F21" i="10"/>
  <c r="L20" i="10"/>
  <c r="I20" i="10"/>
  <c r="F20" i="10"/>
  <c r="L19" i="10"/>
  <c r="I19" i="10"/>
  <c r="F19" i="10"/>
  <c r="L18" i="10"/>
  <c r="I18" i="10"/>
  <c r="F18" i="10"/>
  <c r="L17" i="10"/>
  <c r="I17" i="10"/>
  <c r="F17" i="10"/>
  <c r="L16" i="10"/>
  <c r="I16" i="10"/>
  <c r="F16" i="10"/>
  <c r="L15" i="10"/>
  <c r="I15" i="10"/>
  <c r="F15" i="10"/>
  <c r="L14" i="10"/>
  <c r="I14" i="10"/>
  <c r="F14" i="10"/>
  <c r="L13" i="10"/>
  <c r="I13" i="10"/>
  <c r="F13" i="10"/>
  <c r="L12" i="10"/>
  <c r="I12" i="10"/>
  <c r="F12" i="10"/>
  <c r="L11" i="10"/>
  <c r="I11" i="10"/>
  <c r="F11" i="10"/>
  <c r="L10" i="10"/>
  <c r="I10" i="10"/>
  <c r="F10" i="10"/>
  <c r="L9" i="10"/>
  <c r="I9" i="10"/>
  <c r="F9" i="10"/>
  <c r="L8" i="10"/>
  <c r="I8" i="10"/>
  <c r="F8" i="10"/>
  <c r="L7" i="10"/>
  <c r="I7" i="10"/>
  <c r="F7" i="10"/>
  <c r="L6" i="10"/>
  <c r="I6" i="10"/>
  <c r="F6" i="10"/>
  <c r="R16" i="9"/>
  <c r="L28" i="9"/>
  <c r="I28" i="9"/>
  <c r="F28" i="9"/>
  <c r="L27" i="9"/>
  <c r="I27" i="9"/>
  <c r="F27" i="9"/>
  <c r="L26" i="9"/>
  <c r="I26" i="9"/>
  <c r="F26" i="9"/>
  <c r="L25" i="9"/>
  <c r="I25" i="9"/>
  <c r="F25" i="9"/>
  <c r="L24" i="9"/>
  <c r="I24" i="9"/>
  <c r="F24" i="9"/>
  <c r="L23" i="9"/>
  <c r="I23" i="9"/>
  <c r="F23" i="9"/>
  <c r="L22" i="9"/>
  <c r="I22" i="9"/>
  <c r="F22" i="9"/>
  <c r="L21" i="9"/>
  <c r="I21" i="9"/>
  <c r="F21" i="9"/>
  <c r="L20" i="9"/>
  <c r="I20" i="9"/>
  <c r="F20" i="9"/>
  <c r="L19" i="9"/>
  <c r="I19" i="9"/>
  <c r="F19" i="9"/>
  <c r="L18" i="9"/>
  <c r="I18" i="9"/>
  <c r="F18" i="9"/>
  <c r="L17" i="9"/>
  <c r="I17" i="9"/>
  <c r="F17" i="9"/>
  <c r="L16" i="9"/>
  <c r="I16" i="9"/>
  <c r="F16" i="9"/>
  <c r="L15" i="9"/>
  <c r="I15" i="9"/>
  <c r="F15" i="9"/>
  <c r="L14" i="9"/>
  <c r="I14" i="9"/>
  <c r="F14" i="9"/>
  <c r="L13" i="9"/>
  <c r="I13" i="9"/>
  <c r="F13" i="9"/>
  <c r="L12" i="9"/>
  <c r="I12" i="9"/>
  <c r="F12" i="9"/>
  <c r="L11" i="9"/>
  <c r="I11" i="9"/>
  <c r="F11" i="9"/>
  <c r="L10" i="9"/>
  <c r="I10" i="9"/>
  <c r="F10" i="9"/>
  <c r="L9" i="9"/>
  <c r="I9" i="9"/>
  <c r="F9" i="9"/>
  <c r="L8" i="9"/>
  <c r="I8" i="9"/>
  <c r="F8" i="9"/>
  <c r="L7" i="9"/>
  <c r="I7" i="9"/>
  <c r="F7" i="9"/>
  <c r="L6" i="9"/>
  <c r="I6" i="9"/>
  <c r="F6" i="9"/>
  <c r="L19" i="8"/>
  <c r="I19" i="8"/>
  <c r="L18" i="8"/>
  <c r="I18" i="8"/>
  <c r="F18" i="8"/>
  <c r="L17" i="8"/>
  <c r="I17" i="8"/>
  <c r="F17" i="8"/>
  <c r="L16" i="8"/>
  <c r="I16" i="8"/>
  <c r="F16" i="8"/>
  <c r="L15" i="8"/>
  <c r="I15" i="8"/>
  <c r="F15" i="8"/>
  <c r="L14" i="8"/>
  <c r="I14" i="8"/>
  <c r="F14" i="8"/>
  <c r="L13" i="8"/>
  <c r="I13" i="8"/>
  <c r="F13" i="8"/>
  <c r="L12" i="8"/>
  <c r="I12" i="8"/>
  <c r="F12" i="8"/>
  <c r="L11" i="8"/>
  <c r="I11" i="8"/>
  <c r="F11" i="8"/>
  <c r="L10" i="8"/>
  <c r="I10" i="8"/>
  <c r="F10" i="8"/>
  <c r="L9" i="8"/>
  <c r="I9" i="8"/>
  <c r="F9" i="8"/>
  <c r="L8" i="8"/>
  <c r="I8" i="8"/>
  <c r="F8" i="8"/>
  <c r="L7" i="8"/>
  <c r="I7" i="8"/>
  <c r="F7" i="8"/>
  <c r="L6" i="8"/>
  <c r="I6" i="8"/>
  <c r="F6" i="8"/>
  <c r="L26" i="6"/>
  <c r="I26" i="6"/>
  <c r="F26" i="6"/>
  <c r="J32" i="23" l="1"/>
  <c r="J41" i="23" s="1"/>
  <c r="L30" i="23"/>
  <c r="L32" i="23" s="1"/>
  <c r="I30" i="23"/>
  <c r="I32" i="23" s="1"/>
  <c r="G32" i="23"/>
  <c r="G41" i="23" s="1"/>
  <c r="C43" i="23"/>
  <c r="E41" i="23"/>
  <c r="E43" i="23" s="1"/>
  <c r="D33" i="23"/>
  <c r="C38" i="22"/>
  <c r="I36" i="22"/>
  <c r="G38" i="22"/>
  <c r="I38" i="22" s="1"/>
  <c r="E36" i="22"/>
  <c r="E38" i="22" s="1"/>
  <c r="D28" i="22"/>
  <c r="L38" i="22"/>
  <c r="L36" i="22"/>
  <c r="F23" i="21"/>
  <c r="F25" i="21" s="1"/>
  <c r="C25" i="21"/>
  <c r="C34" i="21" s="1"/>
  <c r="L34" i="21"/>
  <c r="J36" i="21"/>
  <c r="L36" i="21" s="1"/>
  <c r="I34" i="21"/>
  <c r="G36" i="21"/>
  <c r="I36" i="21" s="1"/>
  <c r="D26" i="21"/>
  <c r="E34" i="21"/>
  <c r="E36" i="21" s="1"/>
  <c r="C39" i="20"/>
  <c r="I26" i="20"/>
  <c r="I28" i="20" s="1"/>
  <c r="G28" i="20"/>
  <c r="G37" i="20" s="1"/>
  <c r="E28" i="20"/>
  <c r="D27" i="20"/>
  <c r="L37" i="20"/>
  <c r="J39" i="20"/>
  <c r="L39" i="20" s="1"/>
  <c r="F26" i="20"/>
  <c r="F28" i="20" s="1"/>
  <c r="L40" i="19"/>
  <c r="J42" i="19"/>
  <c r="L42" i="19" s="1"/>
  <c r="I40" i="19"/>
  <c r="G42" i="19"/>
  <c r="I42" i="19" s="1"/>
  <c r="E40" i="19"/>
  <c r="E42" i="19" s="1"/>
  <c r="D32" i="19"/>
  <c r="C42" i="19"/>
  <c r="F42" i="19" s="1"/>
  <c r="L43" i="18"/>
  <c r="J45" i="18"/>
  <c r="L45" i="18" s="1"/>
  <c r="I43" i="18"/>
  <c r="G45" i="18"/>
  <c r="I45" i="18" s="1"/>
  <c r="E43" i="18"/>
  <c r="E45" i="18" s="1"/>
  <c r="D35" i="18"/>
  <c r="F43" i="18"/>
  <c r="C45" i="18"/>
  <c r="F45" i="18" s="1"/>
  <c r="G32" i="6"/>
  <c r="G41" i="6" s="1"/>
  <c r="I30" i="6"/>
  <c r="I32" i="6" s="1"/>
  <c r="D33" i="6"/>
  <c r="E41" i="6"/>
  <c r="E43" i="6" s="1"/>
  <c r="F30" i="6"/>
  <c r="F32" i="6" s="1"/>
  <c r="C32" i="6"/>
  <c r="C41" i="6" s="1"/>
  <c r="L41" i="6"/>
  <c r="J43" i="6"/>
  <c r="L43" i="6" s="1"/>
  <c r="J39" i="24"/>
  <c r="L39" i="24" s="1"/>
  <c r="L37" i="24"/>
  <c r="I37" i="24"/>
  <c r="G39" i="24"/>
  <c r="I39" i="24" s="1"/>
  <c r="E37" i="24"/>
  <c r="E39" i="24" s="1"/>
  <c r="D29" i="24"/>
  <c r="C39" i="24"/>
  <c r="C41" i="16"/>
  <c r="J30" i="16"/>
  <c r="J39" i="16" s="1"/>
  <c r="L28" i="16"/>
  <c r="L30" i="16" s="1"/>
  <c r="I39" i="16"/>
  <c r="G41" i="16"/>
  <c r="I41" i="16" s="1"/>
  <c r="E39" i="16"/>
  <c r="E41" i="16" s="1"/>
  <c r="D31" i="16"/>
  <c r="I26" i="15"/>
  <c r="I28" i="15" s="1"/>
  <c r="G28" i="15"/>
  <c r="G37" i="15" s="1"/>
  <c r="L37" i="15"/>
  <c r="J39" i="15"/>
  <c r="L39" i="15" s="1"/>
  <c r="F37" i="15"/>
  <c r="C39" i="15"/>
  <c r="F39" i="15" s="1"/>
  <c r="L41" i="14"/>
  <c r="J43" i="14"/>
  <c r="L43" i="14" s="1"/>
  <c r="I41" i="14"/>
  <c r="G43" i="14"/>
  <c r="I43" i="14" s="1"/>
  <c r="E41" i="14"/>
  <c r="E43" i="14" s="1"/>
  <c r="D33" i="14"/>
  <c r="C43" i="14"/>
  <c r="L36" i="13"/>
  <c r="J38" i="13"/>
  <c r="L38" i="13" s="1"/>
  <c r="I36" i="13"/>
  <c r="G38" i="13"/>
  <c r="I38" i="13" s="1"/>
  <c r="E36" i="13"/>
  <c r="E38" i="13" s="1"/>
  <c r="D28" i="13"/>
  <c r="F36" i="13"/>
  <c r="C38" i="13"/>
  <c r="F38" i="13" s="1"/>
  <c r="L36" i="12"/>
  <c r="J38" i="12"/>
  <c r="L38" i="12" s="1"/>
  <c r="I36" i="12"/>
  <c r="G38" i="12"/>
  <c r="I38" i="12" s="1"/>
  <c r="E36" i="12"/>
  <c r="E38" i="12" s="1"/>
  <c r="D28" i="12"/>
  <c r="F36" i="12"/>
  <c r="C38" i="12"/>
  <c r="F38" i="12" s="1"/>
  <c r="L40" i="11"/>
  <c r="J42" i="11"/>
  <c r="L42" i="11" s="1"/>
  <c r="I40" i="11"/>
  <c r="G42" i="11"/>
  <c r="I42" i="11" s="1"/>
  <c r="E40" i="11"/>
  <c r="E42" i="11" s="1"/>
  <c r="D32" i="11"/>
  <c r="C42" i="11"/>
  <c r="L44" i="10"/>
  <c r="J46" i="10"/>
  <c r="L46" i="10" s="1"/>
  <c r="C46" i="10"/>
  <c r="I44" i="10"/>
  <c r="G46" i="10"/>
  <c r="I46" i="10" s="1"/>
  <c r="E44" i="10"/>
  <c r="E46" i="10" s="1"/>
  <c r="L43" i="9"/>
  <c r="J45" i="9"/>
  <c r="L45" i="9" s="1"/>
  <c r="I43" i="9"/>
  <c r="G45" i="9"/>
  <c r="I45" i="9" s="1"/>
  <c r="E43" i="9"/>
  <c r="E45" i="9" s="1"/>
  <c r="F43" i="9"/>
  <c r="C45" i="9"/>
  <c r="F45" i="9" s="1"/>
  <c r="J36" i="8"/>
  <c r="L36" i="8" s="1"/>
  <c r="L34" i="8"/>
  <c r="E25" i="8"/>
  <c r="F23" i="8"/>
  <c r="F25" i="8" s="1"/>
  <c r="I34" i="8"/>
  <c r="G36" i="8"/>
  <c r="I36" i="8" s="1"/>
  <c r="E54" i="17"/>
  <c r="R16" i="6"/>
  <c r="R16" i="15"/>
  <c r="R16" i="11"/>
  <c r="R16" i="8"/>
  <c r="F43" i="23" l="1"/>
  <c r="F41" i="23"/>
  <c r="G43" i="23"/>
  <c r="I43" i="23" s="1"/>
  <c r="I41" i="23"/>
  <c r="L41" i="23"/>
  <c r="J43" i="23"/>
  <c r="L43" i="23" s="1"/>
  <c r="F38" i="22"/>
  <c r="F36" i="22"/>
  <c r="C36" i="21"/>
  <c r="F36" i="21" s="1"/>
  <c r="F34" i="21"/>
  <c r="E37" i="20"/>
  <c r="D29" i="20"/>
  <c r="I37" i="20"/>
  <c r="G39" i="20"/>
  <c r="I39" i="20" s="1"/>
  <c r="F40" i="19"/>
  <c r="C43" i="6"/>
  <c r="F43" i="6" s="1"/>
  <c r="F41" i="6"/>
  <c r="G43" i="6"/>
  <c r="I43" i="6" s="1"/>
  <c r="I41" i="6"/>
  <c r="F39" i="24"/>
  <c r="F37" i="24"/>
  <c r="F41" i="16"/>
  <c r="L39" i="16"/>
  <c r="J41" i="16"/>
  <c r="L41" i="16" s="1"/>
  <c r="F39" i="16"/>
  <c r="I37" i="15"/>
  <c r="G39" i="15"/>
  <c r="I39" i="15" s="1"/>
  <c r="F43" i="14"/>
  <c r="F41" i="14"/>
  <c r="F42" i="11"/>
  <c r="F40" i="11"/>
  <c r="F46" i="10"/>
  <c r="F44" i="10"/>
  <c r="E34" i="8"/>
  <c r="E36" i="8" s="1"/>
  <c r="D26" i="8"/>
  <c r="L25" i="6"/>
  <c r="L24" i="6"/>
  <c r="L23" i="6"/>
  <c r="L22" i="6"/>
  <c r="L21" i="6"/>
  <c r="L20" i="6"/>
  <c r="L19" i="6"/>
  <c r="L18" i="6"/>
  <c r="L17" i="6"/>
  <c r="L16" i="6"/>
  <c r="L15" i="6"/>
  <c r="L14" i="6"/>
  <c r="L13" i="6"/>
  <c r="L12" i="6"/>
  <c r="L11" i="6"/>
  <c r="L10" i="6"/>
  <c r="L9" i="6"/>
  <c r="L8" i="6"/>
  <c r="L7" i="6"/>
  <c r="L6" i="6"/>
  <c r="I25" i="6"/>
  <c r="I24" i="6"/>
  <c r="I23" i="6"/>
  <c r="I22" i="6"/>
  <c r="I21" i="6"/>
  <c r="I20" i="6"/>
  <c r="I19" i="6"/>
  <c r="I18" i="6"/>
  <c r="I17" i="6"/>
  <c r="I16" i="6"/>
  <c r="I15" i="6"/>
  <c r="I14" i="6"/>
  <c r="I13" i="6"/>
  <c r="I12" i="6"/>
  <c r="I11" i="6"/>
  <c r="I10" i="6"/>
  <c r="I9" i="6"/>
  <c r="I8" i="6"/>
  <c r="I7" i="6"/>
  <c r="I6" i="6"/>
  <c r="F7" i="6"/>
  <c r="F6" i="6"/>
  <c r="F16" i="6"/>
  <c r="F15" i="6"/>
  <c r="F14" i="6"/>
  <c r="F13" i="6"/>
  <c r="F12" i="6"/>
  <c r="F11" i="6"/>
  <c r="F10" i="6"/>
  <c r="F9" i="6"/>
  <c r="F8" i="6"/>
  <c r="F24" i="6"/>
  <c r="F23" i="6"/>
  <c r="F22" i="6"/>
  <c r="F21" i="6"/>
  <c r="F20" i="6"/>
  <c r="F19" i="6"/>
  <c r="F18" i="6"/>
  <c r="F17" i="6"/>
  <c r="F25" i="6"/>
  <c r="E39" i="20" l="1"/>
  <c r="F39" i="20" s="1"/>
  <c r="F37" i="20"/>
  <c r="F36" i="8"/>
  <c r="F34" i="8"/>
  <c r="K43" i="17" l="1"/>
  <c r="I40" i="17"/>
  <c r="G56" i="17"/>
  <c r="L40" i="17"/>
  <c r="J43" i="17"/>
  <c r="K45" i="17" l="1"/>
  <c r="K54" i="17" s="1"/>
  <c r="L43" i="17"/>
  <c r="L45" i="17" s="1"/>
  <c r="J45" i="17"/>
  <c r="J54" i="17" s="1"/>
  <c r="J56" i="17"/>
  <c r="F43" i="17"/>
  <c r="F45" i="17" s="1"/>
  <c r="R16" i="17"/>
  <c r="I43" i="17"/>
  <c r="I45" i="17" s="1"/>
  <c r="F40" i="17"/>
  <c r="K56" i="17" l="1"/>
  <c r="L56" i="17" s="1"/>
  <c r="L54" i="17"/>
  <c r="H56" i="17"/>
  <c r="I56" i="17" s="1"/>
  <c r="I54" i="17"/>
  <c r="R34" i="17"/>
  <c r="E56" i="17" l="1"/>
  <c r="F56" i="17" s="1"/>
  <c r="F54"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福武 徹(FUKUTAKE Toru)</author>
  </authors>
  <commentList>
    <comment ref="G2" authorId="0" shapeId="0" xr:uid="{92B950D8-1F04-4F2B-B6F3-5F087F1C7A09}">
      <text>
        <r>
          <rPr>
            <b/>
            <sz val="9"/>
            <color indexed="81"/>
            <rFont val="MS P ゴシック"/>
            <family val="3"/>
            <charset val="128"/>
          </rPr>
          <t>初年度は記載不要</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7" authorId="0" shapeId="0" xr:uid="{DC9910D2-DF85-4915-92FC-C356BEA2114E}">
      <text>
        <r>
          <rPr>
            <b/>
            <sz val="9"/>
            <color indexed="81"/>
            <rFont val="MS P ゴシック"/>
            <family val="3"/>
            <charset val="128"/>
          </rPr>
          <t>取扱要領で定められている現場管理費率より下回れば○
上回る場合は×</t>
        </r>
      </text>
    </comment>
    <comment ref="M29" authorId="0" shapeId="0" xr:uid="{91A15788-97D8-4DE2-A439-7CC07906D02A}">
      <text>
        <r>
          <rPr>
            <b/>
            <sz val="9"/>
            <color indexed="81"/>
            <rFont val="MS P ゴシック"/>
            <family val="3"/>
            <charset val="128"/>
          </rPr>
          <t>取扱要領で定められている一般管理費率より下回れば○
上回る場合は×</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9" authorId="0" shapeId="0" xr:uid="{A4A0EDDE-2FA3-449F-B177-C09AFCF4E460}">
      <text>
        <r>
          <rPr>
            <b/>
            <sz val="9"/>
            <color indexed="81"/>
            <rFont val="MS P ゴシック"/>
            <family val="3"/>
            <charset val="128"/>
          </rPr>
          <t>取扱要領で定められている現場管理費率より下回れば○
上回る場合は×</t>
        </r>
      </text>
    </comment>
    <comment ref="M31" authorId="0" shapeId="0" xr:uid="{89FE39A6-D5C5-4074-AEE8-AA7EF4463BF9}">
      <text>
        <r>
          <rPr>
            <b/>
            <sz val="9"/>
            <color indexed="81"/>
            <rFont val="MS P ゴシック"/>
            <family val="3"/>
            <charset val="128"/>
          </rPr>
          <t>取扱要領で定められている一般管理費率より下回れば○
上回る場合は×</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7" authorId="0" shapeId="0" xr:uid="{0BDA8D08-FFFE-4083-8453-A46BC2636A43}">
      <text>
        <r>
          <rPr>
            <b/>
            <sz val="9"/>
            <color indexed="81"/>
            <rFont val="MS P ゴシック"/>
            <family val="3"/>
            <charset val="128"/>
          </rPr>
          <t>取扱要領で定められている現場管理費率より下回れば○
上回る場合は×</t>
        </r>
      </text>
    </comment>
    <comment ref="M29" authorId="0" shapeId="0" xr:uid="{6FC33D88-895F-4846-B7F1-986E275CEF9C}">
      <text>
        <r>
          <rPr>
            <b/>
            <sz val="9"/>
            <color indexed="81"/>
            <rFont val="MS P ゴシック"/>
            <family val="3"/>
            <charset val="128"/>
          </rPr>
          <t>取扱要領で定められている一般管理費率より下回れば○
上回る場合は×</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1" authorId="0" shapeId="0" xr:uid="{5346E609-7667-451C-977C-9F956B61BC2D}">
      <text>
        <r>
          <rPr>
            <b/>
            <sz val="9"/>
            <color indexed="81"/>
            <rFont val="MS P ゴシック"/>
            <family val="3"/>
            <charset val="128"/>
          </rPr>
          <t>取扱要領で定められている現場管理費率より下回れば○
上回る場合は×</t>
        </r>
      </text>
    </comment>
    <comment ref="M33" authorId="0" shapeId="0" xr:uid="{160AC0A3-7270-422A-AAA2-9553AA316C01}">
      <text>
        <r>
          <rPr>
            <b/>
            <sz val="9"/>
            <color indexed="81"/>
            <rFont val="MS P ゴシック"/>
            <family val="3"/>
            <charset val="128"/>
          </rPr>
          <t>取扱要領で定められている一般管理費率より下回れば○
上回る場合は×</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3" authorId="0" shapeId="0" xr:uid="{665CCB0D-EEAD-47E7-BF66-CE8D21BE49BC}">
      <text>
        <r>
          <rPr>
            <b/>
            <sz val="9"/>
            <color indexed="81"/>
            <rFont val="MS P ゴシック"/>
            <family val="3"/>
            <charset val="128"/>
          </rPr>
          <t>取扱要領で定められている現場管理費率より下回れば○
上回る場合は×</t>
        </r>
      </text>
    </comment>
    <comment ref="M35" authorId="0" shapeId="0" xr:uid="{232A8F81-16A1-4097-8730-27DD7F4FB103}">
      <text>
        <r>
          <rPr>
            <b/>
            <sz val="9"/>
            <color indexed="81"/>
            <rFont val="MS P ゴシック"/>
            <family val="3"/>
            <charset val="128"/>
          </rPr>
          <t>取扱要領で定められている一般管理費率より下回れば○
上回る場合は×</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0" authorId="0" shapeId="0" xr:uid="{AC7D0D7A-089C-4E95-B483-19F26BF0B125}">
      <text>
        <r>
          <rPr>
            <b/>
            <sz val="9"/>
            <color indexed="81"/>
            <rFont val="MS P ゴシック"/>
            <family val="3"/>
            <charset val="128"/>
          </rPr>
          <t>取扱要領で定められている現場管理費率より下回れば○
上回る場合は×</t>
        </r>
      </text>
    </comment>
    <comment ref="M32" authorId="0" shapeId="0" xr:uid="{13200302-26F8-4B0F-A16F-F3F04AE05086}">
      <text>
        <r>
          <rPr>
            <b/>
            <sz val="9"/>
            <color indexed="81"/>
            <rFont val="MS P ゴシック"/>
            <family val="3"/>
            <charset val="128"/>
          </rPr>
          <t>取扱要領で定められている一般管理費率より下回れば○
上回る場合は×</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7" authorId="0" shapeId="0" xr:uid="{D5B93D7C-7C93-4F69-B6FF-5234F2814103}">
      <text>
        <r>
          <rPr>
            <b/>
            <sz val="9"/>
            <color indexed="81"/>
            <rFont val="MS P ゴシック"/>
            <family val="3"/>
            <charset val="128"/>
          </rPr>
          <t>取扱要領で定められている現場管理費率より下回れば○
上回る場合は×</t>
        </r>
      </text>
    </comment>
    <comment ref="M29" authorId="0" shapeId="0" xr:uid="{900269EA-D470-4ECA-B322-044DFFCF4138}">
      <text>
        <r>
          <rPr>
            <b/>
            <sz val="9"/>
            <color indexed="81"/>
            <rFont val="MS P ゴシック"/>
            <family val="3"/>
            <charset val="128"/>
          </rPr>
          <t>取扱要領で定められている一般管理費率より下回れば○
上回る場合は×</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4" authorId="0" shapeId="0" xr:uid="{CEF2389E-C3D2-4AB0-A0B8-7937954FF301}">
      <text>
        <r>
          <rPr>
            <b/>
            <sz val="9"/>
            <color indexed="81"/>
            <rFont val="MS P ゴシック"/>
            <family val="3"/>
            <charset val="128"/>
          </rPr>
          <t>取扱要領で定められている現場管理費率より下回れば○
上回る場合は×</t>
        </r>
      </text>
    </comment>
    <comment ref="M26" authorId="0" shapeId="0" xr:uid="{D1F03EC7-E7BB-4EF9-A586-E5928E0577BB}">
      <text>
        <r>
          <rPr>
            <b/>
            <sz val="9"/>
            <color indexed="81"/>
            <rFont val="MS P ゴシック"/>
            <family val="3"/>
            <charset val="128"/>
          </rPr>
          <t>取扱要領で定められている一般管理費率より下回れば○
上回る場合は×</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6" authorId="0" shapeId="0" xr:uid="{9ADB5693-80E6-40EC-A4F5-F6EF70BDCF07}">
      <text>
        <r>
          <rPr>
            <b/>
            <sz val="9"/>
            <color indexed="81"/>
            <rFont val="MS P ゴシック"/>
            <family val="3"/>
            <charset val="128"/>
          </rPr>
          <t>取扱要領で定められている現場管理費率より下回れば○
上回る場合は×</t>
        </r>
      </text>
    </comment>
    <comment ref="M28" authorId="0" shapeId="0" xr:uid="{31C05A76-06E7-48BE-901C-8A26D7B79C32}">
      <text>
        <r>
          <rPr>
            <b/>
            <sz val="9"/>
            <color indexed="81"/>
            <rFont val="MS P ゴシック"/>
            <family val="3"/>
            <charset val="128"/>
          </rPr>
          <t>取扱要領で定められている一般管理費率より下回れば○
上回る場合は×</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1" authorId="0" shapeId="0" xr:uid="{7EEE1EE7-D297-4554-98F3-0950CD1678CC}">
      <text>
        <r>
          <rPr>
            <b/>
            <sz val="9"/>
            <color indexed="81"/>
            <rFont val="MS P ゴシック"/>
            <family val="3"/>
            <charset val="128"/>
          </rPr>
          <t>取扱要領で定められている現場管理費率より下回れば○
上回る場合は×</t>
        </r>
      </text>
    </comment>
    <comment ref="M33" authorId="0" shapeId="0" xr:uid="{92B04D90-9D80-4F45-B149-8888DB616DDE}">
      <text>
        <r>
          <rPr>
            <b/>
            <sz val="9"/>
            <color indexed="81"/>
            <rFont val="MS P ゴシック"/>
            <family val="3"/>
            <charset val="128"/>
          </rPr>
          <t>取扱要領で定められている一般管理費率より下回れば○
上回る場合は×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44" authorId="0" shapeId="0" xr:uid="{F69DA377-A070-4BA5-8CBD-AB7707662012}">
      <text>
        <r>
          <rPr>
            <b/>
            <sz val="9"/>
            <color indexed="81"/>
            <rFont val="MS P ゴシック"/>
            <family val="3"/>
            <charset val="128"/>
          </rPr>
          <t>取扱要領で定められている現場管理費率より下回れば○
上回る場合は×</t>
        </r>
      </text>
    </comment>
    <comment ref="M46" authorId="0" shapeId="0" xr:uid="{1AD91E27-37E8-48BA-9A01-386BC9B5D1FC}">
      <text>
        <r>
          <rPr>
            <b/>
            <sz val="9"/>
            <color indexed="81"/>
            <rFont val="MS P ゴシック"/>
            <family val="3"/>
            <charset val="128"/>
          </rPr>
          <t>取扱要領で定められている一般管理費率より下回れば○
上回る場合は×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4" authorId="0" shapeId="0" xr:uid="{6E57CDE9-4B90-46BD-8D8B-8F095B6BB99A}">
      <text>
        <r>
          <rPr>
            <b/>
            <sz val="9"/>
            <color indexed="81"/>
            <rFont val="MS P ゴシック"/>
            <family val="3"/>
            <charset val="128"/>
          </rPr>
          <t>取扱要領で定められている現場管理費率より下回れば○
上回る場合は×</t>
        </r>
      </text>
    </comment>
    <comment ref="M26" authorId="0" shapeId="0" xr:uid="{46787F25-791D-44BC-9ACB-05FB63E2EE0B}">
      <text>
        <r>
          <rPr>
            <b/>
            <sz val="9"/>
            <color indexed="81"/>
            <rFont val="MS P ゴシック"/>
            <family val="3"/>
            <charset val="128"/>
          </rPr>
          <t>取扱要領で定められている一般管理費率より下回れば○
上回る場合は×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3" authorId="0" shapeId="0" xr:uid="{2D348FD2-6D73-486D-B882-085E8B1A021D}">
      <text>
        <r>
          <rPr>
            <b/>
            <sz val="9"/>
            <color indexed="81"/>
            <rFont val="MS P ゴシック"/>
            <family val="3"/>
            <charset val="128"/>
          </rPr>
          <t>取扱要領で定められている現場管理費率より下回れば○
上回る場合は×</t>
        </r>
      </text>
    </comment>
    <comment ref="M35" authorId="0" shapeId="0" xr:uid="{B85188A5-43A2-4AFA-B2D0-C4DC632C898C}">
      <text>
        <r>
          <rPr>
            <b/>
            <sz val="9"/>
            <color indexed="81"/>
            <rFont val="MS P ゴシック"/>
            <family val="3"/>
            <charset val="128"/>
          </rPr>
          <t>取扱要領で定められている一般管理費率より下回れば○
上回る場合は×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4" authorId="0" shapeId="0" xr:uid="{E95F81A8-7C00-442A-87DC-0074E92B0AD2}">
      <text>
        <r>
          <rPr>
            <b/>
            <sz val="9"/>
            <color indexed="81"/>
            <rFont val="MS P ゴシック"/>
            <family val="3"/>
            <charset val="128"/>
          </rPr>
          <t>取扱要領で定められている現場管理費率より下回れば○
上回る場合は×</t>
        </r>
      </text>
    </comment>
    <comment ref="M36" authorId="0" shapeId="0" xr:uid="{55D0A183-BF3B-436F-9E16-A7F754A5370E}">
      <text>
        <r>
          <rPr>
            <b/>
            <sz val="9"/>
            <color indexed="81"/>
            <rFont val="MS P ゴシック"/>
            <family val="3"/>
            <charset val="128"/>
          </rPr>
          <t>取扱要領で定められている一般管理費率より下回れば○
上回る場合は×</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0" authorId="0" shapeId="0" xr:uid="{2B1F22A0-A2F1-487C-85A9-64E21404AF6D}">
      <text>
        <r>
          <rPr>
            <b/>
            <sz val="9"/>
            <color indexed="81"/>
            <rFont val="MS P ゴシック"/>
            <family val="3"/>
            <charset val="128"/>
          </rPr>
          <t>取扱要領で定められている現場管理費率より下回れば○
上回る場合は×</t>
        </r>
      </text>
    </comment>
    <comment ref="M32" authorId="0" shapeId="0" xr:uid="{6D43735B-E6B5-42DF-8074-56A9C624479B}">
      <text>
        <r>
          <rPr>
            <b/>
            <sz val="9"/>
            <color indexed="81"/>
            <rFont val="MS P ゴシック"/>
            <family val="3"/>
            <charset val="128"/>
          </rPr>
          <t>取扱要領で定められている一般管理費率より下回れば○
上回る場合は×</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6" authorId="0" shapeId="0" xr:uid="{DFA19C5D-A002-4530-BEB2-EAFFFB20A48B}">
      <text>
        <r>
          <rPr>
            <b/>
            <sz val="9"/>
            <color indexed="81"/>
            <rFont val="MS P ゴシック"/>
            <family val="3"/>
            <charset val="128"/>
          </rPr>
          <t>取扱要領で定められている現場管理費率より下回れば○
上回る場合は×</t>
        </r>
      </text>
    </comment>
    <comment ref="M28" authorId="0" shapeId="0" xr:uid="{63255131-11B3-4CF2-B3CC-2BB6D05F46FB}">
      <text>
        <r>
          <rPr>
            <b/>
            <sz val="9"/>
            <color indexed="81"/>
            <rFont val="MS P ゴシック"/>
            <family val="3"/>
            <charset val="128"/>
          </rPr>
          <t>取扱要領で定められている一般管理費率より下回れば○
上回る場合は×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25" authorId="0" shapeId="0" xr:uid="{D067A078-5BBF-4EF7-A0D5-0E28C56EE364}">
      <text>
        <r>
          <rPr>
            <b/>
            <sz val="9"/>
            <color indexed="81"/>
            <rFont val="MS P ゴシック"/>
            <family val="3"/>
            <charset val="128"/>
          </rPr>
          <t>取扱要領で定められている現場管理費率より下回れば○
上回る場合は×</t>
        </r>
      </text>
    </comment>
    <comment ref="M27" authorId="0" shapeId="0" xr:uid="{D7A7D2AC-D15D-43B2-A0E9-3C8A8A299F61}">
      <text>
        <r>
          <rPr>
            <b/>
            <sz val="9"/>
            <color indexed="81"/>
            <rFont val="MS P ゴシック"/>
            <family val="3"/>
            <charset val="128"/>
          </rPr>
          <t>取扱要領で定められている一般管理費率より下回れば○
上回る場合は×</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会計検査院</author>
  </authors>
  <commentList>
    <comment ref="M31" authorId="0" shapeId="0" xr:uid="{5077A0EC-DF74-487C-B5DD-260B5AD60701}">
      <text>
        <r>
          <rPr>
            <b/>
            <sz val="9"/>
            <color indexed="81"/>
            <rFont val="MS P ゴシック"/>
            <family val="3"/>
            <charset val="128"/>
          </rPr>
          <t>取扱要領で定められている現場管理費率より下回れば○
上回る場合は×</t>
        </r>
      </text>
    </comment>
    <comment ref="M33" authorId="0" shapeId="0" xr:uid="{BE2D305E-1F82-4F06-9707-CA75C302039B}">
      <text>
        <r>
          <rPr>
            <b/>
            <sz val="9"/>
            <color indexed="81"/>
            <rFont val="MS P ゴシック"/>
            <family val="3"/>
            <charset val="128"/>
          </rPr>
          <t>取扱要領で定められている一般管理費率より下回れば○
上回る場合は×</t>
        </r>
      </text>
    </comment>
  </commentList>
</comments>
</file>

<file path=xl/sharedStrings.xml><?xml version="1.0" encoding="utf-8"?>
<sst xmlns="http://schemas.openxmlformats.org/spreadsheetml/2006/main" count="1759" uniqueCount="246">
  <si>
    <t>(1) マテリアルリサイクル推進施設</t>
    <phoneticPr fontId="2"/>
  </si>
  <si>
    <t>項目</t>
    <rPh sb="0" eb="2">
      <t>コウモク</t>
    </rPh>
    <phoneticPr fontId="2"/>
  </si>
  <si>
    <t>金額</t>
    <rPh sb="0" eb="2">
      <t>キンガク</t>
    </rPh>
    <phoneticPr fontId="2"/>
  </si>
  <si>
    <t>算定金額</t>
    <rPh sb="0" eb="2">
      <t>サンテイ</t>
    </rPh>
    <rPh sb="2" eb="4">
      <t>キンガク</t>
    </rPh>
    <phoneticPr fontId="2"/>
  </si>
  <si>
    <t>現場管理費率等</t>
    <rPh sb="0" eb="6">
      <t>ゲンバカンリヒリツ</t>
    </rPh>
    <rPh sb="6" eb="7">
      <t>トウ</t>
    </rPh>
    <phoneticPr fontId="2"/>
  </si>
  <si>
    <t>交付対象事業費</t>
    <rPh sb="0" eb="2">
      <t>コウフ</t>
    </rPh>
    <rPh sb="2" eb="4">
      <t>タイショウ</t>
    </rPh>
    <rPh sb="4" eb="7">
      <t>ジギョウヒ</t>
    </rPh>
    <phoneticPr fontId="2"/>
  </si>
  <si>
    <t>交付対象外事業費</t>
    <rPh sb="0" eb="2">
      <t>コウフ</t>
    </rPh>
    <rPh sb="2" eb="5">
      <t>タイショウガイ</t>
    </rPh>
    <rPh sb="5" eb="8">
      <t>ジギョウヒ</t>
    </rPh>
    <phoneticPr fontId="2"/>
  </si>
  <si>
    <t>①</t>
  </si>
  <si>
    <t>②</t>
  </si>
  <si>
    <t>破砕・破袋設備</t>
  </si>
  <si>
    <t>③</t>
  </si>
  <si>
    <t>圧縮設備</t>
  </si>
  <si>
    <t>④</t>
  </si>
  <si>
    <t>選別設備・梱包設備・その他ごみの資源化のための設備</t>
  </si>
  <si>
    <t>⑤</t>
  </si>
  <si>
    <t>⑥</t>
  </si>
  <si>
    <t>再生利用に必要な保管のための設備</t>
  </si>
  <si>
    <t>⑦</t>
  </si>
  <si>
    <t>⑧</t>
  </si>
  <si>
    <t>⑨</t>
  </si>
  <si>
    <t>⑩</t>
  </si>
  <si>
    <t>⑪</t>
  </si>
  <si>
    <t>⑫</t>
  </si>
  <si>
    <t>燃焼ガス冷却設備</t>
  </si>
  <si>
    <t>⑬</t>
  </si>
  <si>
    <t>排ガス処理設備</t>
  </si>
  <si>
    <t>⑭</t>
  </si>
  <si>
    <t>⑮</t>
  </si>
  <si>
    <t>⑯</t>
  </si>
  <si>
    <t>⑰</t>
  </si>
  <si>
    <t>搬出設備</t>
  </si>
  <si>
    <t>⑱</t>
  </si>
  <si>
    <t>排水処理設備</t>
  </si>
  <si>
    <t>⑲</t>
  </si>
  <si>
    <t>換気、除じん、脱臭等に必要な設備</t>
  </si>
  <si>
    <t>⑳</t>
  </si>
  <si>
    <t>冷却、加温、洗浄、放流等に必要な設備</t>
  </si>
  <si>
    <t>㉑</t>
    <phoneticPr fontId="2"/>
  </si>
  <si>
    <t>消火設備その他火災防止に必要な設備</t>
    <phoneticPr fontId="2"/>
  </si>
  <si>
    <t>㉒</t>
    <phoneticPr fontId="2"/>
  </si>
  <si>
    <t>㉓</t>
    <phoneticPr fontId="2"/>
  </si>
  <si>
    <t>㉔</t>
    <phoneticPr fontId="2"/>
  </si>
  <si>
    <t>前各号の設備の設置に必要な建築物</t>
    <phoneticPr fontId="2"/>
  </si>
  <si>
    <t>㉕</t>
    <phoneticPr fontId="2"/>
  </si>
  <si>
    <t>㉖</t>
    <phoneticPr fontId="2"/>
  </si>
  <si>
    <t>㉗</t>
    <phoneticPr fontId="2"/>
  </si>
  <si>
    <t>㉘</t>
    <phoneticPr fontId="2"/>
  </si>
  <si>
    <t>搬入車両に係る洗車設備</t>
  </si>
  <si>
    <t>構内照明設備</t>
  </si>
  <si>
    <t>門、囲障</t>
  </si>
  <si>
    <t>搬入道路その他ごみ搬入に必要な設備</t>
  </si>
  <si>
    <t>現場管理費率判定</t>
    <rPh sb="0" eb="2">
      <t>ゲンバ</t>
    </rPh>
    <rPh sb="2" eb="4">
      <t>カンリ</t>
    </rPh>
    <rPh sb="5" eb="6">
      <t>リツ</t>
    </rPh>
    <rPh sb="6" eb="8">
      <t>ハンテイ</t>
    </rPh>
    <phoneticPr fontId="2"/>
  </si>
  <si>
    <t>㉝</t>
    <phoneticPr fontId="2"/>
  </si>
  <si>
    <t>前各号の設備の設置に必要な植樹、芝張、擁壁、護岸、防潮壁等</t>
  </si>
  <si>
    <t>純工事費</t>
    <rPh sb="0" eb="1">
      <t>ジュン</t>
    </rPh>
    <rPh sb="1" eb="4">
      <t>コウジヒ</t>
    </rPh>
    <phoneticPr fontId="2"/>
  </si>
  <si>
    <t>率</t>
    <rPh sb="0" eb="1">
      <t>リツ</t>
    </rPh>
    <phoneticPr fontId="2"/>
  </si>
  <si>
    <t>直接工事費のうち特殊製品費②</t>
    <rPh sb="0" eb="5">
      <t>チョクセツコウジヒ</t>
    </rPh>
    <rPh sb="8" eb="10">
      <t>トクシュ</t>
    </rPh>
    <rPh sb="10" eb="12">
      <t>セイヒン</t>
    </rPh>
    <rPh sb="12" eb="13">
      <t>ヒ</t>
    </rPh>
    <phoneticPr fontId="2"/>
  </si>
  <si>
    <t>適用率</t>
    <rPh sb="0" eb="2">
      <t>テキヨウ</t>
    </rPh>
    <rPh sb="2" eb="3">
      <t>リツ</t>
    </rPh>
    <phoneticPr fontId="2"/>
  </si>
  <si>
    <t>一般管理費率判定</t>
    <rPh sb="0" eb="2">
      <t>イッパン</t>
    </rPh>
    <rPh sb="2" eb="4">
      <t>カンリ</t>
    </rPh>
    <rPh sb="5" eb="6">
      <t>リツ</t>
    </rPh>
    <rPh sb="6" eb="8">
      <t>ハンテイ</t>
    </rPh>
    <phoneticPr fontId="2"/>
  </si>
  <si>
    <t>【備考】</t>
    <rPh sb="1" eb="3">
      <t>ビコウ</t>
    </rPh>
    <phoneticPr fontId="2"/>
  </si>
  <si>
    <t>工事原価</t>
    <rPh sb="0" eb="4">
      <t>コウジゲンカ</t>
    </rPh>
    <phoneticPr fontId="2"/>
  </si>
  <si>
    <t>(2)　黄色着色部分をご入力ください。</t>
    <rPh sb="4" eb="6">
      <t>キイロ</t>
    </rPh>
    <rPh sb="6" eb="8">
      <t>チャクショク</t>
    </rPh>
    <rPh sb="8" eb="10">
      <t>ブブン</t>
    </rPh>
    <rPh sb="12" eb="14">
      <t>ニュウリョク</t>
    </rPh>
    <phoneticPr fontId="2"/>
  </si>
  <si>
    <t>算定金額</t>
    <phoneticPr fontId="2"/>
  </si>
  <si>
    <t>全体</t>
    <rPh sb="0" eb="2">
      <t>ゼンタイ</t>
    </rPh>
    <phoneticPr fontId="2"/>
  </si>
  <si>
    <t>直接工事費　　　　　　（円）</t>
    <phoneticPr fontId="2"/>
  </si>
  <si>
    <t>直接工事費　　　　　　　　　　　　（円）</t>
    <phoneticPr fontId="2"/>
  </si>
  <si>
    <t>その他土木建築工事(自由記載)</t>
    <phoneticPr fontId="2"/>
  </si>
  <si>
    <t>受入・供給設備(搬入・退出路を除く。)</t>
    <phoneticPr fontId="2"/>
  </si>
  <si>
    <t>選別設備・梱包設備・その他ごみの資源化のための設備</t>
    <phoneticPr fontId="2"/>
  </si>
  <si>
    <t>中古品・不用品の再生を行うための設備</t>
    <phoneticPr fontId="2"/>
  </si>
  <si>
    <t>再生利用に必要な保管のための設備</t>
    <phoneticPr fontId="2"/>
  </si>
  <si>
    <t>再生利用に必要な展示、交換のための設備</t>
  </si>
  <si>
    <t>再生利用に必要な展示、交換のための設備</t>
    <phoneticPr fontId="2"/>
  </si>
  <si>
    <t>前各号の設備の設置に必要な建築物</t>
  </si>
  <si>
    <t>構内道路</t>
  </si>
  <si>
    <t>構内道路</t>
    <phoneticPr fontId="2"/>
  </si>
  <si>
    <t>構内排水設備</t>
  </si>
  <si>
    <t>構内排水設備</t>
    <phoneticPr fontId="2"/>
  </si>
  <si>
    <t>構内照明設備</t>
    <phoneticPr fontId="2"/>
  </si>
  <si>
    <t>門、囲障</t>
    <phoneticPr fontId="2"/>
  </si>
  <si>
    <t>搬入道路その他ごみ搬入に必要な設備</t>
    <phoneticPr fontId="2"/>
  </si>
  <si>
    <t>電気、ガス、水道等の引込みに必要な設備</t>
  </si>
  <si>
    <t>電気、ガス、水道等の引込みに必要な設備</t>
    <phoneticPr fontId="2"/>
  </si>
  <si>
    <t>前各号の設備の設置に必要な植樹、芝張、擁壁、護岸、防潮壁等</t>
    <phoneticPr fontId="2"/>
  </si>
  <si>
    <t>(2) 分散型資源回収拠点施設</t>
    <phoneticPr fontId="2"/>
  </si>
  <si>
    <t>(3) エネルギー回収型廃棄物処理施設、高効率ごみ発電施設</t>
    <phoneticPr fontId="2"/>
  </si>
  <si>
    <t>受入・供給設備（搬入・退出路を除く。）</t>
    <phoneticPr fontId="2"/>
  </si>
  <si>
    <t>前処理設備</t>
    <phoneticPr fontId="2"/>
  </si>
  <si>
    <t>固形燃料化設備・メタン等発酵設備・その他ごみの燃料化に必要な設備</t>
    <phoneticPr fontId="2"/>
  </si>
  <si>
    <t>燃焼設備・乾燥設備・焼却残さ溶融設備・その他ごみの焼却に必要な設備</t>
    <phoneticPr fontId="2"/>
  </si>
  <si>
    <t>燃焼ガス冷却設備</t>
    <phoneticPr fontId="2"/>
  </si>
  <si>
    <t>排ガス処理設備（湿式法の設備を除く。）</t>
  </si>
  <si>
    <t>排ガス処理設備（湿式法の設備を除く。）</t>
    <phoneticPr fontId="2"/>
  </si>
  <si>
    <t>余熱利用設備・エネルギー回収設備（発生ガス等の利用設備を含む。）</t>
    <phoneticPr fontId="2"/>
  </si>
  <si>
    <t>通風設備</t>
    <phoneticPr fontId="2"/>
  </si>
  <si>
    <t>灰出し設備（灰固形化設備を含む。）</t>
    <phoneticPr fontId="2"/>
  </si>
  <si>
    <t>残さ物等処理設備（資源化設備を含む。）</t>
    <phoneticPr fontId="2"/>
  </si>
  <si>
    <t>搬出設備</t>
    <phoneticPr fontId="2"/>
  </si>
  <si>
    <t>排水処理設備（湿式法による排ガス処理設備からの排水処理に係る部分を除く。）</t>
    <phoneticPr fontId="2"/>
  </si>
  <si>
    <t>換気、除じん、脱臭等に必要な設備</t>
    <phoneticPr fontId="2"/>
  </si>
  <si>
    <t>冷却、加温、洗浄、放流等に必要な設備</t>
    <phoneticPr fontId="2"/>
  </si>
  <si>
    <t>薬剤、水、燃料の保管のための設備</t>
    <phoneticPr fontId="2"/>
  </si>
  <si>
    <t>消火設備その他火災防止に必要な設備</t>
  </si>
  <si>
    <t>前各号の設備の設置に必要な電気、ガス、水道等の設備</t>
  </si>
  <si>
    <t>前各号の設備の設置に必要な電気、ガス、水道等の設備</t>
    <phoneticPr fontId="2"/>
  </si>
  <si>
    <t>前各号の設備と同等の性能を発揮するもので前各号の設備に代替して設置し使用される備品（ただし、前各号の設備を設置し使用する場合と費用対効果が同等以上であるものに限る。）</t>
  </si>
  <si>
    <t>前各号の設備と同等の性能を発揮するもので前各号の設備に代替して設置し使用される備品（ただし、前各号の設備を設置し使用する場合と費用対効果が同等以上であるものに限る。）</t>
    <phoneticPr fontId="2"/>
  </si>
  <si>
    <t>搬入車両に係る洗車設備</t>
    <phoneticPr fontId="2"/>
  </si>
  <si>
    <t>前各号の設備の設置に必要な擁壁、護岸、防潮壁等</t>
  </si>
  <si>
    <t>前各号の設備の設置に必要な擁壁、護岸、防潮壁等</t>
    <phoneticPr fontId="2"/>
  </si>
  <si>
    <t>受入・供給設備（搬入・搬出路を除く。）</t>
  </si>
  <si>
    <t>管理棟</t>
  </si>
  <si>
    <t>搬入・搬出車両に係る洗車設備</t>
  </si>
  <si>
    <t>搬入・搬出道路その他ごみ搬入に必要な設備</t>
  </si>
  <si>
    <t>(4) 廃棄物運搬中継施設</t>
    <phoneticPr fontId="2"/>
  </si>
  <si>
    <t>(5) 有機性廃棄物リサイクル推進施設</t>
    <phoneticPr fontId="2"/>
  </si>
  <si>
    <t>受入・貯留・供給設備（搬入・退出路を除く。）</t>
  </si>
  <si>
    <t>前処理設備（汚泥濃縮装置（移動式を含む））</t>
  </si>
  <si>
    <t>発酵設備・その他有機性廃棄物のたい肥化、飼料化等の資源化に必要な設備</t>
  </si>
  <si>
    <t>嫌気性消化処理設備、好気性消化処理設備及び湿式酸化処理設備等し尿等の処理に必要な設備</t>
  </si>
  <si>
    <t>活性汚泥法処理設備</t>
  </si>
  <si>
    <t>余熱利用設備（発生ガス等の利用設備を含む。）</t>
  </si>
  <si>
    <t>残さ処理設備</t>
  </si>
  <si>
    <t>排水処理設備（消毒設備を含む。）</t>
  </si>
  <si>
    <t>希釈、冷却、加温、洗浄、放流等に必要な設備</t>
  </si>
  <si>
    <t>(6) 最終処分場</t>
    <phoneticPr fontId="2"/>
  </si>
  <si>
    <t>管理・計量設備</t>
    <phoneticPr fontId="2"/>
  </si>
  <si>
    <t>擁壁、堰堤その他廃棄物の流出防止に必要な設備</t>
    <phoneticPr fontId="2"/>
  </si>
  <si>
    <t>止水壁その他止水に必要な設備</t>
  </si>
  <si>
    <t>止水壁その他止水に必要な設備</t>
    <phoneticPr fontId="2"/>
  </si>
  <si>
    <t>覆蓋設備、雨水排除溝その他雨水及び表流水の排除に必要な設備</t>
    <phoneticPr fontId="2"/>
  </si>
  <si>
    <t>浸出液集水管その他浸出液の集水に必要な設備</t>
    <phoneticPr fontId="2"/>
  </si>
  <si>
    <t>沈でん槽その他浸出液の処理に必要な設備</t>
  </si>
  <si>
    <t>沈でん槽その他浸出液の処理に必要な設備</t>
    <phoneticPr fontId="2"/>
  </si>
  <si>
    <t>飛散防止柵その他廃棄物の飛散防止に必要な設備</t>
    <phoneticPr fontId="2"/>
  </si>
  <si>
    <t>破砕設備その他埋立処分の前処理に必要な設備</t>
    <phoneticPr fontId="2"/>
  </si>
  <si>
    <t>前各号の設備と同等の性能を発揮するもので前各号の設備に代替して設置し使用される備品
（ただし、前各号の設備を設置し使用する場合と費用対効果が同等以上であるものに限る。）</t>
    <phoneticPr fontId="2"/>
  </si>
  <si>
    <t>積出施設、揚陸施設等ごみの搬入に必要な設備</t>
    <phoneticPr fontId="2"/>
  </si>
  <si>
    <t>(7) 最終処分場再生事業</t>
    <phoneticPr fontId="2"/>
  </si>
  <si>
    <t>過年度分</t>
    <rPh sb="0" eb="3">
      <t>カネンド</t>
    </rPh>
    <rPh sb="3" eb="4">
      <t>ブン</t>
    </rPh>
    <phoneticPr fontId="2"/>
  </si>
  <si>
    <t>当該年度分</t>
    <rPh sb="0" eb="4">
      <t>トウガイネンド</t>
    </rPh>
    <rPh sb="4" eb="5">
      <t>ブン</t>
    </rPh>
    <phoneticPr fontId="2"/>
  </si>
  <si>
    <t>(8) 基幹的設備改良事業(ごみ焼却施設)</t>
    <phoneticPr fontId="2"/>
  </si>
  <si>
    <t>受入・供給設備</t>
    <phoneticPr fontId="2"/>
  </si>
  <si>
    <t>メタン発酵設備</t>
    <phoneticPr fontId="2"/>
  </si>
  <si>
    <t>燃焼（溶融）設備</t>
    <phoneticPr fontId="2"/>
  </si>
  <si>
    <t>熱回収（排ガス冷却）設備</t>
    <phoneticPr fontId="2"/>
  </si>
  <si>
    <t>余熱利用設備（バイオガス利用設備を含む）</t>
    <phoneticPr fontId="2"/>
  </si>
  <si>
    <t>灰出し設備</t>
    <phoneticPr fontId="2"/>
  </si>
  <si>
    <t>焼却残さ溶融設備</t>
    <phoneticPr fontId="2"/>
  </si>
  <si>
    <t>発酵残さ処理設備</t>
    <phoneticPr fontId="2"/>
  </si>
  <si>
    <t>給水設備</t>
    <phoneticPr fontId="2"/>
  </si>
  <si>
    <t>電気設備</t>
    <phoneticPr fontId="2"/>
  </si>
  <si>
    <t>計装設備</t>
    <phoneticPr fontId="2"/>
  </si>
  <si>
    <t>(9) 基幹的設備改良事業(し尿処理施設)</t>
    <phoneticPr fontId="2"/>
  </si>
  <si>
    <t>機械・電気共通設備</t>
    <phoneticPr fontId="2"/>
  </si>
  <si>
    <t>受入貯留・前処理設備</t>
    <phoneticPr fontId="2"/>
  </si>
  <si>
    <t>主処理設備</t>
    <phoneticPr fontId="2"/>
  </si>
  <si>
    <t>高度処理設備</t>
    <phoneticPr fontId="2"/>
  </si>
  <si>
    <t>消毒・放流設備</t>
    <phoneticPr fontId="2"/>
  </si>
  <si>
    <t>汚泥処理設備</t>
  </si>
  <si>
    <t>汚泥処理設備</t>
    <phoneticPr fontId="2"/>
  </si>
  <si>
    <t>資源化設備</t>
    <phoneticPr fontId="2"/>
  </si>
  <si>
    <t>脱臭処理設備</t>
    <phoneticPr fontId="2"/>
  </si>
  <si>
    <t>取排水設備</t>
    <phoneticPr fontId="2"/>
  </si>
  <si>
    <t>中央監視・計装設備</t>
    <phoneticPr fontId="2"/>
  </si>
  <si>
    <t>(10) 基幹的設備改良事業(リサイクルセンター)</t>
    <phoneticPr fontId="2"/>
  </si>
  <si>
    <t>破砕・破袋設備</t>
    <phoneticPr fontId="2"/>
  </si>
  <si>
    <t>圧縮設備</t>
    <phoneticPr fontId="2"/>
  </si>
  <si>
    <t>排水処理設備</t>
    <phoneticPr fontId="2"/>
  </si>
  <si>
    <t>管理棟</t>
    <phoneticPr fontId="2"/>
  </si>
  <si>
    <t>除塩設備</t>
    <phoneticPr fontId="2"/>
  </si>
  <si>
    <t>分別収集回収拠点の設備</t>
    <phoneticPr fontId="2"/>
  </si>
  <si>
    <t>その他、地域の実情に応じて、漂流・漂着ごみの処理の推進に資する設備</t>
    <phoneticPr fontId="2"/>
  </si>
  <si>
    <t>前各号の設備と同等の性能を発揮するもので前各号の設備に代替して設置し使用される備品 （ただし、前各号の設備を設置し使用する場合と費用対効果が同等以上であるものに限る。）</t>
  </si>
  <si>
    <t>積出施設、揚陸施設、搬入道路その他ごみの搬入に必要な設備</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</si>
  <si>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</si>
  <si>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</si>
  <si>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</si>
  <si>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</si>
  <si>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</si>
  <si>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</si>
  <si>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</si>
  <si>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</si>
  <si>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</si>
  <si>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</si>
  <si>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</si>
  <si>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</si>
  <si>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</si>
  <si>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</si>
  <si>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</si>
  <si>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⑱</t>
    <phoneticPr fontId="2"/>
  </si>
  <si>
    <t>⑲</t>
    <phoneticPr fontId="2"/>
  </si>
  <si>
    <t>⑳</t>
    <phoneticPr fontId="2"/>
  </si>
  <si>
    <t>㉙</t>
    <phoneticPr fontId="2"/>
  </si>
  <si>
    <t>㉚</t>
    <phoneticPr fontId="2"/>
  </si>
  <si>
    <t>㉛</t>
    <phoneticPr fontId="2"/>
  </si>
  <si>
    <t>㉜</t>
    <phoneticPr fontId="2"/>
  </si>
  <si>
    <t>分別収集回収拠点の整備</t>
    <phoneticPr fontId="2"/>
  </si>
  <si>
    <t>電動ごみ収集車及び分別ごみ収集車の整備</t>
    <phoneticPr fontId="2"/>
  </si>
  <si>
    <t>その他、地域の実情に応じて、容器包装リサイクルの推進に資する施設等の整備</t>
    <phoneticPr fontId="2"/>
  </si>
  <si>
    <t>灰溶融設備・その他焼却残さ処理及び破砕残さ溶融に必要な設備</t>
    <phoneticPr fontId="2"/>
  </si>
  <si>
    <t>排ガス処理設備</t>
    <phoneticPr fontId="2"/>
  </si>
  <si>
    <t>余熱利用設備（発生ガス等の利用設備を含む。）</t>
    <phoneticPr fontId="2"/>
  </si>
  <si>
    <t>スラグ・メタル・残さ物等処理設備（資源化、溶融飛灰処理設備を含む。）</t>
    <phoneticPr fontId="2"/>
  </si>
  <si>
    <t>スクリ－ン、脱水機、沈砂池、その他汚水の前処理に必要な設備</t>
    <phoneticPr fontId="2"/>
  </si>
  <si>
    <t>散水炉床法処理設備、活性汚泥法処理設備その他汚水の処理に必要な設備</t>
    <phoneticPr fontId="2"/>
  </si>
  <si>
    <t>消毒設備</t>
    <phoneticPr fontId="2"/>
  </si>
  <si>
    <t>脱臭設備</t>
    <phoneticPr fontId="2"/>
  </si>
  <si>
    <t>換気、除じん等に必要な設備</t>
    <phoneticPr fontId="2"/>
  </si>
  <si>
    <t>幹線管渠（内径１５０ｍ／ｍ以上のものに限る。）及びこれに付属する枡、取付管、マンホ－ル等の設備</t>
    <phoneticPr fontId="2"/>
  </si>
  <si>
    <t>管理・計量設備、ポンプ設備等の設備</t>
    <phoneticPr fontId="2"/>
  </si>
  <si>
    <t>燃焼設備・醗酵設備・焼却残さ溶融設備、その他ごみの処理に必要な設備</t>
    <phoneticPr fontId="2"/>
  </si>
  <si>
    <t>余熱利用設備</t>
    <phoneticPr fontId="2"/>
  </si>
  <si>
    <t>不燃物処理・資源化設備</t>
    <phoneticPr fontId="2"/>
  </si>
  <si>
    <t>前各号の補完施設</t>
    <phoneticPr fontId="2"/>
  </si>
  <si>
    <t>燃焼設備・乾燥設備・焼却残さ溶融設備、その他ごみの焼却に必要な設備</t>
    <phoneticPr fontId="2"/>
  </si>
  <si>
    <t>共通仮設費③</t>
    <rPh sb="0" eb="2">
      <t>キョウツウ</t>
    </rPh>
    <rPh sb="2" eb="4">
      <t>カセツ</t>
    </rPh>
    <rPh sb="4" eb="5">
      <t>ヒ</t>
    </rPh>
    <phoneticPr fontId="2"/>
  </si>
  <si>
    <t>純工事費④　(①+③)</t>
    <phoneticPr fontId="2"/>
  </si>
  <si>
    <t>現場管理費⑤
（（④-②/2）×現場管理費率）</t>
    <rPh sb="0" eb="2">
      <t>ゲンバ</t>
    </rPh>
    <rPh sb="2" eb="5">
      <t>カンリヒ</t>
    </rPh>
    <rPh sb="4" eb="5">
      <t>ヒ</t>
    </rPh>
    <rPh sb="16" eb="22">
      <t>ゲンバカンリヒリツ</t>
    </rPh>
    <phoneticPr fontId="2"/>
  </si>
  <si>
    <t>工事原価⑥　（④+⑤）</t>
    <phoneticPr fontId="2"/>
  </si>
  <si>
    <t>一般管理費⑦
（⑥×一般管理費率）</t>
    <rPh sb="10" eb="16">
      <t>イッパンカンリヒリツ</t>
    </rPh>
    <phoneticPr fontId="2"/>
  </si>
  <si>
    <t xml:space="preserve">       直接工事費合計額①</t>
    <rPh sb="12" eb="15">
      <t>ゴウケイガク</t>
    </rPh>
    <phoneticPr fontId="2"/>
  </si>
  <si>
    <t>(11) 基幹的設備改良事業(ストックヤード)</t>
    <phoneticPr fontId="2"/>
  </si>
  <si>
    <t>(12) 漂流・漂着ごみ処理施設</t>
    <phoneticPr fontId="2"/>
  </si>
  <si>
    <t>(13) コミュニティ・プラント</t>
    <phoneticPr fontId="2"/>
  </si>
  <si>
    <t>(14) 基幹的設備改造:エネルギー回収型廃棄物処理施設（交付要綱別表１の第１５項の事業として整備するも
の）</t>
    <phoneticPr fontId="2"/>
  </si>
  <si>
    <t>(16) 廃棄物処理施設基幹的設備改造（沖縄
県､離島地域､奄美群島のみ交付対象）</t>
    <phoneticPr fontId="2"/>
  </si>
  <si>
    <t>(17) 可燃性廃棄物直接埋立施設</t>
    <phoneticPr fontId="2"/>
  </si>
  <si>
    <t>(18) 焼却施設</t>
    <phoneticPr fontId="2"/>
  </si>
  <si>
    <t>(15) 基幹的設備改造:リサイクルセンター（交付要綱別表１の第１５項の事業として整備するもの）</t>
    <phoneticPr fontId="2"/>
  </si>
  <si>
    <t>消費税相当額⑩</t>
    <rPh sb="0" eb="3">
      <t>ショウヒゼイ</t>
    </rPh>
    <rPh sb="3" eb="5">
      <t>ソウトウ</t>
    </rPh>
    <rPh sb="5" eb="6">
      <t>ガク</t>
    </rPh>
    <phoneticPr fontId="2"/>
  </si>
  <si>
    <t>その他付帯工事(自由記載)⑧</t>
    <phoneticPr fontId="2"/>
  </si>
  <si>
    <t>廃焼却施設解体費⑧</t>
    <rPh sb="0" eb="1">
      <t>ハイ</t>
    </rPh>
    <rPh sb="1" eb="3">
      <t>ショウキャク</t>
    </rPh>
    <rPh sb="3" eb="5">
      <t>シセツ</t>
    </rPh>
    <rPh sb="5" eb="8">
      <t>カイタイヒ</t>
    </rPh>
    <phoneticPr fontId="2"/>
  </si>
  <si>
    <t>用地費及び補償費⑧</t>
    <rPh sb="0" eb="3">
      <t>ヨウチヒ</t>
    </rPh>
    <rPh sb="3" eb="4">
      <t>オヨ</t>
    </rPh>
    <rPh sb="5" eb="8">
      <t>ホショウヒ</t>
    </rPh>
    <phoneticPr fontId="2"/>
  </si>
  <si>
    <t>調査費⑧</t>
    <rPh sb="0" eb="3">
      <t>チョウサヒ</t>
    </rPh>
    <phoneticPr fontId="2"/>
  </si>
  <si>
    <t>工事雑費⑧</t>
    <rPh sb="2" eb="4">
      <t>ザッピ</t>
    </rPh>
    <phoneticPr fontId="2"/>
  </si>
  <si>
    <t>事務費⑧</t>
    <rPh sb="0" eb="3">
      <t>ジムヒ</t>
    </rPh>
    <phoneticPr fontId="2"/>
  </si>
  <si>
    <t xml:space="preserve">      その他工事⑧</t>
    <rPh sb="8" eb="9">
      <t>タ</t>
    </rPh>
    <rPh sb="9" eb="11">
      <t>コウジ</t>
    </rPh>
    <phoneticPr fontId="2"/>
  </si>
  <si>
    <t>本事業費⑨　（⑥+⑦＋⑧）</t>
    <rPh sb="0" eb="1">
      <t>ホン</t>
    </rPh>
    <rPh sb="1" eb="3">
      <t>ジギョウ</t>
    </rPh>
    <rPh sb="3" eb="4">
      <t>ヒ</t>
    </rPh>
    <phoneticPr fontId="2"/>
  </si>
  <si>
    <t>本事業費（税込）⑪　（⑨＋⑩）</t>
    <rPh sb="0" eb="1">
      <t>ホン</t>
    </rPh>
    <rPh sb="1" eb="4">
      <t>ジギョウヒ</t>
    </rPh>
    <rPh sb="5" eb="7">
      <t>ゼイコ</t>
    </rPh>
    <phoneticPr fontId="2"/>
  </si>
  <si>
    <t>【（施設名）】</t>
    <rPh sb="2" eb="4">
      <t>シセツ</t>
    </rPh>
    <rPh sb="4" eb="5">
      <t>メイ</t>
    </rPh>
    <phoneticPr fontId="2"/>
  </si>
  <si>
    <t>判定</t>
    <rPh sb="0" eb="2">
      <t>ハンテイ</t>
    </rPh>
    <phoneticPr fontId="2"/>
  </si>
  <si>
    <t>(1)　1つの事業で複数工事を行った場合は、上記表にまとめた金額で記載してください。</t>
    <rPh sb="7" eb="9">
      <t>ジギョウ</t>
    </rPh>
    <rPh sb="10" eb="12">
      <t>フクスウ</t>
    </rPh>
    <rPh sb="12" eb="14">
      <t>コウジ</t>
    </rPh>
    <rPh sb="15" eb="16">
      <t>オコナ</t>
    </rPh>
    <rPh sb="18" eb="20">
      <t>バアイ</t>
    </rPh>
    <rPh sb="22" eb="24">
      <t>ジョウキ</t>
    </rPh>
    <rPh sb="24" eb="25">
      <t>ヒョウ</t>
    </rPh>
    <rPh sb="30" eb="32">
      <t>キンガク</t>
    </rPh>
    <rPh sb="33" eb="35">
      <t>キサイ</t>
    </rPh>
    <phoneticPr fontId="2"/>
  </si>
  <si>
    <t>(1)　1つの事業で複数工事を行った場合は、上記表にまとめた金額で記載してください。</t>
    <phoneticPr fontId="2"/>
  </si>
  <si>
    <t>【〇△処理センター】</t>
    <rPh sb="3" eb="5">
      <t>ショリ</t>
    </rPh>
    <phoneticPr fontId="2"/>
  </si>
  <si>
    <t>(3)　「その他土木建築工事(自由記載)」及び「その他付帯工事(自由記載)」については、複数ある場合に随時行を追加してください。</t>
    <rPh sb="21" eb="22">
      <t>オヨ</t>
    </rPh>
    <rPh sb="44" eb="46">
      <t>フクスウ</t>
    </rPh>
    <rPh sb="48" eb="50">
      <t>バアイ</t>
    </rPh>
    <rPh sb="51" eb="53">
      <t>ズイジ</t>
    </rPh>
    <rPh sb="53" eb="54">
      <t>ギョウ</t>
    </rPh>
    <rPh sb="55" eb="57">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</si>
</sst>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0\)"/>
    <numFmt numFmtId="178" formatCode="#,##0_ "/>
    <numFmt numFmtId="179" formatCode="0.0%"/>
  </numFmts>
  <fonts count="17">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游ゴシック"/>
      <family val="3"/>
      <charset val="128"/>
      <scheme val="minor"/>
    </font>
    <font>
      <sz val="10"/>
      <name val="游ゴシック"/>
      <family val="3"/>
      <charset val="128"/>
      <scheme val="minor"/>
    </font>
    <font>
      <sz val="11"/>
      <color theme="1"/>
      <name val="游ゴシック"/>
      <family val="2"/>
      <charset val="128"/>
      <scheme val="minor"/>
    </font>
    <font>
      <u/>
      <sz val="14"/>
      <color theme="1"/>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4"/>
      <name val="游ゴシック"/>
      <family val="3"/>
      <charset val="128"/>
      <scheme val="minor"/>
    </font>
    <font>
      <u/>
      <sz val="11"/>
      <color indexed="12"/>
      <name val="ＭＳ Ｐ明朝"/>
      <family val="1"/>
      <charset val="128"/>
    </font>
    <font>
      <sz val="10"/>
      <color theme="1"/>
      <name val="游ゴシック"/>
      <family val="3"/>
      <charset val="128"/>
      <scheme val="minor"/>
    </font>
    <font>
      <b/>
      <sz val="18"/>
      <name val="游ゴシック"/>
      <family val="3"/>
      <charset val="128"/>
      <scheme val="minor"/>
    </font>
    <font>
      <sz val="10"/>
      <color theme="1"/>
      <name val="游ゴシック"/>
      <family val="2"/>
      <charset val="128"/>
      <scheme val="minor"/>
    </font>
    <font>
      <b/>
      <sz val="11"/>
      <name val="游ゴシック"/>
      <family val="3"/>
      <charset val="128"/>
      <scheme val="minor"/>
    </font>
    <font>
      <sz val="16"/>
      <name val="游ゴシック"/>
      <family val="3"/>
      <charset val="128"/>
      <scheme val="minor"/>
    </font>
    <font>
      <b/>
      <sz val="9"/>
      <color indexed="81"/>
      <name val="MS P ゴシック"/>
      <family val="3"/>
      <charset val="128"/>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38">
    <border>
      <left/>
      <right/>
      <top/>
      <bottom/>
      <diagonal/>
    </border>
    <border>
      <left style="medium">
        <color auto="1"/>
      </left>
      <right/>
      <top style="medium">
        <color auto="1"/>
      </top>
      <bottom/>
      <diagonal/>
    </border>
    <border>
      <left style="thin">
        <color auto="1"/>
      </left>
      <right/>
      <top style="medium">
        <color auto="1"/>
      </top>
      <bottom style="thin">
        <color auto="1"/>
      </bottom>
      <diagonal/>
    </border>
    <border>
      <left/>
      <right/>
      <top style="medium">
        <color indexed="64"/>
      </top>
      <bottom style="thin">
        <color indexed="64"/>
      </bottom>
      <diagonal/>
    </border>
    <border>
      <left style="medium">
        <color auto="1"/>
      </left>
      <right/>
      <top style="thin">
        <color indexed="64"/>
      </top>
      <bottom style="thin">
        <color indexed="64"/>
      </bottom>
      <diagonal/>
    </border>
    <border>
      <left style="medium">
        <color auto="1"/>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diagonalUp="1">
      <left style="thin">
        <color indexed="64"/>
      </left>
      <right style="thin">
        <color auto="1"/>
      </right>
      <top/>
      <bottom style="thin">
        <color auto="1"/>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auto="1"/>
      </left>
      <right/>
      <top style="thin">
        <color indexed="64"/>
      </top>
      <bottom style="thin">
        <color indexed="64"/>
      </bottom>
      <diagonal style="thin">
        <color auto="1"/>
      </diagonal>
    </border>
    <border diagonalUp="1">
      <left style="thin">
        <color auto="1"/>
      </left>
      <right/>
      <top style="thin">
        <color indexed="64"/>
      </top>
      <bottom/>
      <diagonal style="thin">
        <color auto="1"/>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indexed="64"/>
      </top>
      <bottom style="medium">
        <color auto="1"/>
      </bottom>
      <diagonal/>
    </border>
    <border>
      <left/>
      <right/>
      <top style="thin">
        <color indexed="64"/>
      </top>
      <bottom style="thin">
        <color auto="1"/>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right/>
      <top style="thin">
        <color indexed="64"/>
      </top>
      <bottom style="medium">
        <color indexed="64"/>
      </bottom>
      <diagonal/>
    </border>
    <border diagonalUp="1">
      <left style="thin">
        <color indexed="64"/>
      </left>
      <right/>
      <top style="thin">
        <color indexed="64"/>
      </top>
      <bottom style="medium">
        <color auto="1"/>
      </bottom>
      <diagonal style="thin">
        <color indexed="64"/>
      </diagonal>
    </border>
    <border>
      <left style="thin">
        <color auto="1"/>
      </left>
      <right style="medium">
        <color indexed="64"/>
      </right>
      <top/>
      <bottom/>
      <diagonal/>
    </border>
    <border>
      <left style="medium">
        <color indexed="64"/>
      </left>
      <right/>
      <top style="thin">
        <color auto="1"/>
      </top>
      <bottom/>
      <diagonal/>
    </border>
  </borders>
  <cellStyleXfs count="5">
    <xf numFmtId="0" fontId="0" fillId="0" borderId="0">
      <alignment vertical="center"/>
    </xf>
    <xf numFmtId="0" fontId="10" fillId="0" borderId="0" applyNumberFormat="0" applyFill="0" applyBorder="0" applyAlignment="0" applyProtection="0">
      <alignment vertical="top"/>
      <protection locked="0"/>
    </xf>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15">
    <xf numFmtId="0" fontId="0" fillId="0" borderId="0" xfId="0">
      <alignment vertical="center"/>
    </xf>
    <xf numFmtId="0" fontId="1" fillId="0" borderId="0" xfId="2" applyFont="1">
      <alignment vertical="center"/>
    </xf>
    <xf numFmtId="176" fontId="1" fillId="0" borderId="0" xfId="2" applyNumberFormat="1" applyFont="1">
      <alignment vertical="center"/>
    </xf>
    <xf numFmtId="176" fontId="3" fillId="0" borderId="0" xfId="2" applyNumberFormat="1" applyFont="1">
      <alignment vertical="center"/>
    </xf>
    <xf numFmtId="0" fontId="4" fillId="0" borderId="0" xfId="2" applyFont="1" applyAlignment="1">
      <alignment horizontal="left" vertical="center"/>
    </xf>
    <xf numFmtId="176" fontId="4" fillId="0" borderId="0" xfId="2" applyNumberFormat="1" applyFont="1" applyAlignment="1">
      <alignment horizontal="right" vertical="center"/>
    </xf>
    <xf numFmtId="178" fontId="4" fillId="0" borderId="0" xfId="2" applyNumberFormat="1" applyFont="1" applyAlignment="1">
      <alignment horizontal="right" vertical="center"/>
    </xf>
    <xf numFmtId="0" fontId="3" fillId="0" borderId="0" xfId="2" applyFont="1" applyAlignment="1">
      <alignment vertical="center" textRotation="255"/>
    </xf>
    <xf numFmtId="0" fontId="4" fillId="0" borderId="0" xfId="2" applyFont="1" applyAlignment="1">
      <alignment vertical="center" textRotation="255"/>
    </xf>
    <xf numFmtId="176" fontId="3" fillId="0" borderId="0" xfId="2" applyNumberFormat="1" applyFont="1" applyAlignment="1">
      <alignment horizontal="right" vertical="center"/>
    </xf>
    <xf numFmtId="178" fontId="3" fillId="0" borderId="0" xfId="2" applyNumberFormat="1" applyFont="1" applyAlignment="1">
      <alignment horizontal="right" vertical="center"/>
    </xf>
    <xf numFmtId="0" fontId="5" fillId="0" borderId="0" xfId="2">
      <alignment vertical="center"/>
    </xf>
    <xf numFmtId="179" fontId="0" fillId="2" borderId="7" xfId="3" applyNumberFormat="1" applyFont="1" applyFill="1" applyBorder="1" applyAlignment="1">
      <alignment horizontal="center" vertical="center"/>
    </xf>
    <xf numFmtId="0" fontId="5" fillId="0" borderId="7" xfId="2" applyBorder="1" applyAlignment="1">
      <alignment horizontal="center" vertical="center"/>
    </xf>
    <xf numFmtId="179" fontId="0" fillId="0" borderId="7" xfId="3" applyNumberFormat="1" applyFont="1" applyBorder="1">
      <alignment vertical="center"/>
    </xf>
    <xf numFmtId="38" fontId="0" fillId="0" borderId="7" xfId="4" applyFont="1" applyBorder="1">
      <alignment vertical="center"/>
    </xf>
    <xf numFmtId="0" fontId="5" fillId="0" borderId="7" xfId="2" applyBorder="1">
      <alignment vertical="center"/>
    </xf>
    <xf numFmtId="0" fontId="5" fillId="0" borderId="11" xfId="2" applyBorder="1" applyAlignment="1">
      <alignment horizontal="centerContinuous" vertical="center"/>
    </xf>
    <xf numFmtId="0" fontId="5" fillId="0" borderId="10" xfId="2" applyBorder="1" applyAlignment="1">
      <alignment horizontal="centerContinuous" vertical="center"/>
    </xf>
    <xf numFmtId="38" fontId="7" fillId="2" borderId="7" xfId="4" applyFont="1" applyFill="1" applyBorder="1">
      <alignment vertical="center"/>
    </xf>
    <xf numFmtId="0" fontId="8" fillId="2" borderId="7" xfId="2" applyFont="1" applyFill="1" applyBorder="1" applyAlignment="1">
      <alignment horizontal="center" vertical="center"/>
    </xf>
    <xf numFmtId="0" fontId="6" fillId="0" borderId="0" xfId="2" applyFont="1">
      <alignment vertical="center"/>
    </xf>
    <xf numFmtId="176" fontId="3" fillId="0" borderId="18" xfId="2" applyNumberFormat="1" applyFont="1" applyBorder="1" applyAlignment="1">
      <alignment horizontal="right" vertical="center"/>
    </xf>
    <xf numFmtId="176" fontId="3" fillId="2" borderId="7" xfId="2" applyNumberFormat="1" applyFont="1" applyFill="1" applyBorder="1" applyAlignment="1">
      <alignment horizontal="right" vertical="center"/>
    </xf>
    <xf numFmtId="178" fontId="3" fillId="0" borderId="14" xfId="2" applyNumberFormat="1" applyFont="1" applyBorder="1" applyAlignment="1">
      <alignment horizontal="right" vertical="center"/>
    </xf>
    <xf numFmtId="178" fontId="3" fillId="0" borderId="12" xfId="2" applyNumberFormat="1" applyFont="1" applyBorder="1" applyAlignment="1">
      <alignment horizontal="right" vertical="center"/>
    </xf>
    <xf numFmtId="176" fontId="3" fillId="0" borderId="7" xfId="2" applyNumberFormat="1" applyFont="1" applyBorder="1" applyAlignment="1">
      <alignment horizontal="right" vertical="center"/>
    </xf>
    <xf numFmtId="178" fontId="3" fillId="2" borderId="7" xfId="2" applyNumberFormat="1" applyFont="1" applyFill="1" applyBorder="1" applyAlignment="1">
      <alignment horizontal="right" vertical="center"/>
    </xf>
    <xf numFmtId="10" fontId="4" fillId="0" borderId="9" xfId="2" applyNumberFormat="1" applyFont="1" applyBorder="1" applyAlignment="1">
      <alignment horizontal="right" vertical="center" wrapText="1"/>
    </xf>
    <xf numFmtId="178" fontId="3" fillId="2" borderId="16" xfId="2" applyNumberFormat="1" applyFont="1" applyFill="1" applyBorder="1" applyAlignment="1">
      <alignment horizontal="right" vertical="center"/>
    </xf>
    <xf numFmtId="0" fontId="4" fillId="0" borderId="4" xfId="2" applyFont="1" applyBorder="1" applyAlignment="1">
      <alignment vertical="center" textRotation="255"/>
    </xf>
    <xf numFmtId="178" fontId="3" fillId="0" borderId="10" xfId="2" applyNumberFormat="1" applyFont="1" applyBorder="1" applyAlignment="1">
      <alignment horizontal="right" vertical="center"/>
    </xf>
    <xf numFmtId="178" fontId="3" fillId="2" borderId="6" xfId="2" applyNumberFormat="1" applyFont="1" applyFill="1" applyBorder="1" applyAlignment="1">
      <alignment horizontal="right" vertical="center"/>
    </xf>
    <xf numFmtId="0" fontId="4" fillId="0" borderId="4" xfId="2" applyFont="1" applyBorder="1" applyAlignment="1">
      <alignment horizontal="center" vertical="center" textRotation="255"/>
    </xf>
    <xf numFmtId="178" fontId="3" fillId="0" borderId="13" xfId="2" applyNumberFormat="1" applyFont="1" applyBorder="1" applyAlignment="1">
      <alignment horizontal="right" vertical="center"/>
    </xf>
    <xf numFmtId="0" fontId="4" fillId="0" borderId="4" xfId="2" applyFont="1" applyBorder="1" applyAlignment="1">
      <alignment horizontal="center" vertical="center"/>
    </xf>
    <xf numFmtId="177" fontId="3" fillId="2" borderId="8" xfId="2" applyNumberFormat="1" applyFont="1" applyFill="1" applyBorder="1" applyAlignment="1">
      <alignment horizontal="right" vertical="center"/>
    </xf>
    <xf numFmtId="176" fontId="4" fillId="0" borderId="7" xfId="2" applyNumberFormat="1" applyFont="1" applyBorder="1" applyAlignment="1">
      <alignment horizontal="center" vertical="center" wrapText="1"/>
    </xf>
    <xf numFmtId="0" fontId="4" fillId="0" borderId="7" xfId="2" applyFont="1" applyBorder="1" applyAlignment="1">
      <alignment horizontal="center" vertical="center" wrapText="1"/>
    </xf>
    <xf numFmtId="176" fontId="1" fillId="0" borderId="0" xfId="2" applyNumberFormat="1" applyFont="1" applyAlignment="1">
      <alignment horizontal="right"/>
    </xf>
    <xf numFmtId="0" fontId="9" fillId="0" borderId="0" xfId="2" applyFont="1" applyAlignment="1">
      <alignment horizontal="left" vertical="center"/>
    </xf>
    <xf numFmtId="0" fontId="8" fillId="2" borderId="0" xfId="2" applyFont="1" applyFill="1" applyAlignment="1">
      <alignment horizontal="center" vertical="center"/>
    </xf>
    <xf numFmtId="38" fontId="7" fillId="2" borderId="0" xfId="4" applyFont="1" applyFill="1" applyBorder="1">
      <alignment vertical="center"/>
    </xf>
    <xf numFmtId="0" fontId="5" fillId="0" borderId="0" xfId="2" applyAlignment="1">
      <alignment horizontal="centerContinuous" vertical="center"/>
    </xf>
    <xf numFmtId="0" fontId="5" fillId="0" borderId="0" xfId="2" applyAlignment="1">
      <alignment horizontal="center" vertical="center"/>
    </xf>
    <xf numFmtId="0" fontId="4" fillId="0" borderId="4" xfId="2" applyFont="1" applyBorder="1" applyAlignment="1">
      <alignment horizontal="left" vertical="center"/>
    </xf>
    <xf numFmtId="0" fontId="4" fillId="0" borderId="20" xfId="2" applyFont="1" applyBorder="1" applyAlignment="1">
      <alignment horizontal="left" vertical="center"/>
    </xf>
    <xf numFmtId="0" fontId="11" fillId="0" borderId="4" xfId="2" applyFont="1" applyBorder="1">
      <alignment vertical="center"/>
    </xf>
    <xf numFmtId="0" fontId="4" fillId="0" borderId="10" xfId="2" applyFont="1" applyBorder="1">
      <alignment vertical="center"/>
    </xf>
    <xf numFmtId="176" fontId="4" fillId="0" borderId="25" xfId="2" applyNumberFormat="1" applyFont="1" applyBorder="1" applyAlignment="1">
      <alignment horizontal="center" vertical="center" wrapText="1"/>
    </xf>
    <xf numFmtId="178" fontId="3" fillId="2" borderId="27" xfId="2" applyNumberFormat="1" applyFont="1" applyFill="1" applyBorder="1" applyAlignment="1">
      <alignment horizontal="right" vertical="center"/>
    </xf>
    <xf numFmtId="178" fontId="3" fillId="0" borderId="28" xfId="2" applyNumberFormat="1" applyFont="1" applyBorder="1" applyAlignment="1">
      <alignment horizontal="right" vertical="center"/>
    </xf>
    <xf numFmtId="178" fontId="3" fillId="2" borderId="15" xfId="2" applyNumberFormat="1" applyFont="1" applyFill="1" applyBorder="1" applyAlignment="1">
      <alignment horizontal="right" vertical="center"/>
    </xf>
    <xf numFmtId="178" fontId="3" fillId="0" borderId="25" xfId="2" applyNumberFormat="1" applyFont="1" applyBorder="1" applyAlignment="1">
      <alignment horizontal="right" vertical="center"/>
    </xf>
    <xf numFmtId="178" fontId="3" fillId="2" borderId="24" xfId="2" applyNumberFormat="1" applyFont="1" applyFill="1" applyBorder="1" applyAlignment="1">
      <alignment horizontal="right" vertical="center"/>
    </xf>
    <xf numFmtId="178" fontId="3" fillId="0" borderId="15" xfId="2" applyNumberFormat="1" applyFont="1" applyBorder="1" applyAlignment="1">
      <alignment horizontal="right" vertical="center"/>
    </xf>
    <xf numFmtId="178" fontId="3" fillId="0" borderId="4" xfId="2" applyNumberFormat="1" applyFont="1" applyBorder="1" applyAlignment="1">
      <alignment horizontal="right" vertical="center"/>
    </xf>
    <xf numFmtId="178" fontId="3" fillId="2" borderId="5" xfId="2" applyNumberFormat="1" applyFont="1" applyFill="1" applyBorder="1" applyAlignment="1">
      <alignment horizontal="right" vertical="center"/>
    </xf>
    <xf numFmtId="176" fontId="3" fillId="0" borderId="15" xfId="2" applyNumberFormat="1" applyFont="1" applyBorder="1" applyAlignment="1">
      <alignment horizontal="right" vertical="center"/>
    </xf>
    <xf numFmtId="176" fontId="3" fillId="2" borderId="15" xfId="2" applyNumberFormat="1" applyFont="1" applyFill="1" applyBorder="1" applyAlignment="1">
      <alignment horizontal="right" vertical="center"/>
    </xf>
    <xf numFmtId="176" fontId="3" fillId="0" borderId="17" xfId="2" applyNumberFormat="1" applyFont="1" applyBorder="1" applyAlignment="1">
      <alignment horizontal="right" vertical="center"/>
    </xf>
    <xf numFmtId="178" fontId="3" fillId="0" borderId="29" xfId="2" applyNumberFormat="1" applyFont="1" applyBorder="1" applyAlignment="1">
      <alignment horizontal="right" vertical="center"/>
    </xf>
    <xf numFmtId="0" fontId="4" fillId="0" borderId="19" xfId="2" applyFont="1" applyBorder="1">
      <alignment vertical="center"/>
    </xf>
    <xf numFmtId="0" fontId="11" fillId="0" borderId="19" xfId="2" applyFont="1" applyBorder="1" applyAlignment="1">
      <alignment vertical="center" wrapText="1"/>
    </xf>
    <xf numFmtId="0" fontId="4" fillId="0" borderId="19" xfId="2" applyFont="1" applyBorder="1" applyAlignment="1">
      <alignment vertical="center" wrapText="1"/>
    </xf>
    <xf numFmtId="0" fontId="4" fillId="0" borderId="19" xfId="2" applyFont="1" applyBorder="1" applyAlignment="1">
      <alignment horizontal="left" vertical="center"/>
    </xf>
    <xf numFmtId="0" fontId="4" fillId="0" borderId="19" xfId="2" applyFont="1" applyBorder="1" applyAlignment="1">
      <alignment horizontal="left" vertical="center" wrapText="1"/>
    </xf>
    <xf numFmtId="0" fontId="4" fillId="0" borderId="34" xfId="2" applyFont="1" applyBorder="1" applyAlignment="1">
      <alignment horizontal="left" vertical="center"/>
    </xf>
    <xf numFmtId="0" fontId="13" fillId="0" borderId="0" xfId="0" applyFont="1">
      <alignment vertical="center"/>
    </xf>
    <xf numFmtId="0" fontId="0" fillId="0" borderId="0" xfId="0" applyAlignment="1">
      <alignment vertical="center" wrapText="1"/>
    </xf>
    <xf numFmtId="0" fontId="11" fillId="0" borderId="0" xfId="2" applyFont="1" applyAlignment="1">
      <alignment vertical="center" wrapText="1"/>
    </xf>
    <xf numFmtId="0" fontId="4" fillId="0" borderId="0" xfId="2" applyFont="1" applyAlignment="1">
      <alignment vertical="center" wrapText="1"/>
    </xf>
    <xf numFmtId="0" fontId="11" fillId="0" borderId="0" xfId="0" applyFont="1">
      <alignment vertical="center"/>
    </xf>
    <xf numFmtId="0" fontId="11" fillId="0" borderId="0" xfId="0" applyFont="1" applyAlignment="1">
      <alignment vertical="center" wrapText="1"/>
    </xf>
    <xf numFmtId="0" fontId="4" fillId="0" borderId="0" xfId="2" applyFont="1">
      <alignment vertical="center"/>
    </xf>
    <xf numFmtId="178" fontId="3" fillId="3" borderId="27" xfId="2" applyNumberFormat="1" applyFont="1" applyFill="1" applyBorder="1" applyAlignment="1">
      <alignment horizontal="right" vertical="center"/>
    </xf>
    <xf numFmtId="177" fontId="3" fillId="3" borderId="8" xfId="2" applyNumberFormat="1" applyFont="1" applyFill="1" applyBorder="1" applyAlignment="1">
      <alignment horizontal="right" vertical="center"/>
    </xf>
    <xf numFmtId="178" fontId="3" fillId="3" borderId="7" xfId="2" applyNumberFormat="1" applyFont="1" applyFill="1" applyBorder="1" applyAlignment="1">
      <alignment horizontal="right" vertical="center"/>
    </xf>
    <xf numFmtId="177" fontId="3" fillId="3" borderId="14" xfId="2" applyNumberFormat="1" applyFont="1" applyFill="1" applyBorder="1" applyAlignment="1">
      <alignment horizontal="right" vertical="center"/>
    </xf>
    <xf numFmtId="178" fontId="3" fillId="0" borderId="35" xfId="2" applyNumberFormat="1" applyFont="1" applyBorder="1" applyAlignment="1">
      <alignment horizontal="right" vertical="center"/>
    </xf>
    <xf numFmtId="176" fontId="3" fillId="0" borderId="20" xfId="2" applyNumberFormat="1" applyFont="1" applyBorder="1" applyAlignment="1">
      <alignment horizontal="right" vertical="center"/>
    </xf>
    <xf numFmtId="177" fontId="3" fillId="3" borderId="9" xfId="2" applyNumberFormat="1" applyFont="1" applyFill="1" applyBorder="1" applyAlignment="1">
      <alignment horizontal="right" vertical="center"/>
    </xf>
    <xf numFmtId="178" fontId="3" fillId="0" borderId="36" xfId="2" applyNumberFormat="1" applyFont="1" applyBorder="1" applyAlignment="1">
      <alignment horizontal="right" vertical="center"/>
    </xf>
    <xf numFmtId="177" fontId="3" fillId="2" borderId="7" xfId="2" applyNumberFormat="1" applyFont="1" applyFill="1" applyBorder="1" applyAlignment="1">
      <alignment horizontal="right" vertical="center"/>
    </xf>
    <xf numFmtId="176" fontId="3" fillId="0" borderId="4" xfId="2" applyNumberFormat="1" applyFont="1" applyBorder="1" applyAlignment="1">
      <alignment horizontal="right" vertical="center"/>
    </xf>
    <xf numFmtId="178" fontId="3" fillId="3" borderId="37" xfId="2" applyNumberFormat="1" applyFont="1" applyFill="1" applyBorder="1" applyAlignment="1">
      <alignment horizontal="right" vertical="center"/>
    </xf>
    <xf numFmtId="179" fontId="0" fillId="2" borderId="0" xfId="3" applyNumberFormat="1" applyFont="1" applyFill="1" applyBorder="1" applyAlignment="1">
      <alignment horizontal="center" vertical="center"/>
    </xf>
    <xf numFmtId="0" fontId="14" fillId="0" borderId="0" xfId="2" applyFont="1" applyAlignment="1">
      <alignment horizontal="center" vertical="center"/>
    </xf>
    <xf numFmtId="178" fontId="15" fillId="0" borderId="0" xfId="2" applyNumberFormat="1" applyFont="1" applyAlignment="1">
      <alignment horizontal="center" vertical="center"/>
    </xf>
    <xf numFmtId="179" fontId="4" fillId="3" borderId="7" xfId="2" applyNumberFormat="1" applyFont="1" applyFill="1" applyBorder="1" applyAlignment="1">
      <alignment horizontal="right" vertical="center"/>
    </xf>
    <xf numFmtId="179" fontId="4" fillId="3" borderId="7" xfId="3" applyNumberFormat="1" applyFont="1" applyFill="1" applyBorder="1" applyAlignment="1">
      <alignment horizontal="right" vertical="center"/>
    </xf>
    <xf numFmtId="0" fontId="8" fillId="3" borderId="0" xfId="2" applyFont="1" applyFill="1" applyAlignment="1">
      <alignment horizontal="center" vertical="center"/>
    </xf>
    <xf numFmtId="38" fontId="7" fillId="3" borderId="0" xfId="4" applyFont="1" applyFill="1" applyBorder="1">
      <alignment vertical="center"/>
    </xf>
    <xf numFmtId="0" fontId="4" fillId="0" borderId="4" xfId="2" applyFont="1" applyBorder="1" applyAlignment="1">
      <alignment horizontal="right" vertical="center"/>
    </xf>
    <xf numFmtId="0" fontId="4" fillId="0" borderId="19" xfId="2" applyFont="1" applyBorder="1" applyAlignment="1">
      <alignment horizontal="right" vertical="center"/>
    </xf>
    <xf numFmtId="0" fontId="4" fillId="0" borderId="26" xfId="2" applyFont="1" applyBorder="1" applyAlignment="1">
      <alignment horizontal="right" vertical="center"/>
    </xf>
    <xf numFmtId="0" fontId="1" fillId="0" borderId="4" xfId="2" applyFont="1" applyBorder="1" applyAlignment="1">
      <alignment horizontal="right" vertical="center"/>
    </xf>
    <xf numFmtId="0" fontId="1" fillId="0" borderId="19" xfId="2" applyFont="1" applyBorder="1" applyAlignment="1">
      <alignment horizontal="right" vertical="center"/>
    </xf>
    <xf numFmtId="0" fontId="1" fillId="0" borderId="26" xfId="2" applyFont="1" applyBorder="1" applyAlignment="1">
      <alignment horizontal="right" vertical="center"/>
    </xf>
    <xf numFmtId="0" fontId="4" fillId="0" borderId="4" xfId="2" applyFont="1" applyBorder="1" applyAlignment="1">
      <alignment horizontal="left" vertical="center"/>
    </xf>
    <xf numFmtId="0" fontId="4" fillId="0" borderId="19" xfId="2" applyFont="1" applyBorder="1" applyAlignment="1">
      <alignment horizontal="left" vertical="center"/>
    </xf>
    <xf numFmtId="0" fontId="4" fillId="0" borderId="4" xfId="2" applyFont="1" applyBorder="1">
      <alignment vertical="center"/>
    </xf>
    <xf numFmtId="0" fontId="5" fillId="0" borderId="19" xfId="2" applyBorder="1">
      <alignment vertical="center"/>
    </xf>
    <xf numFmtId="176" fontId="12" fillId="0" borderId="30" xfId="2" applyNumberFormat="1" applyFont="1" applyBorder="1" applyAlignment="1">
      <alignment horizontal="center" vertical="center"/>
    </xf>
    <xf numFmtId="176" fontId="12" fillId="0" borderId="31" xfId="2" applyNumberFormat="1" applyFont="1" applyBorder="1" applyAlignment="1">
      <alignment horizontal="center" vertical="center"/>
    </xf>
    <xf numFmtId="176" fontId="12" fillId="0" borderId="32" xfId="2" applyNumberFormat="1" applyFont="1" applyBorder="1" applyAlignment="1">
      <alignment horizontal="center" vertical="center"/>
    </xf>
    <xf numFmtId="0" fontId="3" fillId="0" borderId="1" xfId="2" applyFont="1" applyBorder="1" applyAlignment="1">
      <alignment horizontal="center" vertical="center"/>
    </xf>
    <xf numFmtId="0" fontId="3" fillId="0" borderId="33" xfId="2" applyFont="1" applyBorder="1" applyAlignment="1">
      <alignment horizontal="center" vertical="center"/>
    </xf>
    <xf numFmtId="0" fontId="3" fillId="0" borderId="5" xfId="2" applyFont="1" applyBorder="1" applyAlignment="1">
      <alignment horizontal="center" vertical="center"/>
    </xf>
    <xf numFmtId="0" fontId="3" fillId="0" borderId="21" xfId="2" applyFont="1" applyBorder="1" applyAlignment="1">
      <alignment horizontal="center" vertical="center"/>
    </xf>
    <xf numFmtId="176" fontId="4" fillId="0" borderId="22" xfId="2" applyNumberFormat="1" applyFont="1" applyBorder="1" applyAlignment="1">
      <alignment horizontal="center" vertical="center" wrapText="1"/>
    </xf>
    <xf numFmtId="176" fontId="4" fillId="0" borderId="24" xfId="2" applyNumberFormat="1" applyFont="1" applyBorder="1" applyAlignment="1">
      <alignment horizontal="center" vertical="center" wrapText="1"/>
    </xf>
    <xf numFmtId="0" fontId="1"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23" xfId="2" applyFont="1" applyBorder="1" applyAlignment="1">
      <alignment horizontal="center" vertical="center" wrapText="1"/>
    </xf>
  </cellXfs>
  <cellStyles count="5">
    <cellStyle name="パーセント 2" xfId="3" xr:uid="{D52253C3-B6F7-428E-8767-62359DE4AC21}"/>
    <cellStyle name="ハイパーリンク 2" xfId="1" xr:uid="{00000000-0005-0000-0000-000001000000}"/>
    <cellStyle name="桁区切り 2" xfId="4" xr:uid="{705E27D9-1C4B-493B-90E0-1583F485C59C}"/>
    <cellStyle name="標準" xfId="0" builtinId="0"/>
    <cellStyle name="標準 2" xfId="2" xr:uid="{6944AE9E-60BD-47E2-AAC3-5A8DC441407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19B80CF0-2B81-401D-AB0B-2D8479ED69DE}"/>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68262</xdr:colOff>
      <xdr:row>21</xdr:row>
      <xdr:rowOff>68263</xdr:rowOff>
    </xdr:from>
    <xdr:to>
      <xdr:col>29</xdr:col>
      <xdr:colOff>372315</xdr:colOff>
      <xdr:row>34</xdr:row>
      <xdr:rowOff>207819</xdr:rowOff>
    </xdr:to>
    <xdr:sp macro="" textlink="">
      <xdr:nvSpPr>
        <xdr:cNvPr id="3" name="角丸四角形 1">
          <a:extLst>
            <a:ext uri="{FF2B5EF4-FFF2-40B4-BE49-F238E27FC236}">
              <a16:creationId xmlns:a16="http://schemas.microsoft.com/office/drawing/2014/main" id="{19DACDA0-38A5-4687-9CC8-4EF83E7C2051}"/>
            </a:ext>
          </a:extLst>
        </xdr:cNvPr>
        <xdr:cNvSpPr/>
      </xdr:nvSpPr>
      <xdr:spPr>
        <a:xfrm>
          <a:off x="22229762" y="8123238"/>
          <a:ext cx="6304803" cy="6067281"/>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oneCellAnchor>
    <xdr:from>
      <xdr:col>11</xdr:col>
      <xdr:colOff>1103033</xdr:colOff>
      <xdr:row>0</xdr:row>
      <xdr:rowOff>209736</xdr:rowOff>
    </xdr:from>
    <xdr:ext cx="2404409" cy="1272784"/>
    <xdr:sp macro="" textlink="">
      <xdr:nvSpPr>
        <xdr:cNvPr id="7" name="テキスト ボックス 6">
          <a:extLst>
            <a:ext uri="{FF2B5EF4-FFF2-40B4-BE49-F238E27FC236}">
              <a16:creationId xmlns:a16="http://schemas.microsoft.com/office/drawing/2014/main" id="{424A7FF8-9B0C-370B-0942-D5BD34DF2B7B}"/>
            </a:ext>
          </a:extLst>
        </xdr:cNvPr>
        <xdr:cNvSpPr txBox="1"/>
      </xdr:nvSpPr>
      <xdr:spPr>
        <a:xfrm>
          <a:off x="13575180" y="209736"/>
          <a:ext cx="2404409" cy="127278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記載例は下記の設定で作成しています。</a:t>
          </a:r>
          <a:endParaRPr kumimoji="1" lang="en-US" altLang="ja-JP" sz="1100"/>
        </a:p>
        <a:p>
          <a:r>
            <a:rPr kumimoji="1" lang="en-US" altLang="ja-JP" sz="1100"/>
            <a:t>1</a:t>
          </a:r>
          <a:r>
            <a:rPr kumimoji="1" lang="ja-JP" altLang="en-US" sz="1100"/>
            <a:t>年目（過年度分）で進捗率</a:t>
          </a:r>
          <a:r>
            <a:rPr kumimoji="1" lang="en-US" altLang="ja-JP" sz="1100"/>
            <a:t>30</a:t>
          </a:r>
          <a:r>
            <a:rPr kumimoji="1" lang="ja-JP" altLang="en-US" sz="1100"/>
            <a:t>％</a:t>
          </a:r>
          <a:endParaRPr kumimoji="1" lang="en-US" altLang="ja-JP" sz="1100"/>
        </a:p>
        <a:p>
          <a:r>
            <a:rPr kumimoji="1" lang="en-US" altLang="ja-JP" sz="1100"/>
            <a:t>2</a:t>
          </a:r>
          <a:r>
            <a:rPr kumimoji="1" lang="ja-JP" altLang="en-US" sz="1100"/>
            <a:t>年目（当該年度分）で進捗率</a:t>
          </a:r>
          <a:r>
            <a:rPr kumimoji="1" lang="en-US" altLang="ja-JP" sz="1100"/>
            <a:t>70</a:t>
          </a:r>
          <a:r>
            <a:rPr kumimoji="1" lang="ja-JP" altLang="en-US" sz="1100"/>
            <a:t>％</a:t>
          </a:r>
          <a:endParaRPr kumimoji="1" lang="en-US" altLang="ja-JP" sz="1100"/>
        </a:p>
        <a:p>
          <a:r>
            <a:rPr kumimoji="1" lang="en-US" altLang="ja-JP" sz="1100"/>
            <a:t>3</a:t>
          </a:r>
          <a:r>
            <a:rPr kumimoji="1" lang="ja-JP" altLang="en-US" sz="1100"/>
            <a:t>年目で進捗率</a:t>
          </a:r>
          <a:r>
            <a:rPr kumimoji="1" lang="en-US" altLang="ja-JP" sz="1100"/>
            <a:t>100</a:t>
          </a:r>
          <a:r>
            <a:rPr kumimoji="1" lang="ja-JP" altLang="en-US" sz="1100"/>
            <a:t>％</a:t>
          </a:r>
        </a:p>
      </xdr:txBody>
    </xdr:sp>
    <xdr:clientData/>
  </xdr:oneCellAnchor>
  <xdr:twoCellAnchor>
    <xdr:from>
      <xdr:col>1</xdr:col>
      <xdr:colOff>2350059</xdr:colOff>
      <xdr:row>43</xdr:row>
      <xdr:rowOff>302557</xdr:rowOff>
    </xdr:from>
    <xdr:to>
      <xdr:col>3</xdr:col>
      <xdr:colOff>25586</xdr:colOff>
      <xdr:row>45</xdr:row>
      <xdr:rowOff>-1</xdr:rowOff>
    </xdr:to>
    <xdr:sp macro="" textlink="">
      <xdr:nvSpPr>
        <xdr:cNvPr id="9" name="四角形: 角を丸くする 8">
          <a:extLst>
            <a:ext uri="{FF2B5EF4-FFF2-40B4-BE49-F238E27FC236}">
              <a16:creationId xmlns:a16="http://schemas.microsoft.com/office/drawing/2014/main" id="{4EC30CEC-C058-57F6-B58B-96F264DC1DA6}"/>
            </a:ext>
          </a:extLst>
        </xdr:cNvPr>
        <xdr:cNvSpPr/>
      </xdr:nvSpPr>
      <xdr:spPr>
        <a:xfrm>
          <a:off x="2574177" y="18052675"/>
          <a:ext cx="1250203" cy="369795"/>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426961</xdr:colOff>
      <xdr:row>46</xdr:row>
      <xdr:rowOff>18576</xdr:rowOff>
    </xdr:from>
    <xdr:ext cx="4650441" cy="778061"/>
    <xdr:sp macro="" textlink="">
      <xdr:nvSpPr>
        <xdr:cNvPr id="10" name="テキスト ボックス 9">
          <a:extLst>
            <a:ext uri="{FF2B5EF4-FFF2-40B4-BE49-F238E27FC236}">
              <a16:creationId xmlns:a16="http://schemas.microsoft.com/office/drawing/2014/main" id="{F54FCCD6-8AA4-1594-AEA0-3B82AB612C4E}"/>
            </a:ext>
          </a:extLst>
        </xdr:cNvPr>
        <xdr:cNvSpPr txBox="1"/>
      </xdr:nvSpPr>
      <xdr:spPr>
        <a:xfrm>
          <a:off x="10107825" y="18635621"/>
          <a:ext cx="4650441" cy="778061"/>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400"/>
            <a:t>様式７－２「</a:t>
          </a:r>
          <a:r>
            <a:rPr lang="ja-JP" altLang="en-US" sz="1400" b="0" i="0">
              <a:solidFill>
                <a:schemeClr val="tx1"/>
              </a:solidFill>
              <a:effectLst/>
              <a:latin typeface="+mn-lt"/>
              <a:ea typeface="+mn-ea"/>
              <a:cs typeface="+mn-cs"/>
            </a:rPr>
            <a:t>当該年度事業に係る経費の配分</a:t>
          </a:r>
          <a:r>
            <a:rPr kumimoji="1" lang="ja-JP" altLang="en-US" sz="1400"/>
            <a:t>」に記載の</a:t>
          </a:r>
          <a:endParaRPr kumimoji="1" lang="en-US" altLang="ja-JP" sz="1400"/>
        </a:p>
        <a:p>
          <a:r>
            <a:rPr kumimoji="1" lang="ja-JP" altLang="en-US" sz="1400"/>
            <a:t>交付対象事業費と同額になるようにしてください。</a:t>
          </a:r>
        </a:p>
      </xdr:txBody>
    </xdr:sp>
    <xdr:clientData/>
  </xdr:oneCellAnchor>
  <xdr:twoCellAnchor>
    <xdr:from>
      <xdr:col>2</xdr:col>
      <xdr:colOff>340939</xdr:colOff>
      <xdr:row>44</xdr:row>
      <xdr:rowOff>329044</xdr:rowOff>
    </xdr:from>
    <xdr:to>
      <xdr:col>2</xdr:col>
      <xdr:colOff>619498</xdr:colOff>
      <xdr:row>46</xdr:row>
      <xdr:rowOff>48781</xdr:rowOff>
    </xdr:to>
    <xdr:cxnSp macro="">
      <xdr:nvCxnSpPr>
        <xdr:cNvPr id="16" name="直線矢印コネクタ 15">
          <a:extLst>
            <a:ext uri="{FF2B5EF4-FFF2-40B4-BE49-F238E27FC236}">
              <a16:creationId xmlns:a16="http://schemas.microsoft.com/office/drawing/2014/main" id="{67A85D0E-EF02-945A-684B-A2402F1E9059}"/>
            </a:ext>
          </a:extLst>
        </xdr:cNvPr>
        <xdr:cNvCxnSpPr>
          <a:stCxn id="23" idx="0"/>
          <a:endCxn id="9" idx="2"/>
        </xdr:cNvCxnSpPr>
      </xdr:nvCxnSpPr>
      <xdr:spPr>
        <a:xfrm flipV="1">
          <a:off x="2921348" y="18391908"/>
          <a:ext cx="278559" cy="2739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799929</xdr:colOff>
      <xdr:row>46</xdr:row>
      <xdr:rowOff>45606</xdr:rowOff>
    </xdr:from>
    <xdr:ext cx="3792565" cy="687634"/>
    <xdr:sp macro="" textlink="">
      <xdr:nvSpPr>
        <xdr:cNvPr id="23" name="テキスト ボックス 22">
          <a:extLst>
            <a:ext uri="{FF2B5EF4-FFF2-40B4-BE49-F238E27FC236}">
              <a16:creationId xmlns:a16="http://schemas.microsoft.com/office/drawing/2014/main" id="{E2E506B8-11BA-42C8-9046-F15D679C3336}"/>
            </a:ext>
          </a:extLst>
        </xdr:cNvPr>
        <xdr:cNvSpPr txBox="1"/>
      </xdr:nvSpPr>
      <xdr:spPr>
        <a:xfrm>
          <a:off x="1025065" y="18662651"/>
          <a:ext cx="3792565" cy="687634"/>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400"/>
            <a:t>様式７－２「全体事業」に記載の総事業費と</a:t>
          </a:r>
          <a:endParaRPr kumimoji="1" lang="en-US" altLang="ja-JP" sz="1400"/>
        </a:p>
        <a:p>
          <a:r>
            <a:rPr kumimoji="1" lang="ja-JP" altLang="en-US" sz="1400"/>
            <a:t>同額になるようにしてください。</a:t>
          </a:r>
        </a:p>
      </xdr:txBody>
    </xdr:sp>
    <xdr:clientData/>
  </xdr:oneCellAnchor>
  <xdr:twoCellAnchor>
    <xdr:from>
      <xdr:col>3</xdr:col>
      <xdr:colOff>1176617</xdr:colOff>
      <xdr:row>43</xdr:row>
      <xdr:rowOff>313762</xdr:rowOff>
    </xdr:from>
    <xdr:to>
      <xdr:col>5</xdr:col>
      <xdr:colOff>28761</xdr:colOff>
      <xdr:row>45</xdr:row>
      <xdr:rowOff>11204</xdr:rowOff>
    </xdr:to>
    <xdr:sp macro="" textlink="">
      <xdr:nvSpPr>
        <xdr:cNvPr id="26" name="四角形: 角を丸くする 25">
          <a:extLst>
            <a:ext uri="{FF2B5EF4-FFF2-40B4-BE49-F238E27FC236}">
              <a16:creationId xmlns:a16="http://schemas.microsoft.com/office/drawing/2014/main" id="{FAC9DCE5-5F94-413E-970D-32CD289427D9}"/>
            </a:ext>
          </a:extLst>
        </xdr:cNvPr>
        <xdr:cNvSpPr/>
      </xdr:nvSpPr>
      <xdr:spPr>
        <a:xfrm>
          <a:off x="4975411" y="18063880"/>
          <a:ext cx="1250203" cy="369795"/>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155864</xdr:colOff>
      <xdr:row>45</xdr:row>
      <xdr:rowOff>31697</xdr:rowOff>
    </xdr:from>
    <xdr:to>
      <xdr:col>4</xdr:col>
      <xdr:colOff>504265</xdr:colOff>
      <xdr:row>45</xdr:row>
      <xdr:rowOff>207818</xdr:rowOff>
    </xdr:to>
    <xdr:cxnSp macro="">
      <xdr:nvCxnSpPr>
        <xdr:cNvPr id="27" name="直線矢印コネクタ 26">
          <a:extLst>
            <a:ext uri="{FF2B5EF4-FFF2-40B4-BE49-F238E27FC236}">
              <a16:creationId xmlns:a16="http://schemas.microsoft.com/office/drawing/2014/main" id="{AF2BF88B-0C41-4674-838E-F23C8BBA1301}"/>
            </a:ext>
          </a:extLst>
        </xdr:cNvPr>
        <xdr:cNvCxnSpPr/>
      </xdr:nvCxnSpPr>
      <xdr:spPr>
        <a:xfrm flipV="1">
          <a:off x="5195455" y="18423606"/>
          <a:ext cx="348401" cy="17612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50690</xdr:colOff>
      <xdr:row>46</xdr:row>
      <xdr:rowOff>34636</xdr:rowOff>
    </xdr:from>
    <xdr:ext cx="4351303" cy="721179"/>
    <xdr:sp macro="" textlink="">
      <xdr:nvSpPr>
        <xdr:cNvPr id="28" name="テキスト ボックス 27">
          <a:extLst>
            <a:ext uri="{FF2B5EF4-FFF2-40B4-BE49-F238E27FC236}">
              <a16:creationId xmlns:a16="http://schemas.microsoft.com/office/drawing/2014/main" id="{04EE13C3-5AE8-4A07-A0E4-C90D301E8EA4}"/>
            </a:ext>
          </a:extLst>
        </xdr:cNvPr>
        <xdr:cNvSpPr txBox="1"/>
      </xdr:nvSpPr>
      <xdr:spPr>
        <a:xfrm>
          <a:off x="5090281" y="18651681"/>
          <a:ext cx="4351303" cy="721179"/>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400"/>
            <a:t>様式７－２「全体事業」に記載の交付対象事業費と</a:t>
          </a:r>
          <a:endParaRPr kumimoji="1" lang="en-US" altLang="ja-JP" sz="1400"/>
        </a:p>
        <a:p>
          <a:r>
            <a:rPr kumimoji="1" lang="ja-JP" altLang="en-US" sz="1400"/>
            <a:t>同額になるようにしてください。</a:t>
          </a:r>
        </a:p>
      </xdr:txBody>
    </xdr:sp>
    <xdr:clientData/>
  </xdr:oneCellAnchor>
  <xdr:twoCellAnchor>
    <xdr:from>
      <xdr:col>9</xdr:col>
      <xdr:colOff>1098177</xdr:colOff>
      <xdr:row>43</xdr:row>
      <xdr:rowOff>316937</xdr:rowOff>
    </xdr:from>
    <xdr:to>
      <xdr:col>11</xdr:col>
      <xdr:colOff>25586</xdr:colOff>
      <xdr:row>45</xdr:row>
      <xdr:rowOff>8029</xdr:rowOff>
    </xdr:to>
    <xdr:sp macro="" textlink="">
      <xdr:nvSpPr>
        <xdr:cNvPr id="32" name="四角形: 角を丸くする 31">
          <a:extLst>
            <a:ext uri="{FF2B5EF4-FFF2-40B4-BE49-F238E27FC236}">
              <a16:creationId xmlns:a16="http://schemas.microsoft.com/office/drawing/2014/main" id="{4D1FF2D7-0061-4C1C-BA55-74182101E827}"/>
            </a:ext>
          </a:extLst>
        </xdr:cNvPr>
        <xdr:cNvSpPr/>
      </xdr:nvSpPr>
      <xdr:spPr>
        <a:xfrm>
          <a:off x="11923059" y="18067055"/>
          <a:ext cx="1202203" cy="363445"/>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466182</xdr:colOff>
      <xdr:row>45</xdr:row>
      <xdr:rowOff>11204</xdr:rowOff>
    </xdr:from>
    <xdr:to>
      <xdr:col>10</xdr:col>
      <xdr:colOff>579200</xdr:colOff>
      <xdr:row>46</xdr:row>
      <xdr:rowOff>18576</xdr:rowOff>
    </xdr:to>
    <xdr:cxnSp macro="">
      <xdr:nvCxnSpPr>
        <xdr:cNvPr id="33" name="直線矢印コネクタ 32">
          <a:extLst>
            <a:ext uri="{FF2B5EF4-FFF2-40B4-BE49-F238E27FC236}">
              <a16:creationId xmlns:a16="http://schemas.microsoft.com/office/drawing/2014/main" id="{8865E8AA-6C8C-47FB-81F7-A091E659B6DF}"/>
            </a:ext>
          </a:extLst>
        </xdr:cNvPr>
        <xdr:cNvCxnSpPr>
          <a:stCxn id="10" idx="0"/>
          <a:endCxn id="32" idx="2"/>
        </xdr:cNvCxnSpPr>
      </xdr:nvCxnSpPr>
      <xdr:spPr>
        <a:xfrm flipV="1">
          <a:off x="12433046" y="18403113"/>
          <a:ext cx="113018" cy="23250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41648</xdr:colOff>
      <xdr:row>34</xdr:row>
      <xdr:rowOff>445059</xdr:rowOff>
    </xdr:from>
    <xdr:to>
      <xdr:col>1</xdr:col>
      <xdr:colOff>2269937</xdr:colOff>
      <xdr:row>42</xdr:row>
      <xdr:rowOff>27268</xdr:rowOff>
    </xdr:to>
    <xdr:sp macro="" textlink="">
      <xdr:nvSpPr>
        <xdr:cNvPr id="38" name="四角形: 角を丸くする 37">
          <a:extLst>
            <a:ext uri="{FF2B5EF4-FFF2-40B4-BE49-F238E27FC236}">
              <a16:creationId xmlns:a16="http://schemas.microsoft.com/office/drawing/2014/main" id="{4B98A983-7933-4E26-A48F-B238A07401BF}"/>
            </a:ext>
          </a:extLst>
        </xdr:cNvPr>
        <xdr:cNvSpPr/>
      </xdr:nvSpPr>
      <xdr:spPr>
        <a:xfrm>
          <a:off x="41648" y="14564471"/>
          <a:ext cx="2452407" cy="2876738"/>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152853</xdr:colOff>
      <xdr:row>48</xdr:row>
      <xdr:rowOff>140155</xdr:rowOff>
    </xdr:from>
    <xdr:ext cx="9043102" cy="693267"/>
    <xdr:sp macro="" textlink="">
      <xdr:nvSpPr>
        <xdr:cNvPr id="40" name="テキスト ボックス 39">
          <a:extLst>
            <a:ext uri="{FF2B5EF4-FFF2-40B4-BE49-F238E27FC236}">
              <a16:creationId xmlns:a16="http://schemas.microsoft.com/office/drawing/2014/main" id="{AA6A49AB-7EBA-76CB-6209-232229054C8D}"/>
            </a:ext>
          </a:extLst>
        </xdr:cNvPr>
        <xdr:cNvSpPr txBox="1"/>
      </xdr:nvSpPr>
      <xdr:spPr>
        <a:xfrm>
          <a:off x="152853" y="19449928"/>
          <a:ext cx="9043102" cy="693267"/>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t>こちらは消費税抜きの金額を記載してください。</a:t>
          </a:r>
          <a:endParaRPr kumimoji="1" lang="en-US" altLang="ja-JP" sz="1400"/>
        </a:p>
        <a:p>
          <a:r>
            <a:rPr kumimoji="1" lang="ja-JP" altLang="ja-JP" sz="1400">
              <a:solidFill>
                <a:schemeClr val="tx1"/>
              </a:solidFill>
              <a:effectLst/>
              <a:latin typeface="+mn-lt"/>
              <a:ea typeface="+mn-ea"/>
              <a:cs typeface="+mn-cs"/>
            </a:rPr>
            <a:t>様式７－２「</a:t>
          </a:r>
          <a:r>
            <a:rPr lang="ja-JP" altLang="ja-JP" sz="1400" b="0" i="0">
              <a:solidFill>
                <a:schemeClr val="tx1"/>
              </a:solidFill>
              <a:effectLst/>
              <a:latin typeface="+mn-lt"/>
              <a:ea typeface="+mn-ea"/>
              <a:cs typeface="+mn-cs"/>
            </a:rPr>
            <a:t>当該年度事業に係る経費の配分</a:t>
          </a:r>
          <a:r>
            <a:rPr kumimoji="1" lang="ja-JP" altLang="ja-JP" sz="1400">
              <a:solidFill>
                <a:schemeClr val="tx1"/>
              </a:solidFill>
              <a:effectLst/>
              <a:latin typeface="+mn-lt"/>
              <a:ea typeface="+mn-ea"/>
              <a:cs typeface="+mn-cs"/>
            </a:rPr>
            <a:t>」</a:t>
          </a:r>
          <a:r>
            <a:rPr kumimoji="1" lang="ja-JP" altLang="en-US" sz="1400">
              <a:solidFill>
                <a:schemeClr val="tx1"/>
              </a:solidFill>
              <a:effectLst/>
              <a:latin typeface="+mn-lt"/>
              <a:ea typeface="+mn-ea"/>
              <a:cs typeface="+mn-cs"/>
            </a:rPr>
            <a:t>の金額とは消費税分異なることになるため、御注意ください。</a:t>
          </a:r>
          <a:endParaRPr kumimoji="1" lang="ja-JP" altLang="en-US" sz="1400"/>
        </a:p>
      </xdr:txBody>
    </xdr:sp>
    <xdr:clientData/>
  </xdr:oneCellAnchor>
  <xdr:twoCellAnchor>
    <xdr:from>
      <xdr:col>1</xdr:col>
      <xdr:colOff>272143</xdr:colOff>
      <xdr:row>42</xdr:row>
      <xdr:rowOff>30443</xdr:rowOff>
    </xdr:from>
    <xdr:to>
      <xdr:col>1</xdr:col>
      <xdr:colOff>1048523</xdr:colOff>
      <xdr:row>48</xdr:row>
      <xdr:rowOff>95250</xdr:rowOff>
    </xdr:to>
    <xdr:cxnSp macro="">
      <xdr:nvCxnSpPr>
        <xdr:cNvPr id="46" name="直線矢印コネクタ 45">
          <a:extLst>
            <a:ext uri="{FF2B5EF4-FFF2-40B4-BE49-F238E27FC236}">
              <a16:creationId xmlns:a16="http://schemas.microsoft.com/office/drawing/2014/main" id="{3DEF32BA-2BFE-66D9-C74E-5DAC144454AF}"/>
            </a:ext>
          </a:extLst>
        </xdr:cNvPr>
        <xdr:cNvCxnSpPr>
          <a:endCxn id="38" idx="2"/>
        </xdr:cNvCxnSpPr>
      </xdr:nvCxnSpPr>
      <xdr:spPr>
        <a:xfrm flipV="1">
          <a:off x="489857" y="17270693"/>
          <a:ext cx="776380" cy="199702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99141533-FD97-4DB7-9E32-1052BFB3A35F}"/>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71437</xdr:colOff>
      <xdr:row>20</xdr:row>
      <xdr:rowOff>142875</xdr:rowOff>
    </xdr:from>
    <xdr:to>
      <xdr:col>29</xdr:col>
      <xdr:colOff>369140</xdr:colOff>
      <xdr:row>47</xdr:row>
      <xdr:rowOff>207962</xdr:rowOff>
    </xdr:to>
    <xdr:sp macro="" textlink="">
      <xdr:nvSpPr>
        <xdr:cNvPr id="4" name="角丸四角形 1">
          <a:extLst>
            <a:ext uri="{FF2B5EF4-FFF2-40B4-BE49-F238E27FC236}">
              <a16:creationId xmlns:a16="http://schemas.microsoft.com/office/drawing/2014/main" id="{39D00FDA-133D-41CA-911B-7F7F3C3DE87E}"/>
            </a:ext>
          </a:extLst>
        </xdr:cNvPr>
        <xdr:cNvSpPr/>
      </xdr:nvSpPr>
      <xdr:spPr>
        <a:xfrm>
          <a:off x="22336125" y="8477250"/>
          <a:ext cx="6250828" cy="7827962"/>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87C64F09-33A6-4BEE-A733-C9764492619A}"/>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95250</xdr:colOff>
      <xdr:row>20</xdr:row>
      <xdr:rowOff>68263</xdr:rowOff>
    </xdr:from>
    <xdr:to>
      <xdr:col>29</xdr:col>
      <xdr:colOff>392953</xdr:colOff>
      <xdr:row>39</xdr:row>
      <xdr:rowOff>277092</xdr:rowOff>
    </xdr:to>
    <xdr:sp macro="" textlink="">
      <xdr:nvSpPr>
        <xdr:cNvPr id="4" name="角丸四角形 1">
          <a:extLst>
            <a:ext uri="{FF2B5EF4-FFF2-40B4-BE49-F238E27FC236}">
              <a16:creationId xmlns:a16="http://schemas.microsoft.com/office/drawing/2014/main" id="{73E528E6-8FF5-41D1-B42E-833E737E8073}"/>
            </a:ext>
          </a:extLst>
        </xdr:cNvPr>
        <xdr:cNvSpPr/>
      </xdr:nvSpPr>
      <xdr:spPr>
        <a:xfrm>
          <a:off x="22245205" y="8831263"/>
          <a:ext cx="6359066" cy="775955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84FEFAFB-002B-444E-A64E-B7F728F97404}"/>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95250</xdr:colOff>
      <xdr:row>20</xdr:row>
      <xdr:rowOff>71437</xdr:rowOff>
    </xdr:from>
    <xdr:to>
      <xdr:col>29</xdr:col>
      <xdr:colOff>396128</xdr:colOff>
      <xdr:row>44</xdr:row>
      <xdr:rowOff>258762</xdr:rowOff>
    </xdr:to>
    <xdr:sp macro="" textlink="">
      <xdr:nvSpPr>
        <xdr:cNvPr id="3" name="角丸四角形 1">
          <a:extLst>
            <a:ext uri="{FF2B5EF4-FFF2-40B4-BE49-F238E27FC236}">
              <a16:creationId xmlns:a16="http://schemas.microsoft.com/office/drawing/2014/main" id="{E2B5F405-5065-41E7-8832-E2834619573F}"/>
            </a:ext>
          </a:extLst>
        </xdr:cNvPr>
        <xdr:cNvSpPr/>
      </xdr:nvSpPr>
      <xdr:spPr>
        <a:xfrm>
          <a:off x="22259925" y="8745537"/>
          <a:ext cx="6298453" cy="7835900"/>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CA32B994-8AF1-4B3F-9599-3208395B1BDB}"/>
            </a:ext>
          </a:extLst>
        </xdr:cNvPr>
        <xdr:cNvSpPr/>
      </xdr:nvSpPr>
      <xdr:spPr>
        <a:xfrm>
          <a:off x="15732579" y="245382"/>
          <a:ext cx="6262994" cy="7062480"/>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95250</xdr:colOff>
      <xdr:row>21</xdr:row>
      <xdr:rowOff>0</xdr:rowOff>
    </xdr:from>
    <xdr:to>
      <xdr:col>29</xdr:col>
      <xdr:colOff>392953</xdr:colOff>
      <xdr:row>47</xdr:row>
      <xdr:rowOff>92075</xdr:rowOff>
    </xdr:to>
    <xdr:sp macro="" textlink="">
      <xdr:nvSpPr>
        <xdr:cNvPr id="4" name="角丸四角形 1">
          <a:extLst>
            <a:ext uri="{FF2B5EF4-FFF2-40B4-BE49-F238E27FC236}">
              <a16:creationId xmlns:a16="http://schemas.microsoft.com/office/drawing/2014/main" id="{BB3226F6-936B-43F9-A998-7C38A0E5037F}"/>
            </a:ext>
          </a:extLst>
        </xdr:cNvPr>
        <xdr:cNvSpPr/>
      </xdr:nvSpPr>
      <xdr:spPr>
        <a:xfrm>
          <a:off x="22359938" y="9024938"/>
          <a:ext cx="6250828" cy="7831137"/>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57150</xdr:colOff>
      <xdr:row>1</xdr:row>
      <xdr:rowOff>10886</xdr:rowOff>
    </xdr:from>
    <xdr:to>
      <xdr:col>29</xdr:col>
      <xdr:colOff>336177</xdr:colOff>
      <xdr:row>16</xdr:row>
      <xdr:rowOff>238125</xdr:rowOff>
    </xdr:to>
    <xdr:sp macro="" textlink="">
      <xdr:nvSpPr>
        <xdr:cNvPr id="2" name="角丸四角形 1">
          <a:extLst>
            <a:ext uri="{FF2B5EF4-FFF2-40B4-BE49-F238E27FC236}">
              <a16:creationId xmlns:a16="http://schemas.microsoft.com/office/drawing/2014/main" id="{AA46F3D5-516A-4116-B430-740ACE0498D5}"/>
            </a:ext>
          </a:extLst>
        </xdr:cNvPr>
        <xdr:cNvSpPr/>
      </xdr:nvSpPr>
      <xdr:spPr>
        <a:xfrm>
          <a:off x="22321838" y="249011"/>
          <a:ext cx="6232152" cy="6513739"/>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119063</xdr:colOff>
      <xdr:row>18</xdr:row>
      <xdr:rowOff>309562</xdr:rowOff>
    </xdr:from>
    <xdr:to>
      <xdr:col>29</xdr:col>
      <xdr:colOff>416766</xdr:colOff>
      <xdr:row>45</xdr:row>
      <xdr:rowOff>0</xdr:rowOff>
    </xdr:to>
    <xdr:sp macro="" textlink="">
      <xdr:nvSpPr>
        <xdr:cNvPr id="3" name="角丸四角形 1">
          <a:extLst>
            <a:ext uri="{FF2B5EF4-FFF2-40B4-BE49-F238E27FC236}">
              <a16:creationId xmlns:a16="http://schemas.microsoft.com/office/drawing/2014/main" id="{40C51139-4A4E-4D54-B03A-68E97F6DCFBD}"/>
            </a:ext>
          </a:extLst>
        </xdr:cNvPr>
        <xdr:cNvSpPr/>
      </xdr:nvSpPr>
      <xdr:spPr>
        <a:xfrm>
          <a:off x="22383751" y="8286750"/>
          <a:ext cx="6250828" cy="7834312"/>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19</xdr:col>
      <xdr:colOff>57150</xdr:colOff>
      <xdr:row>1</xdr:row>
      <xdr:rowOff>10886</xdr:rowOff>
    </xdr:from>
    <xdr:to>
      <xdr:col>29</xdr:col>
      <xdr:colOff>336177</xdr:colOff>
      <xdr:row>19</xdr:row>
      <xdr:rowOff>0</xdr:rowOff>
    </xdr:to>
    <xdr:sp macro="" textlink="">
      <xdr:nvSpPr>
        <xdr:cNvPr id="2" name="角丸四角形 1">
          <a:extLst>
            <a:ext uri="{FF2B5EF4-FFF2-40B4-BE49-F238E27FC236}">
              <a16:creationId xmlns:a16="http://schemas.microsoft.com/office/drawing/2014/main" id="{7CAB4D8D-1B45-4110-8E77-46D4C2F2D6BD}"/>
            </a:ext>
          </a:extLst>
        </xdr:cNvPr>
        <xdr:cNvSpPr/>
      </xdr:nvSpPr>
      <xdr:spPr>
        <a:xfrm>
          <a:off x="22321838" y="249011"/>
          <a:ext cx="6232152" cy="6942364"/>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26987</xdr:colOff>
      <xdr:row>20</xdr:row>
      <xdr:rowOff>285750</xdr:rowOff>
    </xdr:from>
    <xdr:to>
      <xdr:col>29</xdr:col>
      <xdr:colOff>321515</xdr:colOff>
      <xdr:row>33</xdr:row>
      <xdr:rowOff>173182</xdr:rowOff>
    </xdr:to>
    <xdr:sp macro="" textlink="">
      <xdr:nvSpPr>
        <xdr:cNvPr id="4" name="角丸四角形 1">
          <a:extLst>
            <a:ext uri="{FF2B5EF4-FFF2-40B4-BE49-F238E27FC236}">
              <a16:creationId xmlns:a16="http://schemas.microsoft.com/office/drawing/2014/main" id="{BFED6C80-2167-42EC-B288-8D1BE5C7FB74}"/>
            </a:ext>
          </a:extLst>
        </xdr:cNvPr>
        <xdr:cNvSpPr/>
      </xdr:nvSpPr>
      <xdr:spPr>
        <a:xfrm>
          <a:off x="22176942" y="8026977"/>
          <a:ext cx="6355891" cy="586220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19</xdr:col>
      <xdr:colOff>57150</xdr:colOff>
      <xdr:row>1</xdr:row>
      <xdr:rowOff>10886</xdr:rowOff>
    </xdr:from>
    <xdr:to>
      <xdr:col>29</xdr:col>
      <xdr:colOff>336177</xdr:colOff>
      <xdr:row>19</xdr:row>
      <xdr:rowOff>476249</xdr:rowOff>
    </xdr:to>
    <xdr:sp macro="" textlink="">
      <xdr:nvSpPr>
        <xdr:cNvPr id="2" name="角丸四角形 1">
          <a:extLst>
            <a:ext uri="{FF2B5EF4-FFF2-40B4-BE49-F238E27FC236}">
              <a16:creationId xmlns:a16="http://schemas.microsoft.com/office/drawing/2014/main" id="{64E02FFF-5EA7-4174-A270-45404AEDEEF8}"/>
            </a:ext>
          </a:extLst>
        </xdr:cNvPr>
        <xdr:cNvSpPr/>
      </xdr:nvSpPr>
      <xdr:spPr>
        <a:xfrm>
          <a:off x="22321838" y="249011"/>
          <a:ext cx="6232152" cy="7109051"/>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26987</xdr:colOff>
      <xdr:row>20</xdr:row>
      <xdr:rowOff>312738</xdr:rowOff>
    </xdr:from>
    <xdr:to>
      <xdr:col>29</xdr:col>
      <xdr:colOff>321515</xdr:colOff>
      <xdr:row>35</xdr:row>
      <xdr:rowOff>311727</xdr:rowOff>
    </xdr:to>
    <xdr:sp macro="" textlink="">
      <xdr:nvSpPr>
        <xdr:cNvPr id="4" name="角丸四角形 1">
          <a:extLst>
            <a:ext uri="{FF2B5EF4-FFF2-40B4-BE49-F238E27FC236}">
              <a16:creationId xmlns:a16="http://schemas.microsoft.com/office/drawing/2014/main" id="{CBA64DB9-1D11-497B-933E-A61A75AD9864}"/>
            </a:ext>
          </a:extLst>
        </xdr:cNvPr>
        <xdr:cNvSpPr/>
      </xdr:nvSpPr>
      <xdr:spPr>
        <a:xfrm>
          <a:off x="22176942" y="8504238"/>
          <a:ext cx="6355891" cy="6060353"/>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19</xdr:col>
      <xdr:colOff>57150</xdr:colOff>
      <xdr:row>1</xdr:row>
      <xdr:rowOff>10886</xdr:rowOff>
    </xdr:from>
    <xdr:to>
      <xdr:col>29</xdr:col>
      <xdr:colOff>336177</xdr:colOff>
      <xdr:row>16</xdr:row>
      <xdr:rowOff>428624</xdr:rowOff>
    </xdr:to>
    <xdr:sp macro="" textlink="">
      <xdr:nvSpPr>
        <xdr:cNvPr id="2" name="角丸四角形 1">
          <a:extLst>
            <a:ext uri="{FF2B5EF4-FFF2-40B4-BE49-F238E27FC236}">
              <a16:creationId xmlns:a16="http://schemas.microsoft.com/office/drawing/2014/main" id="{4919F190-25BA-47F4-9A04-4A7AEAE2CE45}"/>
            </a:ext>
          </a:extLst>
        </xdr:cNvPr>
        <xdr:cNvSpPr/>
      </xdr:nvSpPr>
      <xdr:spPr>
        <a:xfrm>
          <a:off x="22321838" y="249011"/>
          <a:ext cx="6232152" cy="648992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88755</xdr:colOff>
      <xdr:row>18</xdr:row>
      <xdr:rowOff>9959</xdr:rowOff>
    </xdr:from>
    <xdr:to>
      <xdr:col>29</xdr:col>
      <xdr:colOff>392808</xdr:colOff>
      <xdr:row>33</xdr:row>
      <xdr:rowOff>138545</xdr:rowOff>
    </xdr:to>
    <xdr:sp macro="" textlink="">
      <xdr:nvSpPr>
        <xdr:cNvPr id="3" name="角丸四角形 1">
          <a:extLst>
            <a:ext uri="{FF2B5EF4-FFF2-40B4-BE49-F238E27FC236}">
              <a16:creationId xmlns:a16="http://schemas.microsoft.com/office/drawing/2014/main" id="{8D139E48-89CB-45F0-8B8C-1B49B1505502}"/>
            </a:ext>
          </a:extLst>
        </xdr:cNvPr>
        <xdr:cNvSpPr/>
      </xdr:nvSpPr>
      <xdr:spPr>
        <a:xfrm>
          <a:off x="22238710" y="7941686"/>
          <a:ext cx="6365416" cy="6103359"/>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19</xdr:col>
      <xdr:colOff>57150</xdr:colOff>
      <xdr:row>1</xdr:row>
      <xdr:rowOff>10886</xdr:rowOff>
    </xdr:from>
    <xdr:to>
      <xdr:col>29</xdr:col>
      <xdr:colOff>336177</xdr:colOff>
      <xdr:row>16</xdr:row>
      <xdr:rowOff>190500</xdr:rowOff>
    </xdr:to>
    <xdr:sp macro="" textlink="">
      <xdr:nvSpPr>
        <xdr:cNvPr id="2" name="角丸四角形 1">
          <a:extLst>
            <a:ext uri="{FF2B5EF4-FFF2-40B4-BE49-F238E27FC236}">
              <a16:creationId xmlns:a16="http://schemas.microsoft.com/office/drawing/2014/main" id="{B98B74E2-D097-4D25-A699-075290B29B35}"/>
            </a:ext>
          </a:extLst>
        </xdr:cNvPr>
        <xdr:cNvSpPr/>
      </xdr:nvSpPr>
      <xdr:spPr>
        <a:xfrm>
          <a:off x="22512338" y="249011"/>
          <a:ext cx="6232152" cy="6561364"/>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47625</xdr:colOff>
      <xdr:row>18</xdr:row>
      <xdr:rowOff>350837</xdr:rowOff>
    </xdr:from>
    <xdr:to>
      <xdr:col>29</xdr:col>
      <xdr:colOff>345328</xdr:colOff>
      <xdr:row>33</xdr:row>
      <xdr:rowOff>398318</xdr:rowOff>
    </xdr:to>
    <xdr:sp macro="" textlink="">
      <xdr:nvSpPr>
        <xdr:cNvPr id="3" name="角丸四角形 1">
          <a:extLst>
            <a:ext uri="{FF2B5EF4-FFF2-40B4-BE49-F238E27FC236}">
              <a16:creationId xmlns:a16="http://schemas.microsoft.com/office/drawing/2014/main" id="{C7F46979-4346-4E6A-A5DA-1672BE27A517}"/>
            </a:ext>
          </a:extLst>
        </xdr:cNvPr>
        <xdr:cNvSpPr/>
      </xdr:nvSpPr>
      <xdr:spPr>
        <a:xfrm>
          <a:off x="22388080" y="7866928"/>
          <a:ext cx="6359066" cy="610884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ABF2596B-AA29-4FBD-9676-B79190AC6CD4}"/>
            </a:ext>
          </a:extLst>
        </xdr:cNvPr>
        <xdr:cNvSpPr/>
      </xdr:nvSpPr>
      <xdr:spPr>
        <a:xfrm>
          <a:off x="22221825" y="249011"/>
          <a:ext cx="6279777" cy="813381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68262</xdr:colOff>
      <xdr:row>20</xdr:row>
      <xdr:rowOff>1020763</xdr:rowOff>
    </xdr:from>
    <xdr:to>
      <xdr:col>29</xdr:col>
      <xdr:colOff>372315</xdr:colOff>
      <xdr:row>36</xdr:row>
      <xdr:rowOff>69273</xdr:rowOff>
    </xdr:to>
    <xdr:sp macro="" textlink="">
      <xdr:nvSpPr>
        <xdr:cNvPr id="4" name="角丸四角形 1">
          <a:extLst>
            <a:ext uri="{FF2B5EF4-FFF2-40B4-BE49-F238E27FC236}">
              <a16:creationId xmlns:a16="http://schemas.microsoft.com/office/drawing/2014/main" id="{91EA3900-0955-4BEA-B92B-2B7AEAEFCA7B}"/>
            </a:ext>
          </a:extLst>
        </xdr:cNvPr>
        <xdr:cNvSpPr/>
      </xdr:nvSpPr>
      <xdr:spPr>
        <a:xfrm>
          <a:off x="22218217" y="9229581"/>
          <a:ext cx="6365416" cy="6200919"/>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285750</xdr:colOff>
      <xdr:row>3</xdr:row>
      <xdr:rowOff>95251</xdr:rowOff>
    </xdr:from>
    <xdr:to>
      <xdr:col>29</xdr:col>
      <xdr:colOff>561602</xdr:colOff>
      <xdr:row>18</xdr:row>
      <xdr:rowOff>201079</xdr:rowOff>
    </xdr:to>
    <xdr:sp macro="" textlink="">
      <xdr:nvSpPr>
        <xdr:cNvPr id="3" name="角丸四角形 1">
          <a:extLst>
            <a:ext uri="{FF2B5EF4-FFF2-40B4-BE49-F238E27FC236}">
              <a16:creationId xmlns:a16="http://schemas.microsoft.com/office/drawing/2014/main" id="{6477834B-35BA-47D6-9E47-40AF23A3726B}"/>
            </a:ext>
          </a:extLst>
        </xdr:cNvPr>
        <xdr:cNvSpPr/>
      </xdr:nvSpPr>
      <xdr:spPr>
        <a:xfrm>
          <a:off x="22550438" y="1000126"/>
          <a:ext cx="6228977" cy="7011453"/>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a:t>
          </a:r>
          <a:r>
            <a:rPr kumimoji="1" lang="ja-JP" altLang="en-US" sz="1600">
              <a:solidFill>
                <a:schemeClr val="tx1"/>
              </a:solidFill>
            </a:rPr>
            <a:t>場合           </a:t>
          </a:r>
          <a:r>
            <a:rPr kumimoji="1" lang="en-US" altLang="ja-JP" sz="1600">
              <a:solidFill>
                <a:schemeClr val="tx1"/>
              </a:solidFill>
            </a:rPr>
            <a:t>7.5</a:t>
          </a:r>
          <a:r>
            <a:rPr kumimoji="1" lang="ja-JP" altLang="en-US" sz="1600">
              <a:solidFill>
                <a:schemeClr val="tx1"/>
              </a:solidFill>
            </a:rPr>
            <a:t>％▼</a:t>
          </a:r>
        </a:p>
        <a:p>
          <a:pPr algn="l"/>
          <a:endParaRPr kumimoji="1" lang="ja-JP" altLang="en-US" sz="1600"/>
        </a:p>
      </xdr:txBody>
    </xdr:sp>
    <xdr:clientData/>
  </xdr:twoCellAnchor>
  <xdr:twoCellAnchor>
    <xdr:from>
      <xdr:col>19</xdr:col>
      <xdr:colOff>391832</xdr:colOff>
      <xdr:row>19</xdr:row>
      <xdr:rowOff>116980</xdr:rowOff>
    </xdr:from>
    <xdr:to>
      <xdr:col>30</xdr:col>
      <xdr:colOff>84698</xdr:colOff>
      <xdr:row>33</xdr:row>
      <xdr:rowOff>381000</xdr:rowOff>
    </xdr:to>
    <xdr:sp macro="" textlink="">
      <xdr:nvSpPr>
        <xdr:cNvPr id="4" name="角丸四角形 1">
          <a:extLst>
            <a:ext uri="{FF2B5EF4-FFF2-40B4-BE49-F238E27FC236}">
              <a16:creationId xmlns:a16="http://schemas.microsoft.com/office/drawing/2014/main" id="{8FAFBE2D-1338-4800-9131-8F075EF18773}"/>
            </a:ext>
          </a:extLst>
        </xdr:cNvPr>
        <xdr:cNvSpPr/>
      </xdr:nvSpPr>
      <xdr:spPr>
        <a:xfrm>
          <a:off x="22541787" y="8481662"/>
          <a:ext cx="6360366" cy="6082929"/>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18</xdr:row>
      <xdr:rowOff>0</xdr:rowOff>
    </xdr:to>
    <xdr:sp macro="" textlink="">
      <xdr:nvSpPr>
        <xdr:cNvPr id="2" name="角丸四角形 1">
          <a:extLst>
            <a:ext uri="{FF2B5EF4-FFF2-40B4-BE49-F238E27FC236}">
              <a16:creationId xmlns:a16="http://schemas.microsoft.com/office/drawing/2014/main" id="{E26BE5E6-2C64-4075-8634-C81E1A75D58F}"/>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363681</xdr:colOff>
      <xdr:row>20</xdr:row>
      <xdr:rowOff>190501</xdr:rowOff>
    </xdr:from>
    <xdr:to>
      <xdr:col>30</xdr:col>
      <xdr:colOff>53372</xdr:colOff>
      <xdr:row>41</xdr:row>
      <xdr:rowOff>241219</xdr:rowOff>
    </xdr:to>
    <xdr:sp macro="" textlink="">
      <xdr:nvSpPr>
        <xdr:cNvPr id="4" name="角丸四角形 1">
          <a:extLst>
            <a:ext uri="{FF2B5EF4-FFF2-40B4-BE49-F238E27FC236}">
              <a16:creationId xmlns:a16="http://schemas.microsoft.com/office/drawing/2014/main" id="{67F63934-037A-4060-B055-F901565B4107}"/>
            </a:ext>
          </a:extLst>
        </xdr:cNvPr>
        <xdr:cNvSpPr/>
      </xdr:nvSpPr>
      <xdr:spPr>
        <a:xfrm>
          <a:off x="22513636" y="7931728"/>
          <a:ext cx="6357191" cy="787853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841C7D1B-3C15-421D-8A5D-FBF7C3EDBD3C}"/>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68262</xdr:colOff>
      <xdr:row>21</xdr:row>
      <xdr:rowOff>68263</xdr:rowOff>
    </xdr:from>
    <xdr:to>
      <xdr:col>29</xdr:col>
      <xdr:colOff>372315</xdr:colOff>
      <xdr:row>34</xdr:row>
      <xdr:rowOff>207819</xdr:rowOff>
    </xdr:to>
    <xdr:sp macro="" textlink="">
      <xdr:nvSpPr>
        <xdr:cNvPr id="4" name="角丸四角形 1">
          <a:extLst>
            <a:ext uri="{FF2B5EF4-FFF2-40B4-BE49-F238E27FC236}">
              <a16:creationId xmlns:a16="http://schemas.microsoft.com/office/drawing/2014/main" id="{20AE0CA6-F46E-433F-A94C-F8D1E0C74F40}"/>
            </a:ext>
          </a:extLst>
        </xdr:cNvPr>
        <xdr:cNvSpPr/>
      </xdr:nvSpPr>
      <xdr:spPr>
        <a:xfrm>
          <a:off x="22218217" y="8225127"/>
          <a:ext cx="6365416" cy="6097010"/>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4416AF68-F536-4ED4-B3E3-9F3E6C035A62}"/>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68263</xdr:colOff>
      <xdr:row>20</xdr:row>
      <xdr:rowOff>163512</xdr:rowOff>
    </xdr:from>
    <xdr:to>
      <xdr:col>29</xdr:col>
      <xdr:colOff>372316</xdr:colOff>
      <xdr:row>35</xdr:row>
      <xdr:rowOff>225136</xdr:rowOff>
    </xdr:to>
    <xdr:sp macro="" textlink="">
      <xdr:nvSpPr>
        <xdr:cNvPr id="4" name="角丸四角形 1">
          <a:extLst>
            <a:ext uri="{FF2B5EF4-FFF2-40B4-BE49-F238E27FC236}">
              <a16:creationId xmlns:a16="http://schemas.microsoft.com/office/drawing/2014/main" id="{2CAAE875-4064-42FD-BEE3-D7FC18265BAA}"/>
            </a:ext>
          </a:extLst>
        </xdr:cNvPr>
        <xdr:cNvSpPr/>
      </xdr:nvSpPr>
      <xdr:spPr>
        <a:xfrm>
          <a:off x="22408718" y="8614785"/>
          <a:ext cx="6365416" cy="6071033"/>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6313EC7A-9BFD-453A-BDAC-64258AFBD748}"/>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44450</xdr:colOff>
      <xdr:row>20</xdr:row>
      <xdr:rowOff>0</xdr:rowOff>
    </xdr:from>
    <xdr:to>
      <xdr:col>29</xdr:col>
      <xdr:colOff>345328</xdr:colOff>
      <xdr:row>38</xdr:row>
      <xdr:rowOff>17318</xdr:rowOff>
    </xdr:to>
    <xdr:sp macro="" textlink="">
      <xdr:nvSpPr>
        <xdr:cNvPr id="4" name="角丸四角形 1">
          <a:extLst>
            <a:ext uri="{FF2B5EF4-FFF2-40B4-BE49-F238E27FC236}">
              <a16:creationId xmlns:a16="http://schemas.microsoft.com/office/drawing/2014/main" id="{AA0E4FAF-EA2D-4488-BBDA-B9839EB67CB6}"/>
            </a:ext>
          </a:extLst>
        </xdr:cNvPr>
        <xdr:cNvSpPr/>
      </xdr:nvSpPr>
      <xdr:spPr>
        <a:xfrm>
          <a:off x="22194405" y="8555182"/>
          <a:ext cx="6362241" cy="7325591"/>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0CB759AB-648D-474F-8E25-433B302D964C}"/>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138545</xdr:colOff>
      <xdr:row>20</xdr:row>
      <xdr:rowOff>294409</xdr:rowOff>
    </xdr:from>
    <xdr:to>
      <xdr:col>29</xdr:col>
      <xdr:colOff>365203</xdr:colOff>
      <xdr:row>39</xdr:row>
      <xdr:rowOff>380464</xdr:rowOff>
    </xdr:to>
    <xdr:sp macro="" textlink="">
      <xdr:nvSpPr>
        <xdr:cNvPr id="4" name="角丸四角形 1">
          <a:extLst>
            <a:ext uri="{FF2B5EF4-FFF2-40B4-BE49-F238E27FC236}">
              <a16:creationId xmlns:a16="http://schemas.microsoft.com/office/drawing/2014/main" id="{8ACB1328-48BD-4252-98DF-D7EF0F9C04CC}"/>
            </a:ext>
          </a:extLst>
        </xdr:cNvPr>
        <xdr:cNvSpPr/>
      </xdr:nvSpPr>
      <xdr:spPr>
        <a:xfrm>
          <a:off x="22288500" y="8866909"/>
          <a:ext cx="6288021" cy="7273100"/>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46104E31-6B1C-42B7-B4D5-DB9A24223A90}"/>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71437</xdr:colOff>
      <xdr:row>20</xdr:row>
      <xdr:rowOff>47624</xdr:rowOff>
    </xdr:from>
    <xdr:to>
      <xdr:col>29</xdr:col>
      <xdr:colOff>369140</xdr:colOff>
      <xdr:row>47</xdr:row>
      <xdr:rowOff>207961</xdr:rowOff>
    </xdr:to>
    <xdr:sp macro="" textlink="">
      <xdr:nvSpPr>
        <xdr:cNvPr id="3" name="角丸四角形 1">
          <a:extLst>
            <a:ext uri="{FF2B5EF4-FFF2-40B4-BE49-F238E27FC236}">
              <a16:creationId xmlns:a16="http://schemas.microsoft.com/office/drawing/2014/main" id="{78087B1B-CA9E-4B64-BBE9-86D89687FD51}"/>
            </a:ext>
          </a:extLst>
        </xdr:cNvPr>
        <xdr:cNvSpPr/>
      </xdr:nvSpPr>
      <xdr:spPr>
        <a:xfrm>
          <a:off x="22336125" y="8453437"/>
          <a:ext cx="6250828" cy="7827962"/>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57150</xdr:colOff>
      <xdr:row>1</xdr:row>
      <xdr:rowOff>14061</xdr:rowOff>
    </xdr:from>
    <xdr:to>
      <xdr:col>29</xdr:col>
      <xdr:colOff>333002</xdr:colOff>
      <xdr:row>19</xdr:row>
      <xdr:rowOff>96076</xdr:rowOff>
    </xdr:to>
    <xdr:sp macro="" textlink="">
      <xdr:nvSpPr>
        <xdr:cNvPr id="2" name="角丸四角形 1">
          <a:extLst>
            <a:ext uri="{FF2B5EF4-FFF2-40B4-BE49-F238E27FC236}">
              <a16:creationId xmlns:a16="http://schemas.microsoft.com/office/drawing/2014/main" id="{41E72A50-3BAB-404B-9C45-56D369F8FD9F}"/>
            </a:ext>
          </a:extLst>
        </xdr:cNvPr>
        <xdr:cNvSpPr/>
      </xdr:nvSpPr>
      <xdr:spPr>
        <a:xfrm>
          <a:off x="22221825" y="249011"/>
          <a:ext cx="6279777" cy="7086065"/>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（取扱要領抜粋）現場管理費率</a:t>
          </a:r>
          <a:endParaRPr kumimoji="1" lang="en-US" altLang="ja-JP" sz="1600"/>
        </a:p>
        <a:p>
          <a:pPr algn="l"/>
          <a:r>
            <a:rPr kumimoji="1" lang="ja-JP" altLang="en-US" sz="1600"/>
            <a:t>　純工事費（当該施設の工事に支給品がある場合には、支給品費を加算し、特殊製品（付表）がある場合には、当該特殊製品費の２分の１に相当する額を減額すること。以下同じ。</a:t>
          </a:r>
          <a:r>
            <a:rPr kumimoji="1" lang="en-US" altLang="ja-JP" sz="1600"/>
            <a:t>)</a:t>
          </a:r>
          <a:r>
            <a:rPr kumimoji="1" lang="ja-JP" altLang="en-US" sz="1600"/>
            <a:t>に次の各号に定める率を乗じて得た額の範囲内とする。</a:t>
          </a:r>
          <a:endParaRPr kumimoji="1" lang="en-US" altLang="ja-JP" sz="1600"/>
        </a:p>
        <a:p>
          <a:pPr algn="l"/>
          <a:r>
            <a:rPr kumimoji="1" lang="ja-JP" altLang="en-US" sz="1600"/>
            <a:t>　なお、やむを得ない事由により工事を分割して施工する場合は、当該分割した工事ごとに算出すること。この場合、各対応額の率を適用して算出した場合の額が直近下位の最高額に満たない場合には、当該最高額の範囲内において増額することができる。</a:t>
          </a:r>
          <a:endParaRPr kumimoji="1" lang="en-US" altLang="ja-JP" sz="1600"/>
        </a:p>
        <a:p>
          <a:pPr algn="l"/>
          <a:r>
            <a:rPr kumimoji="1" lang="en-US" altLang="ja-JP" sz="1600"/>
            <a:t>(1) </a:t>
          </a:r>
          <a:r>
            <a:rPr kumimoji="1" lang="ja-JP" altLang="en-US" sz="1600"/>
            <a:t>純工事費が</a:t>
          </a:r>
          <a:r>
            <a:rPr kumimoji="1" lang="en-US" altLang="ja-JP" sz="1600"/>
            <a:t>1,000</a:t>
          </a:r>
          <a:r>
            <a:rPr kumimoji="1" lang="ja-JP" altLang="en-US" sz="1600"/>
            <a:t>万円以下の場合            　　　　　</a:t>
          </a:r>
          <a:r>
            <a:rPr kumimoji="1" lang="en-US" altLang="ja-JP" sz="1600"/>
            <a:t>12.5</a:t>
          </a:r>
          <a:r>
            <a:rPr kumimoji="1" lang="ja-JP" altLang="en-US" sz="1600"/>
            <a:t>％</a:t>
          </a:r>
          <a:endParaRPr kumimoji="1" lang="en-US" altLang="ja-JP" sz="1600"/>
        </a:p>
        <a:p>
          <a:pPr algn="l"/>
          <a:r>
            <a:rPr kumimoji="1" lang="en-US" altLang="ja-JP" sz="1600"/>
            <a:t>(2) </a:t>
          </a:r>
          <a:r>
            <a:rPr kumimoji="1" lang="ja-JP" altLang="en-US" sz="1600"/>
            <a:t>純工事費が</a:t>
          </a:r>
          <a:r>
            <a:rPr kumimoji="1" lang="en-US" altLang="ja-JP" sz="1600"/>
            <a:t>1,000</a:t>
          </a:r>
          <a:r>
            <a:rPr kumimoji="1" lang="ja-JP" altLang="en-US" sz="1600"/>
            <a:t>万円を超え</a:t>
          </a:r>
          <a:r>
            <a:rPr kumimoji="1" lang="en-US" altLang="ja-JP" sz="1600"/>
            <a:t>2,000</a:t>
          </a:r>
          <a:r>
            <a:rPr kumimoji="1" lang="ja-JP" altLang="en-US" sz="1600"/>
            <a:t>万円以下の場合    </a:t>
          </a:r>
          <a:r>
            <a:rPr kumimoji="1" lang="en-US" altLang="ja-JP" sz="1600"/>
            <a:t>10.5</a:t>
          </a:r>
          <a:r>
            <a:rPr kumimoji="1" lang="ja-JP" altLang="en-US" sz="1600"/>
            <a:t>％</a:t>
          </a:r>
          <a:endParaRPr kumimoji="1" lang="en-US" altLang="ja-JP" sz="1600"/>
        </a:p>
        <a:p>
          <a:pPr algn="l"/>
          <a:r>
            <a:rPr kumimoji="1" lang="en-US" altLang="ja-JP" sz="1600"/>
            <a:t>(3) </a:t>
          </a:r>
          <a:r>
            <a:rPr kumimoji="1" lang="ja-JP" altLang="en-US" sz="1600"/>
            <a:t>純工事費が</a:t>
          </a:r>
          <a:r>
            <a:rPr kumimoji="1" lang="en-US" altLang="ja-JP" sz="1600"/>
            <a:t>2,000</a:t>
          </a:r>
          <a:r>
            <a:rPr kumimoji="1" lang="ja-JP" altLang="en-US" sz="1600"/>
            <a:t>万円を超え</a:t>
          </a:r>
          <a:r>
            <a:rPr kumimoji="1" lang="en-US" altLang="ja-JP" sz="1600"/>
            <a:t>5,000</a:t>
          </a:r>
          <a:r>
            <a:rPr kumimoji="1" lang="ja-JP" altLang="en-US" sz="1600"/>
            <a:t>万円以下の場合　</a:t>
          </a:r>
          <a:r>
            <a:rPr kumimoji="1" lang="en-US" altLang="ja-JP" sz="1600"/>
            <a:t>9.0</a:t>
          </a:r>
          <a:r>
            <a:rPr kumimoji="1" lang="ja-JP" altLang="en-US" sz="1600" b="1"/>
            <a:t>％</a:t>
          </a:r>
          <a:r>
            <a:rPr kumimoji="1" lang="ja-JP" altLang="en-US" sz="1600"/>
            <a:t>          </a:t>
          </a:r>
          <a:r>
            <a:rPr kumimoji="1" lang="en-US" altLang="ja-JP" sz="1600"/>
            <a:t>(4) </a:t>
          </a:r>
          <a:r>
            <a:rPr kumimoji="1" lang="ja-JP" altLang="en-US" sz="1600"/>
            <a:t>純工事費が</a:t>
          </a:r>
          <a:r>
            <a:rPr kumimoji="1" lang="en-US" altLang="ja-JP" sz="1600"/>
            <a:t>5,000</a:t>
          </a:r>
          <a:r>
            <a:rPr kumimoji="1" lang="ja-JP" altLang="en-US" sz="1600"/>
            <a:t>万円を超え</a:t>
          </a:r>
          <a:r>
            <a:rPr kumimoji="1" lang="en-US" altLang="ja-JP" sz="1600"/>
            <a:t>7,000</a:t>
          </a:r>
          <a:r>
            <a:rPr kumimoji="1" lang="ja-JP" altLang="en-US" sz="1600"/>
            <a:t>万円以下の場合　</a:t>
          </a:r>
          <a:r>
            <a:rPr kumimoji="1" lang="en-US" altLang="ja-JP" sz="1600"/>
            <a:t>8.0%</a:t>
          </a:r>
          <a:r>
            <a:rPr kumimoji="1" lang="ja-JP" altLang="en-US" sz="1600"/>
            <a:t>                   </a:t>
          </a:r>
          <a:r>
            <a:rPr kumimoji="1" lang="en-US" altLang="ja-JP" sz="1600"/>
            <a:t>(5) </a:t>
          </a:r>
          <a:r>
            <a:rPr kumimoji="1" lang="ja-JP" altLang="en-US" sz="1600"/>
            <a:t>純工事費が</a:t>
          </a:r>
          <a:r>
            <a:rPr kumimoji="1" lang="en-US" altLang="ja-JP" sz="1600"/>
            <a:t>7,000</a:t>
          </a:r>
          <a:r>
            <a:rPr kumimoji="1" lang="ja-JP" altLang="en-US" sz="1600"/>
            <a:t>万円を超える場合           </a:t>
          </a:r>
          <a:r>
            <a:rPr kumimoji="1" lang="en-US" altLang="ja-JP" sz="1600"/>
            <a:t>7.5</a:t>
          </a:r>
          <a:r>
            <a:rPr kumimoji="1" lang="ja-JP" altLang="en-US" sz="1600"/>
            <a:t>％▼</a:t>
          </a:r>
        </a:p>
        <a:p>
          <a:pPr algn="l"/>
          <a:endParaRPr kumimoji="1" lang="ja-JP" altLang="en-US" sz="1600"/>
        </a:p>
      </xdr:txBody>
    </xdr:sp>
    <xdr:clientData/>
  </xdr:twoCellAnchor>
  <xdr:twoCellAnchor>
    <xdr:from>
      <xdr:col>19</xdr:col>
      <xdr:colOff>142874</xdr:colOff>
      <xdr:row>20</xdr:row>
      <xdr:rowOff>357187</xdr:rowOff>
    </xdr:from>
    <xdr:to>
      <xdr:col>29</xdr:col>
      <xdr:colOff>440577</xdr:colOff>
      <xdr:row>45</xdr:row>
      <xdr:rowOff>-1</xdr:rowOff>
    </xdr:to>
    <xdr:sp macro="" textlink="">
      <xdr:nvSpPr>
        <xdr:cNvPr id="4" name="角丸四角形 1">
          <a:extLst>
            <a:ext uri="{FF2B5EF4-FFF2-40B4-BE49-F238E27FC236}">
              <a16:creationId xmlns:a16="http://schemas.microsoft.com/office/drawing/2014/main" id="{F21962DA-5836-4836-92B5-3008DC19650A}"/>
            </a:ext>
          </a:extLst>
        </xdr:cNvPr>
        <xdr:cNvSpPr/>
      </xdr:nvSpPr>
      <xdr:spPr>
        <a:xfrm>
          <a:off x="22407562" y="8239125"/>
          <a:ext cx="6250828" cy="7834312"/>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600"/>
            <a:t>（取扱要領抜粋）一般管理費率</a:t>
          </a:r>
          <a:endParaRPr kumimoji="1" lang="en-US" altLang="ja-JP" sz="1600"/>
        </a:p>
        <a:p>
          <a:r>
            <a:rPr lang="ja-JP" altLang="en-US" sz="1600" b="0" i="0" u="none" strike="noStrike" baseline="0">
              <a:solidFill>
                <a:schemeClr val="dk1"/>
              </a:solidFill>
              <a:latin typeface="+mn-lt"/>
              <a:ea typeface="+mn-ea"/>
              <a:cs typeface="+mn-cs"/>
            </a:rPr>
            <a:t>直接工事費と間接工事費の合計額（以下「工事原価」という。）に次の各号に定める率を乗じて得た額の範囲内とする。</a:t>
          </a:r>
        </a:p>
        <a:p>
          <a:r>
            <a:rPr lang="ja-JP" altLang="en-US" sz="1600" b="0" i="0" u="none" strike="noStrike" baseline="0">
              <a:solidFill>
                <a:schemeClr val="dk1"/>
              </a:solidFill>
              <a:latin typeface="+mn-lt"/>
              <a:ea typeface="+mn-ea"/>
              <a:cs typeface="+mn-cs"/>
            </a:rPr>
            <a:t>なお、やむを得ない事由により工事を分割して施工する場合は、当該分割した工事ごとに算出すること。</a:t>
          </a:r>
        </a:p>
        <a:p>
          <a:r>
            <a:rPr lang="ja-JP" altLang="en-US" sz="1600" b="0" i="0" u="none" strike="noStrike" baseline="0">
              <a:solidFill>
                <a:schemeClr val="dk1"/>
              </a:solidFill>
              <a:latin typeface="+mn-lt"/>
              <a:ea typeface="+mn-ea"/>
              <a:cs typeface="+mn-cs"/>
            </a:rPr>
            <a:t>この場合、各対応額の率を適用して算出した額が直近下位の最高額に満たない場合には、当該最高額の範囲内において増額することができる。</a:t>
          </a:r>
        </a:p>
        <a:p>
          <a:r>
            <a:rPr lang="en-US" altLang="ja-JP" sz="1600" b="0" i="0" u="none" strike="noStrike" baseline="0">
              <a:solidFill>
                <a:schemeClr val="dk1"/>
              </a:solidFill>
              <a:latin typeface="+mn-lt"/>
              <a:ea typeface="+mn-ea"/>
              <a:cs typeface="+mn-cs"/>
            </a:rPr>
            <a:t>(1)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14.0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(2)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500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(3)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13.0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(4)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4,000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12.5</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(5)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10,000</a:t>
          </a:r>
          <a:r>
            <a:rPr lang="ja-JP" altLang="en-US" sz="1600" b="0" i="0" u="none" strike="noStrike" baseline="0">
              <a:solidFill>
                <a:schemeClr val="dk1"/>
              </a:solidFill>
              <a:latin typeface="+mn-lt"/>
              <a:ea typeface="+mn-ea"/>
              <a:cs typeface="+mn-cs"/>
            </a:rPr>
            <a:t>万円を超え</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万円以下の場合   </a:t>
          </a:r>
          <a:r>
            <a:rPr lang="en-US" altLang="ja-JP" sz="1600" b="0" i="0" u="none" strike="noStrike" baseline="0">
              <a:solidFill>
                <a:schemeClr val="dk1"/>
              </a:solidFill>
              <a:latin typeface="+mn-lt"/>
              <a:ea typeface="+mn-ea"/>
              <a:cs typeface="+mn-cs"/>
            </a:rPr>
            <a:t>12.0</a:t>
          </a:r>
          <a:r>
            <a:rPr lang="ja-JP" altLang="en-US" sz="1600" b="0" i="0" u="none" strike="noStrike" baseline="0">
              <a:solidFill>
                <a:schemeClr val="dk1"/>
              </a:solidFill>
              <a:latin typeface="+mn-lt"/>
              <a:ea typeface="+mn-ea"/>
              <a:cs typeface="+mn-cs"/>
            </a:rPr>
            <a:t>％</a:t>
          </a:r>
        </a:p>
        <a:p>
          <a:r>
            <a:rPr lang="en-US" altLang="ja-JP" sz="1600" b="0" i="0" u="none" strike="noStrike" baseline="0">
              <a:solidFill>
                <a:schemeClr val="dk1"/>
              </a:solidFill>
              <a:latin typeface="+mn-lt"/>
              <a:ea typeface="+mn-ea"/>
              <a:cs typeface="+mn-cs"/>
            </a:rPr>
            <a:t>(6) </a:t>
          </a:r>
          <a:r>
            <a:rPr lang="ja-JP" altLang="en-US" sz="1600" b="0" i="0" u="none" strike="noStrike" baseline="0">
              <a:solidFill>
                <a:schemeClr val="dk1"/>
              </a:solidFill>
              <a:latin typeface="+mn-lt"/>
              <a:ea typeface="+mn-ea"/>
              <a:cs typeface="+mn-cs"/>
            </a:rPr>
            <a:t>工事原価が</a:t>
          </a:r>
          <a:r>
            <a:rPr lang="en-US" altLang="ja-JP" sz="1600" b="0" i="0" u="none" strike="noStrike" baseline="0">
              <a:solidFill>
                <a:schemeClr val="dk1"/>
              </a:solidFill>
              <a:latin typeface="+mn-lt"/>
              <a:ea typeface="+mn-ea"/>
              <a:cs typeface="+mn-cs"/>
            </a:rPr>
            <a:t>20,000</a:t>
          </a:r>
          <a:r>
            <a:rPr lang="ja-JP" altLang="en-US" sz="1600" b="0" i="0" u="none" strike="noStrike" baseline="0">
              <a:solidFill>
                <a:schemeClr val="dk1"/>
              </a:solidFill>
              <a:latin typeface="+mn-lt"/>
              <a:ea typeface="+mn-ea"/>
              <a:cs typeface="+mn-cs"/>
            </a:rPr>
            <a:t>万円を超える場合         　　　　　  </a:t>
          </a:r>
          <a:r>
            <a:rPr lang="en-US" altLang="ja-JP" sz="1600" b="0" i="0" u="none" strike="noStrike" baseline="0">
              <a:solidFill>
                <a:schemeClr val="dk1"/>
              </a:solidFill>
              <a:latin typeface="+mn-lt"/>
              <a:ea typeface="+mn-ea"/>
              <a:cs typeface="+mn-cs"/>
            </a:rPr>
            <a:t>11.5</a:t>
          </a:r>
          <a:r>
            <a:rPr lang="ja-JP" altLang="en-US" sz="1600" b="0" i="0" u="none" strike="noStrike" baseline="0">
              <a:solidFill>
                <a:schemeClr val="dk1"/>
              </a:solidFill>
              <a:latin typeface="+mn-lt"/>
              <a:ea typeface="+mn-ea"/>
              <a:cs typeface="+mn-cs"/>
            </a:rPr>
            <a:t>％</a:t>
          </a:r>
          <a:endParaRPr kumimoji="1" lang="ja-JP" altLang="en-US" sz="1600" u="none"/>
        </a:p>
        <a:p>
          <a:pPr algn="l"/>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C5778-FD66-4A39-BB54-1BB7854466D3}">
  <sheetPr>
    <tabColor theme="5" tint="0.79998168889431442"/>
    <pageSetUpPr fitToPage="1"/>
  </sheetPr>
  <dimension ref="A1:S77"/>
  <sheetViews>
    <sheetView showGridLines="0" tabSelected="1" view="pageLayout" topLeftCell="A40" zoomScale="55" zoomScaleNormal="100" zoomScaleSheetLayoutView="40" zoomScalePageLayoutView="55" workbookViewId="0">
      <selection activeCell="J52" sqref="J52"/>
    </sheetView>
  </sheetViews>
  <sheetFormatPr defaultColWidth="7.83203125" defaultRowHeight="18"/>
  <cols>
    <col min="1" max="1" width="2.83203125" style="1" customWidth="1"/>
    <col min="2" max="2" width="30.33203125" style="1" customWidth="1"/>
    <col min="3" max="3" width="15.6640625" style="3" bestFit="1" customWidth="1"/>
    <col min="4" max="4" width="16" style="1" customWidth="1"/>
    <col min="5" max="5" width="14.83203125" style="2" customWidth="1"/>
    <col min="6" max="6" width="14.83203125" style="2" bestFit="1" customWidth="1"/>
    <col min="7" max="7" width="14.9140625" style="3" customWidth="1"/>
    <col min="8" max="8" width="14.83203125" style="2" customWidth="1"/>
    <col min="9" max="9" width="14.83203125" style="2" bestFit="1" customWidth="1"/>
    <col min="10" max="10" width="14.5" style="3"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85</v>
      </c>
    </row>
    <row r="2" spans="1:19" ht="32.5" customHeight="1" thickBot="1">
      <c r="A2" s="40"/>
      <c r="B2" s="40" t="s">
        <v>244</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91"/>
      <c r="R3" s="9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E32-(E30/2)</f>
        <v>8496622500</v>
      </c>
      <c r="S5" s="11"/>
    </row>
    <row r="6" spans="1:19" ht="32.5" customHeight="1">
      <c r="A6" s="47" t="s">
        <v>7</v>
      </c>
      <c r="B6" s="63" t="s">
        <v>86</v>
      </c>
      <c r="C6" s="50">
        <v>650790000</v>
      </c>
      <c r="D6" s="34"/>
      <c r="E6" s="36">
        <v>624862000</v>
      </c>
      <c r="F6" s="51">
        <f t="shared" ref="F6:F28" si="0">C6-E6</f>
        <v>25928000</v>
      </c>
      <c r="G6" s="50">
        <v>195237000</v>
      </c>
      <c r="H6" s="36">
        <v>187459000</v>
      </c>
      <c r="I6" s="51">
        <f t="shared" ref="I6:I28" si="1">G6-H6</f>
        <v>7778000</v>
      </c>
      <c r="J6" s="50">
        <v>260316000</v>
      </c>
      <c r="K6" s="36">
        <v>249945000</v>
      </c>
      <c r="L6" s="51">
        <f t="shared" ref="L6:L28" si="2">J6-K6</f>
        <v>10371000</v>
      </c>
      <c r="P6" s="11"/>
      <c r="Q6" s="91"/>
      <c r="R6" s="92"/>
      <c r="S6" s="11"/>
    </row>
    <row r="7" spans="1:19" ht="32.5" customHeight="1">
      <c r="A7" s="47" t="s">
        <v>8</v>
      </c>
      <c r="B7" s="63" t="s">
        <v>87</v>
      </c>
      <c r="C7" s="50"/>
      <c r="D7" s="34"/>
      <c r="E7" s="36"/>
      <c r="F7" s="51">
        <f t="shared" si="0"/>
        <v>0</v>
      </c>
      <c r="G7" s="50"/>
      <c r="H7" s="36"/>
      <c r="I7" s="51">
        <f t="shared" si="1"/>
        <v>0</v>
      </c>
      <c r="J7" s="50"/>
      <c r="K7" s="36"/>
      <c r="L7" s="51">
        <f t="shared" si="2"/>
        <v>0</v>
      </c>
      <c r="P7" s="11"/>
      <c r="Q7" s="11"/>
      <c r="R7" s="11"/>
      <c r="S7" s="11"/>
    </row>
    <row r="8" spans="1:19" ht="32.5" customHeight="1">
      <c r="A8" s="47" t="s">
        <v>10</v>
      </c>
      <c r="B8" s="63" t="s">
        <v>88</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89</v>
      </c>
      <c r="C9" s="50">
        <v>576993000</v>
      </c>
      <c r="D9" s="34"/>
      <c r="E9" s="36">
        <v>576993000</v>
      </c>
      <c r="F9" s="51">
        <f t="shared" si="0"/>
        <v>0</v>
      </c>
      <c r="G9" s="50">
        <v>173098000</v>
      </c>
      <c r="H9" s="36">
        <v>173098000</v>
      </c>
      <c r="I9" s="51">
        <f t="shared" si="1"/>
        <v>0</v>
      </c>
      <c r="J9" s="50">
        <v>230797000</v>
      </c>
      <c r="K9" s="36">
        <v>230797000</v>
      </c>
      <c r="L9" s="51">
        <f t="shared" si="2"/>
        <v>0</v>
      </c>
      <c r="P9" s="11"/>
      <c r="Q9" s="16">
        <v>0</v>
      </c>
      <c r="R9" s="15">
        <v>10000000</v>
      </c>
      <c r="S9" s="14">
        <v>0.125</v>
      </c>
    </row>
    <row r="10" spans="1:19" ht="32.5" customHeight="1">
      <c r="A10" s="47" t="s">
        <v>14</v>
      </c>
      <c r="B10" s="63" t="s">
        <v>90</v>
      </c>
      <c r="C10" s="50">
        <v>2406436000</v>
      </c>
      <c r="D10" s="34"/>
      <c r="E10" s="36">
        <v>2406436000</v>
      </c>
      <c r="F10" s="51">
        <f t="shared" si="0"/>
        <v>0</v>
      </c>
      <c r="G10" s="50">
        <v>721931000</v>
      </c>
      <c r="H10" s="36">
        <v>721931000</v>
      </c>
      <c r="I10" s="51">
        <f t="shared" si="1"/>
        <v>0</v>
      </c>
      <c r="J10" s="50">
        <v>962574000</v>
      </c>
      <c r="K10" s="36">
        <v>962574000</v>
      </c>
      <c r="L10" s="51">
        <f t="shared" si="2"/>
        <v>0</v>
      </c>
      <c r="P10" s="11"/>
      <c r="Q10" s="15">
        <f>R9+1</f>
        <v>10000001</v>
      </c>
      <c r="R10" s="15">
        <v>20000000</v>
      </c>
      <c r="S10" s="14">
        <v>0.105</v>
      </c>
    </row>
    <row r="11" spans="1:19" ht="32.5" customHeight="1">
      <c r="A11" s="47" t="s">
        <v>15</v>
      </c>
      <c r="B11" s="63" t="s">
        <v>92</v>
      </c>
      <c r="C11" s="50">
        <v>649436000</v>
      </c>
      <c r="D11" s="34"/>
      <c r="E11" s="36">
        <v>649256000</v>
      </c>
      <c r="F11" s="51">
        <f t="shared" si="0"/>
        <v>180000</v>
      </c>
      <c r="G11" s="50">
        <v>194831000</v>
      </c>
      <c r="H11" s="36">
        <v>194777000</v>
      </c>
      <c r="I11" s="51">
        <f t="shared" si="1"/>
        <v>54000</v>
      </c>
      <c r="J11" s="50">
        <v>259774000</v>
      </c>
      <c r="K11" s="36">
        <v>259702000</v>
      </c>
      <c r="L11" s="51">
        <f t="shared" si="2"/>
        <v>72000</v>
      </c>
      <c r="P11" s="11"/>
      <c r="Q11" s="15">
        <f>R10+1</f>
        <v>20000001</v>
      </c>
      <c r="R11" s="15">
        <v>50000000</v>
      </c>
      <c r="S11" s="14">
        <v>0.09</v>
      </c>
    </row>
    <row r="12" spans="1:19" ht="32.5" customHeight="1">
      <c r="A12" s="47" t="s">
        <v>17</v>
      </c>
      <c r="B12" s="63" t="s">
        <v>93</v>
      </c>
      <c r="C12" s="50">
        <v>265851000</v>
      </c>
      <c r="D12" s="34"/>
      <c r="E12" s="36">
        <v>261645000</v>
      </c>
      <c r="F12" s="51">
        <f t="shared" si="0"/>
        <v>4206000</v>
      </c>
      <c r="G12" s="50">
        <v>79755000</v>
      </c>
      <c r="H12" s="36">
        <v>78494000</v>
      </c>
      <c r="I12" s="51">
        <f t="shared" si="1"/>
        <v>1261000</v>
      </c>
      <c r="J12" s="50">
        <v>106340000</v>
      </c>
      <c r="K12" s="36">
        <v>104658000</v>
      </c>
      <c r="L12" s="51">
        <f t="shared" si="2"/>
        <v>1682000</v>
      </c>
      <c r="P12" s="11"/>
      <c r="Q12" s="15">
        <f>R11+1</f>
        <v>50000001</v>
      </c>
      <c r="R12" s="15">
        <v>70000000</v>
      </c>
      <c r="S12" s="14">
        <v>0.08</v>
      </c>
    </row>
    <row r="13" spans="1:19" ht="32.5" customHeight="1">
      <c r="A13" s="47" t="s">
        <v>18</v>
      </c>
      <c r="B13" s="63" t="s">
        <v>94</v>
      </c>
      <c r="C13" s="50">
        <v>252269000</v>
      </c>
      <c r="D13" s="34"/>
      <c r="E13" s="36">
        <v>252269000</v>
      </c>
      <c r="F13" s="51">
        <f t="shared" si="0"/>
        <v>0</v>
      </c>
      <c r="G13" s="50">
        <v>75681000</v>
      </c>
      <c r="H13" s="36">
        <v>75681000</v>
      </c>
      <c r="I13" s="51">
        <f t="shared" si="1"/>
        <v>0</v>
      </c>
      <c r="J13" s="50">
        <v>100908000</v>
      </c>
      <c r="K13" s="36">
        <v>100908000</v>
      </c>
      <c r="L13" s="51">
        <f t="shared" si="2"/>
        <v>0</v>
      </c>
      <c r="P13" s="11"/>
      <c r="Q13" s="15">
        <f>R12+1</f>
        <v>70000001</v>
      </c>
      <c r="R13" s="15">
        <v>999999999999</v>
      </c>
      <c r="S13" s="14">
        <v>7.4999999999999997E-2</v>
      </c>
    </row>
    <row r="14" spans="1:19" ht="32.5" customHeight="1">
      <c r="A14" s="47" t="s">
        <v>19</v>
      </c>
      <c r="B14" s="63" t="s">
        <v>95</v>
      </c>
      <c r="C14" s="50">
        <v>488662000</v>
      </c>
      <c r="D14" s="34"/>
      <c r="E14" s="36">
        <v>481116000</v>
      </c>
      <c r="F14" s="51">
        <f t="shared" si="0"/>
        <v>7546000</v>
      </c>
      <c r="G14" s="50">
        <v>146599000</v>
      </c>
      <c r="H14" s="36">
        <v>144335000</v>
      </c>
      <c r="I14" s="51">
        <f t="shared" si="1"/>
        <v>2264000</v>
      </c>
      <c r="J14" s="50">
        <v>195465000</v>
      </c>
      <c r="K14" s="36">
        <v>192446000</v>
      </c>
      <c r="L14" s="51">
        <f t="shared" si="2"/>
        <v>3019000</v>
      </c>
      <c r="P14" s="11"/>
      <c r="Q14" s="11"/>
      <c r="R14" s="11"/>
      <c r="S14" s="11"/>
    </row>
    <row r="15" spans="1:19" ht="32.5" customHeight="1">
      <c r="A15" s="47" t="s">
        <v>20</v>
      </c>
      <c r="B15" s="63" t="s">
        <v>96</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97</v>
      </c>
      <c r="C16" s="50"/>
      <c r="D16" s="34"/>
      <c r="E16" s="36"/>
      <c r="F16" s="51">
        <f t="shared" si="0"/>
        <v>0</v>
      </c>
      <c r="G16" s="50"/>
      <c r="H16" s="36"/>
      <c r="I16" s="51">
        <f t="shared" si="1"/>
        <v>0</v>
      </c>
      <c r="J16" s="50"/>
      <c r="K16" s="36"/>
      <c r="L16" s="51">
        <f t="shared" si="2"/>
        <v>0</v>
      </c>
      <c r="P16" s="11"/>
      <c r="Q16" s="13" t="s">
        <v>57</v>
      </c>
      <c r="R16" s="12">
        <f>VLOOKUP(R5,Q9:S13,3,1)</f>
        <v>7.4999999999999997E-2</v>
      </c>
      <c r="S16" s="11"/>
    </row>
    <row r="17" spans="1:19" ht="32.5" customHeight="1">
      <c r="A17" s="47" t="s">
        <v>22</v>
      </c>
      <c r="B17" s="63" t="s">
        <v>98</v>
      </c>
      <c r="C17" s="50">
        <v>48918000</v>
      </c>
      <c r="D17" s="34"/>
      <c r="E17" s="36">
        <v>47608000</v>
      </c>
      <c r="F17" s="51">
        <f t="shared" si="0"/>
        <v>1310000</v>
      </c>
      <c r="G17" s="50">
        <v>14675000</v>
      </c>
      <c r="H17" s="36">
        <v>14282000</v>
      </c>
      <c r="I17" s="51">
        <f t="shared" si="1"/>
        <v>393000</v>
      </c>
      <c r="J17" s="50">
        <v>19567000</v>
      </c>
      <c r="K17" s="36">
        <v>19043000</v>
      </c>
      <c r="L17" s="51">
        <f t="shared" si="2"/>
        <v>524000</v>
      </c>
      <c r="P17" s="11"/>
      <c r="Q17" s="11"/>
      <c r="R17" s="11"/>
      <c r="S17" s="11"/>
    </row>
    <row r="18" spans="1:19" ht="32.5" customHeight="1">
      <c r="A18" s="47" t="s">
        <v>24</v>
      </c>
      <c r="B18" s="63" t="s">
        <v>99</v>
      </c>
      <c r="C18" s="50"/>
      <c r="D18" s="34"/>
      <c r="E18" s="36"/>
      <c r="F18" s="51">
        <f t="shared" si="0"/>
        <v>0</v>
      </c>
      <c r="G18" s="50"/>
      <c r="H18" s="36"/>
      <c r="I18" s="51">
        <f t="shared" si="1"/>
        <v>0</v>
      </c>
      <c r="J18" s="50"/>
      <c r="K18" s="36"/>
      <c r="L18" s="51">
        <f t="shared" si="2"/>
        <v>0</v>
      </c>
    </row>
    <row r="19" spans="1:19" ht="32.5" customHeight="1">
      <c r="A19" s="47" t="s">
        <v>26</v>
      </c>
      <c r="B19" s="63" t="s">
        <v>100</v>
      </c>
      <c r="C19" s="50"/>
      <c r="D19" s="34"/>
      <c r="E19" s="36"/>
      <c r="F19" s="51">
        <f t="shared" si="0"/>
        <v>0</v>
      </c>
      <c r="G19" s="50"/>
      <c r="H19" s="36"/>
      <c r="I19" s="51">
        <f t="shared" si="1"/>
        <v>0</v>
      </c>
      <c r="J19" s="50"/>
      <c r="K19" s="36"/>
      <c r="L19" s="51">
        <f t="shared" si="2"/>
        <v>0</v>
      </c>
    </row>
    <row r="20" spans="1:19" ht="32.5" customHeight="1">
      <c r="A20" s="47" t="s">
        <v>27</v>
      </c>
      <c r="B20" s="63" t="s">
        <v>101</v>
      </c>
      <c r="C20" s="50"/>
      <c r="D20" s="34"/>
      <c r="E20" s="36"/>
      <c r="F20" s="51">
        <f t="shared" si="0"/>
        <v>0</v>
      </c>
      <c r="G20" s="50"/>
      <c r="H20" s="36"/>
      <c r="I20" s="51">
        <f t="shared" si="1"/>
        <v>0</v>
      </c>
      <c r="J20" s="50"/>
      <c r="K20" s="36"/>
      <c r="L20" s="51">
        <f t="shared" si="2"/>
        <v>0</v>
      </c>
    </row>
    <row r="21" spans="1:19" ht="32.5" customHeight="1">
      <c r="A21" s="47" t="s">
        <v>28</v>
      </c>
      <c r="B21" s="63" t="s">
        <v>38</v>
      </c>
      <c r="C21" s="50"/>
      <c r="D21" s="34"/>
      <c r="E21" s="36"/>
      <c r="F21" s="51">
        <f t="shared" si="0"/>
        <v>0</v>
      </c>
      <c r="G21" s="50"/>
      <c r="H21" s="36"/>
      <c r="I21" s="51">
        <f t="shared" si="1"/>
        <v>0</v>
      </c>
      <c r="J21" s="50"/>
      <c r="K21" s="36"/>
      <c r="L21" s="51">
        <f t="shared" si="2"/>
        <v>0</v>
      </c>
    </row>
    <row r="22" spans="1:19" ht="32.5" customHeight="1">
      <c r="A22" s="47" t="s">
        <v>29</v>
      </c>
      <c r="B22" s="63" t="s">
        <v>104</v>
      </c>
      <c r="C22" s="50">
        <v>1290239000</v>
      </c>
      <c r="D22" s="34"/>
      <c r="E22" s="36">
        <v>1281497000</v>
      </c>
      <c r="F22" s="51">
        <f t="shared" si="0"/>
        <v>8742000</v>
      </c>
      <c r="G22" s="50">
        <v>387072000</v>
      </c>
      <c r="H22" s="36">
        <v>384449000</v>
      </c>
      <c r="I22" s="51">
        <f t="shared" si="1"/>
        <v>2623000</v>
      </c>
      <c r="J22" s="50">
        <v>516096000</v>
      </c>
      <c r="K22" s="36">
        <v>512599000</v>
      </c>
      <c r="L22" s="51">
        <f t="shared" si="2"/>
        <v>3497000</v>
      </c>
      <c r="P22" s="21" t="s">
        <v>58</v>
      </c>
      <c r="Q22" s="11"/>
      <c r="R22" s="11"/>
      <c r="S22" s="11"/>
    </row>
    <row r="23" spans="1:19" ht="93.5" customHeight="1">
      <c r="A23" s="47" t="s">
        <v>31</v>
      </c>
      <c r="B23" s="63" t="s">
        <v>106</v>
      </c>
      <c r="C23" s="50"/>
      <c r="D23" s="34"/>
      <c r="E23" s="36"/>
      <c r="F23" s="51">
        <f t="shared" si="0"/>
        <v>0</v>
      </c>
      <c r="G23" s="50"/>
      <c r="H23" s="36"/>
      <c r="I23" s="51">
        <f t="shared" si="1"/>
        <v>0</v>
      </c>
      <c r="J23" s="50"/>
      <c r="K23" s="36"/>
      <c r="L23" s="51">
        <f t="shared" si="2"/>
        <v>0</v>
      </c>
      <c r="P23" s="11"/>
      <c r="Q23" s="20" t="s">
        <v>60</v>
      </c>
      <c r="R23" s="19">
        <f>E34</f>
        <v>9243497000</v>
      </c>
      <c r="S23" s="11"/>
    </row>
    <row r="24" spans="1:19" ht="32.5" customHeight="1">
      <c r="A24" s="47" t="s">
        <v>33</v>
      </c>
      <c r="B24" s="63" t="s">
        <v>42</v>
      </c>
      <c r="C24" s="50">
        <v>2462525000</v>
      </c>
      <c r="D24" s="34"/>
      <c r="E24" s="36">
        <v>1993782000</v>
      </c>
      <c r="F24" s="51">
        <f t="shared" si="0"/>
        <v>468743000</v>
      </c>
      <c r="G24" s="50">
        <v>738758000</v>
      </c>
      <c r="H24" s="36">
        <v>598135000</v>
      </c>
      <c r="I24" s="51">
        <f t="shared" si="1"/>
        <v>140623000</v>
      </c>
      <c r="J24" s="50">
        <v>985010000</v>
      </c>
      <c r="K24" s="36">
        <v>797513000</v>
      </c>
      <c r="L24" s="51">
        <f t="shared" si="2"/>
        <v>187497000</v>
      </c>
      <c r="P24" s="11"/>
      <c r="Q24" s="11"/>
      <c r="R24" s="11"/>
      <c r="S24" s="11"/>
    </row>
    <row r="25" spans="1:19" ht="32.5" customHeight="1">
      <c r="A25" s="47" t="s">
        <v>35</v>
      </c>
      <c r="B25" s="63" t="s">
        <v>107</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t="s">
        <v>37</v>
      </c>
      <c r="B26" s="64" t="s">
        <v>82</v>
      </c>
      <c r="C26" s="50"/>
      <c r="D26" s="34"/>
      <c r="E26" s="36"/>
      <c r="F26" s="51">
        <f t="shared" si="0"/>
        <v>0</v>
      </c>
      <c r="G26" s="50"/>
      <c r="H26" s="36"/>
      <c r="I26" s="51">
        <f t="shared" si="1"/>
        <v>0</v>
      </c>
      <c r="J26" s="50"/>
      <c r="K26" s="36"/>
      <c r="L26" s="51">
        <f t="shared" si="2"/>
        <v>0</v>
      </c>
      <c r="P26" s="11"/>
      <c r="Q26" s="16">
        <v>0</v>
      </c>
      <c r="R26" s="15">
        <v>5000000</v>
      </c>
      <c r="S26" s="14">
        <v>0.14000000000000001</v>
      </c>
    </row>
    <row r="27" spans="1:19" ht="32.5" customHeight="1">
      <c r="A27" s="47" t="s">
        <v>39</v>
      </c>
      <c r="B27" s="63" t="s">
        <v>109</v>
      </c>
      <c r="C27" s="50"/>
      <c r="D27" s="34"/>
      <c r="E27" s="36"/>
      <c r="F27" s="51">
        <f t="shared" si="0"/>
        <v>0</v>
      </c>
      <c r="G27" s="50"/>
      <c r="H27" s="36"/>
      <c r="I27" s="51">
        <f t="shared" si="1"/>
        <v>0</v>
      </c>
      <c r="J27" s="50"/>
      <c r="K27" s="36"/>
      <c r="L27" s="51">
        <f t="shared" si="2"/>
        <v>0</v>
      </c>
      <c r="P27" s="11"/>
      <c r="Q27" s="15">
        <f>R26+1</f>
        <v>5000001</v>
      </c>
      <c r="R27" s="15">
        <v>10000000</v>
      </c>
      <c r="S27" s="14">
        <v>0.13500000000000001</v>
      </c>
    </row>
    <row r="28" spans="1:19" ht="32.5" customHeight="1">
      <c r="A28" s="47"/>
      <c r="B28" s="63" t="s">
        <v>66</v>
      </c>
      <c r="C28" s="50">
        <v>27639000</v>
      </c>
      <c r="D28" s="34"/>
      <c r="E28" s="78"/>
      <c r="F28" s="51">
        <f t="shared" si="0"/>
        <v>27639000</v>
      </c>
      <c r="G28" s="50">
        <v>8292000</v>
      </c>
      <c r="H28" s="78"/>
      <c r="I28" s="51">
        <f t="shared" si="1"/>
        <v>8292000</v>
      </c>
      <c r="J28" s="50">
        <v>11056000</v>
      </c>
      <c r="K28" s="78"/>
      <c r="L28" s="51">
        <f t="shared" si="2"/>
        <v>11056000</v>
      </c>
      <c r="P28" s="11"/>
      <c r="Q28" s="15">
        <f>R27+1</f>
        <v>10000001</v>
      </c>
      <c r="R28" s="15">
        <v>40000000</v>
      </c>
      <c r="S28" s="14">
        <v>0.13</v>
      </c>
    </row>
    <row r="29" spans="1:19" ht="32.5" customHeight="1">
      <c r="A29" s="99" t="s">
        <v>221</v>
      </c>
      <c r="B29" s="100"/>
      <c r="C29" s="75">
        <f>SUM(C6:C28)</f>
        <v>9119758000</v>
      </c>
      <c r="D29" s="34"/>
      <c r="E29" s="77">
        <f>SUM(E6:E27)</f>
        <v>8575464000</v>
      </c>
      <c r="F29" s="51">
        <f>C29-E29</f>
        <v>544294000</v>
      </c>
      <c r="G29" s="85">
        <f>SUM(G6:G28)</f>
        <v>2735929000</v>
      </c>
      <c r="H29" s="77">
        <f>SUM(H6:H27)</f>
        <v>2572641000</v>
      </c>
      <c r="I29" s="51">
        <f>G29-H29</f>
        <v>163288000</v>
      </c>
      <c r="J29" s="85">
        <f>SUM(J6:J28)</f>
        <v>3647903000</v>
      </c>
      <c r="K29" s="77">
        <f>SUM(K6:K27)</f>
        <v>3430185000</v>
      </c>
      <c r="L29" s="51">
        <f>J29-K29</f>
        <v>217718000</v>
      </c>
      <c r="P29" s="11"/>
      <c r="Q29" s="15">
        <f>R28+1</f>
        <v>40000001</v>
      </c>
      <c r="R29" s="15">
        <v>100000000</v>
      </c>
      <c r="S29" s="14">
        <v>0.125</v>
      </c>
    </row>
    <row r="30" spans="1:19" ht="26.15" customHeight="1">
      <c r="A30" s="35"/>
      <c r="B30" s="65" t="s">
        <v>56</v>
      </c>
      <c r="C30" s="52">
        <v>1005231000</v>
      </c>
      <c r="D30" s="25"/>
      <c r="E30" s="27">
        <v>574015000</v>
      </c>
      <c r="F30" s="51">
        <f t="shared" ref="F30:F33" si="3">C30-E30</f>
        <v>431216000</v>
      </c>
      <c r="G30" s="52">
        <v>301569000</v>
      </c>
      <c r="H30" s="27">
        <v>172204000</v>
      </c>
      <c r="I30" s="51">
        <f t="shared" ref="I30:I33" si="4">G30-H30</f>
        <v>129365000</v>
      </c>
      <c r="J30" s="52">
        <v>402092000</v>
      </c>
      <c r="K30" s="27">
        <v>229606000</v>
      </c>
      <c r="L30" s="51">
        <f t="shared" ref="L30:L33" si="5">J30-K30</f>
        <v>172486000</v>
      </c>
      <c r="P30" s="11"/>
      <c r="Q30" s="15">
        <f>R29+1</f>
        <v>100000001</v>
      </c>
      <c r="R30" s="15">
        <v>200000000</v>
      </c>
      <c r="S30" s="14">
        <v>0.12</v>
      </c>
    </row>
    <row r="31" spans="1:19" ht="26.15" customHeight="1">
      <c r="A31" s="35"/>
      <c r="B31" s="65" t="s">
        <v>216</v>
      </c>
      <c r="C31" s="54">
        <v>242584000</v>
      </c>
      <c r="D31" s="25"/>
      <c r="E31" s="27">
        <v>208166000</v>
      </c>
      <c r="F31" s="53">
        <f t="shared" si="3"/>
        <v>34418000</v>
      </c>
      <c r="G31" s="54">
        <v>72775000</v>
      </c>
      <c r="H31" s="27">
        <v>62450000</v>
      </c>
      <c r="I31" s="53">
        <f t="shared" si="4"/>
        <v>10325000</v>
      </c>
      <c r="J31" s="54">
        <v>97034000</v>
      </c>
      <c r="K31" s="27">
        <v>83266000</v>
      </c>
      <c r="L31" s="53">
        <f t="shared" si="5"/>
        <v>13768000</v>
      </c>
      <c r="P31" s="11"/>
      <c r="Q31" s="15">
        <f>R30+1</f>
        <v>200000001</v>
      </c>
      <c r="R31" s="15">
        <v>999999999999</v>
      </c>
      <c r="S31" s="14">
        <v>0.115</v>
      </c>
    </row>
    <row r="32" spans="1:19" ht="26.15" customHeight="1">
      <c r="A32" s="45"/>
      <c r="B32" s="65" t="s">
        <v>217</v>
      </c>
      <c r="C32" s="55">
        <f>C29+C31</f>
        <v>9362342000</v>
      </c>
      <c r="D32" s="34"/>
      <c r="E32" s="77">
        <f>E29+E31</f>
        <v>8783630000</v>
      </c>
      <c r="F32" s="53">
        <f t="shared" si="3"/>
        <v>578712000</v>
      </c>
      <c r="G32" s="55">
        <f>G29+G31</f>
        <v>2808704000</v>
      </c>
      <c r="H32" s="77">
        <f>H29+H31</f>
        <v>2635091000</v>
      </c>
      <c r="I32" s="53">
        <f t="shared" si="4"/>
        <v>173613000</v>
      </c>
      <c r="J32" s="55">
        <f>J29+J31</f>
        <v>3744937000</v>
      </c>
      <c r="K32" s="77">
        <f>K29+K31</f>
        <v>3513451000</v>
      </c>
      <c r="L32" s="53">
        <f t="shared" si="5"/>
        <v>231486000</v>
      </c>
      <c r="M32" s="87" t="s">
        <v>241</v>
      </c>
      <c r="P32" s="11"/>
      <c r="Q32" s="11"/>
      <c r="R32" s="11"/>
      <c r="S32" s="11"/>
    </row>
    <row r="33" spans="1:19" ht="42" customHeight="1">
      <c r="A33" s="33"/>
      <c r="B33" s="66" t="s">
        <v>218</v>
      </c>
      <c r="C33" s="57">
        <v>555945000</v>
      </c>
      <c r="D33" s="89">
        <f>E33/(E32-E30/2)</f>
        <v>5.412350613434927E-2</v>
      </c>
      <c r="E33" s="32">
        <v>459867000</v>
      </c>
      <c r="F33" s="53">
        <f t="shared" si="3"/>
        <v>96078000</v>
      </c>
      <c r="G33" s="52">
        <v>166784000</v>
      </c>
      <c r="H33" s="32">
        <v>137960000</v>
      </c>
      <c r="I33" s="53">
        <f t="shared" si="4"/>
        <v>28824000</v>
      </c>
      <c r="J33" s="52">
        <v>222378000</v>
      </c>
      <c r="K33" s="32">
        <v>183947000</v>
      </c>
      <c r="L33" s="53">
        <f t="shared" si="5"/>
        <v>38431000</v>
      </c>
      <c r="M33" s="88" t="str">
        <f>IF(D33&lt;=R16,"○","×")</f>
        <v>○</v>
      </c>
      <c r="P33" s="11"/>
      <c r="Q33" s="11"/>
      <c r="R33" s="11"/>
      <c r="S33" s="11"/>
    </row>
    <row r="34" spans="1:19" ht="26.15" customHeight="1">
      <c r="A34" s="45"/>
      <c r="B34" s="65" t="s">
        <v>219</v>
      </c>
      <c r="C34" s="56">
        <f>C32+C33</f>
        <v>9918287000</v>
      </c>
      <c r="D34" s="24"/>
      <c r="E34" s="31">
        <f>E32+E33</f>
        <v>9243497000</v>
      </c>
      <c r="F34" s="53">
        <f t="shared" ref="F34:L34" si="6">F32+F33</f>
        <v>674790000</v>
      </c>
      <c r="G34" s="56">
        <f>G32+G33</f>
        <v>2975488000</v>
      </c>
      <c r="H34" s="31">
        <f>H32+H33</f>
        <v>2773051000</v>
      </c>
      <c r="I34" s="53">
        <f t="shared" si="6"/>
        <v>202437000</v>
      </c>
      <c r="J34" s="56">
        <f>J32+J33</f>
        <v>3967315000</v>
      </c>
      <c r="K34" s="31">
        <f>K32+K33</f>
        <v>3697398000</v>
      </c>
      <c r="L34" s="53">
        <f t="shared" si="6"/>
        <v>269917000</v>
      </c>
      <c r="P34" s="11"/>
      <c r="Q34" s="13" t="s">
        <v>57</v>
      </c>
      <c r="R34" s="12">
        <f>VLOOKUP(R23,Q26:S31,3,1)</f>
        <v>0.115</v>
      </c>
      <c r="S34" s="11"/>
    </row>
    <row r="35" spans="1:19" ht="36.65" customHeight="1">
      <c r="A35" s="30"/>
      <c r="B35" s="66" t="s">
        <v>220</v>
      </c>
      <c r="C35" s="57">
        <v>664628000</v>
      </c>
      <c r="D35" s="90">
        <f>E35/E34</f>
        <v>6.1374499283117633E-2</v>
      </c>
      <c r="E35" s="29">
        <v>567315000</v>
      </c>
      <c r="F35" s="51">
        <f t="shared" ref="F35:F45" si="7">C35-E35</f>
        <v>97313000</v>
      </c>
      <c r="G35" s="52">
        <v>199388000</v>
      </c>
      <c r="H35" s="29">
        <v>170194000</v>
      </c>
      <c r="I35" s="51">
        <f t="shared" ref="I35:I45" si="8">G35-H35</f>
        <v>29194000</v>
      </c>
      <c r="J35" s="52">
        <v>265851000</v>
      </c>
      <c r="K35" s="29">
        <v>226926000</v>
      </c>
      <c r="L35" s="51">
        <f t="shared" ref="L35:L45" si="9">J35-K35</f>
        <v>38925000</v>
      </c>
      <c r="M35" s="88" t="str">
        <f>IF(D35&lt;=R34,"○","×")</f>
        <v>○</v>
      </c>
      <c r="P35" s="11"/>
      <c r="Q35" s="43"/>
      <c r="R35" s="43"/>
      <c r="S35" s="44"/>
    </row>
    <row r="36" spans="1:19" ht="32.5" customHeight="1">
      <c r="A36" s="47"/>
      <c r="B36" s="63" t="s">
        <v>231</v>
      </c>
      <c r="C36" s="52"/>
      <c r="D36" s="25"/>
      <c r="E36" s="83"/>
      <c r="F36" s="53">
        <f t="shared" si="7"/>
        <v>0</v>
      </c>
      <c r="G36" s="52"/>
      <c r="H36" s="83"/>
      <c r="I36" s="53">
        <f t="shared" si="8"/>
        <v>0</v>
      </c>
      <c r="J36" s="52"/>
      <c r="K36" s="83"/>
      <c r="L36" s="51">
        <f t="shared" si="9"/>
        <v>0</v>
      </c>
      <c r="P36" s="11"/>
      <c r="Q36" s="43"/>
      <c r="R36" s="43"/>
      <c r="S36" s="44"/>
    </row>
    <row r="37" spans="1:19" ht="32.5" customHeight="1">
      <c r="A37" s="47"/>
      <c r="B37" s="63" t="s">
        <v>232</v>
      </c>
      <c r="C37" s="52">
        <v>636268000</v>
      </c>
      <c r="D37" s="25"/>
      <c r="E37" s="83">
        <v>628630000</v>
      </c>
      <c r="F37" s="53">
        <f t="shared" si="7"/>
        <v>7638000</v>
      </c>
      <c r="G37" s="52">
        <v>190880000</v>
      </c>
      <c r="H37" s="83">
        <v>188589000</v>
      </c>
      <c r="I37" s="53">
        <f t="shared" si="8"/>
        <v>2291000</v>
      </c>
      <c r="J37" s="52">
        <v>254507000</v>
      </c>
      <c r="K37" s="83">
        <v>251452000</v>
      </c>
      <c r="L37" s="51">
        <f t="shared" si="9"/>
        <v>3055000</v>
      </c>
      <c r="P37" s="11"/>
      <c r="Q37" s="43"/>
      <c r="R37" s="43"/>
      <c r="S37" s="44"/>
    </row>
    <row r="38" spans="1:19" ht="32.5" customHeight="1">
      <c r="A38" s="47"/>
      <c r="B38" s="63" t="s">
        <v>233</v>
      </c>
      <c r="C38" s="52"/>
      <c r="D38" s="25"/>
      <c r="E38" s="83"/>
      <c r="F38" s="53">
        <f t="shared" si="7"/>
        <v>0</v>
      </c>
      <c r="G38" s="52"/>
      <c r="H38" s="83"/>
      <c r="I38" s="53">
        <f>G38-H38</f>
        <v>0</v>
      </c>
      <c r="J38" s="52"/>
      <c r="K38" s="83"/>
      <c r="L38" s="51">
        <f t="shared" si="9"/>
        <v>0</v>
      </c>
      <c r="P38" s="11"/>
      <c r="Q38" s="43"/>
      <c r="R38" s="43"/>
      <c r="S38" s="44"/>
    </row>
    <row r="39" spans="1:19" ht="32.5" customHeight="1">
      <c r="A39" s="47"/>
      <c r="B39" s="63" t="s">
        <v>234</v>
      </c>
      <c r="C39" s="52"/>
      <c r="D39" s="25"/>
      <c r="E39" s="83"/>
      <c r="F39" s="53">
        <f t="shared" si="7"/>
        <v>0</v>
      </c>
      <c r="G39" s="52"/>
      <c r="I39" s="53">
        <f>G39-H38</f>
        <v>0</v>
      </c>
      <c r="J39" s="52"/>
      <c r="K39" s="83"/>
      <c r="L39" s="51">
        <f t="shared" si="9"/>
        <v>0</v>
      </c>
      <c r="P39" s="11"/>
      <c r="Q39" s="43"/>
      <c r="R39" s="43"/>
      <c r="S39" s="44"/>
    </row>
    <row r="40" spans="1:19" ht="32.5" customHeight="1">
      <c r="A40" s="47"/>
      <c r="B40" s="63" t="s">
        <v>235</v>
      </c>
      <c r="C40" s="52">
        <v>132774420</v>
      </c>
      <c r="D40" s="25"/>
      <c r="E40" s="83">
        <v>113728220</v>
      </c>
      <c r="F40" s="53">
        <f t="shared" si="7"/>
        <v>19046200</v>
      </c>
      <c r="G40" s="52">
        <v>39832330</v>
      </c>
      <c r="H40" s="83">
        <v>34118470</v>
      </c>
      <c r="I40" s="53">
        <f t="shared" si="8"/>
        <v>5713860</v>
      </c>
      <c r="J40" s="52">
        <v>53109770</v>
      </c>
      <c r="K40" s="83">
        <v>45491290</v>
      </c>
      <c r="L40" s="51">
        <f t="shared" si="9"/>
        <v>7618480</v>
      </c>
      <c r="P40" s="11"/>
      <c r="Q40" s="43"/>
      <c r="R40" s="43"/>
      <c r="S40" s="44"/>
    </row>
    <row r="41" spans="1:19" ht="32.5" customHeight="1">
      <c r="A41" s="47"/>
      <c r="B41" s="63" t="s">
        <v>236</v>
      </c>
      <c r="C41" s="52">
        <v>201756000</v>
      </c>
      <c r="D41" s="25"/>
      <c r="E41" s="83">
        <v>51694000</v>
      </c>
      <c r="F41" s="53">
        <f t="shared" si="7"/>
        <v>150062000</v>
      </c>
      <c r="G41" s="52">
        <v>60527000</v>
      </c>
      <c r="H41" s="83">
        <v>15508000</v>
      </c>
      <c r="I41" s="53">
        <f t="shared" si="8"/>
        <v>45019000</v>
      </c>
      <c r="J41" s="52">
        <v>80702000</v>
      </c>
      <c r="K41" s="83">
        <v>20678000</v>
      </c>
      <c r="L41" s="51">
        <f t="shared" si="9"/>
        <v>60024000</v>
      </c>
      <c r="P41" s="11"/>
      <c r="Q41" s="43"/>
      <c r="R41" s="43"/>
      <c r="S41" s="44"/>
    </row>
    <row r="42" spans="1:19" ht="26.15" customHeight="1">
      <c r="A42" s="101" t="s">
        <v>237</v>
      </c>
      <c r="B42" s="102"/>
      <c r="C42" s="57"/>
      <c r="D42" s="28"/>
      <c r="E42" s="81"/>
      <c r="F42" s="82">
        <f t="shared" si="7"/>
        <v>0</v>
      </c>
      <c r="G42" s="57"/>
      <c r="H42" s="81"/>
      <c r="I42" s="82">
        <f t="shared" si="8"/>
        <v>0</v>
      </c>
      <c r="J42" s="57"/>
      <c r="K42" s="81"/>
      <c r="L42" s="51">
        <f t="shared" si="9"/>
        <v>0</v>
      </c>
      <c r="P42" s="11"/>
      <c r="Q42" s="43"/>
      <c r="R42" s="43"/>
      <c r="S42" s="44"/>
    </row>
    <row r="43" spans="1:19" ht="26.15" customHeight="1">
      <c r="A43" s="45"/>
      <c r="B43" s="65" t="s">
        <v>238</v>
      </c>
      <c r="C43" s="58">
        <f>SUM(C34:C42)</f>
        <v>11553713420</v>
      </c>
      <c r="D43" s="25"/>
      <c r="E43" s="26">
        <f>SUM(E34:E41)</f>
        <v>10604864220</v>
      </c>
      <c r="F43" s="51">
        <f>C43-E43</f>
        <v>948849200</v>
      </c>
      <c r="G43" s="84">
        <f>SUM(G34:G42)</f>
        <v>3466115330</v>
      </c>
      <c r="H43" s="26">
        <f>SUM(H34:H41)</f>
        <v>3181460470</v>
      </c>
      <c r="I43" s="51">
        <f t="shared" si="8"/>
        <v>284654860</v>
      </c>
      <c r="J43" s="84">
        <f>SUM(J34:J42)</f>
        <v>4621484770</v>
      </c>
      <c r="K43" s="26">
        <f>SUM(K34:K41)</f>
        <v>4241945290</v>
      </c>
      <c r="L43" s="51">
        <f t="shared" si="9"/>
        <v>379539480</v>
      </c>
      <c r="P43" s="11"/>
      <c r="Q43" s="43"/>
      <c r="R43" s="43"/>
      <c r="S43" s="44"/>
    </row>
    <row r="44" spans="1:19" ht="26.15" customHeight="1">
      <c r="A44" s="45"/>
      <c r="B44" s="65" t="s">
        <v>230</v>
      </c>
      <c r="C44" s="59">
        <v>1155371342</v>
      </c>
      <c r="D44" s="24"/>
      <c r="E44" s="23">
        <v>1060486422</v>
      </c>
      <c r="F44" s="51">
        <f>C44-E44</f>
        <v>94884920</v>
      </c>
      <c r="G44" s="59">
        <v>346611533</v>
      </c>
      <c r="H44" s="23">
        <v>318146047</v>
      </c>
      <c r="I44" s="51">
        <f t="shared" si="8"/>
        <v>28465486</v>
      </c>
      <c r="J44" s="59">
        <v>462148477</v>
      </c>
      <c r="K44" s="23">
        <v>424194529</v>
      </c>
      <c r="L44" s="51">
        <f t="shared" si="9"/>
        <v>37953948</v>
      </c>
      <c r="P44" s="11"/>
      <c r="Q44" s="43"/>
      <c r="R44" s="43"/>
      <c r="S44" s="44"/>
    </row>
    <row r="45" spans="1:19" ht="26.15" customHeight="1" thickBot="1">
      <c r="A45" s="46"/>
      <c r="B45" s="67" t="s">
        <v>239</v>
      </c>
      <c r="C45" s="60">
        <f>SUM(C43:C44)</f>
        <v>12709084762</v>
      </c>
      <c r="D45" s="79"/>
      <c r="E45" s="22">
        <f>SUM(E43:E44)</f>
        <v>11665350642</v>
      </c>
      <c r="F45" s="61">
        <f t="shared" si="7"/>
        <v>1043734120</v>
      </c>
      <c r="G45" s="80">
        <f>SUM(G43:G44)</f>
        <v>3812726863</v>
      </c>
      <c r="H45" s="22">
        <f>SUM(H43:H44)</f>
        <v>3499606517</v>
      </c>
      <c r="I45" s="61">
        <f t="shared" si="8"/>
        <v>313120346</v>
      </c>
      <c r="J45" s="80">
        <f>SUM(J43:J44)</f>
        <v>5083633247</v>
      </c>
      <c r="K45" s="22">
        <f>SUM(K43:K44)</f>
        <v>4666139819</v>
      </c>
      <c r="L45" s="61">
        <f t="shared" si="9"/>
        <v>417493428</v>
      </c>
      <c r="P45" s="11"/>
      <c r="Q45" s="11"/>
      <c r="R45" s="11"/>
      <c r="S45" s="11"/>
    </row>
    <row r="46" spans="1:19">
      <c r="A46" s="4"/>
      <c r="B46" s="4"/>
      <c r="C46" s="9"/>
      <c r="D46" s="10"/>
      <c r="E46" s="9"/>
      <c r="F46" s="9"/>
      <c r="G46" s="9"/>
      <c r="H46" s="9"/>
      <c r="I46" s="9"/>
      <c r="J46" s="9"/>
      <c r="K46" s="9"/>
      <c r="L46" s="9"/>
      <c r="P46" s="11"/>
      <c r="Q46" s="43"/>
      <c r="R46" s="43"/>
      <c r="S46" s="44"/>
    </row>
    <row r="47" spans="1:19" ht="30" customHeight="1">
      <c r="A47" s="4"/>
      <c r="B47" s="4"/>
      <c r="C47" s="10"/>
      <c r="D47" s="10"/>
      <c r="E47" s="9"/>
      <c r="F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1" t="s">
        <v>59</v>
      </c>
      <c r="C52" s="10"/>
      <c r="D52" s="10"/>
      <c r="E52" s="9"/>
      <c r="F52" s="9"/>
      <c r="G52" s="10"/>
      <c r="H52" s="9"/>
      <c r="I52" s="9"/>
      <c r="J52" s="10"/>
      <c r="K52" s="9"/>
      <c r="L52" s="9"/>
      <c r="P52" s="11"/>
      <c r="Q52" s="43"/>
      <c r="R52" s="43"/>
      <c r="S52" s="44"/>
    </row>
    <row r="53" spans="1:19" ht="24" customHeight="1">
      <c r="A53" s="4"/>
      <c r="B53" s="4" t="s">
        <v>243</v>
      </c>
      <c r="C53" s="10"/>
      <c r="D53" s="10"/>
      <c r="E53" s="9"/>
      <c r="F53" s="9"/>
      <c r="G53" s="10"/>
      <c r="H53" s="9"/>
      <c r="I53" s="9"/>
      <c r="J53" s="10"/>
      <c r="K53" s="9"/>
      <c r="L53" s="9"/>
      <c r="P53" s="11"/>
      <c r="Q53" s="43"/>
      <c r="R53" s="43"/>
      <c r="S53" s="44"/>
    </row>
    <row r="54" spans="1:19" ht="24" customHeight="1">
      <c r="A54" s="4"/>
      <c r="B54" s="4" t="s">
        <v>61</v>
      </c>
      <c r="C54" s="10"/>
      <c r="D54" s="10"/>
      <c r="E54" s="9"/>
      <c r="F54" s="9"/>
      <c r="G54" s="10"/>
      <c r="H54" s="9"/>
      <c r="I54" s="9"/>
      <c r="J54" s="10"/>
      <c r="K54" s="9"/>
      <c r="L54" s="9"/>
      <c r="P54" s="11"/>
      <c r="Q54" s="43"/>
      <c r="R54" s="43"/>
      <c r="S54" s="44"/>
    </row>
    <row r="55" spans="1:19" ht="24" customHeight="1">
      <c r="A55" s="4"/>
      <c r="B55" s="4" t="s">
        <v>245</v>
      </c>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customHeight="1">
      <c r="A57" s="4"/>
      <c r="B57" s="4"/>
      <c r="C57" s="10"/>
      <c r="D57" s="10"/>
      <c r="E57" s="9"/>
      <c r="F57" s="9"/>
      <c r="G57" s="10"/>
      <c r="H57" s="9"/>
      <c r="I57" s="9"/>
      <c r="J57" s="10"/>
      <c r="K57" s="9"/>
      <c r="L57" s="9"/>
      <c r="P57" s="11"/>
      <c r="Q57" s="11"/>
      <c r="R57" s="11"/>
      <c r="S57" s="11"/>
    </row>
    <row r="58" spans="1:19" ht="24"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ht="24" hidden="1" customHeight="1">
      <c r="A67" s="4"/>
      <c r="B67" s="4"/>
      <c r="C67" s="10"/>
      <c r="D67" s="10"/>
      <c r="E67" s="9"/>
      <c r="F67" s="9"/>
      <c r="G67" s="10"/>
      <c r="H67" s="9"/>
      <c r="I67" s="9"/>
      <c r="J67" s="10"/>
      <c r="K67" s="9"/>
      <c r="L67" s="9"/>
    </row>
    <row r="68" spans="1:19" ht="24" hidden="1" customHeight="1">
      <c r="A68" s="4"/>
      <c r="B68" s="4"/>
      <c r="C68" s="10"/>
      <c r="D68" s="10"/>
      <c r="E68" s="9"/>
      <c r="F68" s="9"/>
      <c r="G68" s="10"/>
      <c r="H68" s="9"/>
      <c r="I68" s="9"/>
      <c r="J68" s="10"/>
      <c r="K68" s="9"/>
      <c r="L68" s="9"/>
    </row>
    <row r="69" spans="1:19" ht="24" hidden="1" customHeight="1">
      <c r="A69" s="4"/>
      <c r="B69" s="4"/>
      <c r="C69" s="10"/>
      <c r="D69" s="10"/>
      <c r="E69" s="9"/>
      <c r="F69" s="9"/>
      <c r="G69" s="10"/>
      <c r="H69" s="9"/>
      <c r="I69" s="9"/>
      <c r="J69" s="10"/>
      <c r="K69" s="9"/>
      <c r="L69" s="9"/>
    </row>
    <row r="70" spans="1:19">
      <c r="A70" s="8"/>
      <c r="B70" s="4"/>
      <c r="C70" s="6"/>
      <c r="D70" s="6"/>
      <c r="E70" s="5"/>
      <c r="F70" s="5"/>
      <c r="G70" s="6"/>
      <c r="H70" s="5"/>
      <c r="I70" s="5"/>
      <c r="J70" s="6"/>
      <c r="K70" s="5"/>
      <c r="L70" s="5"/>
    </row>
    <row r="71" spans="1:19">
      <c r="A71" s="7"/>
      <c r="B71" s="4"/>
      <c r="C71" s="6"/>
      <c r="D71" s="6"/>
      <c r="E71" s="5"/>
      <c r="F71" s="5"/>
      <c r="G71" s="6"/>
      <c r="H71" s="5"/>
      <c r="I71" s="5"/>
      <c r="J71" s="6"/>
      <c r="K71" s="5"/>
      <c r="L71" s="5"/>
    </row>
    <row r="72" spans="1:19">
      <c r="B72" s="4"/>
    </row>
    <row r="73" spans="1:19">
      <c r="B73" s="4"/>
    </row>
    <row r="74" spans="1:19">
      <c r="B74" s="4"/>
    </row>
    <row r="75" spans="1:19" s="3" customFormat="1">
      <c r="A75" s="1"/>
      <c r="B75" s="4"/>
      <c r="D75" s="1"/>
      <c r="E75" s="2"/>
      <c r="F75" s="2"/>
      <c r="H75" s="2"/>
      <c r="I75" s="2"/>
      <c r="K75" s="2"/>
      <c r="L75" s="2"/>
      <c r="M75" s="1"/>
      <c r="N75" s="1"/>
      <c r="O75" s="1"/>
      <c r="P75" s="1"/>
      <c r="Q75" s="1"/>
      <c r="R75" s="1"/>
      <c r="S75" s="1"/>
    </row>
    <row r="76" spans="1:19" s="3" customFormat="1">
      <c r="A76" s="1"/>
      <c r="B76" s="4"/>
      <c r="D76" s="1"/>
      <c r="E76" s="2"/>
      <c r="F76" s="2"/>
      <c r="H76" s="2"/>
      <c r="I76" s="2"/>
      <c r="K76" s="2"/>
      <c r="L76" s="2"/>
      <c r="M76" s="1"/>
      <c r="N76" s="1"/>
      <c r="O76" s="1"/>
      <c r="P76" s="1"/>
      <c r="Q76" s="1"/>
      <c r="R76" s="1"/>
      <c r="S76" s="1"/>
    </row>
    <row r="77" spans="1:19" s="3" customFormat="1">
      <c r="A77" s="1"/>
      <c r="B77" s="4"/>
      <c r="D77" s="1"/>
      <c r="E77" s="2"/>
      <c r="F77" s="2"/>
      <c r="H77" s="2"/>
      <c r="I77" s="2"/>
      <c r="K77" s="2"/>
      <c r="L77" s="2"/>
      <c r="M77" s="1"/>
      <c r="N77" s="1"/>
      <c r="O77" s="1"/>
      <c r="P77" s="1"/>
      <c r="Q77" s="1"/>
      <c r="R77" s="1"/>
      <c r="S77"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9:B29"/>
    <mergeCell ref="A42:B42"/>
  </mergeCells>
  <phoneticPr fontId="2"/>
  <pageMargins left="0.70866141732283472" right="0.70866141732283472" top="0.74803149606299213" bottom="0.74803149606299213" header="0.31496062992125984" footer="0.31496062992125984"/>
  <pageSetup paperSize="9" scale="28" firstPageNumber="68" orientation="landscape" r:id="rId1"/>
  <headerFooter>
    <oddHeader xml:space="preserve">&amp;L&amp;"-,太字"&amp;20                                                                    　　　　　　　【記載例】事業費内訳書
</oddHeader>
    <oddFooter>&amp;C&amp;P</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92371-45D1-4ABE-AAFD-A1B498BFBCE9}">
  <sheetPr>
    <tabColor theme="5" tint="0.79998168889431442"/>
    <pageSetUpPr fitToPage="1"/>
  </sheetPr>
  <dimension ref="A1:S71"/>
  <sheetViews>
    <sheetView showGridLines="0" view="pageBreakPreview" topLeftCell="A25" zoomScale="70" zoomScaleNormal="100" zoomScaleSheetLayoutView="70" zoomScalePageLayoutView="70" workbookViewId="0">
      <selection activeCell="B44" sqref="B44"/>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153</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E26-(E24/2)</f>
        <v>0</v>
      </c>
      <c r="S5" s="11"/>
    </row>
    <row r="6" spans="1:19" ht="32.5" customHeight="1">
      <c r="A6" s="47" t="s">
        <v>7</v>
      </c>
      <c r="B6" s="63" t="s">
        <v>154</v>
      </c>
      <c r="C6" s="50"/>
      <c r="D6" s="34"/>
      <c r="E6" s="36"/>
      <c r="F6" s="51">
        <f t="shared" ref="F6:F22" si="0">C6-E6</f>
        <v>0</v>
      </c>
      <c r="G6" s="50"/>
      <c r="H6" s="36"/>
      <c r="I6" s="51">
        <f t="shared" ref="I6:I22" si="1">G6-H6</f>
        <v>0</v>
      </c>
      <c r="J6" s="50"/>
      <c r="K6" s="36"/>
      <c r="L6" s="51">
        <f t="shared" ref="L6:L22" si="2">J6-K6</f>
        <v>0</v>
      </c>
      <c r="P6" s="11"/>
      <c r="Q6" s="41"/>
      <c r="R6" s="42"/>
      <c r="S6" s="11"/>
    </row>
    <row r="7" spans="1:19" ht="32.5" customHeight="1">
      <c r="A7" s="47" t="s">
        <v>8</v>
      </c>
      <c r="B7" s="63" t="s">
        <v>155</v>
      </c>
      <c r="C7" s="50"/>
      <c r="D7" s="34"/>
      <c r="E7" s="36"/>
      <c r="F7" s="51">
        <f t="shared" si="0"/>
        <v>0</v>
      </c>
      <c r="G7" s="50"/>
      <c r="H7" s="36"/>
      <c r="I7" s="51">
        <f t="shared" si="1"/>
        <v>0</v>
      </c>
      <c r="J7" s="50"/>
      <c r="K7" s="36"/>
      <c r="L7" s="51">
        <f t="shared" si="2"/>
        <v>0</v>
      </c>
      <c r="P7" s="11"/>
      <c r="Q7" s="11"/>
      <c r="R7" s="11"/>
      <c r="S7" s="11"/>
    </row>
    <row r="8" spans="1:19" ht="32.5" customHeight="1">
      <c r="A8" s="47" t="s">
        <v>10</v>
      </c>
      <c r="B8" s="63" t="s">
        <v>156</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157</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158</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160</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161</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162</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163</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151</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164</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38</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104</v>
      </c>
      <c r="C18" s="50"/>
      <c r="D18" s="34"/>
      <c r="E18" s="36"/>
      <c r="F18" s="51">
        <f t="shared" si="0"/>
        <v>0</v>
      </c>
      <c r="G18" s="50"/>
      <c r="H18" s="36"/>
      <c r="I18" s="51">
        <f t="shared" si="1"/>
        <v>0</v>
      </c>
      <c r="J18" s="50"/>
      <c r="K18" s="36"/>
      <c r="L18" s="51">
        <f t="shared" si="2"/>
        <v>0</v>
      </c>
    </row>
    <row r="19" spans="1:19" ht="92" customHeight="1">
      <c r="A19" s="47" t="s">
        <v>26</v>
      </c>
      <c r="B19" s="63" t="s">
        <v>106</v>
      </c>
      <c r="C19" s="50"/>
      <c r="D19" s="34"/>
      <c r="E19" s="36"/>
      <c r="F19" s="51">
        <f t="shared" si="0"/>
        <v>0</v>
      </c>
      <c r="G19" s="50"/>
      <c r="H19" s="36"/>
      <c r="I19" s="51">
        <f t="shared" si="1"/>
        <v>0</v>
      </c>
      <c r="J19" s="50"/>
      <c r="K19" s="36"/>
      <c r="L19" s="51">
        <f t="shared" si="2"/>
        <v>0</v>
      </c>
    </row>
    <row r="20" spans="1:19" ht="32.5" customHeight="1">
      <c r="A20" s="47" t="s">
        <v>27</v>
      </c>
      <c r="B20" s="63" t="s">
        <v>42</v>
      </c>
      <c r="C20" s="50"/>
      <c r="D20" s="34"/>
      <c r="E20" s="36"/>
      <c r="F20" s="51">
        <f t="shared" si="0"/>
        <v>0</v>
      </c>
      <c r="G20" s="50"/>
      <c r="H20" s="36"/>
      <c r="I20" s="51">
        <f t="shared" si="1"/>
        <v>0</v>
      </c>
      <c r="J20" s="50"/>
      <c r="K20" s="36"/>
      <c r="L20" s="51">
        <f t="shared" si="2"/>
        <v>0</v>
      </c>
    </row>
    <row r="21" spans="1:19" ht="32.5" customHeight="1">
      <c r="A21" s="47" t="s">
        <v>28</v>
      </c>
      <c r="B21" s="63" t="s">
        <v>82</v>
      </c>
      <c r="C21" s="50"/>
      <c r="D21" s="34"/>
      <c r="E21" s="36"/>
      <c r="F21" s="51">
        <f t="shared" si="0"/>
        <v>0</v>
      </c>
      <c r="G21" s="50"/>
      <c r="H21" s="36"/>
      <c r="I21" s="51">
        <f t="shared" si="1"/>
        <v>0</v>
      </c>
      <c r="J21" s="50"/>
      <c r="K21" s="36"/>
      <c r="L21" s="51">
        <f t="shared" si="2"/>
        <v>0</v>
      </c>
    </row>
    <row r="22" spans="1:19" ht="32.5" customHeight="1">
      <c r="A22" s="47"/>
      <c r="B22" s="63" t="s">
        <v>66</v>
      </c>
      <c r="C22" s="50"/>
      <c r="D22" s="34"/>
      <c r="E22" s="78"/>
      <c r="F22" s="51">
        <f t="shared" si="0"/>
        <v>0</v>
      </c>
      <c r="G22" s="50"/>
      <c r="H22" s="78"/>
      <c r="I22" s="51">
        <f t="shared" si="1"/>
        <v>0</v>
      </c>
      <c r="J22" s="50"/>
      <c r="K22" s="78"/>
      <c r="L22" s="51">
        <f t="shared" si="2"/>
        <v>0</v>
      </c>
      <c r="P22" s="21" t="s">
        <v>58</v>
      </c>
      <c r="Q22" s="11"/>
      <c r="R22" s="11"/>
      <c r="S22" s="11"/>
    </row>
    <row r="23" spans="1:19" ht="32.5" customHeight="1">
      <c r="A23" s="99" t="s">
        <v>221</v>
      </c>
      <c r="B23" s="100"/>
      <c r="C23" s="75">
        <f>SUM(C6:C22)</f>
        <v>0</v>
      </c>
      <c r="D23" s="34"/>
      <c r="E23" s="76">
        <f>SUM(E6:E21)</f>
        <v>0</v>
      </c>
      <c r="F23" s="51">
        <f>C23-E23</f>
        <v>0</v>
      </c>
      <c r="G23" s="75">
        <f>SUM(G6:G22)</f>
        <v>0</v>
      </c>
      <c r="H23" s="76">
        <f>SUM(H6:H21)</f>
        <v>0</v>
      </c>
      <c r="I23" s="51">
        <f>G23-H23</f>
        <v>0</v>
      </c>
      <c r="J23" s="75">
        <f>SUM(J6:J22)</f>
        <v>0</v>
      </c>
      <c r="K23" s="76">
        <f>SUM(K6:K21)</f>
        <v>0</v>
      </c>
      <c r="L23" s="51">
        <f>J23-K23</f>
        <v>0</v>
      </c>
      <c r="P23" s="11"/>
      <c r="Q23" s="20" t="s">
        <v>60</v>
      </c>
      <c r="R23" s="19">
        <f>E28</f>
        <v>0</v>
      </c>
      <c r="S23" s="11"/>
    </row>
    <row r="24" spans="1:19" ht="26.15" customHeight="1">
      <c r="A24" s="35"/>
      <c r="B24" s="65" t="s">
        <v>56</v>
      </c>
      <c r="C24" s="52"/>
      <c r="D24" s="25"/>
      <c r="E24" s="27"/>
      <c r="F24" s="51">
        <f t="shared" ref="F24:F27" si="3">C24-E24</f>
        <v>0</v>
      </c>
      <c r="G24" s="52"/>
      <c r="H24" s="27"/>
      <c r="I24" s="51">
        <f t="shared" ref="I24:I27" si="4">G24-H24</f>
        <v>0</v>
      </c>
      <c r="J24" s="52"/>
      <c r="K24" s="27"/>
      <c r="L24" s="51">
        <f t="shared" ref="L24:L27" si="5">J24-K24</f>
        <v>0</v>
      </c>
      <c r="P24" s="11"/>
      <c r="Q24" s="11"/>
      <c r="R24" s="11"/>
      <c r="S24" s="11"/>
    </row>
    <row r="25" spans="1:19" ht="26.15" customHeight="1">
      <c r="A25" s="35"/>
      <c r="B25" s="65" t="s">
        <v>216</v>
      </c>
      <c r="C25" s="54"/>
      <c r="D25" s="25"/>
      <c r="E25" s="27"/>
      <c r="F25" s="53">
        <f t="shared" si="3"/>
        <v>0</v>
      </c>
      <c r="G25" s="54"/>
      <c r="H25" s="27"/>
      <c r="I25" s="53">
        <f t="shared" si="4"/>
        <v>0</v>
      </c>
      <c r="J25" s="54"/>
      <c r="K25" s="27"/>
      <c r="L25" s="53">
        <f t="shared" si="5"/>
        <v>0</v>
      </c>
      <c r="P25" s="11"/>
      <c r="Q25" s="18" t="s">
        <v>54</v>
      </c>
      <c r="R25" s="17"/>
      <c r="S25" s="13" t="s">
        <v>55</v>
      </c>
    </row>
    <row r="26" spans="1:19" ht="26.15" customHeight="1">
      <c r="A26" s="45"/>
      <c r="B26" s="65" t="s">
        <v>217</v>
      </c>
      <c r="C26" s="55">
        <f>C23+C25</f>
        <v>0</v>
      </c>
      <c r="D26" s="34"/>
      <c r="E26" s="77">
        <f>E23+E25</f>
        <v>0</v>
      </c>
      <c r="F26" s="53">
        <f t="shared" si="3"/>
        <v>0</v>
      </c>
      <c r="G26" s="55">
        <f>G23+G25</f>
        <v>0</v>
      </c>
      <c r="H26" s="77">
        <f>H23+H25</f>
        <v>0</v>
      </c>
      <c r="I26" s="53">
        <f t="shared" si="4"/>
        <v>0</v>
      </c>
      <c r="J26" s="55">
        <f>J23+J25</f>
        <v>0</v>
      </c>
      <c r="K26" s="77">
        <f>K23+K25</f>
        <v>0</v>
      </c>
      <c r="L26" s="53">
        <f t="shared" si="5"/>
        <v>0</v>
      </c>
      <c r="M26" s="87" t="s">
        <v>241</v>
      </c>
      <c r="P26" s="11"/>
      <c r="Q26" s="16">
        <v>0</v>
      </c>
      <c r="R26" s="15">
        <v>5000000</v>
      </c>
      <c r="S26" s="14">
        <v>0.14000000000000001</v>
      </c>
    </row>
    <row r="27" spans="1:19" ht="42" customHeight="1">
      <c r="A27" s="33"/>
      <c r="B27" s="66" t="s">
        <v>218</v>
      </c>
      <c r="C27" s="57"/>
      <c r="D27" s="89" t="e">
        <f>E27/(E26-E24/2)</f>
        <v>#DIV/0!</v>
      </c>
      <c r="E27" s="32"/>
      <c r="F27" s="53">
        <f t="shared" si="3"/>
        <v>0</v>
      </c>
      <c r="G27" s="52"/>
      <c r="H27" s="32"/>
      <c r="I27" s="53">
        <f t="shared" si="4"/>
        <v>0</v>
      </c>
      <c r="J27" s="52"/>
      <c r="K27" s="32"/>
      <c r="L27" s="53">
        <f t="shared" si="5"/>
        <v>0</v>
      </c>
      <c r="M27" s="88" t="e">
        <f>IF(D27&lt;=R16,"○","×")</f>
        <v>#DIV/0!</v>
      </c>
      <c r="P27" s="11"/>
      <c r="Q27" s="15">
        <f>R26+1</f>
        <v>5000001</v>
      </c>
      <c r="R27" s="15">
        <v>10000000</v>
      </c>
      <c r="S27" s="14">
        <v>0.13500000000000001</v>
      </c>
    </row>
    <row r="28" spans="1:19" ht="26.15" customHeight="1">
      <c r="A28" s="45"/>
      <c r="B28" s="65" t="s">
        <v>219</v>
      </c>
      <c r="C28" s="56">
        <f>C26+C27</f>
        <v>0</v>
      </c>
      <c r="D28" s="24"/>
      <c r="E28" s="31">
        <f>E26+E27</f>
        <v>0</v>
      </c>
      <c r="F28" s="53">
        <f t="shared" ref="F28:L28" si="6">F26+F27</f>
        <v>0</v>
      </c>
      <c r="G28" s="56">
        <f>G26+G27</f>
        <v>0</v>
      </c>
      <c r="H28" s="31">
        <f>H26+H27</f>
        <v>0</v>
      </c>
      <c r="I28" s="53">
        <f t="shared" si="6"/>
        <v>0</v>
      </c>
      <c r="J28" s="56">
        <f>J26+J27</f>
        <v>0</v>
      </c>
      <c r="K28" s="31">
        <f>K26+K27</f>
        <v>0</v>
      </c>
      <c r="L28" s="53">
        <f t="shared" si="6"/>
        <v>0</v>
      </c>
      <c r="P28" s="11"/>
      <c r="Q28" s="15">
        <f>R27+1</f>
        <v>10000001</v>
      </c>
      <c r="R28" s="15">
        <v>40000000</v>
      </c>
      <c r="S28" s="14">
        <v>0.13</v>
      </c>
    </row>
    <row r="29" spans="1:19" ht="36.65" customHeight="1">
      <c r="A29" s="30"/>
      <c r="B29" s="66" t="s">
        <v>220</v>
      </c>
      <c r="C29" s="57"/>
      <c r="D29" s="90" t="e">
        <f>E29/E28</f>
        <v>#DIV/0!</v>
      </c>
      <c r="E29" s="29"/>
      <c r="F29" s="51">
        <f t="shared" ref="F29:F39" si="7">C29-E29</f>
        <v>0</v>
      </c>
      <c r="G29" s="52"/>
      <c r="H29" s="29"/>
      <c r="I29" s="51">
        <f t="shared" ref="I29:I39" si="8">G29-H29</f>
        <v>0</v>
      </c>
      <c r="J29" s="52"/>
      <c r="K29" s="29"/>
      <c r="L29" s="51">
        <f t="shared" ref="L29:L39" si="9">J29-K29</f>
        <v>0</v>
      </c>
      <c r="M29" s="88" t="e">
        <f>IF(D29&lt;=R34,"○","×")</f>
        <v>#DIV/0!</v>
      </c>
      <c r="P29" s="11"/>
      <c r="Q29" s="15">
        <f>R28+1</f>
        <v>40000001</v>
      </c>
      <c r="R29" s="15">
        <v>100000000</v>
      </c>
      <c r="S29" s="14">
        <v>0.125</v>
      </c>
    </row>
    <row r="30" spans="1:19" ht="32.5" customHeight="1">
      <c r="A30" s="47"/>
      <c r="B30" s="63" t="s">
        <v>231</v>
      </c>
      <c r="C30" s="52"/>
      <c r="D30" s="25"/>
      <c r="E30" s="83"/>
      <c r="F30" s="53">
        <f t="shared" ref="F30:F35" si="10">C30-E30</f>
        <v>0</v>
      </c>
      <c r="G30" s="52"/>
      <c r="H30" s="83"/>
      <c r="I30" s="53">
        <f t="shared" ref="I30:I35" si="11">G30-H30</f>
        <v>0</v>
      </c>
      <c r="J30" s="52"/>
      <c r="K30" s="83"/>
      <c r="L30" s="51">
        <f t="shared" ref="L30:L35" si="12">J30-K30</f>
        <v>0</v>
      </c>
      <c r="P30" s="11"/>
      <c r="Q30" s="15">
        <f>R29+1</f>
        <v>100000001</v>
      </c>
      <c r="R30" s="15">
        <v>200000000</v>
      </c>
      <c r="S30" s="14">
        <v>0.12</v>
      </c>
    </row>
    <row r="31" spans="1:19" ht="32.5" customHeight="1">
      <c r="A31" s="47"/>
      <c r="B31" s="63" t="s">
        <v>232</v>
      </c>
      <c r="C31" s="52"/>
      <c r="D31" s="25"/>
      <c r="E31" s="83"/>
      <c r="F31" s="53">
        <f t="shared" si="10"/>
        <v>0</v>
      </c>
      <c r="G31" s="52"/>
      <c r="H31" s="83"/>
      <c r="I31" s="53">
        <f t="shared" si="11"/>
        <v>0</v>
      </c>
      <c r="J31" s="52"/>
      <c r="K31" s="83"/>
      <c r="L31" s="51">
        <f t="shared" si="12"/>
        <v>0</v>
      </c>
      <c r="P31" s="11"/>
      <c r="Q31" s="15">
        <f>R30+1</f>
        <v>200000001</v>
      </c>
      <c r="R31" s="15">
        <v>999999999999</v>
      </c>
      <c r="S31" s="14">
        <v>0.115</v>
      </c>
    </row>
    <row r="32" spans="1:19" ht="32.5" customHeight="1">
      <c r="A32" s="47"/>
      <c r="B32" s="63" t="s">
        <v>233</v>
      </c>
      <c r="C32" s="52"/>
      <c r="D32" s="25"/>
      <c r="E32" s="83"/>
      <c r="F32" s="53">
        <f t="shared" si="10"/>
        <v>0</v>
      </c>
      <c r="G32" s="52"/>
      <c r="H32" s="83"/>
      <c r="I32" s="53">
        <f t="shared" si="11"/>
        <v>0</v>
      </c>
      <c r="J32" s="52"/>
      <c r="K32" s="83"/>
      <c r="L32" s="51">
        <f t="shared" si="12"/>
        <v>0</v>
      </c>
      <c r="P32" s="11"/>
      <c r="Q32" s="11"/>
      <c r="R32" s="11"/>
      <c r="S32" s="11"/>
    </row>
    <row r="33" spans="1:19" ht="32.5" customHeight="1">
      <c r="A33" s="47"/>
      <c r="B33" s="63" t="s">
        <v>234</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235</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236</v>
      </c>
      <c r="C35" s="52"/>
      <c r="D35" s="25"/>
      <c r="E35" s="83"/>
      <c r="F35" s="53">
        <f t="shared" si="10"/>
        <v>0</v>
      </c>
      <c r="G35" s="52"/>
      <c r="H35" s="83"/>
      <c r="I35" s="53">
        <f t="shared" si="11"/>
        <v>0</v>
      </c>
      <c r="J35" s="52"/>
      <c r="K35" s="83"/>
      <c r="L35" s="51">
        <f t="shared" si="12"/>
        <v>0</v>
      </c>
      <c r="P35" s="11"/>
      <c r="Q35" s="43"/>
      <c r="R35" s="43"/>
      <c r="S35" s="44"/>
    </row>
    <row r="36" spans="1:19" ht="26.15" customHeight="1">
      <c r="A36" s="101" t="s">
        <v>237</v>
      </c>
      <c r="B36" s="102"/>
      <c r="C36" s="57"/>
      <c r="D36" s="28"/>
      <c r="E36" s="81"/>
      <c r="F36" s="82">
        <f t="shared" si="7"/>
        <v>0</v>
      </c>
      <c r="G36" s="57"/>
      <c r="H36" s="81"/>
      <c r="I36" s="82">
        <f t="shared" si="8"/>
        <v>0</v>
      </c>
      <c r="J36" s="57"/>
      <c r="K36" s="81"/>
      <c r="L36" s="51">
        <f t="shared" si="9"/>
        <v>0</v>
      </c>
      <c r="P36" s="11"/>
      <c r="Q36" s="43"/>
      <c r="R36" s="43"/>
      <c r="S36" s="44"/>
    </row>
    <row r="37" spans="1:19" ht="26.15" customHeight="1">
      <c r="A37" s="45"/>
      <c r="B37" s="65" t="s">
        <v>238</v>
      </c>
      <c r="C37" s="58">
        <f>SUM(C28:C36)</f>
        <v>0</v>
      </c>
      <c r="D37" s="25"/>
      <c r="E37" s="26">
        <f>SUM(E28:E35)</f>
        <v>0</v>
      </c>
      <c r="F37" s="51">
        <f>C37-E37</f>
        <v>0</v>
      </c>
      <c r="G37" s="84">
        <f>SUM(G28:G36)</f>
        <v>0</v>
      </c>
      <c r="H37" s="26">
        <f>SUM(H28:H35)</f>
        <v>0</v>
      </c>
      <c r="I37" s="51">
        <f t="shared" si="8"/>
        <v>0</v>
      </c>
      <c r="J37" s="84">
        <f>SUM(J28:J36)</f>
        <v>0</v>
      </c>
      <c r="K37" s="26">
        <f>SUM(K28:K35)</f>
        <v>0</v>
      </c>
      <c r="L37" s="51">
        <f t="shared" si="9"/>
        <v>0</v>
      </c>
      <c r="P37" s="11"/>
      <c r="Q37" s="43"/>
      <c r="R37" s="43"/>
      <c r="S37" s="44"/>
    </row>
    <row r="38" spans="1:19" ht="26.15" customHeight="1">
      <c r="A38" s="45"/>
      <c r="B38" s="65" t="s">
        <v>230</v>
      </c>
      <c r="C38" s="59"/>
      <c r="D38" s="24"/>
      <c r="E38" s="23"/>
      <c r="F38" s="51">
        <f>C38-E38</f>
        <v>0</v>
      </c>
      <c r="G38" s="59"/>
      <c r="H38" s="23"/>
      <c r="I38" s="51">
        <f t="shared" si="8"/>
        <v>0</v>
      </c>
      <c r="J38" s="59"/>
      <c r="K38" s="23"/>
      <c r="L38" s="51">
        <f t="shared" si="9"/>
        <v>0</v>
      </c>
      <c r="P38" s="11"/>
      <c r="Q38" s="43"/>
      <c r="R38" s="43"/>
      <c r="S38" s="44"/>
    </row>
    <row r="39" spans="1:19" ht="26.15" customHeight="1" thickBot="1">
      <c r="A39" s="46"/>
      <c r="B39" s="67" t="s">
        <v>239</v>
      </c>
      <c r="C39" s="60">
        <f>SUM(C37:C38)</f>
        <v>0</v>
      </c>
      <c r="D39" s="79"/>
      <c r="E39" s="22">
        <f>SUM(E37:E38)</f>
        <v>0</v>
      </c>
      <c r="F39" s="61">
        <f t="shared" si="7"/>
        <v>0</v>
      </c>
      <c r="G39" s="80">
        <f>SUM(G37:G38)</f>
        <v>0</v>
      </c>
      <c r="H39" s="22">
        <f>SUM(H37:H38)</f>
        <v>0</v>
      </c>
      <c r="I39" s="61">
        <f t="shared" si="8"/>
        <v>0</v>
      </c>
      <c r="J39" s="80">
        <f>SUM(J37:J38)</f>
        <v>0</v>
      </c>
      <c r="K39" s="22">
        <f>SUM(K37:K38)</f>
        <v>0</v>
      </c>
      <c r="L39" s="61">
        <f t="shared" si="9"/>
        <v>0</v>
      </c>
      <c r="P39" s="11"/>
      <c r="Q39" s="11"/>
      <c r="R39" s="11"/>
      <c r="S39" s="11"/>
    </row>
    <row r="40" spans="1:19">
      <c r="A40" s="4"/>
      <c r="B40" s="4"/>
      <c r="C40" s="9"/>
      <c r="D40" s="10"/>
      <c r="E40" s="9"/>
      <c r="F40" s="9"/>
      <c r="G40" s="9"/>
      <c r="H40" s="9"/>
      <c r="I40" s="9"/>
      <c r="J40" s="9"/>
      <c r="K40" s="9"/>
      <c r="L40" s="9"/>
      <c r="P40" s="11"/>
      <c r="Q40" s="11"/>
      <c r="R40" s="11"/>
      <c r="S40" s="11"/>
    </row>
    <row r="41" spans="1:19" ht="30" customHeight="1">
      <c r="A41" s="1" t="s">
        <v>59</v>
      </c>
      <c r="P41" s="11"/>
      <c r="Q41" s="43"/>
      <c r="R41" s="43"/>
      <c r="S41" s="44"/>
    </row>
    <row r="42" spans="1:19" ht="24" customHeight="1">
      <c r="A42" s="4"/>
      <c r="B42" s="4" t="s">
        <v>243</v>
      </c>
      <c r="C42" s="10"/>
      <c r="D42" s="10"/>
      <c r="E42" s="9"/>
      <c r="F42" s="9"/>
      <c r="G42" s="10"/>
      <c r="H42" s="9"/>
      <c r="I42" s="9"/>
      <c r="J42" s="10"/>
      <c r="K42" s="9"/>
      <c r="L42" s="9"/>
      <c r="P42" s="11"/>
      <c r="Q42" s="43"/>
      <c r="R42" s="43"/>
      <c r="S42" s="44"/>
    </row>
    <row r="43" spans="1:19" ht="24" customHeight="1">
      <c r="A43" s="4"/>
      <c r="B43" s="4" t="s">
        <v>61</v>
      </c>
      <c r="C43" s="10"/>
      <c r="D43" s="10"/>
      <c r="E43" s="9"/>
      <c r="F43" s="9"/>
      <c r="G43" s="10"/>
      <c r="H43" s="9"/>
      <c r="I43" s="9"/>
      <c r="J43" s="10"/>
      <c r="K43" s="9"/>
      <c r="L43" s="9"/>
      <c r="P43" s="11"/>
      <c r="Q43" s="43"/>
      <c r="R43" s="43"/>
      <c r="S43" s="44"/>
    </row>
    <row r="44" spans="1:19" ht="24" customHeight="1">
      <c r="A44" s="4"/>
      <c r="B44" s="4" t="s">
        <v>245</v>
      </c>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c r="A64" s="8"/>
      <c r="B64" s="4"/>
      <c r="C64" s="6"/>
      <c r="D64" s="6"/>
      <c r="E64" s="5"/>
      <c r="F64" s="5"/>
      <c r="G64" s="6"/>
      <c r="H64" s="5"/>
      <c r="I64" s="5"/>
      <c r="J64" s="6"/>
      <c r="K64" s="5"/>
      <c r="L64" s="5"/>
    </row>
    <row r="65" spans="1:19">
      <c r="A65" s="7"/>
      <c r="B65" s="4"/>
      <c r="C65" s="6"/>
      <c r="D65" s="6"/>
      <c r="E65" s="5"/>
      <c r="F65" s="5"/>
      <c r="G65" s="6"/>
      <c r="H65" s="5"/>
      <c r="I65" s="5"/>
      <c r="J65" s="6"/>
      <c r="K65" s="5"/>
      <c r="L65" s="5"/>
    </row>
    <row r="66" spans="1:19">
      <c r="B66" s="4"/>
    </row>
    <row r="67" spans="1:19">
      <c r="B67" s="4"/>
    </row>
    <row r="68" spans="1:19">
      <c r="B68" s="4"/>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row r="71" spans="1:19" s="3" customFormat="1">
      <c r="A71" s="1"/>
      <c r="B71" s="4"/>
      <c r="D71" s="1"/>
      <c r="E71" s="2"/>
      <c r="F71" s="2"/>
      <c r="H71" s="2"/>
      <c r="I71" s="2"/>
      <c r="K71" s="2"/>
      <c r="L71" s="2"/>
      <c r="M71" s="1"/>
      <c r="N71" s="1"/>
      <c r="O71" s="1"/>
      <c r="P71" s="1"/>
      <c r="Q71" s="1"/>
      <c r="R71" s="1"/>
      <c r="S71"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3:B23"/>
    <mergeCell ref="A36:B36"/>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F17F8-3A7F-450D-93BA-3647E926B990}">
  <sheetPr>
    <tabColor theme="5" tint="0.79998168889431442"/>
    <pageSetUpPr fitToPage="1"/>
  </sheetPr>
  <dimension ref="A1:S73"/>
  <sheetViews>
    <sheetView showGridLines="0" view="pageBreakPreview" topLeftCell="A27" zoomScale="70" zoomScaleNormal="100" zoomScaleSheetLayoutView="70" zoomScalePageLayoutView="70" workbookViewId="0">
      <selection activeCell="B46" sqref="B46"/>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165</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E28-(E26/2)</f>
        <v>0</v>
      </c>
      <c r="S5" s="11"/>
    </row>
    <row r="6" spans="1:19" ht="32.5" customHeight="1">
      <c r="A6" s="47" t="s">
        <v>7</v>
      </c>
      <c r="B6" s="63" t="s">
        <v>142</v>
      </c>
      <c r="C6" s="50"/>
      <c r="D6" s="34"/>
      <c r="E6" s="36"/>
      <c r="F6" s="51">
        <f t="shared" ref="F6:F24" si="0">C6-E6</f>
        <v>0</v>
      </c>
      <c r="G6" s="50"/>
      <c r="H6" s="36"/>
      <c r="I6" s="51">
        <f t="shared" ref="I6:I24" si="1">G6-H6</f>
        <v>0</v>
      </c>
      <c r="J6" s="50"/>
      <c r="K6" s="36"/>
      <c r="L6" s="51">
        <f t="shared" ref="L6:L24" si="2">J6-K6</f>
        <v>0</v>
      </c>
      <c r="P6" s="11"/>
      <c r="Q6" s="41"/>
      <c r="R6" s="42"/>
      <c r="S6" s="11"/>
    </row>
    <row r="7" spans="1:19" ht="32.5" customHeight="1">
      <c r="A7" s="47" t="s">
        <v>8</v>
      </c>
      <c r="B7" s="63" t="s">
        <v>166</v>
      </c>
      <c r="C7" s="50"/>
      <c r="D7" s="34"/>
      <c r="E7" s="36"/>
      <c r="F7" s="51">
        <f t="shared" si="0"/>
        <v>0</v>
      </c>
      <c r="G7" s="50"/>
      <c r="H7" s="36"/>
      <c r="I7" s="51">
        <f t="shared" si="1"/>
        <v>0</v>
      </c>
      <c r="J7" s="50"/>
      <c r="K7" s="36"/>
      <c r="L7" s="51">
        <f t="shared" si="2"/>
        <v>0</v>
      </c>
      <c r="P7" s="11"/>
      <c r="Q7" s="11"/>
      <c r="R7" s="11"/>
      <c r="S7" s="11"/>
    </row>
    <row r="8" spans="1:19" ht="32.5" customHeight="1">
      <c r="A8" s="47" t="s">
        <v>10</v>
      </c>
      <c r="B8" s="63" t="s">
        <v>167</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68</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69</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70</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72</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97</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168</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151</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152</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99</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38</v>
      </c>
      <c r="C18" s="50"/>
      <c r="D18" s="34"/>
      <c r="E18" s="36"/>
      <c r="F18" s="51">
        <f t="shared" si="0"/>
        <v>0</v>
      </c>
      <c r="G18" s="50"/>
      <c r="H18" s="36"/>
      <c r="I18" s="51">
        <f t="shared" si="1"/>
        <v>0</v>
      </c>
      <c r="J18" s="50"/>
      <c r="K18" s="36"/>
      <c r="L18" s="51">
        <f t="shared" si="2"/>
        <v>0</v>
      </c>
    </row>
    <row r="19" spans="1:19" ht="32.5" customHeight="1">
      <c r="A19" s="47" t="s">
        <v>26</v>
      </c>
      <c r="B19" s="63" t="s">
        <v>104</v>
      </c>
      <c r="C19" s="50"/>
      <c r="D19" s="34"/>
      <c r="E19" s="36"/>
      <c r="F19" s="51">
        <f t="shared" si="0"/>
        <v>0</v>
      </c>
      <c r="G19" s="50"/>
      <c r="H19" s="36"/>
      <c r="I19" s="51">
        <f t="shared" si="1"/>
        <v>0</v>
      </c>
      <c r="J19" s="50"/>
      <c r="K19" s="36"/>
      <c r="L19" s="51">
        <f t="shared" si="2"/>
        <v>0</v>
      </c>
    </row>
    <row r="20" spans="1:19" ht="113.5" customHeight="1">
      <c r="A20" s="47" t="s">
        <v>27</v>
      </c>
      <c r="B20" s="69" t="s">
        <v>106</v>
      </c>
      <c r="C20" s="50"/>
      <c r="D20" s="34"/>
      <c r="E20" s="36"/>
      <c r="F20" s="51">
        <f t="shared" si="0"/>
        <v>0</v>
      </c>
      <c r="G20" s="50"/>
      <c r="H20" s="36"/>
      <c r="I20" s="51">
        <f t="shared" si="1"/>
        <v>0</v>
      </c>
      <c r="J20" s="50"/>
      <c r="K20" s="36"/>
      <c r="L20" s="51">
        <f t="shared" si="2"/>
        <v>0</v>
      </c>
    </row>
    <row r="21" spans="1:19" ht="32.5" customHeight="1">
      <c r="A21" s="47" t="s">
        <v>28</v>
      </c>
      <c r="B21" s="63" t="s">
        <v>42</v>
      </c>
      <c r="C21" s="50"/>
      <c r="D21" s="34"/>
      <c r="E21" s="36"/>
      <c r="F21" s="51">
        <f t="shared" si="0"/>
        <v>0</v>
      </c>
      <c r="G21" s="50"/>
      <c r="H21" s="36"/>
      <c r="I21" s="51">
        <f t="shared" si="1"/>
        <v>0</v>
      </c>
      <c r="J21" s="50"/>
      <c r="K21" s="36"/>
      <c r="L21" s="51">
        <f t="shared" si="2"/>
        <v>0</v>
      </c>
    </row>
    <row r="22" spans="1:19" ht="32.5" customHeight="1">
      <c r="A22" s="47" t="s">
        <v>29</v>
      </c>
      <c r="B22" s="63" t="s">
        <v>169</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31</v>
      </c>
      <c r="B23" s="63" t="s">
        <v>82</v>
      </c>
      <c r="C23" s="50"/>
      <c r="D23" s="34"/>
      <c r="E23" s="36"/>
      <c r="F23" s="51">
        <f t="shared" si="0"/>
        <v>0</v>
      </c>
      <c r="G23" s="50"/>
      <c r="H23" s="36"/>
      <c r="I23" s="51">
        <f t="shared" si="1"/>
        <v>0</v>
      </c>
      <c r="J23" s="50"/>
      <c r="K23" s="36"/>
      <c r="L23" s="51">
        <f t="shared" si="2"/>
        <v>0</v>
      </c>
      <c r="P23" s="11"/>
      <c r="Q23" s="20" t="s">
        <v>60</v>
      </c>
      <c r="R23" s="19">
        <f>E30</f>
        <v>0</v>
      </c>
      <c r="S23" s="11"/>
    </row>
    <row r="24" spans="1:19" ht="32.5" customHeight="1">
      <c r="A24" s="47"/>
      <c r="B24" s="63" t="s">
        <v>66</v>
      </c>
      <c r="C24" s="50"/>
      <c r="D24" s="34"/>
      <c r="E24" s="78"/>
      <c r="F24" s="51">
        <f t="shared" si="0"/>
        <v>0</v>
      </c>
      <c r="G24" s="50"/>
      <c r="H24" s="78"/>
      <c r="I24" s="51">
        <f t="shared" si="1"/>
        <v>0</v>
      </c>
      <c r="J24" s="50"/>
      <c r="K24" s="78"/>
      <c r="L24" s="51">
        <f t="shared" si="2"/>
        <v>0</v>
      </c>
      <c r="P24" s="11"/>
      <c r="Q24" s="11"/>
      <c r="R24" s="11"/>
      <c r="S24" s="11"/>
    </row>
    <row r="25" spans="1:19" ht="32.5" customHeight="1">
      <c r="A25" s="99" t="s">
        <v>221</v>
      </c>
      <c r="B25" s="100"/>
      <c r="C25" s="75">
        <f>SUM(C6:C24)</f>
        <v>0</v>
      </c>
      <c r="D25" s="34"/>
      <c r="E25" s="76">
        <f>SUM(E6:E23)</f>
        <v>0</v>
      </c>
      <c r="F25" s="51">
        <f>C25-E25</f>
        <v>0</v>
      </c>
      <c r="G25" s="75">
        <f>SUM(G6:G24)</f>
        <v>0</v>
      </c>
      <c r="H25" s="76">
        <f>SUM(H6:H23)</f>
        <v>0</v>
      </c>
      <c r="I25" s="51">
        <f>G25-H25</f>
        <v>0</v>
      </c>
      <c r="J25" s="75">
        <f>SUM(J6:J24)</f>
        <v>0</v>
      </c>
      <c r="K25" s="76">
        <f>SUM(K6:K23)</f>
        <v>0</v>
      </c>
      <c r="L25" s="51">
        <f>J25-K25</f>
        <v>0</v>
      </c>
      <c r="P25" s="11"/>
      <c r="Q25" s="18" t="s">
        <v>54</v>
      </c>
      <c r="R25" s="17"/>
      <c r="S25" s="13" t="s">
        <v>55</v>
      </c>
    </row>
    <row r="26" spans="1:19" ht="26.15" customHeight="1">
      <c r="A26" s="35"/>
      <c r="B26" s="65" t="s">
        <v>56</v>
      </c>
      <c r="C26" s="52"/>
      <c r="D26" s="25"/>
      <c r="E26" s="27"/>
      <c r="F26" s="51">
        <f t="shared" ref="F26:F29" si="3">C26-E26</f>
        <v>0</v>
      </c>
      <c r="G26" s="52"/>
      <c r="H26" s="27"/>
      <c r="I26" s="51">
        <f t="shared" ref="I26:I29" si="4">G26-H26</f>
        <v>0</v>
      </c>
      <c r="J26" s="52"/>
      <c r="K26" s="27"/>
      <c r="L26" s="51">
        <f t="shared" ref="L26:L29" si="5">J26-K26</f>
        <v>0</v>
      </c>
      <c r="P26" s="11"/>
      <c r="Q26" s="16">
        <v>0</v>
      </c>
      <c r="R26" s="15">
        <v>5000000</v>
      </c>
      <c r="S26" s="14">
        <v>0.14000000000000001</v>
      </c>
    </row>
    <row r="27" spans="1:19" ht="26.15" customHeight="1">
      <c r="A27" s="35"/>
      <c r="B27" s="65" t="s">
        <v>216</v>
      </c>
      <c r="C27" s="54"/>
      <c r="D27" s="25"/>
      <c r="E27" s="27"/>
      <c r="F27" s="53">
        <f t="shared" si="3"/>
        <v>0</v>
      </c>
      <c r="G27" s="54"/>
      <c r="H27" s="27"/>
      <c r="I27" s="53">
        <f t="shared" si="4"/>
        <v>0</v>
      </c>
      <c r="J27" s="54"/>
      <c r="K27" s="27"/>
      <c r="L27" s="53">
        <f t="shared" si="5"/>
        <v>0</v>
      </c>
      <c r="P27" s="11"/>
      <c r="Q27" s="15">
        <f>R26+1</f>
        <v>5000001</v>
      </c>
      <c r="R27" s="15">
        <v>10000000</v>
      </c>
      <c r="S27" s="14">
        <v>0.13500000000000001</v>
      </c>
    </row>
    <row r="28" spans="1:19" ht="26.15" customHeight="1">
      <c r="A28" s="45"/>
      <c r="B28" s="65" t="s">
        <v>217</v>
      </c>
      <c r="C28" s="55">
        <f>C25+C27</f>
        <v>0</v>
      </c>
      <c r="D28" s="34"/>
      <c r="E28" s="77">
        <f>E25+E27</f>
        <v>0</v>
      </c>
      <c r="F28" s="53">
        <f t="shared" si="3"/>
        <v>0</v>
      </c>
      <c r="G28" s="55">
        <f>G25+G27</f>
        <v>0</v>
      </c>
      <c r="H28" s="77">
        <f>H25+H27</f>
        <v>0</v>
      </c>
      <c r="I28" s="53">
        <f t="shared" si="4"/>
        <v>0</v>
      </c>
      <c r="J28" s="55">
        <f>J25+J27</f>
        <v>0</v>
      </c>
      <c r="K28" s="77">
        <f>K25+K27</f>
        <v>0</v>
      </c>
      <c r="L28" s="53">
        <f t="shared" si="5"/>
        <v>0</v>
      </c>
      <c r="M28" s="87" t="s">
        <v>241</v>
      </c>
      <c r="P28" s="11"/>
      <c r="Q28" s="15">
        <f>R27+1</f>
        <v>10000001</v>
      </c>
      <c r="R28" s="15">
        <v>40000000</v>
      </c>
      <c r="S28" s="14">
        <v>0.13</v>
      </c>
    </row>
    <row r="29" spans="1:19" ht="42" customHeight="1">
      <c r="A29" s="33"/>
      <c r="B29" s="66" t="s">
        <v>218</v>
      </c>
      <c r="C29" s="57"/>
      <c r="D29" s="89" t="e">
        <f>E29/(E28-E26/2)</f>
        <v>#DIV/0!</v>
      </c>
      <c r="E29" s="32"/>
      <c r="F29" s="53">
        <f t="shared" si="3"/>
        <v>0</v>
      </c>
      <c r="G29" s="52"/>
      <c r="H29" s="32"/>
      <c r="I29" s="53">
        <f t="shared" si="4"/>
        <v>0</v>
      </c>
      <c r="J29" s="52"/>
      <c r="K29" s="32"/>
      <c r="L29" s="53">
        <f t="shared" si="5"/>
        <v>0</v>
      </c>
      <c r="M29" s="88" t="e">
        <f>IF(D29&lt;=R16,"○","×")</f>
        <v>#DIV/0!</v>
      </c>
      <c r="P29" s="11"/>
      <c r="Q29" s="15">
        <f>R28+1</f>
        <v>40000001</v>
      </c>
      <c r="R29" s="15">
        <v>100000000</v>
      </c>
      <c r="S29" s="14">
        <v>0.125</v>
      </c>
    </row>
    <row r="30" spans="1:19" ht="26.15" customHeight="1">
      <c r="A30" s="45"/>
      <c r="B30" s="65" t="s">
        <v>219</v>
      </c>
      <c r="C30" s="56">
        <f>C28+C29</f>
        <v>0</v>
      </c>
      <c r="D30" s="24"/>
      <c r="E30" s="31">
        <f>E28+E29</f>
        <v>0</v>
      </c>
      <c r="F30" s="53">
        <f t="shared" ref="F30:L30" si="6">F28+F29</f>
        <v>0</v>
      </c>
      <c r="G30" s="56">
        <f>G28+G29</f>
        <v>0</v>
      </c>
      <c r="H30" s="31">
        <f>H28+H29</f>
        <v>0</v>
      </c>
      <c r="I30" s="53">
        <f t="shared" si="6"/>
        <v>0</v>
      </c>
      <c r="J30" s="56">
        <f>J28+J29</f>
        <v>0</v>
      </c>
      <c r="K30" s="31">
        <f>K28+K29</f>
        <v>0</v>
      </c>
      <c r="L30" s="53">
        <f t="shared" si="6"/>
        <v>0</v>
      </c>
      <c r="P30" s="11"/>
      <c r="Q30" s="15">
        <f>R29+1</f>
        <v>100000001</v>
      </c>
      <c r="R30" s="15">
        <v>200000000</v>
      </c>
      <c r="S30" s="14">
        <v>0.12</v>
      </c>
    </row>
    <row r="31" spans="1:19" ht="36.65" customHeight="1">
      <c r="A31" s="30"/>
      <c r="B31" s="66" t="s">
        <v>220</v>
      </c>
      <c r="C31" s="57"/>
      <c r="D31" s="90" t="e">
        <f>E31/E30</f>
        <v>#DIV/0!</v>
      </c>
      <c r="E31" s="29"/>
      <c r="F31" s="51">
        <f t="shared" ref="F31:F41" si="7">C31-E31</f>
        <v>0</v>
      </c>
      <c r="G31" s="52"/>
      <c r="H31" s="29"/>
      <c r="I31" s="51">
        <f t="shared" ref="I31:I41" si="8">G31-H31</f>
        <v>0</v>
      </c>
      <c r="J31" s="52"/>
      <c r="K31" s="29"/>
      <c r="L31" s="51">
        <f t="shared" ref="L31:L41" si="9">J31-K31</f>
        <v>0</v>
      </c>
      <c r="M31" s="88" t="e">
        <f>IF(D31&lt;=R34,"○","×")</f>
        <v>#DIV/0!</v>
      </c>
      <c r="P31" s="11"/>
      <c r="Q31" s="15">
        <f>R30+1</f>
        <v>200000001</v>
      </c>
      <c r="R31" s="15">
        <v>999999999999</v>
      </c>
      <c r="S31" s="14">
        <v>0.115</v>
      </c>
    </row>
    <row r="32" spans="1:19" ht="32.5" customHeight="1">
      <c r="A32" s="47"/>
      <c r="B32" s="63" t="s">
        <v>231</v>
      </c>
      <c r="C32" s="52"/>
      <c r="D32" s="25"/>
      <c r="E32" s="83"/>
      <c r="F32" s="53">
        <f t="shared" ref="F32:F37" si="10">C32-E32</f>
        <v>0</v>
      </c>
      <c r="G32" s="52"/>
      <c r="H32" s="83"/>
      <c r="I32" s="53">
        <f t="shared" ref="I32:I37" si="11">G32-H32</f>
        <v>0</v>
      </c>
      <c r="J32" s="52"/>
      <c r="K32" s="83"/>
      <c r="L32" s="51">
        <f t="shared" ref="L32:L37" si="12">J32-K32</f>
        <v>0</v>
      </c>
      <c r="P32" s="11"/>
      <c r="Q32" s="11"/>
      <c r="R32" s="11"/>
      <c r="S32" s="11"/>
    </row>
    <row r="33" spans="1:19" ht="32.5" customHeight="1">
      <c r="A33" s="47"/>
      <c r="B33" s="63" t="s">
        <v>232</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233</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234</v>
      </c>
      <c r="C35" s="52"/>
      <c r="D35" s="25"/>
      <c r="E35" s="83"/>
      <c r="F35" s="53">
        <f t="shared" si="10"/>
        <v>0</v>
      </c>
      <c r="G35" s="52"/>
      <c r="H35" s="83"/>
      <c r="I35" s="53">
        <f t="shared" si="11"/>
        <v>0</v>
      </c>
      <c r="J35" s="52"/>
      <c r="K35" s="83"/>
      <c r="L35" s="51">
        <f t="shared" si="12"/>
        <v>0</v>
      </c>
      <c r="P35" s="11"/>
      <c r="Q35" s="43"/>
      <c r="R35" s="43"/>
      <c r="S35" s="44"/>
    </row>
    <row r="36" spans="1:19" ht="32.5" customHeight="1">
      <c r="A36" s="47"/>
      <c r="B36" s="63" t="s">
        <v>235</v>
      </c>
      <c r="C36" s="52"/>
      <c r="D36" s="25"/>
      <c r="E36" s="83"/>
      <c r="F36" s="53">
        <f t="shared" si="10"/>
        <v>0</v>
      </c>
      <c r="G36" s="52"/>
      <c r="H36" s="83"/>
      <c r="I36" s="53">
        <f t="shared" si="11"/>
        <v>0</v>
      </c>
      <c r="J36" s="52"/>
      <c r="K36" s="83"/>
      <c r="L36" s="51">
        <f t="shared" si="12"/>
        <v>0</v>
      </c>
      <c r="P36" s="11"/>
      <c r="Q36" s="43"/>
      <c r="R36" s="43"/>
      <c r="S36" s="44"/>
    </row>
    <row r="37" spans="1:19" ht="32.5" customHeight="1">
      <c r="A37" s="47"/>
      <c r="B37" s="63" t="s">
        <v>236</v>
      </c>
      <c r="C37" s="52"/>
      <c r="D37" s="25"/>
      <c r="E37" s="83"/>
      <c r="F37" s="53">
        <f t="shared" si="10"/>
        <v>0</v>
      </c>
      <c r="G37" s="52"/>
      <c r="H37" s="83"/>
      <c r="I37" s="53">
        <f t="shared" si="11"/>
        <v>0</v>
      </c>
      <c r="J37" s="52"/>
      <c r="K37" s="83"/>
      <c r="L37" s="51">
        <f t="shared" si="12"/>
        <v>0</v>
      </c>
      <c r="P37" s="11"/>
      <c r="Q37" s="43"/>
      <c r="R37" s="43"/>
      <c r="S37" s="44"/>
    </row>
    <row r="38" spans="1:19" ht="26.15" customHeight="1">
      <c r="A38" s="101" t="s">
        <v>237</v>
      </c>
      <c r="B38" s="102"/>
      <c r="C38" s="57"/>
      <c r="D38" s="28"/>
      <c r="E38" s="81"/>
      <c r="F38" s="82">
        <f t="shared" si="7"/>
        <v>0</v>
      </c>
      <c r="G38" s="57"/>
      <c r="H38" s="81"/>
      <c r="I38" s="82">
        <f t="shared" si="8"/>
        <v>0</v>
      </c>
      <c r="J38" s="57"/>
      <c r="K38" s="81"/>
      <c r="L38" s="51">
        <f t="shared" si="9"/>
        <v>0</v>
      </c>
      <c r="P38" s="11"/>
      <c r="Q38" s="43"/>
      <c r="R38" s="43"/>
      <c r="S38" s="44"/>
    </row>
    <row r="39" spans="1:19" ht="26.15" customHeight="1">
      <c r="A39" s="45"/>
      <c r="B39" s="65" t="s">
        <v>238</v>
      </c>
      <c r="C39" s="58">
        <f>SUM(C30:C38)</f>
        <v>0</v>
      </c>
      <c r="D39" s="25"/>
      <c r="E39" s="26">
        <f>SUM(E30:E37)</f>
        <v>0</v>
      </c>
      <c r="F39" s="51">
        <f>C39-E39</f>
        <v>0</v>
      </c>
      <c r="G39" s="84">
        <f>SUM(G30:G38)</f>
        <v>0</v>
      </c>
      <c r="H39" s="26">
        <f>SUM(H30:H37)</f>
        <v>0</v>
      </c>
      <c r="I39" s="51">
        <f t="shared" si="8"/>
        <v>0</v>
      </c>
      <c r="J39" s="84">
        <f>SUM(J30:J38)</f>
        <v>0</v>
      </c>
      <c r="K39" s="26">
        <f>SUM(K30:K37)</f>
        <v>0</v>
      </c>
      <c r="L39" s="51">
        <f t="shared" si="9"/>
        <v>0</v>
      </c>
      <c r="P39" s="11"/>
      <c r="Q39" s="43"/>
      <c r="R39" s="43"/>
      <c r="S39" s="44"/>
    </row>
    <row r="40" spans="1:19" ht="26.15" customHeight="1">
      <c r="A40" s="45"/>
      <c r="B40" s="65" t="s">
        <v>230</v>
      </c>
      <c r="C40" s="59"/>
      <c r="D40" s="24"/>
      <c r="E40" s="23"/>
      <c r="F40" s="51">
        <f>C40-E40</f>
        <v>0</v>
      </c>
      <c r="G40" s="59"/>
      <c r="H40" s="23"/>
      <c r="I40" s="51">
        <f t="shared" si="8"/>
        <v>0</v>
      </c>
      <c r="J40" s="59"/>
      <c r="K40" s="23"/>
      <c r="L40" s="51">
        <f t="shared" si="9"/>
        <v>0</v>
      </c>
      <c r="P40" s="11"/>
      <c r="Q40" s="43"/>
      <c r="R40" s="43"/>
      <c r="S40" s="44"/>
    </row>
    <row r="41" spans="1:19" ht="26.15" customHeight="1" thickBot="1">
      <c r="A41" s="46"/>
      <c r="B41" s="67" t="s">
        <v>239</v>
      </c>
      <c r="C41" s="60">
        <f>SUM(C39:C40)</f>
        <v>0</v>
      </c>
      <c r="D41" s="79"/>
      <c r="E41" s="22">
        <f>SUM(E39:E40)</f>
        <v>0</v>
      </c>
      <c r="F41" s="61">
        <f t="shared" si="7"/>
        <v>0</v>
      </c>
      <c r="G41" s="80">
        <f>SUM(G39:G40)</f>
        <v>0</v>
      </c>
      <c r="H41" s="22">
        <f>SUM(H39:H40)</f>
        <v>0</v>
      </c>
      <c r="I41" s="61">
        <f t="shared" si="8"/>
        <v>0</v>
      </c>
      <c r="J41" s="80">
        <f>SUM(J39:J40)</f>
        <v>0</v>
      </c>
      <c r="K41" s="22">
        <f>SUM(K39:K40)</f>
        <v>0</v>
      </c>
      <c r="L41" s="61">
        <f t="shared" si="9"/>
        <v>0</v>
      </c>
      <c r="P41" s="11"/>
      <c r="Q41" s="11"/>
      <c r="R41" s="11"/>
      <c r="S41" s="11"/>
    </row>
    <row r="42" spans="1:19">
      <c r="A42" s="4"/>
      <c r="B42" s="4"/>
      <c r="C42" s="9"/>
      <c r="D42" s="10"/>
      <c r="E42" s="9"/>
      <c r="F42" s="9"/>
      <c r="G42" s="9"/>
      <c r="H42" s="9"/>
      <c r="I42" s="9"/>
      <c r="J42" s="9"/>
      <c r="K42" s="9"/>
      <c r="L42" s="9"/>
      <c r="P42" s="11"/>
      <c r="Q42" s="43"/>
      <c r="R42" s="43"/>
      <c r="S42" s="44"/>
    </row>
    <row r="43" spans="1:19" ht="30" customHeight="1">
      <c r="A43" s="1" t="s">
        <v>59</v>
      </c>
      <c r="P43" s="11"/>
      <c r="Q43" s="43"/>
      <c r="R43" s="43"/>
      <c r="S43" s="44"/>
    </row>
    <row r="44" spans="1:19" ht="24" customHeight="1">
      <c r="A44" s="4"/>
      <c r="B44" s="4" t="s">
        <v>243</v>
      </c>
      <c r="C44" s="10"/>
      <c r="D44" s="10"/>
      <c r="E44" s="9"/>
      <c r="F44" s="9"/>
      <c r="G44" s="10"/>
      <c r="H44" s="9"/>
      <c r="I44" s="9"/>
      <c r="J44" s="10"/>
      <c r="K44" s="9"/>
      <c r="L44" s="9"/>
      <c r="P44" s="11"/>
      <c r="Q44" s="43"/>
      <c r="R44" s="43"/>
      <c r="S44" s="44"/>
    </row>
    <row r="45" spans="1:19" ht="24" customHeight="1">
      <c r="A45" s="4"/>
      <c r="B45" s="4" t="s">
        <v>61</v>
      </c>
      <c r="C45" s="10"/>
      <c r="D45" s="10"/>
      <c r="E45" s="9"/>
      <c r="F45" s="9"/>
      <c r="G45" s="10"/>
      <c r="H45" s="9"/>
      <c r="I45" s="9"/>
      <c r="J45" s="10"/>
      <c r="K45" s="9"/>
      <c r="L45" s="9"/>
      <c r="P45" s="11"/>
      <c r="Q45" s="43"/>
      <c r="R45" s="43"/>
      <c r="S45" s="44"/>
    </row>
    <row r="46" spans="1:19" ht="24" customHeight="1">
      <c r="A46" s="4"/>
      <c r="B46" s="4" t="s">
        <v>245</v>
      </c>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c r="A66" s="8"/>
      <c r="B66" s="4"/>
      <c r="C66" s="6"/>
      <c r="D66" s="6"/>
      <c r="E66" s="5"/>
      <c r="F66" s="5"/>
      <c r="G66" s="6"/>
      <c r="H66" s="5"/>
      <c r="I66" s="5"/>
      <c r="J66" s="6"/>
      <c r="K66" s="5"/>
      <c r="L66" s="5"/>
    </row>
    <row r="67" spans="1:19">
      <c r="A67" s="7"/>
      <c r="B67" s="4"/>
      <c r="C67" s="6"/>
      <c r="D67" s="6"/>
      <c r="E67" s="5"/>
      <c r="F67" s="5"/>
      <c r="G67" s="6"/>
      <c r="H67" s="5"/>
      <c r="I67" s="5"/>
      <c r="J67" s="6"/>
      <c r="K67" s="5"/>
      <c r="L67" s="5"/>
    </row>
    <row r="68" spans="1:19">
      <c r="B68" s="4"/>
    </row>
    <row r="69" spans="1:19">
      <c r="B69" s="4"/>
    </row>
    <row r="70" spans="1:19">
      <c r="B70" s="4"/>
    </row>
    <row r="71" spans="1:19" s="3" customFormat="1">
      <c r="A71" s="1"/>
      <c r="B71" s="4"/>
      <c r="D71" s="1"/>
      <c r="E71" s="2"/>
      <c r="F71" s="2"/>
      <c r="H71" s="2"/>
      <c r="I71" s="2"/>
      <c r="K71" s="2"/>
      <c r="L71" s="2"/>
      <c r="M71" s="1"/>
      <c r="N71" s="1"/>
      <c r="O71" s="1"/>
      <c r="P71" s="1"/>
      <c r="Q71" s="1"/>
      <c r="R71" s="1"/>
      <c r="S71" s="1"/>
    </row>
    <row r="72" spans="1:19" s="3" customFormat="1">
      <c r="A72" s="1"/>
      <c r="B72" s="4"/>
      <c r="D72" s="1"/>
      <c r="E72" s="2"/>
      <c r="F72" s="2"/>
      <c r="H72" s="2"/>
      <c r="I72" s="2"/>
      <c r="K72" s="2"/>
      <c r="L72" s="2"/>
      <c r="M72" s="1"/>
      <c r="N72" s="1"/>
      <c r="O72" s="1"/>
      <c r="P72" s="1"/>
      <c r="Q72" s="1"/>
      <c r="R72" s="1"/>
      <c r="S72" s="1"/>
    </row>
    <row r="73" spans="1:19" s="3" customFormat="1">
      <c r="A73" s="1"/>
      <c r="B73" s="4"/>
      <c r="D73" s="1"/>
      <c r="E73" s="2"/>
      <c r="F73" s="2"/>
      <c r="H73" s="2"/>
      <c r="I73" s="2"/>
      <c r="K73" s="2"/>
      <c r="L73" s="2"/>
      <c r="M73" s="1"/>
      <c r="N73" s="1"/>
      <c r="O73" s="1"/>
      <c r="P73" s="1"/>
      <c r="Q73" s="1"/>
      <c r="R73" s="1"/>
      <c r="S73"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5:B25"/>
    <mergeCell ref="A38:B38"/>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D0E24-5D80-4467-A6A8-5B7888C74482}">
  <sheetPr>
    <tabColor theme="5" tint="0.79998168889431442"/>
    <pageSetUpPr fitToPage="1"/>
  </sheetPr>
  <dimension ref="A1:S71"/>
  <sheetViews>
    <sheetView showGridLines="0" view="pageBreakPreview" topLeftCell="A27" zoomScale="70" zoomScaleNormal="100" zoomScaleSheetLayoutView="70" zoomScalePageLayoutView="70" workbookViewId="0">
      <selection activeCell="B44" sqref="B44"/>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222</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E26-(E24/2)</f>
        <v>0</v>
      </c>
      <c r="S5" s="11"/>
    </row>
    <row r="6" spans="1:19" ht="32.5" customHeight="1">
      <c r="A6" s="47" t="s">
        <v>7</v>
      </c>
      <c r="B6" s="63" t="s">
        <v>142</v>
      </c>
      <c r="C6" s="50"/>
      <c r="D6" s="34"/>
      <c r="E6" s="36"/>
      <c r="F6" s="51">
        <f t="shared" ref="F6:F22" si="0">C6-E6</f>
        <v>0</v>
      </c>
      <c r="G6" s="50"/>
      <c r="H6" s="36"/>
      <c r="I6" s="51">
        <f t="shared" ref="I6:I22" si="1">G6-H6</f>
        <v>0</v>
      </c>
      <c r="J6" s="50"/>
      <c r="K6" s="36"/>
      <c r="L6" s="51">
        <f t="shared" ref="L6:L22" si="2">J6-K6</f>
        <v>0</v>
      </c>
      <c r="P6" s="11"/>
      <c r="Q6" s="41"/>
      <c r="R6" s="42"/>
      <c r="S6" s="11"/>
    </row>
    <row r="7" spans="1:19" ht="32.5" customHeight="1">
      <c r="A7" s="47" t="s">
        <v>8</v>
      </c>
      <c r="B7" s="63" t="s">
        <v>166</v>
      </c>
      <c r="C7" s="50"/>
      <c r="D7" s="34"/>
      <c r="E7" s="36"/>
      <c r="F7" s="51">
        <f t="shared" si="0"/>
        <v>0</v>
      </c>
      <c r="G7" s="50"/>
      <c r="H7" s="36"/>
      <c r="I7" s="51">
        <f t="shared" si="1"/>
        <v>0</v>
      </c>
      <c r="J7" s="50"/>
      <c r="K7" s="36"/>
      <c r="L7" s="51">
        <f t="shared" si="2"/>
        <v>0</v>
      </c>
      <c r="P7" s="11"/>
      <c r="Q7" s="11"/>
      <c r="R7" s="11"/>
      <c r="S7" s="11"/>
    </row>
    <row r="8" spans="1:19" ht="32.5" customHeight="1">
      <c r="A8" s="47" t="s">
        <v>10</v>
      </c>
      <c r="B8" s="63" t="s">
        <v>167</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68</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70</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97</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168</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151</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152</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74" t="s">
        <v>99</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38</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104</v>
      </c>
      <c r="C17" s="50"/>
      <c r="D17" s="34"/>
      <c r="E17" s="36"/>
      <c r="F17" s="51">
        <f t="shared" si="0"/>
        <v>0</v>
      </c>
      <c r="G17" s="50"/>
      <c r="H17" s="36"/>
      <c r="I17" s="51">
        <f t="shared" si="1"/>
        <v>0</v>
      </c>
      <c r="J17" s="50"/>
      <c r="K17" s="36"/>
      <c r="L17" s="51">
        <f t="shared" si="2"/>
        <v>0</v>
      </c>
      <c r="P17" s="11"/>
      <c r="Q17" s="11"/>
      <c r="R17" s="11"/>
      <c r="S17" s="11"/>
    </row>
    <row r="18" spans="1:19" ht="90.5" customHeight="1">
      <c r="A18" s="47" t="s">
        <v>24</v>
      </c>
      <c r="B18" s="63" t="s">
        <v>106</v>
      </c>
      <c r="C18" s="50"/>
      <c r="D18" s="34"/>
      <c r="E18" s="36"/>
      <c r="F18" s="51">
        <f t="shared" si="0"/>
        <v>0</v>
      </c>
      <c r="G18" s="50"/>
      <c r="H18" s="36"/>
      <c r="I18" s="51">
        <f t="shared" si="1"/>
        <v>0</v>
      </c>
      <c r="J18" s="50"/>
      <c r="K18" s="36"/>
      <c r="L18" s="51">
        <f t="shared" si="2"/>
        <v>0</v>
      </c>
    </row>
    <row r="19" spans="1:19" ht="32.5" customHeight="1">
      <c r="A19" s="47" t="s">
        <v>26</v>
      </c>
      <c r="B19" s="63" t="s">
        <v>42</v>
      </c>
      <c r="C19" s="50"/>
      <c r="D19" s="34"/>
      <c r="E19" s="36"/>
      <c r="F19" s="51">
        <f t="shared" si="0"/>
        <v>0</v>
      </c>
      <c r="G19" s="50"/>
      <c r="H19" s="36"/>
      <c r="I19" s="51">
        <f t="shared" si="1"/>
        <v>0</v>
      </c>
      <c r="J19" s="50"/>
      <c r="K19" s="36"/>
      <c r="L19" s="51">
        <f t="shared" si="2"/>
        <v>0</v>
      </c>
    </row>
    <row r="20" spans="1:19" ht="30" customHeight="1">
      <c r="A20" s="47" t="s">
        <v>27</v>
      </c>
      <c r="B20" s="73" t="s">
        <v>169</v>
      </c>
      <c r="C20" s="50"/>
      <c r="D20" s="34"/>
      <c r="E20" s="36"/>
      <c r="F20" s="51">
        <f t="shared" si="0"/>
        <v>0</v>
      </c>
      <c r="G20" s="50"/>
      <c r="H20" s="36"/>
      <c r="I20" s="51">
        <f t="shared" si="1"/>
        <v>0</v>
      </c>
      <c r="J20" s="50"/>
      <c r="K20" s="36"/>
      <c r="L20" s="51">
        <f t="shared" si="2"/>
        <v>0</v>
      </c>
    </row>
    <row r="21" spans="1:19" ht="32.5" customHeight="1">
      <c r="A21" s="47" t="s">
        <v>28</v>
      </c>
      <c r="B21" s="63" t="s">
        <v>82</v>
      </c>
      <c r="C21" s="50"/>
      <c r="D21" s="34"/>
      <c r="E21" s="36"/>
      <c r="F21" s="51">
        <f t="shared" si="0"/>
        <v>0</v>
      </c>
      <c r="G21" s="50"/>
      <c r="H21" s="36"/>
      <c r="I21" s="51">
        <f t="shared" si="1"/>
        <v>0</v>
      </c>
      <c r="J21" s="50"/>
      <c r="K21" s="36"/>
      <c r="L21" s="51">
        <f t="shared" si="2"/>
        <v>0</v>
      </c>
    </row>
    <row r="22" spans="1:19" ht="32.5" customHeight="1">
      <c r="A22" s="47"/>
      <c r="B22" s="63" t="s">
        <v>66</v>
      </c>
      <c r="C22" s="50"/>
      <c r="D22" s="34"/>
      <c r="E22" s="78"/>
      <c r="F22" s="51">
        <f t="shared" si="0"/>
        <v>0</v>
      </c>
      <c r="G22" s="50"/>
      <c r="H22" s="78"/>
      <c r="I22" s="51">
        <f t="shared" si="1"/>
        <v>0</v>
      </c>
      <c r="J22" s="50"/>
      <c r="K22" s="78"/>
      <c r="L22" s="51">
        <f t="shared" si="2"/>
        <v>0</v>
      </c>
      <c r="P22" s="21" t="s">
        <v>58</v>
      </c>
      <c r="Q22" s="11"/>
      <c r="R22" s="11"/>
      <c r="S22" s="11"/>
    </row>
    <row r="23" spans="1:19" ht="32.5" customHeight="1">
      <c r="A23" s="99" t="s">
        <v>221</v>
      </c>
      <c r="B23" s="100"/>
      <c r="C23" s="75">
        <f>SUM(C6:C22)</f>
        <v>0</v>
      </c>
      <c r="D23" s="34"/>
      <c r="E23" s="76">
        <f>SUM(E6:E21)</f>
        <v>0</v>
      </c>
      <c r="F23" s="51">
        <f>C23-E23</f>
        <v>0</v>
      </c>
      <c r="G23" s="75">
        <f>SUM(G6:G22)</f>
        <v>0</v>
      </c>
      <c r="H23" s="76">
        <f>SUM(H6:H21)</f>
        <v>0</v>
      </c>
      <c r="I23" s="51">
        <f>G23-H23</f>
        <v>0</v>
      </c>
      <c r="J23" s="75">
        <f>SUM(J6:J22)</f>
        <v>0</v>
      </c>
      <c r="K23" s="76">
        <f>SUM(K6:K21)</f>
        <v>0</v>
      </c>
      <c r="L23" s="51">
        <f>J23-K23</f>
        <v>0</v>
      </c>
      <c r="P23" s="11"/>
      <c r="Q23" s="20" t="s">
        <v>60</v>
      </c>
      <c r="R23" s="19">
        <f>E28</f>
        <v>0</v>
      </c>
      <c r="S23" s="11"/>
    </row>
    <row r="24" spans="1:19" ht="26.15" customHeight="1">
      <c r="A24" s="35"/>
      <c r="B24" s="65" t="s">
        <v>56</v>
      </c>
      <c r="C24" s="52"/>
      <c r="D24" s="25"/>
      <c r="E24" s="27"/>
      <c r="F24" s="51">
        <f t="shared" ref="F24:F27" si="3">C24-E24</f>
        <v>0</v>
      </c>
      <c r="G24" s="52"/>
      <c r="H24" s="27"/>
      <c r="I24" s="51">
        <f t="shared" ref="I24:I27" si="4">G24-H24</f>
        <v>0</v>
      </c>
      <c r="J24" s="52"/>
      <c r="K24" s="27"/>
      <c r="L24" s="51">
        <f t="shared" ref="L24:L27" si="5">J24-K24</f>
        <v>0</v>
      </c>
      <c r="P24" s="11"/>
      <c r="Q24" s="11"/>
      <c r="R24" s="11"/>
      <c r="S24" s="11"/>
    </row>
    <row r="25" spans="1:19" ht="26.15" customHeight="1">
      <c r="A25" s="35"/>
      <c r="B25" s="65" t="s">
        <v>216</v>
      </c>
      <c r="C25" s="54"/>
      <c r="D25" s="25"/>
      <c r="E25" s="27"/>
      <c r="F25" s="53">
        <f t="shared" si="3"/>
        <v>0</v>
      </c>
      <c r="G25" s="54"/>
      <c r="H25" s="27"/>
      <c r="I25" s="53">
        <f t="shared" si="4"/>
        <v>0</v>
      </c>
      <c r="J25" s="54"/>
      <c r="K25" s="27"/>
      <c r="L25" s="53">
        <f t="shared" si="5"/>
        <v>0</v>
      </c>
      <c r="P25" s="11"/>
      <c r="Q25" s="18" t="s">
        <v>54</v>
      </c>
      <c r="R25" s="17"/>
      <c r="S25" s="13" t="s">
        <v>55</v>
      </c>
    </row>
    <row r="26" spans="1:19" ht="26.15" customHeight="1">
      <c r="A26" s="45"/>
      <c r="B26" s="65" t="s">
        <v>217</v>
      </c>
      <c r="C26" s="55">
        <f>C23+C25</f>
        <v>0</v>
      </c>
      <c r="D26" s="34"/>
      <c r="E26" s="77">
        <f>E23+E25</f>
        <v>0</v>
      </c>
      <c r="F26" s="53">
        <f t="shared" si="3"/>
        <v>0</v>
      </c>
      <c r="G26" s="55">
        <f>G23+G25</f>
        <v>0</v>
      </c>
      <c r="H26" s="77">
        <f>H23+H25</f>
        <v>0</v>
      </c>
      <c r="I26" s="53">
        <f t="shared" si="4"/>
        <v>0</v>
      </c>
      <c r="J26" s="55">
        <f>J23+J25</f>
        <v>0</v>
      </c>
      <c r="K26" s="77">
        <f>K23+K25</f>
        <v>0</v>
      </c>
      <c r="L26" s="53">
        <f t="shared" si="5"/>
        <v>0</v>
      </c>
      <c r="M26" s="87" t="s">
        <v>241</v>
      </c>
      <c r="P26" s="11"/>
      <c r="Q26" s="16">
        <v>0</v>
      </c>
      <c r="R26" s="15">
        <v>5000000</v>
      </c>
      <c r="S26" s="14">
        <v>0.14000000000000001</v>
      </c>
    </row>
    <row r="27" spans="1:19" ht="42" customHeight="1">
      <c r="A27" s="33"/>
      <c r="B27" s="66" t="s">
        <v>218</v>
      </c>
      <c r="C27" s="57"/>
      <c r="D27" s="89" t="e">
        <f>E27/(E26-E24/2)</f>
        <v>#DIV/0!</v>
      </c>
      <c r="E27" s="32"/>
      <c r="F27" s="53">
        <f t="shared" si="3"/>
        <v>0</v>
      </c>
      <c r="G27" s="52"/>
      <c r="H27" s="32"/>
      <c r="I27" s="53">
        <f t="shared" si="4"/>
        <v>0</v>
      </c>
      <c r="J27" s="52"/>
      <c r="K27" s="32"/>
      <c r="L27" s="53">
        <f t="shared" si="5"/>
        <v>0</v>
      </c>
      <c r="M27" s="88" t="e">
        <f>IF(D27&lt;=R16,"○","×")</f>
        <v>#DIV/0!</v>
      </c>
      <c r="P27" s="11"/>
      <c r="Q27" s="15">
        <f>R26+1</f>
        <v>5000001</v>
      </c>
      <c r="R27" s="15">
        <v>10000000</v>
      </c>
      <c r="S27" s="14">
        <v>0.13500000000000001</v>
      </c>
    </row>
    <row r="28" spans="1:19" ht="26.15" customHeight="1">
      <c r="A28" s="45"/>
      <c r="B28" s="65" t="s">
        <v>219</v>
      </c>
      <c r="C28" s="56">
        <f>C26+C27</f>
        <v>0</v>
      </c>
      <c r="D28" s="24"/>
      <c r="E28" s="31">
        <f>E26+E27</f>
        <v>0</v>
      </c>
      <c r="F28" s="53">
        <f t="shared" ref="F28:L28" si="6">F26+F27</f>
        <v>0</v>
      </c>
      <c r="G28" s="56">
        <f>G26+G27</f>
        <v>0</v>
      </c>
      <c r="H28" s="31">
        <f>H26+H27</f>
        <v>0</v>
      </c>
      <c r="I28" s="53">
        <f t="shared" si="6"/>
        <v>0</v>
      </c>
      <c r="J28" s="56">
        <f>J26+J27</f>
        <v>0</v>
      </c>
      <c r="K28" s="31">
        <f>K26+K27</f>
        <v>0</v>
      </c>
      <c r="L28" s="53">
        <f t="shared" si="6"/>
        <v>0</v>
      </c>
      <c r="P28" s="11"/>
      <c r="Q28" s="15">
        <f>R27+1</f>
        <v>10000001</v>
      </c>
      <c r="R28" s="15">
        <v>40000000</v>
      </c>
      <c r="S28" s="14">
        <v>0.13</v>
      </c>
    </row>
    <row r="29" spans="1:19" ht="36.65" customHeight="1">
      <c r="A29" s="30"/>
      <c r="B29" s="66" t="s">
        <v>220</v>
      </c>
      <c r="C29" s="57"/>
      <c r="D29" s="90" t="e">
        <f>E29/E28</f>
        <v>#DIV/0!</v>
      </c>
      <c r="E29" s="29"/>
      <c r="F29" s="51">
        <f t="shared" ref="F29:F39" si="7">C29-E29</f>
        <v>0</v>
      </c>
      <c r="G29" s="52"/>
      <c r="H29" s="29"/>
      <c r="I29" s="51">
        <f t="shared" ref="I29:I39" si="8">G29-H29</f>
        <v>0</v>
      </c>
      <c r="J29" s="52"/>
      <c r="K29" s="29"/>
      <c r="L29" s="51">
        <f t="shared" ref="L29:L39" si="9">J29-K29</f>
        <v>0</v>
      </c>
      <c r="M29" s="88" t="e">
        <f>IF(D29&lt;=R34,"○","×")</f>
        <v>#DIV/0!</v>
      </c>
      <c r="P29" s="11"/>
      <c r="Q29" s="15">
        <f>R28+1</f>
        <v>40000001</v>
      </c>
      <c r="R29" s="15">
        <v>100000000</v>
      </c>
      <c r="S29" s="14">
        <v>0.125</v>
      </c>
    </row>
    <row r="30" spans="1:19" ht="32.5" customHeight="1">
      <c r="A30" s="47"/>
      <c r="B30" s="63" t="s">
        <v>231</v>
      </c>
      <c r="C30" s="52"/>
      <c r="D30" s="25"/>
      <c r="E30" s="83"/>
      <c r="F30" s="53">
        <f t="shared" ref="F30:F35" si="10">C30-E30</f>
        <v>0</v>
      </c>
      <c r="G30" s="52"/>
      <c r="H30" s="83"/>
      <c r="I30" s="53">
        <f t="shared" ref="I30:I35" si="11">G30-H30</f>
        <v>0</v>
      </c>
      <c r="J30" s="52"/>
      <c r="K30" s="83"/>
      <c r="L30" s="51">
        <f t="shared" ref="L30:L35" si="12">J30-K30</f>
        <v>0</v>
      </c>
      <c r="P30" s="11"/>
      <c r="Q30" s="15">
        <f>R29+1</f>
        <v>100000001</v>
      </c>
      <c r="R30" s="15">
        <v>200000000</v>
      </c>
      <c r="S30" s="14">
        <v>0.12</v>
      </c>
    </row>
    <row r="31" spans="1:19" ht="32.5" customHeight="1">
      <c r="A31" s="47"/>
      <c r="B31" s="63" t="s">
        <v>232</v>
      </c>
      <c r="C31" s="52"/>
      <c r="D31" s="25"/>
      <c r="E31" s="83"/>
      <c r="F31" s="53">
        <f t="shared" si="10"/>
        <v>0</v>
      </c>
      <c r="G31" s="52"/>
      <c r="H31" s="83"/>
      <c r="I31" s="53">
        <f t="shared" si="11"/>
        <v>0</v>
      </c>
      <c r="J31" s="52"/>
      <c r="K31" s="83"/>
      <c r="L31" s="51">
        <f t="shared" si="12"/>
        <v>0</v>
      </c>
      <c r="P31" s="11"/>
      <c r="Q31" s="15">
        <f>R30+1</f>
        <v>200000001</v>
      </c>
      <c r="R31" s="15">
        <v>999999999999</v>
      </c>
      <c r="S31" s="14">
        <v>0.115</v>
      </c>
    </row>
    <row r="32" spans="1:19" ht="32.5" customHeight="1">
      <c r="A32" s="47"/>
      <c r="B32" s="63" t="s">
        <v>233</v>
      </c>
      <c r="C32" s="52"/>
      <c r="D32" s="25"/>
      <c r="E32" s="83"/>
      <c r="F32" s="53">
        <f t="shared" si="10"/>
        <v>0</v>
      </c>
      <c r="G32" s="52"/>
      <c r="H32" s="83"/>
      <c r="I32" s="53">
        <f t="shared" si="11"/>
        <v>0</v>
      </c>
      <c r="J32" s="52"/>
      <c r="K32" s="83"/>
      <c r="L32" s="51">
        <f t="shared" si="12"/>
        <v>0</v>
      </c>
      <c r="P32" s="11"/>
      <c r="Q32" s="11"/>
      <c r="R32" s="11"/>
      <c r="S32" s="11"/>
    </row>
    <row r="33" spans="1:19" ht="32.5" customHeight="1">
      <c r="A33" s="47"/>
      <c r="B33" s="63" t="s">
        <v>234</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235</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236</v>
      </c>
      <c r="C35" s="52"/>
      <c r="D35" s="25"/>
      <c r="E35" s="83"/>
      <c r="F35" s="53">
        <f t="shared" si="10"/>
        <v>0</v>
      </c>
      <c r="G35" s="52"/>
      <c r="H35" s="83"/>
      <c r="I35" s="53">
        <f t="shared" si="11"/>
        <v>0</v>
      </c>
      <c r="J35" s="52"/>
      <c r="K35" s="83"/>
      <c r="L35" s="51">
        <f t="shared" si="12"/>
        <v>0</v>
      </c>
      <c r="P35" s="11"/>
      <c r="Q35" s="43"/>
      <c r="R35" s="43"/>
      <c r="S35" s="44"/>
    </row>
    <row r="36" spans="1:19" ht="26.15" customHeight="1">
      <c r="A36" s="101" t="s">
        <v>237</v>
      </c>
      <c r="B36" s="102"/>
      <c r="C36" s="57"/>
      <c r="D36" s="28"/>
      <c r="E36" s="81"/>
      <c r="F36" s="82">
        <f t="shared" si="7"/>
        <v>0</v>
      </c>
      <c r="G36" s="57"/>
      <c r="H36" s="81"/>
      <c r="I36" s="82">
        <f t="shared" si="8"/>
        <v>0</v>
      </c>
      <c r="J36" s="57"/>
      <c r="K36" s="81"/>
      <c r="L36" s="51">
        <f t="shared" si="9"/>
        <v>0</v>
      </c>
      <c r="P36" s="11"/>
      <c r="Q36" s="43"/>
      <c r="R36" s="43"/>
      <c r="S36" s="44"/>
    </row>
    <row r="37" spans="1:19" ht="26.15" customHeight="1">
      <c r="A37" s="45"/>
      <c r="B37" s="65" t="s">
        <v>238</v>
      </c>
      <c r="C37" s="58">
        <f>SUM(C28:C36)</f>
        <v>0</v>
      </c>
      <c r="D37" s="25"/>
      <c r="E37" s="26">
        <f>SUM(E28:E35)</f>
        <v>0</v>
      </c>
      <c r="F37" s="51">
        <f>C37-E37</f>
        <v>0</v>
      </c>
      <c r="G37" s="84">
        <f>SUM(G28:G36)</f>
        <v>0</v>
      </c>
      <c r="H37" s="26">
        <f>SUM(H28:H35)</f>
        <v>0</v>
      </c>
      <c r="I37" s="51">
        <f t="shared" si="8"/>
        <v>0</v>
      </c>
      <c r="J37" s="84">
        <f>SUM(J28:J36)</f>
        <v>0</v>
      </c>
      <c r="K37" s="26">
        <f>SUM(K28:K35)</f>
        <v>0</v>
      </c>
      <c r="L37" s="51">
        <f t="shared" si="9"/>
        <v>0</v>
      </c>
      <c r="P37" s="11"/>
      <c r="Q37" s="43"/>
      <c r="R37" s="43"/>
      <c r="S37" s="44"/>
    </row>
    <row r="38" spans="1:19" ht="26.15" customHeight="1">
      <c r="A38" s="45"/>
      <c r="B38" s="65" t="s">
        <v>230</v>
      </c>
      <c r="C38" s="59"/>
      <c r="D38" s="24"/>
      <c r="E38" s="23"/>
      <c r="F38" s="51">
        <f>C38-E38</f>
        <v>0</v>
      </c>
      <c r="G38" s="59"/>
      <c r="H38" s="23"/>
      <c r="I38" s="51">
        <f t="shared" si="8"/>
        <v>0</v>
      </c>
      <c r="J38" s="59"/>
      <c r="K38" s="23"/>
      <c r="L38" s="51">
        <f t="shared" si="9"/>
        <v>0</v>
      </c>
      <c r="P38" s="11"/>
      <c r="Q38" s="43"/>
      <c r="R38" s="43"/>
      <c r="S38" s="44"/>
    </row>
    <row r="39" spans="1:19" ht="26.15" customHeight="1" thickBot="1">
      <c r="A39" s="46"/>
      <c r="B39" s="67" t="s">
        <v>239</v>
      </c>
      <c r="C39" s="60">
        <f>SUM(C37:C38)</f>
        <v>0</v>
      </c>
      <c r="D39" s="79"/>
      <c r="E39" s="22">
        <f>SUM(E37:E38)</f>
        <v>0</v>
      </c>
      <c r="F39" s="61">
        <f t="shared" si="7"/>
        <v>0</v>
      </c>
      <c r="G39" s="80">
        <f>SUM(G37:G38)</f>
        <v>0</v>
      </c>
      <c r="H39" s="22">
        <f>SUM(H37:H38)</f>
        <v>0</v>
      </c>
      <c r="I39" s="61">
        <f t="shared" si="8"/>
        <v>0</v>
      </c>
      <c r="J39" s="80">
        <f>SUM(J37:J38)</f>
        <v>0</v>
      </c>
      <c r="K39" s="22">
        <f>SUM(K37:K38)</f>
        <v>0</v>
      </c>
      <c r="L39" s="61">
        <f t="shared" si="9"/>
        <v>0</v>
      </c>
      <c r="P39" s="11"/>
      <c r="Q39" s="11"/>
      <c r="R39" s="11"/>
      <c r="S39" s="11"/>
    </row>
    <row r="40" spans="1:19">
      <c r="A40" s="4"/>
      <c r="B40" s="4"/>
      <c r="C40" s="9"/>
      <c r="D40" s="10"/>
      <c r="E40" s="9"/>
      <c r="F40" s="9"/>
      <c r="G40" s="9"/>
      <c r="H40" s="9"/>
      <c r="I40" s="9"/>
      <c r="J40" s="9"/>
      <c r="K40" s="9"/>
      <c r="L40" s="9"/>
      <c r="P40" s="11"/>
      <c r="Q40" s="11"/>
      <c r="R40" s="11"/>
      <c r="S40" s="11"/>
    </row>
    <row r="41" spans="1:19" ht="30" customHeight="1">
      <c r="A41" s="1" t="s">
        <v>59</v>
      </c>
      <c r="P41" s="11"/>
      <c r="Q41" s="43"/>
      <c r="R41" s="43"/>
      <c r="S41" s="44"/>
    </row>
    <row r="42" spans="1:19" ht="24" customHeight="1">
      <c r="A42" s="4"/>
      <c r="B42" s="4" t="s">
        <v>243</v>
      </c>
      <c r="C42" s="10"/>
      <c r="D42" s="10"/>
      <c r="E42" s="9"/>
      <c r="F42" s="9"/>
      <c r="G42" s="10"/>
      <c r="H42" s="9"/>
      <c r="I42" s="9"/>
      <c r="J42" s="10"/>
      <c r="K42" s="9"/>
      <c r="L42" s="9"/>
      <c r="P42" s="11"/>
      <c r="Q42" s="43"/>
      <c r="R42" s="43"/>
      <c r="S42" s="44"/>
    </row>
    <row r="43" spans="1:19" ht="24" customHeight="1">
      <c r="A43" s="4"/>
      <c r="B43" s="4" t="s">
        <v>61</v>
      </c>
      <c r="C43" s="10"/>
      <c r="D43" s="10"/>
      <c r="E43" s="9"/>
      <c r="F43" s="9"/>
      <c r="G43" s="10"/>
      <c r="H43" s="9"/>
      <c r="I43" s="9"/>
      <c r="J43" s="10"/>
      <c r="K43" s="9"/>
      <c r="L43" s="9"/>
      <c r="P43" s="11"/>
      <c r="Q43" s="43"/>
      <c r="R43" s="43"/>
      <c r="S43" s="44"/>
    </row>
    <row r="44" spans="1:19" ht="24" customHeight="1">
      <c r="A44" s="4"/>
      <c r="B44" s="4" t="s">
        <v>245</v>
      </c>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c r="A64" s="8"/>
      <c r="B64" s="4"/>
      <c r="C64" s="6"/>
      <c r="D64" s="6"/>
      <c r="E64" s="5"/>
      <c r="F64" s="5"/>
      <c r="G64" s="6"/>
      <c r="H64" s="5"/>
      <c r="I64" s="5"/>
      <c r="J64" s="6"/>
      <c r="K64" s="5"/>
      <c r="L64" s="5"/>
    </row>
    <row r="65" spans="1:19">
      <c r="A65" s="7"/>
      <c r="B65" s="4"/>
      <c r="C65" s="6"/>
      <c r="D65" s="6"/>
      <c r="E65" s="5"/>
      <c r="F65" s="5"/>
      <c r="G65" s="6"/>
      <c r="H65" s="5"/>
      <c r="I65" s="5"/>
      <c r="J65" s="6"/>
      <c r="K65" s="5"/>
      <c r="L65" s="5"/>
    </row>
    <row r="66" spans="1:19">
      <c r="B66" s="4"/>
    </row>
    <row r="67" spans="1:19">
      <c r="B67" s="4"/>
    </row>
    <row r="68" spans="1:19">
      <c r="B68" s="4"/>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row r="71" spans="1:19" s="3" customFormat="1">
      <c r="A71" s="1"/>
      <c r="B71" s="4"/>
      <c r="D71" s="1"/>
      <c r="E71" s="2"/>
      <c r="F71" s="2"/>
      <c r="H71" s="2"/>
      <c r="I71" s="2"/>
      <c r="K71" s="2"/>
      <c r="L71" s="2"/>
      <c r="M71" s="1"/>
      <c r="N71" s="1"/>
      <c r="O71" s="1"/>
      <c r="P71" s="1"/>
      <c r="Q71" s="1"/>
      <c r="R71" s="1"/>
      <c r="S71" s="1"/>
    </row>
  </sheetData>
  <mergeCells count="15">
    <mergeCell ref="C5:F5"/>
    <mergeCell ref="G5:I5"/>
    <mergeCell ref="J5:L5"/>
    <mergeCell ref="A23:B23"/>
    <mergeCell ref="A36:B36"/>
    <mergeCell ref="C2:F2"/>
    <mergeCell ref="G2:I2"/>
    <mergeCell ref="J2:L2"/>
    <mergeCell ref="A3:B4"/>
    <mergeCell ref="C3:C4"/>
    <mergeCell ref="D3:F3"/>
    <mergeCell ref="G3:G4"/>
    <mergeCell ref="H3:I3"/>
    <mergeCell ref="J3:J4"/>
    <mergeCell ref="K3:L3"/>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E5794-7BCD-4CE8-9FC9-58177D0A7D4A}">
  <sheetPr>
    <tabColor theme="5" tint="0.79998168889431442"/>
    <pageSetUpPr fitToPage="1"/>
  </sheetPr>
  <dimension ref="A1:S75"/>
  <sheetViews>
    <sheetView showGridLines="0" view="pageBreakPreview" topLeftCell="A36" zoomScale="70" zoomScaleNormal="100" zoomScaleSheetLayoutView="70" zoomScalePageLayoutView="70" workbookViewId="0">
      <selection activeCell="B48" sqref="B48"/>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223</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E30-(E28/2)</f>
        <v>0</v>
      </c>
      <c r="S5" s="11"/>
    </row>
    <row r="6" spans="1:19" ht="32.5" customHeight="1">
      <c r="A6" s="47" t="s">
        <v>7</v>
      </c>
      <c r="B6" s="63" t="s">
        <v>86</v>
      </c>
      <c r="C6" s="50"/>
      <c r="D6" s="34"/>
      <c r="E6" s="36"/>
      <c r="F6" s="51">
        <f t="shared" ref="F6:F7" si="0">C6-E6</f>
        <v>0</v>
      </c>
      <c r="G6" s="50"/>
      <c r="H6" s="36"/>
      <c r="I6" s="51">
        <f t="shared" ref="I6:I25" si="1">G6-H6</f>
        <v>0</v>
      </c>
      <c r="J6" s="50"/>
      <c r="K6" s="36"/>
      <c r="L6" s="51">
        <f t="shared" ref="L6:L25" si="2">J6-K6</f>
        <v>0</v>
      </c>
      <c r="P6" s="11"/>
      <c r="Q6" s="41"/>
      <c r="R6" s="42"/>
      <c r="S6" s="11"/>
    </row>
    <row r="7" spans="1:19" ht="32.5" customHeight="1">
      <c r="A7" s="47" t="s">
        <v>8</v>
      </c>
      <c r="B7" s="63" t="s">
        <v>166</v>
      </c>
      <c r="C7" s="50"/>
      <c r="D7" s="34"/>
      <c r="E7" s="36"/>
      <c r="F7" s="51">
        <f t="shared" si="0"/>
        <v>0</v>
      </c>
      <c r="G7" s="50"/>
      <c r="H7" s="36"/>
      <c r="I7" s="51">
        <f t="shared" si="1"/>
        <v>0</v>
      </c>
      <c r="J7" s="50"/>
      <c r="K7" s="36"/>
      <c r="L7" s="51">
        <f t="shared" si="2"/>
        <v>0</v>
      </c>
      <c r="P7" s="11"/>
      <c r="Q7" s="11"/>
      <c r="R7" s="11"/>
      <c r="S7" s="11"/>
    </row>
    <row r="8" spans="1:19" ht="32.5" customHeight="1">
      <c r="A8" s="47" t="s">
        <v>10</v>
      </c>
      <c r="B8" s="63" t="s">
        <v>167</v>
      </c>
      <c r="C8" s="50"/>
      <c r="D8" s="34"/>
      <c r="E8" s="36"/>
      <c r="F8" s="51">
        <f t="shared" ref="F8:F16" si="3">C8-E8</f>
        <v>0</v>
      </c>
      <c r="G8" s="50"/>
      <c r="H8" s="36"/>
      <c r="I8" s="51">
        <f t="shared" si="1"/>
        <v>0</v>
      </c>
      <c r="J8" s="50"/>
      <c r="K8" s="36"/>
      <c r="L8" s="51">
        <f t="shared" si="2"/>
        <v>0</v>
      </c>
      <c r="P8" s="11"/>
      <c r="Q8" s="18" t="s">
        <v>54</v>
      </c>
      <c r="R8" s="17"/>
      <c r="S8" s="13" t="s">
        <v>55</v>
      </c>
    </row>
    <row r="9" spans="1:19" ht="32.5" customHeight="1">
      <c r="A9" s="47" t="s">
        <v>12</v>
      </c>
      <c r="B9" s="63" t="s">
        <v>68</v>
      </c>
      <c r="C9" s="50"/>
      <c r="D9" s="34"/>
      <c r="E9" s="36"/>
      <c r="F9" s="51">
        <f t="shared" si="3"/>
        <v>0</v>
      </c>
      <c r="G9" s="50"/>
      <c r="H9" s="36"/>
      <c r="I9" s="51">
        <f t="shared" si="1"/>
        <v>0</v>
      </c>
      <c r="J9" s="50"/>
      <c r="K9" s="36"/>
      <c r="L9" s="51">
        <f t="shared" si="2"/>
        <v>0</v>
      </c>
      <c r="P9" s="11"/>
      <c r="Q9" s="16">
        <v>0</v>
      </c>
      <c r="R9" s="15">
        <v>10000000</v>
      </c>
      <c r="S9" s="14">
        <v>0.125</v>
      </c>
    </row>
    <row r="10" spans="1:19" ht="32.5" customHeight="1">
      <c r="A10" s="47" t="s">
        <v>14</v>
      </c>
      <c r="B10" s="63" t="s">
        <v>170</v>
      </c>
      <c r="C10" s="50"/>
      <c r="D10" s="34"/>
      <c r="E10" s="36"/>
      <c r="F10" s="51">
        <f t="shared" si="3"/>
        <v>0</v>
      </c>
      <c r="G10" s="50"/>
      <c r="H10" s="36"/>
      <c r="I10" s="51">
        <f t="shared" si="1"/>
        <v>0</v>
      </c>
      <c r="J10" s="50"/>
      <c r="K10" s="36"/>
      <c r="L10" s="51">
        <f t="shared" si="2"/>
        <v>0</v>
      </c>
      <c r="P10" s="11"/>
      <c r="Q10" s="15">
        <f>R9+1</f>
        <v>10000001</v>
      </c>
      <c r="R10" s="15">
        <v>20000000</v>
      </c>
      <c r="S10" s="14">
        <v>0.105</v>
      </c>
    </row>
    <row r="11" spans="1:19" ht="32.5" customHeight="1">
      <c r="A11" s="47" t="s">
        <v>15</v>
      </c>
      <c r="B11" s="63" t="s">
        <v>171</v>
      </c>
      <c r="C11" s="50"/>
      <c r="D11" s="34"/>
      <c r="E11" s="36"/>
      <c r="F11" s="51">
        <f t="shared" si="3"/>
        <v>0</v>
      </c>
      <c r="G11" s="50"/>
      <c r="H11" s="36"/>
      <c r="I11" s="51">
        <f t="shared" si="1"/>
        <v>0</v>
      </c>
      <c r="J11" s="50"/>
      <c r="K11" s="36"/>
      <c r="L11" s="51">
        <f t="shared" si="2"/>
        <v>0</v>
      </c>
      <c r="P11" s="11"/>
      <c r="Q11" s="15">
        <f>R10+1</f>
        <v>20000001</v>
      </c>
      <c r="R11" s="15">
        <v>50000000</v>
      </c>
      <c r="S11" s="14">
        <v>0.09</v>
      </c>
    </row>
    <row r="12" spans="1:19" ht="32.5" customHeight="1">
      <c r="A12" s="47" t="s">
        <v>17</v>
      </c>
      <c r="B12" s="63" t="s">
        <v>172</v>
      </c>
      <c r="C12" s="50"/>
      <c r="D12" s="34"/>
      <c r="E12" s="36"/>
      <c r="F12" s="51">
        <f t="shared" si="3"/>
        <v>0</v>
      </c>
      <c r="G12" s="50"/>
      <c r="H12" s="36"/>
      <c r="I12" s="51">
        <f t="shared" si="1"/>
        <v>0</v>
      </c>
      <c r="J12" s="50"/>
      <c r="K12" s="36"/>
      <c r="L12" s="51">
        <f t="shared" si="2"/>
        <v>0</v>
      </c>
      <c r="P12" s="11"/>
      <c r="Q12" s="15">
        <f>R11+1</f>
        <v>50000001</v>
      </c>
      <c r="R12" s="15">
        <v>70000000</v>
      </c>
      <c r="S12" s="14">
        <v>0.08</v>
      </c>
    </row>
    <row r="13" spans="1:19" ht="32.5" customHeight="1">
      <c r="A13" s="47" t="s">
        <v>18</v>
      </c>
      <c r="B13" s="63" t="s">
        <v>38</v>
      </c>
      <c r="C13" s="50"/>
      <c r="D13" s="34"/>
      <c r="E13" s="36"/>
      <c r="F13" s="51">
        <f t="shared" si="3"/>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104</v>
      </c>
      <c r="C14" s="50"/>
      <c r="D14" s="34"/>
      <c r="E14" s="36"/>
      <c r="F14" s="51">
        <f t="shared" si="3"/>
        <v>0</v>
      </c>
      <c r="G14" s="50"/>
      <c r="H14" s="36"/>
      <c r="I14" s="51">
        <f t="shared" si="1"/>
        <v>0</v>
      </c>
      <c r="J14" s="50"/>
      <c r="K14" s="36"/>
      <c r="L14" s="51">
        <f t="shared" si="2"/>
        <v>0</v>
      </c>
      <c r="P14" s="11"/>
      <c r="Q14" s="11"/>
      <c r="R14" s="11"/>
      <c r="S14" s="11"/>
    </row>
    <row r="15" spans="1:19" ht="114.5" customHeight="1">
      <c r="A15" s="47" t="s">
        <v>20</v>
      </c>
      <c r="B15" s="69" t="s">
        <v>173</v>
      </c>
      <c r="C15" s="50"/>
      <c r="D15" s="34"/>
      <c r="E15" s="36"/>
      <c r="F15" s="51">
        <f t="shared" si="3"/>
        <v>0</v>
      </c>
      <c r="G15" s="50"/>
      <c r="H15" s="36"/>
      <c r="I15" s="51">
        <f t="shared" si="1"/>
        <v>0</v>
      </c>
      <c r="J15" s="50"/>
      <c r="K15" s="36"/>
      <c r="L15" s="51">
        <f t="shared" si="2"/>
        <v>0</v>
      </c>
      <c r="P15" s="11"/>
      <c r="Q15" s="11"/>
      <c r="R15" s="11"/>
      <c r="S15" s="11"/>
    </row>
    <row r="16" spans="1:19" ht="32.5" customHeight="1">
      <c r="A16" s="47" t="s">
        <v>21</v>
      </c>
      <c r="B16" s="63" t="s">
        <v>42</v>
      </c>
      <c r="C16" s="50"/>
      <c r="D16" s="34"/>
      <c r="E16" s="36"/>
      <c r="F16" s="51">
        <f t="shared" si="3"/>
        <v>0</v>
      </c>
      <c r="G16" s="50"/>
      <c r="H16" s="36"/>
      <c r="I16" s="51">
        <f t="shared" si="1"/>
        <v>0</v>
      </c>
      <c r="J16" s="50"/>
      <c r="K16" s="36"/>
      <c r="L16" s="51">
        <f t="shared" si="2"/>
        <v>0</v>
      </c>
      <c r="P16" s="11"/>
      <c r="Q16" s="13" t="s">
        <v>57</v>
      </c>
      <c r="R16" s="12">
        <f>VLOOKUP(R5,Q9:S13,3,1)</f>
        <v>0.125</v>
      </c>
      <c r="S16" s="11"/>
    </row>
    <row r="17" spans="1:19" ht="32.5" customHeight="1">
      <c r="A17" s="47" t="s">
        <v>22</v>
      </c>
      <c r="B17" s="63" t="s">
        <v>169</v>
      </c>
      <c r="C17" s="50"/>
      <c r="D17" s="34"/>
      <c r="E17" s="36"/>
      <c r="F17" s="51">
        <f t="shared" ref="F17:F24" si="4">C17-E17</f>
        <v>0</v>
      </c>
      <c r="G17" s="50"/>
      <c r="H17" s="36"/>
      <c r="I17" s="51">
        <f t="shared" si="1"/>
        <v>0</v>
      </c>
      <c r="J17" s="50"/>
      <c r="K17" s="36"/>
      <c r="L17" s="51">
        <f t="shared" si="2"/>
        <v>0</v>
      </c>
      <c r="P17" s="11"/>
      <c r="Q17" s="11"/>
      <c r="R17" s="11"/>
      <c r="S17" s="11"/>
    </row>
    <row r="18" spans="1:19" ht="32.5" customHeight="1">
      <c r="A18" s="47" t="s">
        <v>24</v>
      </c>
      <c r="B18" s="63" t="s">
        <v>75</v>
      </c>
      <c r="C18" s="50"/>
      <c r="D18" s="34"/>
      <c r="E18" s="36"/>
      <c r="F18" s="51">
        <f t="shared" si="4"/>
        <v>0</v>
      </c>
      <c r="G18" s="50"/>
      <c r="H18" s="36"/>
      <c r="I18" s="51">
        <f t="shared" si="1"/>
        <v>0</v>
      </c>
      <c r="J18" s="50"/>
      <c r="K18" s="36"/>
      <c r="L18" s="51">
        <f t="shared" si="2"/>
        <v>0</v>
      </c>
    </row>
    <row r="19" spans="1:19" ht="32.5" customHeight="1">
      <c r="A19" s="47" t="s">
        <v>26</v>
      </c>
      <c r="B19" s="63" t="s">
        <v>77</v>
      </c>
      <c r="C19" s="50"/>
      <c r="D19" s="34"/>
      <c r="E19" s="36"/>
      <c r="F19" s="51">
        <f t="shared" si="4"/>
        <v>0</v>
      </c>
      <c r="G19" s="50"/>
      <c r="H19" s="36"/>
      <c r="I19" s="51">
        <f t="shared" si="1"/>
        <v>0</v>
      </c>
      <c r="J19" s="50"/>
      <c r="K19" s="36"/>
      <c r="L19" s="51">
        <f t="shared" si="2"/>
        <v>0</v>
      </c>
    </row>
    <row r="20" spans="1:19" ht="32.5" customHeight="1">
      <c r="A20" s="47" t="s">
        <v>27</v>
      </c>
      <c r="B20" s="63" t="s">
        <v>107</v>
      </c>
      <c r="C20" s="50"/>
      <c r="D20" s="34"/>
      <c r="E20" s="36"/>
      <c r="F20" s="51">
        <f t="shared" si="4"/>
        <v>0</v>
      </c>
      <c r="G20" s="50"/>
      <c r="H20" s="36"/>
      <c r="I20" s="51">
        <f t="shared" si="1"/>
        <v>0</v>
      </c>
      <c r="J20" s="50"/>
      <c r="K20" s="36"/>
      <c r="L20" s="51">
        <f t="shared" si="2"/>
        <v>0</v>
      </c>
    </row>
    <row r="21" spans="1:19" ht="32.5" customHeight="1">
      <c r="A21" s="47" t="s">
        <v>28</v>
      </c>
      <c r="B21" s="63" t="s">
        <v>78</v>
      </c>
      <c r="C21" s="50"/>
      <c r="D21" s="34"/>
      <c r="E21" s="36"/>
      <c r="F21" s="51">
        <f t="shared" si="4"/>
        <v>0</v>
      </c>
      <c r="G21" s="50"/>
      <c r="H21" s="36"/>
      <c r="I21" s="51">
        <f t="shared" si="1"/>
        <v>0</v>
      </c>
      <c r="J21" s="50"/>
      <c r="K21" s="36"/>
      <c r="L21" s="51">
        <f t="shared" si="2"/>
        <v>0</v>
      </c>
    </row>
    <row r="22" spans="1:19" ht="32.5" customHeight="1">
      <c r="A22" s="47" t="s">
        <v>29</v>
      </c>
      <c r="B22" s="63" t="s">
        <v>79</v>
      </c>
      <c r="C22" s="50"/>
      <c r="D22" s="34"/>
      <c r="E22" s="36"/>
      <c r="F22" s="51">
        <f t="shared" si="4"/>
        <v>0</v>
      </c>
      <c r="G22" s="50"/>
      <c r="H22" s="36"/>
      <c r="I22" s="51">
        <f t="shared" si="1"/>
        <v>0</v>
      </c>
      <c r="J22" s="50"/>
      <c r="K22" s="36"/>
      <c r="L22" s="51">
        <f t="shared" si="2"/>
        <v>0</v>
      </c>
      <c r="P22" s="21" t="s">
        <v>58</v>
      </c>
      <c r="Q22" s="11"/>
      <c r="R22" s="11"/>
      <c r="S22" s="11"/>
    </row>
    <row r="23" spans="1:19" ht="32.5" customHeight="1">
      <c r="A23" s="47" t="s">
        <v>31</v>
      </c>
      <c r="B23" s="63" t="s">
        <v>174</v>
      </c>
      <c r="C23" s="50"/>
      <c r="D23" s="34"/>
      <c r="E23" s="36"/>
      <c r="F23" s="51">
        <f t="shared" si="4"/>
        <v>0</v>
      </c>
      <c r="G23" s="50"/>
      <c r="H23" s="36"/>
      <c r="I23" s="51">
        <f t="shared" si="1"/>
        <v>0</v>
      </c>
      <c r="J23" s="50"/>
      <c r="K23" s="36"/>
      <c r="L23" s="51">
        <f t="shared" si="2"/>
        <v>0</v>
      </c>
      <c r="P23" s="11"/>
      <c r="Q23" s="20" t="s">
        <v>60</v>
      </c>
      <c r="R23" s="19">
        <f>E32</f>
        <v>0</v>
      </c>
      <c r="S23" s="11"/>
    </row>
    <row r="24" spans="1:19" ht="32.5" customHeight="1">
      <c r="A24" s="47" t="s">
        <v>33</v>
      </c>
      <c r="B24" s="63" t="s">
        <v>82</v>
      </c>
      <c r="C24" s="50"/>
      <c r="D24" s="34"/>
      <c r="E24" s="36"/>
      <c r="F24" s="51">
        <f t="shared" si="4"/>
        <v>0</v>
      </c>
      <c r="G24" s="50"/>
      <c r="H24" s="36"/>
      <c r="I24" s="51">
        <f t="shared" si="1"/>
        <v>0</v>
      </c>
      <c r="J24" s="50"/>
      <c r="K24" s="36"/>
      <c r="L24" s="51">
        <f t="shared" si="2"/>
        <v>0</v>
      </c>
      <c r="P24" s="11"/>
      <c r="Q24" s="11"/>
      <c r="R24" s="11"/>
      <c r="S24" s="11"/>
    </row>
    <row r="25" spans="1:19" ht="32.5" customHeight="1">
      <c r="A25" s="47" t="s">
        <v>35</v>
      </c>
      <c r="B25" s="63" t="s">
        <v>83</v>
      </c>
      <c r="C25" s="50"/>
      <c r="D25" s="34"/>
      <c r="E25" s="36"/>
      <c r="F25" s="51">
        <f t="shared" ref="F25" si="5">C25-E25</f>
        <v>0</v>
      </c>
      <c r="G25" s="50"/>
      <c r="H25" s="36"/>
      <c r="I25" s="51">
        <f t="shared" si="1"/>
        <v>0</v>
      </c>
      <c r="J25" s="50"/>
      <c r="K25" s="36"/>
      <c r="L25" s="51">
        <f t="shared" si="2"/>
        <v>0</v>
      </c>
      <c r="P25" s="11"/>
      <c r="Q25" s="18" t="s">
        <v>54</v>
      </c>
      <c r="R25" s="17"/>
      <c r="S25" s="13" t="s">
        <v>55</v>
      </c>
    </row>
    <row r="26" spans="1:19" ht="32.5" customHeight="1">
      <c r="A26" s="47"/>
      <c r="B26" s="63" t="s">
        <v>66</v>
      </c>
      <c r="C26" s="50"/>
      <c r="D26" s="34"/>
      <c r="E26" s="78"/>
      <c r="F26" s="51">
        <f t="shared" ref="F26" si="6">C26-E26</f>
        <v>0</v>
      </c>
      <c r="G26" s="50"/>
      <c r="H26" s="78"/>
      <c r="I26" s="51">
        <f t="shared" ref="I26" si="7">G26-H26</f>
        <v>0</v>
      </c>
      <c r="J26" s="50"/>
      <c r="K26" s="78"/>
      <c r="L26" s="51">
        <f t="shared" ref="L26" si="8">J26-K26</f>
        <v>0</v>
      </c>
      <c r="P26" s="11"/>
      <c r="Q26" s="16">
        <v>0</v>
      </c>
      <c r="R26" s="15">
        <v>5000000</v>
      </c>
      <c r="S26" s="14">
        <v>0.14000000000000001</v>
      </c>
    </row>
    <row r="27" spans="1:19" ht="32.5" customHeight="1">
      <c r="A27" s="99" t="s">
        <v>221</v>
      </c>
      <c r="B27" s="100"/>
      <c r="C27" s="75">
        <f>SUM(C6:C26)</f>
        <v>0</v>
      </c>
      <c r="D27" s="34"/>
      <c r="E27" s="76">
        <f>SUM(E6:E25)</f>
        <v>0</v>
      </c>
      <c r="F27" s="51">
        <f>C27-E27</f>
        <v>0</v>
      </c>
      <c r="G27" s="75">
        <f>SUM(G6:G26)</f>
        <v>0</v>
      </c>
      <c r="H27" s="76">
        <f>SUM(H6:H25)</f>
        <v>0</v>
      </c>
      <c r="I27" s="51">
        <f>G27-H27</f>
        <v>0</v>
      </c>
      <c r="J27" s="75">
        <f>SUM(J6:J26)</f>
        <v>0</v>
      </c>
      <c r="K27" s="76">
        <f>SUM(K6:K25)</f>
        <v>0</v>
      </c>
      <c r="L27" s="51">
        <f>J27-K27</f>
        <v>0</v>
      </c>
      <c r="P27" s="11"/>
      <c r="Q27" s="15">
        <f>R26+1</f>
        <v>5000001</v>
      </c>
      <c r="R27" s="15">
        <v>10000000</v>
      </c>
      <c r="S27" s="14">
        <v>0.13500000000000001</v>
      </c>
    </row>
    <row r="28" spans="1:19" ht="26.15" customHeight="1">
      <c r="A28" s="35"/>
      <c r="B28" s="65" t="s">
        <v>56</v>
      </c>
      <c r="C28" s="52"/>
      <c r="D28" s="25"/>
      <c r="E28" s="27"/>
      <c r="F28" s="51">
        <f t="shared" ref="F28:F31" si="9">C28-E28</f>
        <v>0</v>
      </c>
      <c r="G28" s="52"/>
      <c r="H28" s="27"/>
      <c r="I28" s="51">
        <f t="shared" ref="I28:I31" si="10">G28-H28</f>
        <v>0</v>
      </c>
      <c r="J28" s="52"/>
      <c r="K28" s="27"/>
      <c r="L28" s="51">
        <f t="shared" ref="L28:L31" si="11">J28-K28</f>
        <v>0</v>
      </c>
      <c r="P28" s="11"/>
      <c r="Q28" s="15">
        <f>R27+1</f>
        <v>10000001</v>
      </c>
      <c r="R28" s="15">
        <v>40000000</v>
      </c>
      <c r="S28" s="14">
        <v>0.13</v>
      </c>
    </row>
    <row r="29" spans="1:19" ht="26.15" customHeight="1">
      <c r="A29" s="35"/>
      <c r="B29" s="65" t="s">
        <v>216</v>
      </c>
      <c r="C29" s="54"/>
      <c r="D29" s="25"/>
      <c r="E29" s="27"/>
      <c r="F29" s="53">
        <f t="shared" si="9"/>
        <v>0</v>
      </c>
      <c r="G29" s="54"/>
      <c r="H29" s="27"/>
      <c r="I29" s="53">
        <f t="shared" si="10"/>
        <v>0</v>
      </c>
      <c r="J29" s="54"/>
      <c r="K29" s="27"/>
      <c r="L29" s="53">
        <f t="shared" si="11"/>
        <v>0</v>
      </c>
      <c r="P29" s="11"/>
      <c r="Q29" s="15">
        <f>R28+1</f>
        <v>40000001</v>
      </c>
      <c r="R29" s="15">
        <v>100000000</v>
      </c>
      <c r="S29" s="14">
        <v>0.125</v>
      </c>
    </row>
    <row r="30" spans="1:19" ht="26.15" customHeight="1">
      <c r="A30" s="45"/>
      <c r="B30" s="65" t="s">
        <v>217</v>
      </c>
      <c r="C30" s="55">
        <f>C27+C29</f>
        <v>0</v>
      </c>
      <c r="D30" s="34"/>
      <c r="E30" s="77">
        <f>E27+E29</f>
        <v>0</v>
      </c>
      <c r="F30" s="53">
        <f t="shared" si="9"/>
        <v>0</v>
      </c>
      <c r="G30" s="55">
        <f>G27+G29</f>
        <v>0</v>
      </c>
      <c r="H30" s="77">
        <f>H27+H29</f>
        <v>0</v>
      </c>
      <c r="I30" s="53">
        <f t="shared" si="10"/>
        <v>0</v>
      </c>
      <c r="J30" s="55">
        <f>J27+J29</f>
        <v>0</v>
      </c>
      <c r="K30" s="77">
        <f>K27+K29</f>
        <v>0</v>
      </c>
      <c r="L30" s="53">
        <f t="shared" si="11"/>
        <v>0</v>
      </c>
      <c r="M30" s="87" t="s">
        <v>241</v>
      </c>
      <c r="P30" s="11"/>
      <c r="Q30" s="15">
        <f>R29+1</f>
        <v>100000001</v>
      </c>
      <c r="R30" s="15">
        <v>200000000</v>
      </c>
      <c r="S30" s="14">
        <v>0.12</v>
      </c>
    </row>
    <row r="31" spans="1:19" ht="42" customHeight="1">
      <c r="A31" s="33"/>
      <c r="B31" s="66" t="s">
        <v>218</v>
      </c>
      <c r="C31" s="57"/>
      <c r="D31" s="89" t="e">
        <f>E31/(E30-E28/2)</f>
        <v>#DIV/0!</v>
      </c>
      <c r="E31" s="32"/>
      <c r="F31" s="53">
        <f t="shared" si="9"/>
        <v>0</v>
      </c>
      <c r="G31" s="52"/>
      <c r="H31" s="32"/>
      <c r="I31" s="53">
        <f t="shared" si="10"/>
        <v>0</v>
      </c>
      <c r="J31" s="52"/>
      <c r="K31" s="32"/>
      <c r="L31" s="53">
        <f t="shared" si="11"/>
        <v>0</v>
      </c>
      <c r="M31" s="88" t="e">
        <f>IF(D31&lt;=R16,"○","×")</f>
        <v>#DIV/0!</v>
      </c>
      <c r="P31" s="11"/>
      <c r="Q31" s="15">
        <f>R30+1</f>
        <v>200000001</v>
      </c>
      <c r="R31" s="15">
        <v>999999999999</v>
      </c>
      <c r="S31" s="14">
        <v>0.115</v>
      </c>
    </row>
    <row r="32" spans="1:19" ht="26.15" customHeight="1">
      <c r="A32" s="45"/>
      <c r="B32" s="65" t="s">
        <v>219</v>
      </c>
      <c r="C32" s="56">
        <f>C30+C31</f>
        <v>0</v>
      </c>
      <c r="D32" s="24"/>
      <c r="E32" s="31">
        <f>E30+E31</f>
        <v>0</v>
      </c>
      <c r="F32" s="53">
        <f t="shared" ref="F32:L32" si="12">F30+F31</f>
        <v>0</v>
      </c>
      <c r="G32" s="56">
        <f>G30+G31</f>
        <v>0</v>
      </c>
      <c r="H32" s="31">
        <f>H30+H31</f>
        <v>0</v>
      </c>
      <c r="I32" s="53">
        <f t="shared" si="12"/>
        <v>0</v>
      </c>
      <c r="J32" s="56">
        <f>J30+J31</f>
        <v>0</v>
      </c>
      <c r="K32" s="31">
        <f>K30+K31</f>
        <v>0</v>
      </c>
      <c r="L32" s="53">
        <f t="shared" si="12"/>
        <v>0</v>
      </c>
      <c r="P32" s="11"/>
      <c r="Q32" s="11"/>
      <c r="R32" s="11"/>
      <c r="S32" s="11"/>
    </row>
    <row r="33" spans="1:19" ht="36.65" customHeight="1">
      <c r="A33" s="30"/>
      <c r="B33" s="66" t="s">
        <v>220</v>
      </c>
      <c r="C33" s="57"/>
      <c r="D33" s="90" t="e">
        <f>E33/E32</f>
        <v>#DIV/0!</v>
      </c>
      <c r="E33" s="29"/>
      <c r="F33" s="51">
        <f t="shared" ref="F33:F43" si="13">C33-E33</f>
        <v>0</v>
      </c>
      <c r="G33" s="52"/>
      <c r="H33" s="29"/>
      <c r="I33" s="51">
        <f t="shared" ref="I33:I43" si="14">G33-H33</f>
        <v>0</v>
      </c>
      <c r="J33" s="52"/>
      <c r="K33" s="29"/>
      <c r="L33" s="51">
        <f t="shared" ref="L33:L43" si="15">J33-K33</f>
        <v>0</v>
      </c>
      <c r="M33" s="88" t="e">
        <f>IF(D33&lt;=R34,"○","×")</f>
        <v>#DIV/0!</v>
      </c>
      <c r="P33" s="11"/>
      <c r="Q33" s="11"/>
      <c r="R33" s="11"/>
      <c r="S33" s="11"/>
    </row>
    <row r="34" spans="1:19" ht="32.5" customHeight="1">
      <c r="A34" s="47"/>
      <c r="B34" s="63" t="s">
        <v>231</v>
      </c>
      <c r="C34" s="52"/>
      <c r="D34" s="25"/>
      <c r="E34" s="83"/>
      <c r="F34" s="53">
        <f t="shared" ref="F34:F39" si="16">C34-E34</f>
        <v>0</v>
      </c>
      <c r="G34" s="52"/>
      <c r="H34" s="83"/>
      <c r="I34" s="53">
        <f t="shared" ref="I34:I39" si="17">G34-H34</f>
        <v>0</v>
      </c>
      <c r="J34" s="52"/>
      <c r="K34" s="83"/>
      <c r="L34" s="51">
        <f t="shared" ref="L34:L39" si="18">J34-K34</f>
        <v>0</v>
      </c>
      <c r="P34" s="11"/>
      <c r="Q34" s="13" t="s">
        <v>57</v>
      </c>
      <c r="R34" s="12">
        <f>VLOOKUP(R23,Q26:S31,3,1)</f>
        <v>0.14000000000000001</v>
      </c>
      <c r="S34" s="11"/>
    </row>
    <row r="35" spans="1:19" ht="32.5" customHeight="1">
      <c r="A35" s="47"/>
      <c r="B35" s="63" t="s">
        <v>232</v>
      </c>
      <c r="C35" s="52"/>
      <c r="D35" s="25"/>
      <c r="E35" s="83"/>
      <c r="F35" s="53">
        <f t="shared" si="16"/>
        <v>0</v>
      </c>
      <c r="G35" s="52"/>
      <c r="H35" s="83"/>
      <c r="I35" s="53">
        <f t="shared" si="17"/>
        <v>0</v>
      </c>
      <c r="J35" s="52"/>
      <c r="K35" s="83"/>
      <c r="L35" s="51">
        <f t="shared" si="18"/>
        <v>0</v>
      </c>
      <c r="P35" s="11"/>
      <c r="Q35" s="43"/>
      <c r="R35" s="43"/>
      <c r="S35" s="44"/>
    </row>
    <row r="36" spans="1:19" ht="32.5" customHeight="1">
      <c r="A36" s="47"/>
      <c r="B36" s="63" t="s">
        <v>233</v>
      </c>
      <c r="C36" s="52"/>
      <c r="D36" s="25"/>
      <c r="E36" s="83"/>
      <c r="F36" s="53">
        <f t="shared" si="16"/>
        <v>0</v>
      </c>
      <c r="G36" s="52"/>
      <c r="H36" s="83"/>
      <c r="I36" s="53">
        <f t="shared" si="17"/>
        <v>0</v>
      </c>
      <c r="J36" s="52"/>
      <c r="K36" s="83"/>
      <c r="L36" s="51">
        <f t="shared" si="18"/>
        <v>0</v>
      </c>
      <c r="P36" s="11"/>
      <c r="Q36" s="43"/>
      <c r="R36" s="43"/>
      <c r="S36" s="44"/>
    </row>
    <row r="37" spans="1:19" ht="32.5" customHeight="1">
      <c r="A37" s="47"/>
      <c r="B37" s="63" t="s">
        <v>234</v>
      </c>
      <c r="C37" s="52"/>
      <c r="D37" s="25"/>
      <c r="E37" s="83"/>
      <c r="F37" s="53">
        <f t="shared" si="16"/>
        <v>0</v>
      </c>
      <c r="G37" s="52"/>
      <c r="H37" s="83"/>
      <c r="I37" s="53">
        <f t="shared" si="17"/>
        <v>0</v>
      </c>
      <c r="J37" s="52"/>
      <c r="K37" s="83"/>
      <c r="L37" s="51">
        <f t="shared" si="18"/>
        <v>0</v>
      </c>
      <c r="P37" s="11"/>
      <c r="Q37" s="43"/>
      <c r="R37" s="43"/>
      <c r="S37" s="44"/>
    </row>
    <row r="38" spans="1:19" ht="32.5" customHeight="1">
      <c r="A38" s="47"/>
      <c r="B38" s="63" t="s">
        <v>235</v>
      </c>
      <c r="C38" s="52"/>
      <c r="D38" s="25"/>
      <c r="E38" s="83"/>
      <c r="F38" s="53">
        <f t="shared" si="16"/>
        <v>0</v>
      </c>
      <c r="G38" s="52"/>
      <c r="H38" s="83"/>
      <c r="I38" s="53">
        <f t="shared" si="17"/>
        <v>0</v>
      </c>
      <c r="J38" s="52"/>
      <c r="K38" s="83"/>
      <c r="L38" s="51">
        <f t="shared" si="18"/>
        <v>0</v>
      </c>
      <c r="P38" s="11"/>
      <c r="Q38" s="43"/>
      <c r="R38" s="43"/>
      <c r="S38" s="44"/>
    </row>
    <row r="39" spans="1:19" ht="32.5" customHeight="1">
      <c r="A39" s="47"/>
      <c r="B39" s="63" t="s">
        <v>236</v>
      </c>
      <c r="C39" s="52"/>
      <c r="D39" s="25"/>
      <c r="E39" s="83"/>
      <c r="F39" s="53">
        <f t="shared" si="16"/>
        <v>0</v>
      </c>
      <c r="G39" s="52"/>
      <c r="H39" s="83"/>
      <c r="I39" s="53">
        <f t="shared" si="17"/>
        <v>0</v>
      </c>
      <c r="J39" s="52"/>
      <c r="K39" s="83"/>
      <c r="L39" s="51">
        <f t="shared" si="18"/>
        <v>0</v>
      </c>
      <c r="P39" s="11"/>
      <c r="Q39" s="43"/>
      <c r="R39" s="43"/>
      <c r="S39" s="44"/>
    </row>
    <row r="40" spans="1:19" ht="26.15" customHeight="1">
      <c r="A40" s="101" t="s">
        <v>237</v>
      </c>
      <c r="B40" s="102"/>
      <c r="C40" s="57"/>
      <c r="D40" s="28"/>
      <c r="E40" s="81"/>
      <c r="F40" s="82">
        <f t="shared" si="13"/>
        <v>0</v>
      </c>
      <c r="G40" s="57"/>
      <c r="H40" s="81"/>
      <c r="I40" s="82">
        <f t="shared" si="14"/>
        <v>0</v>
      </c>
      <c r="J40" s="57"/>
      <c r="K40" s="81"/>
      <c r="L40" s="51">
        <f t="shared" si="15"/>
        <v>0</v>
      </c>
      <c r="P40" s="11"/>
      <c r="Q40" s="43"/>
      <c r="R40" s="43"/>
      <c r="S40" s="44"/>
    </row>
    <row r="41" spans="1:19" ht="26.15" customHeight="1">
      <c r="A41" s="45"/>
      <c r="B41" s="65" t="s">
        <v>238</v>
      </c>
      <c r="C41" s="58">
        <f>SUM(C32:C40)</f>
        <v>0</v>
      </c>
      <c r="D41" s="25"/>
      <c r="E41" s="26">
        <f>SUM(E32:E39)</f>
        <v>0</v>
      </c>
      <c r="F41" s="51">
        <f>C41-E41</f>
        <v>0</v>
      </c>
      <c r="G41" s="84">
        <f>SUM(G32:G40)</f>
        <v>0</v>
      </c>
      <c r="H41" s="26">
        <f>SUM(H32:H39)</f>
        <v>0</v>
      </c>
      <c r="I41" s="51">
        <f t="shared" si="14"/>
        <v>0</v>
      </c>
      <c r="J41" s="84">
        <f>SUM(J32:J40)</f>
        <v>0</v>
      </c>
      <c r="K41" s="26">
        <f>SUM(K32:K39)</f>
        <v>0</v>
      </c>
      <c r="L41" s="51">
        <f t="shared" si="15"/>
        <v>0</v>
      </c>
      <c r="P41" s="11"/>
      <c r="Q41" s="43"/>
      <c r="R41" s="43"/>
      <c r="S41" s="44"/>
    </row>
    <row r="42" spans="1:19" ht="26.15" customHeight="1">
      <c r="A42" s="45"/>
      <c r="B42" s="65" t="s">
        <v>230</v>
      </c>
      <c r="C42" s="59"/>
      <c r="D42" s="24"/>
      <c r="E42" s="23"/>
      <c r="F42" s="51">
        <f>C42-E42</f>
        <v>0</v>
      </c>
      <c r="G42" s="59"/>
      <c r="H42" s="23"/>
      <c r="I42" s="51">
        <f t="shared" si="14"/>
        <v>0</v>
      </c>
      <c r="J42" s="59"/>
      <c r="K42" s="23"/>
      <c r="L42" s="51">
        <f t="shared" si="15"/>
        <v>0</v>
      </c>
      <c r="P42" s="11"/>
      <c r="Q42" s="43"/>
      <c r="R42" s="43"/>
      <c r="S42" s="44"/>
    </row>
    <row r="43" spans="1:19" ht="26.15" customHeight="1" thickBot="1">
      <c r="A43" s="46"/>
      <c r="B43" s="67" t="s">
        <v>239</v>
      </c>
      <c r="C43" s="60">
        <f>SUM(C41:C42)</f>
        <v>0</v>
      </c>
      <c r="D43" s="79"/>
      <c r="E43" s="22">
        <f>SUM(E41:E42)</f>
        <v>0</v>
      </c>
      <c r="F43" s="61">
        <f t="shared" si="13"/>
        <v>0</v>
      </c>
      <c r="G43" s="80">
        <f>SUM(G41:G42)</f>
        <v>0</v>
      </c>
      <c r="H43" s="22">
        <f>SUM(H41:H42)</f>
        <v>0</v>
      </c>
      <c r="I43" s="61">
        <f t="shared" si="14"/>
        <v>0</v>
      </c>
      <c r="J43" s="80">
        <f>SUM(J41:J42)</f>
        <v>0</v>
      </c>
      <c r="K43" s="22">
        <f>SUM(K41:K42)</f>
        <v>0</v>
      </c>
      <c r="L43" s="61">
        <f t="shared" si="15"/>
        <v>0</v>
      </c>
      <c r="P43" s="11"/>
      <c r="Q43" s="11"/>
      <c r="R43" s="11"/>
      <c r="S43" s="11"/>
    </row>
    <row r="44" spans="1:19">
      <c r="A44" s="4"/>
      <c r="B44" s="4"/>
      <c r="C44" s="9"/>
      <c r="D44" s="10"/>
      <c r="E44" s="9"/>
      <c r="F44" s="9"/>
      <c r="G44" s="9"/>
      <c r="H44" s="9"/>
      <c r="I44" s="9"/>
      <c r="J44" s="9"/>
      <c r="K44" s="9"/>
      <c r="L44" s="9"/>
      <c r="P44" s="11"/>
      <c r="Q44" s="43"/>
      <c r="R44" s="43"/>
      <c r="S44" s="44"/>
    </row>
    <row r="45" spans="1:19" ht="30" customHeight="1">
      <c r="A45" s="1" t="s">
        <v>59</v>
      </c>
      <c r="P45" s="11"/>
      <c r="Q45" s="43"/>
      <c r="R45" s="43"/>
      <c r="S45" s="44"/>
    </row>
    <row r="46" spans="1:19" ht="24" customHeight="1">
      <c r="A46" s="4"/>
      <c r="B46" s="4" t="s">
        <v>243</v>
      </c>
      <c r="C46" s="10"/>
      <c r="D46" s="10"/>
      <c r="E46" s="9"/>
      <c r="F46" s="9"/>
      <c r="G46" s="10"/>
      <c r="H46" s="9"/>
      <c r="I46" s="9"/>
      <c r="J46" s="10"/>
      <c r="K46" s="9"/>
      <c r="L46" s="9"/>
      <c r="P46" s="11"/>
      <c r="Q46" s="43"/>
      <c r="R46" s="43"/>
      <c r="S46" s="44"/>
    </row>
    <row r="47" spans="1:19" ht="24" customHeight="1">
      <c r="A47" s="4"/>
      <c r="B47" s="4" t="s">
        <v>61</v>
      </c>
      <c r="C47" s="10"/>
      <c r="D47" s="10"/>
      <c r="E47" s="9"/>
      <c r="F47" s="9"/>
      <c r="G47" s="10"/>
      <c r="H47" s="9"/>
      <c r="I47" s="9"/>
      <c r="J47" s="10"/>
      <c r="K47" s="9"/>
      <c r="L47" s="9"/>
      <c r="P47" s="11"/>
      <c r="Q47" s="43"/>
      <c r="R47" s="43"/>
      <c r="S47" s="44"/>
    </row>
    <row r="48" spans="1:19" ht="24" customHeight="1">
      <c r="A48" s="4"/>
      <c r="B48" s="4" t="s">
        <v>245</v>
      </c>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2" ht="24" hidden="1" customHeight="1">
      <c r="A65" s="4"/>
      <c r="B65" s="4"/>
      <c r="C65" s="10"/>
      <c r="D65" s="10"/>
      <c r="E65" s="9"/>
      <c r="F65" s="9"/>
      <c r="G65" s="10"/>
      <c r="H65" s="9"/>
      <c r="I65" s="9"/>
      <c r="J65" s="10"/>
      <c r="K65" s="9"/>
      <c r="L65" s="9"/>
    </row>
    <row r="66" spans="1:12" ht="24" hidden="1" customHeight="1">
      <c r="A66" s="4"/>
      <c r="B66" s="4"/>
      <c r="C66" s="10"/>
      <c r="D66" s="10"/>
      <c r="E66" s="9"/>
      <c r="F66" s="9"/>
      <c r="G66" s="10"/>
      <c r="H66" s="9"/>
      <c r="I66" s="9"/>
      <c r="J66" s="10"/>
      <c r="K66" s="9"/>
      <c r="L66" s="9"/>
    </row>
    <row r="67" spans="1:12" ht="24" hidden="1" customHeight="1">
      <c r="A67" s="4"/>
      <c r="B67" s="4"/>
      <c r="C67" s="10"/>
      <c r="D67" s="10"/>
      <c r="E67" s="9"/>
      <c r="F67" s="9"/>
      <c r="G67" s="10"/>
      <c r="H67" s="9"/>
      <c r="I67" s="9"/>
      <c r="J67" s="10"/>
      <c r="K67" s="9"/>
      <c r="L67" s="9"/>
    </row>
    <row r="68" spans="1:12">
      <c r="A68" s="8"/>
      <c r="B68" s="4"/>
      <c r="C68" s="6"/>
      <c r="D68" s="6"/>
      <c r="E68" s="5"/>
      <c r="F68" s="5"/>
      <c r="G68" s="6"/>
      <c r="H68" s="5"/>
      <c r="I68" s="5"/>
      <c r="J68" s="6"/>
      <c r="K68" s="5"/>
      <c r="L68" s="5"/>
    </row>
    <row r="69" spans="1:12">
      <c r="A69" s="7"/>
      <c r="B69" s="4"/>
      <c r="C69" s="6"/>
      <c r="D69" s="6"/>
      <c r="E69" s="5"/>
      <c r="F69" s="5"/>
      <c r="G69" s="6"/>
      <c r="H69" s="5"/>
      <c r="I69" s="5"/>
      <c r="J69" s="6"/>
      <c r="K69" s="5"/>
      <c r="L69" s="5"/>
    </row>
    <row r="70" spans="1:12">
      <c r="B70" s="4"/>
    </row>
    <row r="71" spans="1:12">
      <c r="B71" s="4"/>
    </row>
    <row r="72" spans="1:12">
      <c r="B72" s="4"/>
    </row>
    <row r="73" spans="1:12">
      <c r="B73" s="4"/>
    </row>
    <row r="74" spans="1:12">
      <c r="B74" s="4"/>
    </row>
    <row r="75" spans="1:12">
      <c r="B75" s="4"/>
    </row>
  </sheetData>
  <mergeCells count="15">
    <mergeCell ref="K3:L3"/>
    <mergeCell ref="J5:L5"/>
    <mergeCell ref="C2:F2"/>
    <mergeCell ref="G2:I2"/>
    <mergeCell ref="J2:L2"/>
    <mergeCell ref="G3:G4"/>
    <mergeCell ref="H3:I3"/>
    <mergeCell ref="C5:F5"/>
    <mergeCell ref="G5:I5"/>
    <mergeCell ref="J3:J4"/>
    <mergeCell ref="A3:B4"/>
    <mergeCell ref="C3:C4"/>
    <mergeCell ref="D3:F3"/>
    <mergeCell ref="A27:B27"/>
    <mergeCell ref="A40:B40"/>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1106C-66A8-4FC8-9CC5-04DEB9D28591}">
  <sheetPr>
    <tabColor theme="5" tint="0.79998168889431442"/>
    <pageSetUpPr fitToPage="1"/>
  </sheetPr>
  <dimension ref="A1:S77"/>
  <sheetViews>
    <sheetView showGridLines="0" view="pageBreakPreview" topLeftCell="A32" zoomScale="70" zoomScaleNormal="100" zoomScaleSheetLayoutView="70" zoomScalePageLayoutView="70" workbookViewId="0">
      <selection activeCell="B50" sqref="B50"/>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224</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E32-(E30/2)</f>
        <v>0</v>
      </c>
      <c r="S5" s="11"/>
    </row>
    <row r="6" spans="1:19" ht="32.5" customHeight="1">
      <c r="A6" s="47" t="s">
        <v>7</v>
      </c>
      <c r="B6" s="63" t="s">
        <v>204</v>
      </c>
      <c r="C6" s="50"/>
      <c r="D6" s="34"/>
      <c r="E6" s="36"/>
      <c r="F6" s="51">
        <f t="shared" ref="F6:F28" si="0">C6-E6</f>
        <v>0</v>
      </c>
      <c r="G6" s="50"/>
      <c r="H6" s="36"/>
      <c r="I6" s="51">
        <f t="shared" ref="I6:I28" si="1">G6-H6</f>
        <v>0</v>
      </c>
      <c r="J6" s="50"/>
      <c r="K6" s="36"/>
      <c r="L6" s="51">
        <f t="shared" ref="L6:L28" si="2">J6-K6</f>
        <v>0</v>
      </c>
      <c r="P6" s="11"/>
      <c r="Q6" s="41"/>
      <c r="R6" s="42"/>
      <c r="S6" s="11"/>
    </row>
    <row r="7" spans="1:19" ht="32.5" customHeight="1">
      <c r="A7" s="47" t="s">
        <v>8</v>
      </c>
      <c r="B7" s="63" t="s">
        <v>205</v>
      </c>
      <c r="C7" s="50"/>
      <c r="D7" s="34"/>
      <c r="E7" s="36"/>
      <c r="F7" s="51">
        <f t="shared" si="0"/>
        <v>0</v>
      </c>
      <c r="G7" s="50"/>
      <c r="H7" s="36"/>
      <c r="I7" s="51">
        <f t="shared" si="1"/>
        <v>0</v>
      </c>
      <c r="J7" s="50"/>
      <c r="K7" s="36"/>
      <c r="L7" s="51">
        <f t="shared" si="2"/>
        <v>0</v>
      </c>
      <c r="P7" s="11"/>
      <c r="Q7" s="11"/>
      <c r="R7" s="11"/>
      <c r="S7" s="11"/>
    </row>
    <row r="8" spans="1:19" ht="32.5" customHeight="1">
      <c r="A8" s="47" t="s">
        <v>175</v>
      </c>
      <c r="B8" s="63" t="s">
        <v>206</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t="s">
        <v>159</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207</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63" t="s">
        <v>208</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100</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74.5" customHeight="1">
      <c r="A13" s="47" t="s">
        <v>180</v>
      </c>
      <c r="B13" s="63" t="s">
        <v>209</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210</v>
      </c>
      <c r="C14" s="50"/>
      <c r="D14" s="34"/>
      <c r="E14" s="36"/>
      <c r="F14" s="51">
        <f t="shared" si="0"/>
        <v>0</v>
      </c>
      <c r="G14" s="50"/>
      <c r="H14" s="36"/>
      <c r="I14" s="51">
        <f t="shared" si="1"/>
        <v>0</v>
      </c>
      <c r="J14" s="50"/>
      <c r="K14" s="36"/>
      <c r="L14" s="51">
        <f t="shared" si="2"/>
        <v>0</v>
      </c>
      <c r="P14" s="11"/>
      <c r="Q14" s="11"/>
      <c r="R14" s="11"/>
      <c r="S14" s="11"/>
    </row>
    <row r="15" spans="1:19" ht="33.5" customHeight="1">
      <c r="A15" s="47" t="s">
        <v>182</v>
      </c>
      <c r="B15" s="69" t="s">
        <v>38</v>
      </c>
      <c r="C15" s="50"/>
      <c r="D15" s="34"/>
      <c r="E15" s="36"/>
      <c r="F15" s="51">
        <f t="shared" si="0"/>
        <v>0</v>
      </c>
      <c r="G15" s="50"/>
      <c r="H15" s="36"/>
      <c r="I15" s="51">
        <f t="shared" si="1"/>
        <v>0</v>
      </c>
      <c r="J15" s="50"/>
      <c r="K15" s="36"/>
      <c r="L15" s="51">
        <f t="shared" si="2"/>
        <v>0</v>
      </c>
      <c r="P15" s="11"/>
      <c r="Q15" s="11"/>
      <c r="R15" s="11"/>
      <c r="S15" s="11"/>
    </row>
    <row r="16" spans="1:19" ht="32.5" customHeight="1">
      <c r="A16" s="47" t="s">
        <v>183</v>
      </c>
      <c r="B16" s="63" t="s">
        <v>104</v>
      </c>
      <c r="C16" s="50"/>
      <c r="D16" s="34"/>
      <c r="E16" s="36"/>
      <c r="F16" s="51">
        <f t="shared" si="0"/>
        <v>0</v>
      </c>
      <c r="G16" s="50"/>
      <c r="H16" s="36"/>
      <c r="I16" s="51">
        <f t="shared" si="1"/>
        <v>0</v>
      </c>
      <c r="J16" s="50"/>
      <c r="K16" s="36"/>
      <c r="L16" s="51">
        <f t="shared" si="2"/>
        <v>0</v>
      </c>
      <c r="P16" s="11"/>
      <c r="Q16" s="13" t="s">
        <v>57</v>
      </c>
      <c r="R16" s="12">
        <f>VLOOKUP(R5,Q9:S13,3,1)</f>
        <v>0.125</v>
      </c>
      <c r="S16" s="11"/>
    </row>
    <row r="17" spans="1:19" ht="83.5" customHeight="1">
      <c r="A17" s="47" t="s">
        <v>184</v>
      </c>
      <c r="B17" s="63" t="s">
        <v>106</v>
      </c>
      <c r="C17" s="50"/>
      <c r="D17" s="34"/>
      <c r="E17" s="36"/>
      <c r="F17" s="51">
        <f t="shared" si="0"/>
        <v>0</v>
      </c>
      <c r="G17" s="50"/>
      <c r="H17" s="36"/>
      <c r="I17" s="51">
        <f t="shared" si="1"/>
        <v>0</v>
      </c>
      <c r="J17" s="50"/>
      <c r="K17" s="36"/>
      <c r="L17" s="51">
        <f t="shared" si="2"/>
        <v>0</v>
      </c>
      <c r="P17" s="11"/>
      <c r="Q17" s="11"/>
      <c r="R17" s="11"/>
      <c r="S17" s="11"/>
    </row>
    <row r="18" spans="1:19" ht="32.5" customHeight="1">
      <c r="A18" s="47" t="s">
        <v>185</v>
      </c>
      <c r="B18" s="63" t="s">
        <v>42</v>
      </c>
      <c r="C18" s="50"/>
      <c r="D18" s="34"/>
      <c r="E18" s="36"/>
      <c r="F18" s="51">
        <f t="shared" si="0"/>
        <v>0</v>
      </c>
      <c r="G18" s="50"/>
      <c r="H18" s="36"/>
      <c r="I18" s="51">
        <f t="shared" si="1"/>
        <v>0</v>
      </c>
      <c r="J18" s="50"/>
      <c r="K18" s="36"/>
      <c r="L18" s="51">
        <f t="shared" si="2"/>
        <v>0</v>
      </c>
    </row>
    <row r="19" spans="1:19" ht="32.5" customHeight="1">
      <c r="A19" s="47" t="s">
        <v>186</v>
      </c>
      <c r="B19" s="63" t="s">
        <v>169</v>
      </c>
      <c r="C19" s="50"/>
      <c r="D19" s="34"/>
      <c r="E19" s="36"/>
      <c r="F19" s="51">
        <f t="shared" si="0"/>
        <v>0</v>
      </c>
      <c r="G19" s="50"/>
      <c r="H19" s="36"/>
      <c r="I19" s="51">
        <f t="shared" si="1"/>
        <v>0</v>
      </c>
      <c r="J19" s="50"/>
      <c r="K19" s="36"/>
      <c r="L19" s="51">
        <f t="shared" si="2"/>
        <v>0</v>
      </c>
    </row>
    <row r="20" spans="1:19" ht="32.5" customHeight="1">
      <c r="A20" s="47" t="s">
        <v>187</v>
      </c>
      <c r="B20" s="63" t="s">
        <v>75</v>
      </c>
      <c r="C20" s="50"/>
      <c r="D20" s="34"/>
      <c r="E20" s="36"/>
      <c r="F20" s="51">
        <f t="shared" si="0"/>
        <v>0</v>
      </c>
      <c r="G20" s="50"/>
      <c r="H20" s="36"/>
      <c r="I20" s="51">
        <f t="shared" si="1"/>
        <v>0</v>
      </c>
      <c r="J20" s="50"/>
      <c r="K20" s="36"/>
      <c r="L20" s="51">
        <f t="shared" si="2"/>
        <v>0</v>
      </c>
    </row>
    <row r="21" spans="1:19" ht="32.5" customHeight="1">
      <c r="A21" s="47" t="s">
        <v>188</v>
      </c>
      <c r="B21" s="63" t="s">
        <v>77</v>
      </c>
      <c r="C21" s="50"/>
      <c r="D21" s="34"/>
      <c r="E21" s="36"/>
      <c r="F21" s="51">
        <f t="shared" si="0"/>
        <v>0</v>
      </c>
      <c r="G21" s="50"/>
      <c r="H21" s="36"/>
      <c r="I21" s="51">
        <f t="shared" si="1"/>
        <v>0</v>
      </c>
      <c r="J21" s="50"/>
      <c r="K21" s="36"/>
      <c r="L21" s="51">
        <f t="shared" si="2"/>
        <v>0</v>
      </c>
    </row>
    <row r="22" spans="1:19" ht="32.5" customHeight="1">
      <c r="A22" s="47" t="s">
        <v>189</v>
      </c>
      <c r="B22" s="63" t="s">
        <v>107</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190</v>
      </c>
      <c r="B23" s="1" t="s">
        <v>78</v>
      </c>
      <c r="C23" s="50"/>
      <c r="D23" s="34"/>
      <c r="E23" s="36"/>
      <c r="F23" s="51">
        <f t="shared" si="0"/>
        <v>0</v>
      </c>
      <c r="G23" s="50"/>
      <c r="H23" s="36"/>
      <c r="I23" s="51">
        <f t="shared" si="1"/>
        <v>0</v>
      </c>
      <c r="J23" s="50"/>
      <c r="K23" s="36"/>
      <c r="L23" s="51">
        <f t="shared" si="2"/>
        <v>0</v>
      </c>
      <c r="P23" s="11"/>
      <c r="Q23" s="20" t="s">
        <v>60</v>
      </c>
      <c r="R23" s="19">
        <f>E34</f>
        <v>0</v>
      </c>
      <c r="S23" s="11"/>
    </row>
    <row r="24" spans="1:19" ht="32.5" customHeight="1">
      <c r="A24" s="47" t="s">
        <v>191</v>
      </c>
      <c r="B24" s="63" t="s">
        <v>79</v>
      </c>
      <c r="C24" s="50"/>
      <c r="D24" s="34"/>
      <c r="E24" s="36"/>
      <c r="F24" s="51">
        <f t="shared" si="0"/>
        <v>0</v>
      </c>
      <c r="G24" s="50"/>
      <c r="H24" s="36"/>
      <c r="I24" s="51">
        <f t="shared" si="1"/>
        <v>0</v>
      </c>
      <c r="J24" s="50"/>
      <c r="K24" s="36"/>
      <c r="L24" s="51">
        <f t="shared" si="2"/>
        <v>0</v>
      </c>
      <c r="P24" s="11"/>
      <c r="Q24" s="11"/>
      <c r="R24" s="11"/>
      <c r="S24" s="11"/>
    </row>
    <row r="25" spans="1:19" ht="32.5" customHeight="1">
      <c r="A25" s="47" t="s">
        <v>192</v>
      </c>
      <c r="B25" s="68" t="s">
        <v>50</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t="s">
        <v>37</v>
      </c>
      <c r="B26" s="63" t="s">
        <v>82</v>
      </c>
      <c r="C26" s="50"/>
      <c r="D26" s="34"/>
      <c r="E26" s="36"/>
      <c r="F26" s="51">
        <f t="shared" si="0"/>
        <v>0</v>
      </c>
      <c r="G26" s="50"/>
      <c r="H26" s="36"/>
      <c r="I26" s="51">
        <f t="shared" si="1"/>
        <v>0</v>
      </c>
      <c r="J26" s="50"/>
      <c r="K26" s="36"/>
      <c r="L26" s="51">
        <f t="shared" si="2"/>
        <v>0</v>
      </c>
      <c r="P26" s="11"/>
      <c r="Q26" s="16">
        <v>0</v>
      </c>
      <c r="R26" s="15">
        <v>5000000</v>
      </c>
      <c r="S26" s="14">
        <v>0.14000000000000001</v>
      </c>
    </row>
    <row r="27" spans="1:19" ht="32.5" customHeight="1">
      <c r="A27" s="47" t="s">
        <v>39</v>
      </c>
      <c r="B27" s="63" t="s">
        <v>83</v>
      </c>
      <c r="C27" s="50"/>
      <c r="D27" s="34"/>
      <c r="E27" s="36"/>
      <c r="F27" s="51">
        <f t="shared" si="0"/>
        <v>0</v>
      </c>
      <c r="G27" s="50"/>
      <c r="H27" s="36"/>
      <c r="I27" s="51">
        <f t="shared" si="1"/>
        <v>0</v>
      </c>
      <c r="J27" s="50"/>
      <c r="K27" s="36"/>
      <c r="L27" s="51">
        <f t="shared" si="2"/>
        <v>0</v>
      </c>
      <c r="P27" s="11"/>
      <c r="Q27" s="15">
        <f>R26+1</f>
        <v>5000001</v>
      </c>
      <c r="R27" s="15">
        <v>10000000</v>
      </c>
      <c r="S27" s="14">
        <v>0.13500000000000001</v>
      </c>
    </row>
    <row r="28" spans="1:19" ht="32.5" customHeight="1">
      <c r="A28" s="47"/>
      <c r="B28" s="63" t="s">
        <v>66</v>
      </c>
      <c r="C28" s="50"/>
      <c r="D28" s="34"/>
      <c r="E28" s="78"/>
      <c r="F28" s="51">
        <f t="shared" si="0"/>
        <v>0</v>
      </c>
      <c r="G28" s="50"/>
      <c r="H28" s="78"/>
      <c r="I28" s="51">
        <f t="shared" si="1"/>
        <v>0</v>
      </c>
      <c r="J28" s="50"/>
      <c r="K28" s="78"/>
      <c r="L28" s="51">
        <f t="shared" si="2"/>
        <v>0</v>
      </c>
      <c r="P28" s="11"/>
      <c r="Q28" s="15">
        <f>R27+1</f>
        <v>10000001</v>
      </c>
      <c r="R28" s="15">
        <v>40000000</v>
      </c>
      <c r="S28" s="14">
        <v>0.13</v>
      </c>
    </row>
    <row r="29" spans="1:19" ht="32.5" customHeight="1">
      <c r="A29" s="99" t="s">
        <v>221</v>
      </c>
      <c r="B29" s="100"/>
      <c r="C29" s="75">
        <f>SUM(C6:C28)</f>
        <v>0</v>
      </c>
      <c r="D29" s="34"/>
      <c r="E29" s="76">
        <f>SUM(E6:E27)</f>
        <v>0</v>
      </c>
      <c r="F29" s="51">
        <f>C29-E29</f>
        <v>0</v>
      </c>
      <c r="G29" s="75">
        <f>SUM(G6:G28)</f>
        <v>0</v>
      </c>
      <c r="H29" s="76">
        <f>SUM(H6:H27)</f>
        <v>0</v>
      </c>
      <c r="I29" s="51">
        <f>G29-H29</f>
        <v>0</v>
      </c>
      <c r="J29" s="75">
        <f>SUM(J6:J28)</f>
        <v>0</v>
      </c>
      <c r="K29" s="76">
        <f>SUM(K6:K27)</f>
        <v>0</v>
      </c>
      <c r="L29" s="51">
        <f>J29-K29</f>
        <v>0</v>
      </c>
      <c r="P29" s="11"/>
      <c r="Q29" s="15">
        <f>R28+1</f>
        <v>40000001</v>
      </c>
      <c r="R29" s="15">
        <v>100000000</v>
      </c>
      <c r="S29" s="14">
        <v>0.125</v>
      </c>
    </row>
    <row r="30" spans="1:19" ht="26.15" customHeight="1">
      <c r="A30" s="35"/>
      <c r="B30" s="65" t="s">
        <v>56</v>
      </c>
      <c r="C30" s="52"/>
      <c r="D30" s="25"/>
      <c r="E30" s="27"/>
      <c r="F30" s="51">
        <f t="shared" ref="F30:F33" si="3">C30-E30</f>
        <v>0</v>
      </c>
      <c r="G30" s="52"/>
      <c r="H30" s="27"/>
      <c r="I30" s="51">
        <f t="shared" ref="I30:I33" si="4">G30-H30</f>
        <v>0</v>
      </c>
      <c r="J30" s="52"/>
      <c r="K30" s="27"/>
      <c r="L30" s="51">
        <f t="shared" ref="L30:L33" si="5">J30-K30</f>
        <v>0</v>
      </c>
      <c r="P30" s="11"/>
      <c r="Q30" s="15">
        <f>R29+1</f>
        <v>100000001</v>
      </c>
      <c r="R30" s="15">
        <v>200000000</v>
      </c>
      <c r="S30" s="14">
        <v>0.12</v>
      </c>
    </row>
    <row r="31" spans="1:19" ht="26.15" customHeight="1">
      <c r="A31" s="35"/>
      <c r="B31" s="65" t="s">
        <v>216</v>
      </c>
      <c r="C31" s="54"/>
      <c r="D31" s="25"/>
      <c r="E31" s="27"/>
      <c r="F31" s="53">
        <f t="shared" si="3"/>
        <v>0</v>
      </c>
      <c r="G31" s="54"/>
      <c r="H31" s="27"/>
      <c r="I31" s="53">
        <f t="shared" si="4"/>
        <v>0</v>
      </c>
      <c r="J31" s="54"/>
      <c r="K31" s="27"/>
      <c r="L31" s="53">
        <f t="shared" si="5"/>
        <v>0</v>
      </c>
      <c r="P31" s="11"/>
      <c r="Q31" s="15">
        <f>R30+1</f>
        <v>200000001</v>
      </c>
      <c r="R31" s="15">
        <v>999999999999</v>
      </c>
      <c r="S31" s="14">
        <v>0.115</v>
      </c>
    </row>
    <row r="32" spans="1:19" ht="26.15" customHeight="1">
      <c r="A32" s="45"/>
      <c r="B32" s="65" t="s">
        <v>217</v>
      </c>
      <c r="C32" s="55">
        <f>C29+C31</f>
        <v>0</v>
      </c>
      <c r="D32" s="34"/>
      <c r="E32" s="77">
        <f>E29+E31</f>
        <v>0</v>
      </c>
      <c r="F32" s="53">
        <f t="shared" si="3"/>
        <v>0</v>
      </c>
      <c r="G32" s="55">
        <f>G29+G31</f>
        <v>0</v>
      </c>
      <c r="H32" s="77">
        <f>H29+H31</f>
        <v>0</v>
      </c>
      <c r="I32" s="53">
        <f t="shared" si="4"/>
        <v>0</v>
      </c>
      <c r="J32" s="55">
        <f>J29+J31</f>
        <v>0</v>
      </c>
      <c r="K32" s="77">
        <f>K29+K31</f>
        <v>0</v>
      </c>
      <c r="L32" s="53">
        <f t="shared" si="5"/>
        <v>0</v>
      </c>
      <c r="M32" s="87" t="s">
        <v>241</v>
      </c>
      <c r="P32" s="11"/>
      <c r="Q32" s="11"/>
      <c r="R32" s="11"/>
      <c r="S32" s="11"/>
    </row>
    <row r="33" spans="1:19" ht="42" customHeight="1">
      <c r="A33" s="33"/>
      <c r="B33" s="66" t="s">
        <v>218</v>
      </c>
      <c r="C33" s="57"/>
      <c r="D33" s="89" t="e">
        <f>E33/(E32-E30/2)</f>
        <v>#DIV/0!</v>
      </c>
      <c r="E33" s="32"/>
      <c r="F33" s="53">
        <f t="shared" si="3"/>
        <v>0</v>
      </c>
      <c r="G33" s="52"/>
      <c r="H33" s="32"/>
      <c r="I33" s="53">
        <f t="shared" si="4"/>
        <v>0</v>
      </c>
      <c r="J33" s="52"/>
      <c r="K33" s="32"/>
      <c r="L33" s="53">
        <f t="shared" si="5"/>
        <v>0</v>
      </c>
      <c r="M33" s="88" t="e">
        <f>IF(D33&lt;=R16,"○","×")</f>
        <v>#DIV/0!</v>
      </c>
      <c r="P33" s="11"/>
      <c r="Q33" s="11"/>
      <c r="R33" s="11"/>
      <c r="S33" s="11"/>
    </row>
    <row r="34" spans="1:19" ht="26.15" customHeight="1">
      <c r="A34" s="45"/>
      <c r="B34" s="65" t="s">
        <v>219</v>
      </c>
      <c r="C34" s="56">
        <f>C32+C33</f>
        <v>0</v>
      </c>
      <c r="D34" s="24"/>
      <c r="E34" s="31">
        <f>E32+E33</f>
        <v>0</v>
      </c>
      <c r="F34" s="53">
        <f t="shared" ref="F34:L34" si="6">F32+F33</f>
        <v>0</v>
      </c>
      <c r="G34" s="56">
        <f>G32+G33</f>
        <v>0</v>
      </c>
      <c r="H34" s="31">
        <f>H32+H33</f>
        <v>0</v>
      </c>
      <c r="I34" s="53">
        <f t="shared" si="6"/>
        <v>0</v>
      </c>
      <c r="J34" s="56">
        <f>J32+J33</f>
        <v>0</v>
      </c>
      <c r="K34" s="31">
        <f>K32+K33</f>
        <v>0</v>
      </c>
      <c r="L34" s="53">
        <f t="shared" si="6"/>
        <v>0</v>
      </c>
      <c r="P34" s="11"/>
      <c r="Q34" s="13" t="s">
        <v>57</v>
      </c>
      <c r="R34" s="12">
        <f>VLOOKUP(R23,Q26:S31,3,1)</f>
        <v>0.14000000000000001</v>
      </c>
      <c r="S34" s="11"/>
    </row>
    <row r="35" spans="1:19" ht="36.65" customHeight="1">
      <c r="A35" s="30"/>
      <c r="B35" s="66" t="s">
        <v>220</v>
      </c>
      <c r="C35" s="57"/>
      <c r="D35" s="90" t="e">
        <f>E35/E34</f>
        <v>#DIV/0!</v>
      </c>
      <c r="E35" s="29"/>
      <c r="F35" s="51">
        <f t="shared" ref="F35:F45" si="7">C35-E35</f>
        <v>0</v>
      </c>
      <c r="G35" s="52"/>
      <c r="H35" s="29"/>
      <c r="I35" s="51">
        <f t="shared" ref="I35:I45" si="8">G35-H35</f>
        <v>0</v>
      </c>
      <c r="J35" s="52"/>
      <c r="K35" s="29"/>
      <c r="L35" s="51">
        <f t="shared" ref="L35:L45" si="9">J35-K35</f>
        <v>0</v>
      </c>
      <c r="M35" s="88" t="e">
        <f>IF(D35&lt;=R34,"○","×")</f>
        <v>#DIV/0!</v>
      </c>
      <c r="P35" s="11"/>
      <c r="Q35" s="43"/>
      <c r="R35" s="43"/>
      <c r="S35" s="44"/>
    </row>
    <row r="36" spans="1:19" ht="32.5" customHeight="1">
      <c r="A36" s="47"/>
      <c r="B36" s="63" t="s">
        <v>231</v>
      </c>
      <c r="C36" s="52"/>
      <c r="D36" s="25"/>
      <c r="E36" s="83"/>
      <c r="F36" s="53">
        <f t="shared" ref="F36:F41" si="10">C36-E36</f>
        <v>0</v>
      </c>
      <c r="G36" s="52"/>
      <c r="H36" s="83"/>
      <c r="I36" s="53">
        <f t="shared" ref="I36:I41" si="11">G36-H36</f>
        <v>0</v>
      </c>
      <c r="J36" s="52"/>
      <c r="K36" s="83"/>
      <c r="L36" s="51">
        <f t="shared" ref="L36:L41" si="12">J36-K36</f>
        <v>0</v>
      </c>
      <c r="P36" s="11"/>
      <c r="Q36" s="43"/>
      <c r="R36" s="43"/>
      <c r="S36" s="44"/>
    </row>
    <row r="37" spans="1:19" ht="32.5" customHeight="1">
      <c r="A37" s="47"/>
      <c r="B37" s="63" t="s">
        <v>232</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233</v>
      </c>
      <c r="C38" s="52"/>
      <c r="D38" s="25"/>
      <c r="E38" s="83"/>
      <c r="F38" s="53">
        <f t="shared" si="10"/>
        <v>0</v>
      </c>
      <c r="G38" s="52"/>
      <c r="H38" s="83"/>
      <c r="I38" s="53">
        <f t="shared" si="11"/>
        <v>0</v>
      </c>
      <c r="J38" s="52"/>
      <c r="K38" s="83"/>
      <c r="L38" s="51">
        <f t="shared" si="12"/>
        <v>0</v>
      </c>
      <c r="P38" s="11"/>
      <c r="Q38" s="43"/>
      <c r="R38" s="43"/>
      <c r="S38" s="44"/>
    </row>
    <row r="39" spans="1:19" ht="32.5" customHeight="1">
      <c r="A39" s="47"/>
      <c r="B39" s="63" t="s">
        <v>234</v>
      </c>
      <c r="C39" s="52"/>
      <c r="D39" s="25"/>
      <c r="E39" s="83"/>
      <c r="F39" s="53">
        <f t="shared" si="10"/>
        <v>0</v>
      </c>
      <c r="G39" s="52"/>
      <c r="H39" s="83"/>
      <c r="I39" s="53">
        <f t="shared" si="11"/>
        <v>0</v>
      </c>
      <c r="J39" s="52"/>
      <c r="K39" s="83"/>
      <c r="L39" s="51">
        <f t="shared" si="12"/>
        <v>0</v>
      </c>
      <c r="P39" s="11"/>
      <c r="Q39" s="43"/>
      <c r="R39" s="43"/>
      <c r="S39" s="44"/>
    </row>
    <row r="40" spans="1:19" ht="32.5" customHeight="1">
      <c r="A40" s="47"/>
      <c r="B40" s="63" t="s">
        <v>235</v>
      </c>
      <c r="C40" s="52"/>
      <c r="D40" s="25"/>
      <c r="E40" s="83"/>
      <c r="F40" s="53">
        <f t="shared" si="10"/>
        <v>0</v>
      </c>
      <c r="G40" s="52"/>
      <c r="H40" s="83"/>
      <c r="I40" s="53">
        <f t="shared" si="11"/>
        <v>0</v>
      </c>
      <c r="J40" s="52"/>
      <c r="K40" s="83"/>
      <c r="L40" s="51">
        <f t="shared" si="12"/>
        <v>0</v>
      </c>
      <c r="P40" s="11"/>
      <c r="Q40" s="43"/>
      <c r="R40" s="43"/>
      <c r="S40" s="44"/>
    </row>
    <row r="41" spans="1:19" ht="32.5" customHeight="1">
      <c r="A41" s="47"/>
      <c r="B41" s="63" t="s">
        <v>236</v>
      </c>
      <c r="C41" s="52"/>
      <c r="D41" s="25"/>
      <c r="E41" s="83"/>
      <c r="F41" s="53">
        <f t="shared" si="10"/>
        <v>0</v>
      </c>
      <c r="G41" s="52"/>
      <c r="H41" s="83"/>
      <c r="I41" s="53">
        <f t="shared" si="11"/>
        <v>0</v>
      </c>
      <c r="J41" s="52"/>
      <c r="K41" s="83"/>
      <c r="L41" s="51">
        <f t="shared" si="12"/>
        <v>0</v>
      </c>
      <c r="P41" s="11"/>
      <c r="Q41" s="43"/>
      <c r="R41" s="43"/>
      <c r="S41" s="44"/>
    </row>
    <row r="42" spans="1:19" ht="26.15" customHeight="1">
      <c r="A42" s="101" t="s">
        <v>237</v>
      </c>
      <c r="B42" s="102"/>
      <c r="C42" s="57"/>
      <c r="D42" s="28"/>
      <c r="E42" s="81"/>
      <c r="F42" s="82">
        <f t="shared" si="7"/>
        <v>0</v>
      </c>
      <c r="G42" s="57"/>
      <c r="H42" s="81"/>
      <c r="I42" s="82">
        <f t="shared" si="8"/>
        <v>0</v>
      </c>
      <c r="J42" s="57"/>
      <c r="K42" s="81"/>
      <c r="L42" s="51">
        <f t="shared" si="9"/>
        <v>0</v>
      </c>
      <c r="P42" s="11"/>
      <c r="Q42" s="43"/>
      <c r="R42" s="43"/>
      <c r="S42" s="44"/>
    </row>
    <row r="43" spans="1:19" ht="26.15" customHeight="1">
      <c r="A43" s="45"/>
      <c r="B43" s="65" t="s">
        <v>238</v>
      </c>
      <c r="C43" s="58">
        <f>SUM(C34:C42)</f>
        <v>0</v>
      </c>
      <c r="D43" s="25"/>
      <c r="E43" s="26">
        <f>SUM(E34:E41)</f>
        <v>0</v>
      </c>
      <c r="F43" s="51">
        <f>C43-E43</f>
        <v>0</v>
      </c>
      <c r="G43" s="84">
        <f>SUM(G34:G42)</f>
        <v>0</v>
      </c>
      <c r="H43" s="26">
        <f>SUM(H34:H41)</f>
        <v>0</v>
      </c>
      <c r="I43" s="51">
        <f t="shared" si="8"/>
        <v>0</v>
      </c>
      <c r="J43" s="84">
        <f>SUM(J34:J42)</f>
        <v>0</v>
      </c>
      <c r="K43" s="26">
        <f>SUM(K34:K41)</f>
        <v>0</v>
      </c>
      <c r="L43" s="51">
        <f t="shared" si="9"/>
        <v>0</v>
      </c>
      <c r="P43" s="11"/>
      <c r="Q43" s="43"/>
      <c r="R43" s="43"/>
      <c r="S43" s="44"/>
    </row>
    <row r="44" spans="1:19" ht="26.15" customHeight="1">
      <c r="A44" s="45"/>
      <c r="B44" s="65" t="s">
        <v>230</v>
      </c>
      <c r="C44" s="59"/>
      <c r="D44" s="24"/>
      <c r="E44" s="23"/>
      <c r="F44" s="51">
        <f>C44-E44</f>
        <v>0</v>
      </c>
      <c r="G44" s="59"/>
      <c r="H44" s="23"/>
      <c r="I44" s="51">
        <f t="shared" si="8"/>
        <v>0</v>
      </c>
      <c r="J44" s="59"/>
      <c r="K44" s="23"/>
      <c r="L44" s="51">
        <f t="shared" si="9"/>
        <v>0</v>
      </c>
      <c r="P44" s="11"/>
      <c r="Q44" s="43"/>
      <c r="R44" s="43"/>
      <c r="S44" s="44"/>
    </row>
    <row r="45" spans="1:19" ht="26.15" customHeight="1" thickBot="1">
      <c r="A45" s="46"/>
      <c r="B45" s="67" t="s">
        <v>239</v>
      </c>
      <c r="C45" s="60">
        <f>SUM(C43:C44)</f>
        <v>0</v>
      </c>
      <c r="D45" s="79"/>
      <c r="E45" s="22">
        <f>SUM(E43:E44)</f>
        <v>0</v>
      </c>
      <c r="F45" s="61">
        <f t="shared" si="7"/>
        <v>0</v>
      </c>
      <c r="G45" s="80">
        <f>SUM(G43:G44)</f>
        <v>0</v>
      </c>
      <c r="H45" s="22">
        <f>SUM(H43:H44)</f>
        <v>0</v>
      </c>
      <c r="I45" s="61">
        <f t="shared" si="8"/>
        <v>0</v>
      </c>
      <c r="J45" s="80">
        <f>SUM(J43:J44)</f>
        <v>0</v>
      </c>
      <c r="K45" s="22">
        <f>SUM(K43:K44)</f>
        <v>0</v>
      </c>
      <c r="L45" s="61">
        <f t="shared" si="9"/>
        <v>0</v>
      </c>
      <c r="P45" s="11"/>
      <c r="Q45" s="11"/>
      <c r="R45" s="11"/>
      <c r="S45" s="11"/>
    </row>
    <row r="46" spans="1:19">
      <c r="A46" s="4"/>
      <c r="B46" s="4"/>
      <c r="C46" s="9"/>
      <c r="D46" s="10"/>
      <c r="E46" s="9"/>
      <c r="F46" s="9"/>
      <c r="G46" s="9"/>
      <c r="H46" s="9"/>
      <c r="I46" s="9"/>
      <c r="J46" s="9"/>
      <c r="K46" s="9"/>
      <c r="L46" s="9"/>
      <c r="P46" s="11"/>
      <c r="Q46" s="43"/>
      <c r="R46" s="43"/>
      <c r="S46" s="44"/>
    </row>
    <row r="47" spans="1:19" ht="30" customHeight="1">
      <c r="A47" s="1" t="s">
        <v>59</v>
      </c>
      <c r="P47" s="11"/>
      <c r="Q47" s="43"/>
      <c r="R47" s="43"/>
      <c r="S47" s="44"/>
    </row>
    <row r="48" spans="1:19" ht="24" customHeight="1">
      <c r="A48" s="4"/>
      <c r="B48" s="4" t="s">
        <v>243</v>
      </c>
      <c r="C48" s="10"/>
      <c r="D48" s="10"/>
      <c r="E48" s="9"/>
      <c r="F48" s="9"/>
      <c r="G48" s="10"/>
      <c r="H48" s="9"/>
      <c r="I48" s="9"/>
      <c r="J48" s="10"/>
      <c r="K48" s="9"/>
      <c r="L48" s="9"/>
      <c r="P48" s="11"/>
      <c r="Q48" s="43"/>
      <c r="R48" s="43"/>
      <c r="S48" s="44"/>
    </row>
    <row r="49" spans="1:19" ht="24" customHeight="1">
      <c r="A49" s="4"/>
      <c r="B49" s="4" t="s">
        <v>61</v>
      </c>
      <c r="C49" s="10"/>
      <c r="D49" s="10"/>
      <c r="E49" s="9"/>
      <c r="F49" s="9"/>
      <c r="G49" s="10"/>
      <c r="H49" s="9"/>
      <c r="I49" s="9"/>
      <c r="J49" s="10"/>
      <c r="K49" s="9"/>
      <c r="L49" s="9"/>
      <c r="P49" s="11"/>
      <c r="Q49" s="43"/>
      <c r="R49" s="43"/>
      <c r="S49" s="44"/>
    </row>
    <row r="50" spans="1:19" ht="24" customHeight="1">
      <c r="A50" s="4"/>
      <c r="B50" s="4" t="s">
        <v>245</v>
      </c>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customHeight="1">
      <c r="A57" s="4"/>
      <c r="B57" s="4"/>
      <c r="C57" s="10"/>
      <c r="D57" s="10"/>
      <c r="E57" s="9"/>
      <c r="F57" s="9"/>
      <c r="G57" s="10"/>
      <c r="H57" s="9"/>
      <c r="I57" s="9"/>
      <c r="J57" s="10"/>
      <c r="K57" s="9"/>
      <c r="L57" s="9"/>
      <c r="P57" s="11"/>
      <c r="Q57" s="11"/>
      <c r="R57" s="11"/>
      <c r="S57" s="11"/>
    </row>
    <row r="58" spans="1:19" ht="24"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ht="24" hidden="1" customHeight="1">
      <c r="A67" s="4"/>
      <c r="B67" s="4"/>
      <c r="C67" s="10"/>
      <c r="D67" s="10"/>
      <c r="E67" s="9"/>
      <c r="F67" s="9"/>
      <c r="G67" s="10"/>
      <c r="H67" s="9"/>
      <c r="I67" s="9"/>
      <c r="J67" s="10"/>
      <c r="K67" s="9"/>
      <c r="L67" s="9"/>
    </row>
    <row r="68" spans="1:19" ht="24" hidden="1" customHeight="1">
      <c r="A68" s="4"/>
      <c r="B68" s="4"/>
      <c r="C68" s="10"/>
      <c r="D68" s="10"/>
      <c r="E68" s="9"/>
      <c r="F68" s="9"/>
      <c r="G68" s="10"/>
      <c r="H68" s="9"/>
      <c r="I68" s="9"/>
      <c r="J68" s="10"/>
      <c r="K68" s="9"/>
      <c r="L68" s="9"/>
    </row>
    <row r="69" spans="1:19" ht="24" hidden="1" customHeight="1">
      <c r="A69" s="4"/>
      <c r="B69" s="4"/>
      <c r="C69" s="10"/>
      <c r="D69" s="10"/>
      <c r="E69" s="9"/>
      <c r="F69" s="9"/>
      <c r="G69" s="10"/>
      <c r="H69" s="9"/>
      <c r="I69" s="9"/>
      <c r="J69" s="10"/>
      <c r="K69" s="9"/>
      <c r="L69" s="9"/>
    </row>
    <row r="70" spans="1:19">
      <c r="A70" s="8"/>
      <c r="B70" s="4"/>
      <c r="C70" s="6"/>
      <c r="D70" s="6"/>
      <c r="E70" s="5"/>
      <c r="F70" s="5"/>
      <c r="G70" s="6"/>
      <c r="H70" s="5"/>
      <c r="I70" s="5"/>
      <c r="J70" s="6"/>
      <c r="K70" s="5"/>
      <c r="L70" s="5"/>
    </row>
    <row r="71" spans="1:19">
      <c r="A71" s="7"/>
      <c r="B71" s="4"/>
      <c r="C71" s="6"/>
      <c r="D71" s="6"/>
      <c r="E71" s="5"/>
      <c r="F71" s="5"/>
      <c r="G71" s="6"/>
      <c r="H71" s="5"/>
      <c r="I71" s="5"/>
      <c r="J71" s="6"/>
      <c r="K71" s="5"/>
      <c r="L71" s="5"/>
    </row>
    <row r="72" spans="1:19">
      <c r="B72" s="4"/>
    </row>
    <row r="73" spans="1:19">
      <c r="B73" s="4"/>
    </row>
    <row r="74" spans="1:19">
      <c r="B74" s="4"/>
    </row>
    <row r="75" spans="1:19" s="3" customFormat="1">
      <c r="A75" s="1"/>
      <c r="B75" s="4"/>
      <c r="D75" s="1"/>
      <c r="E75" s="2"/>
      <c r="F75" s="2"/>
      <c r="H75" s="2"/>
      <c r="I75" s="2"/>
      <c r="K75" s="2"/>
      <c r="L75" s="2"/>
      <c r="M75" s="1"/>
      <c r="N75" s="1"/>
      <c r="O75" s="1"/>
      <c r="P75" s="1"/>
      <c r="Q75" s="1"/>
      <c r="R75" s="1"/>
      <c r="S75" s="1"/>
    </row>
    <row r="76" spans="1:19" s="3" customFormat="1">
      <c r="A76" s="1"/>
      <c r="B76" s="4"/>
      <c r="D76" s="1"/>
      <c r="E76" s="2"/>
      <c r="F76" s="2"/>
      <c r="H76" s="2"/>
      <c r="I76" s="2"/>
      <c r="K76" s="2"/>
      <c r="L76" s="2"/>
      <c r="M76" s="1"/>
      <c r="N76" s="1"/>
      <c r="O76" s="1"/>
      <c r="P76" s="1"/>
      <c r="Q76" s="1"/>
      <c r="R76" s="1"/>
      <c r="S76" s="1"/>
    </row>
    <row r="77" spans="1:19" s="3" customFormat="1">
      <c r="A77" s="1"/>
      <c r="B77" s="4"/>
      <c r="D77" s="1"/>
      <c r="E77" s="2"/>
      <c r="F77" s="2"/>
      <c r="H77" s="2"/>
      <c r="I77" s="2"/>
      <c r="K77" s="2"/>
      <c r="L77" s="2"/>
      <c r="M77" s="1"/>
      <c r="N77" s="1"/>
      <c r="O77" s="1"/>
      <c r="P77" s="1"/>
      <c r="Q77" s="1"/>
      <c r="R77" s="1"/>
      <c r="S77"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9:B29"/>
    <mergeCell ref="A42:B42"/>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49DF7-43DC-454F-A1FC-618499666969}">
  <sheetPr>
    <tabColor theme="5" tint="0.79998168889431442"/>
    <pageSetUpPr fitToPage="1"/>
  </sheetPr>
  <dimension ref="A1:S74"/>
  <sheetViews>
    <sheetView showGridLines="0" view="pageBreakPreview" topLeftCell="B34" zoomScale="85" zoomScaleNormal="100" zoomScaleSheetLayoutView="85" zoomScalePageLayoutView="70" workbookViewId="0">
      <selection activeCell="B47" sqref="B47"/>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225</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E29-(E27/2)</f>
        <v>0</v>
      </c>
      <c r="S5" s="11"/>
    </row>
    <row r="6" spans="1:19" ht="32.5" customHeight="1">
      <c r="A6" s="47" t="s">
        <v>7</v>
      </c>
      <c r="B6" s="63" t="s">
        <v>142</v>
      </c>
      <c r="C6" s="50"/>
      <c r="D6" s="34"/>
      <c r="E6" s="36"/>
      <c r="F6" s="51">
        <f t="shared" ref="F6:F25" si="0">C6-E6</f>
        <v>0</v>
      </c>
      <c r="G6" s="50"/>
      <c r="H6" s="36"/>
      <c r="I6" s="51">
        <f t="shared" ref="I6:I25" si="1">G6-H6</f>
        <v>0</v>
      </c>
      <c r="J6" s="50"/>
      <c r="K6" s="36"/>
      <c r="L6" s="51">
        <f t="shared" ref="L6:L25" si="2">J6-K6</f>
        <v>0</v>
      </c>
      <c r="P6" s="11"/>
      <c r="Q6" s="41"/>
      <c r="R6" s="42"/>
      <c r="S6" s="11"/>
    </row>
    <row r="7" spans="1:19" ht="32.5" customHeight="1">
      <c r="A7" s="47" t="s">
        <v>8</v>
      </c>
      <c r="B7" s="63" t="s">
        <v>87</v>
      </c>
      <c r="C7" s="50"/>
      <c r="D7" s="34"/>
      <c r="E7" s="36"/>
      <c r="F7" s="51">
        <f t="shared" si="0"/>
        <v>0</v>
      </c>
      <c r="G7" s="50"/>
      <c r="H7" s="36"/>
      <c r="I7" s="51">
        <f t="shared" si="1"/>
        <v>0</v>
      </c>
      <c r="J7" s="50"/>
      <c r="K7" s="36"/>
      <c r="L7" s="51">
        <f t="shared" si="2"/>
        <v>0</v>
      </c>
      <c r="P7" s="11"/>
      <c r="Q7" s="11"/>
      <c r="R7" s="11"/>
      <c r="S7" s="11"/>
    </row>
    <row r="8" spans="1:19" ht="32.5" customHeight="1">
      <c r="A8" s="47" t="s">
        <v>175</v>
      </c>
      <c r="B8" s="63" t="s">
        <v>143</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s="70" t="s">
        <v>144</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145</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63" t="s">
        <v>92</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146</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22.5" customHeight="1">
      <c r="A13" s="47" t="s">
        <v>180</v>
      </c>
      <c r="B13" s="63" t="s">
        <v>94</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147</v>
      </c>
      <c r="C14" s="50"/>
      <c r="D14" s="34"/>
      <c r="E14" s="36"/>
      <c r="F14" s="51">
        <f t="shared" si="0"/>
        <v>0</v>
      </c>
      <c r="G14" s="50"/>
      <c r="H14" s="36"/>
      <c r="I14" s="51">
        <f t="shared" si="1"/>
        <v>0</v>
      </c>
      <c r="J14" s="50"/>
      <c r="K14" s="36"/>
      <c r="L14" s="51">
        <f t="shared" si="2"/>
        <v>0</v>
      </c>
      <c r="P14" s="11"/>
      <c r="Q14" s="11"/>
      <c r="R14" s="11"/>
      <c r="S14" s="11"/>
    </row>
    <row r="15" spans="1:19" ht="33.5" customHeight="1">
      <c r="A15" s="47" t="s">
        <v>182</v>
      </c>
      <c r="B15" s="69" t="s">
        <v>148</v>
      </c>
      <c r="C15" s="50"/>
      <c r="D15" s="34"/>
      <c r="E15" s="36"/>
      <c r="F15" s="51">
        <f t="shared" si="0"/>
        <v>0</v>
      </c>
      <c r="G15" s="50"/>
      <c r="H15" s="36"/>
      <c r="I15" s="51">
        <f t="shared" si="1"/>
        <v>0</v>
      </c>
      <c r="J15" s="50"/>
      <c r="K15" s="36"/>
      <c r="L15" s="51">
        <f t="shared" si="2"/>
        <v>0</v>
      </c>
      <c r="P15" s="11"/>
      <c r="Q15" s="11"/>
      <c r="R15" s="11"/>
      <c r="S15" s="11"/>
    </row>
    <row r="16" spans="1:19" ht="32.5" customHeight="1">
      <c r="A16" s="47" t="s">
        <v>183</v>
      </c>
      <c r="B16" s="63" t="s">
        <v>149</v>
      </c>
      <c r="C16" s="50"/>
      <c r="D16" s="34"/>
      <c r="E16" s="36"/>
      <c r="F16" s="51">
        <f t="shared" si="0"/>
        <v>0</v>
      </c>
      <c r="G16" s="50"/>
      <c r="H16" s="36"/>
      <c r="I16" s="51">
        <f t="shared" si="1"/>
        <v>0</v>
      </c>
      <c r="J16" s="50"/>
      <c r="K16" s="36"/>
      <c r="L16" s="51">
        <f t="shared" si="2"/>
        <v>0</v>
      </c>
      <c r="P16" s="11"/>
      <c r="Q16" s="13" t="s">
        <v>57</v>
      </c>
      <c r="R16" s="12">
        <f>VLOOKUP(R5,Q9:S13,3,1)</f>
        <v>0.125</v>
      </c>
      <c r="S16" s="11"/>
    </row>
    <row r="17" spans="1:19" ht="24" customHeight="1">
      <c r="A17" s="47" t="s">
        <v>184</v>
      </c>
      <c r="B17" s="63" t="s">
        <v>150</v>
      </c>
      <c r="C17" s="50"/>
      <c r="D17" s="34"/>
      <c r="E17" s="36"/>
      <c r="F17" s="51">
        <f t="shared" si="0"/>
        <v>0</v>
      </c>
      <c r="G17" s="50"/>
      <c r="H17" s="36"/>
      <c r="I17" s="51">
        <f t="shared" si="1"/>
        <v>0</v>
      </c>
      <c r="J17" s="50"/>
      <c r="K17" s="36"/>
      <c r="L17" s="51">
        <f t="shared" si="2"/>
        <v>0</v>
      </c>
      <c r="P17" s="11"/>
      <c r="Q17" s="11"/>
      <c r="R17" s="11"/>
      <c r="S17" s="11"/>
    </row>
    <row r="18" spans="1:19" ht="49" customHeight="1">
      <c r="A18" s="47" t="s">
        <v>185</v>
      </c>
      <c r="B18" s="63" t="s">
        <v>98</v>
      </c>
      <c r="C18" s="50"/>
      <c r="D18" s="34"/>
      <c r="E18" s="36"/>
      <c r="F18" s="51">
        <f t="shared" si="0"/>
        <v>0</v>
      </c>
      <c r="G18" s="50"/>
      <c r="H18" s="36"/>
      <c r="I18" s="51">
        <f t="shared" si="1"/>
        <v>0</v>
      </c>
      <c r="J18" s="50"/>
      <c r="K18" s="36"/>
      <c r="L18" s="51">
        <f t="shared" si="2"/>
        <v>0</v>
      </c>
    </row>
    <row r="19" spans="1:19" ht="32.5" customHeight="1">
      <c r="A19" s="47" t="s">
        <v>186</v>
      </c>
      <c r="B19" s="63" t="s">
        <v>151</v>
      </c>
      <c r="C19" s="50"/>
      <c r="D19" s="34"/>
      <c r="E19" s="36"/>
      <c r="F19" s="51">
        <f t="shared" si="0"/>
        <v>0</v>
      </c>
      <c r="G19" s="50"/>
      <c r="H19" s="36"/>
      <c r="I19" s="51">
        <f t="shared" si="1"/>
        <v>0</v>
      </c>
      <c r="J19" s="50"/>
      <c r="K19" s="36"/>
      <c r="L19" s="51">
        <f t="shared" si="2"/>
        <v>0</v>
      </c>
    </row>
    <row r="20" spans="1:19" ht="32.5" customHeight="1">
      <c r="A20" s="47" t="s">
        <v>187</v>
      </c>
      <c r="B20" s="63" t="s">
        <v>152</v>
      </c>
      <c r="C20" s="50"/>
      <c r="D20" s="34"/>
      <c r="E20" s="36"/>
      <c r="F20" s="51">
        <f t="shared" si="0"/>
        <v>0</v>
      </c>
      <c r="G20" s="50"/>
      <c r="H20" s="36"/>
      <c r="I20" s="51">
        <f t="shared" si="1"/>
        <v>0</v>
      </c>
      <c r="J20" s="50"/>
      <c r="K20" s="36"/>
      <c r="L20" s="51">
        <f t="shared" si="2"/>
        <v>0</v>
      </c>
    </row>
    <row r="21" spans="1:19" ht="32.5" customHeight="1">
      <c r="A21" s="47" t="s">
        <v>188</v>
      </c>
      <c r="B21" s="63" t="s">
        <v>38</v>
      </c>
      <c r="C21" s="50"/>
      <c r="D21" s="34"/>
      <c r="E21" s="36"/>
      <c r="F21" s="51">
        <f t="shared" si="0"/>
        <v>0</v>
      </c>
      <c r="G21" s="50"/>
      <c r="H21" s="36"/>
      <c r="I21" s="51">
        <f t="shared" si="1"/>
        <v>0</v>
      </c>
      <c r="J21" s="50"/>
      <c r="K21" s="36"/>
      <c r="L21" s="51">
        <f t="shared" si="2"/>
        <v>0</v>
      </c>
    </row>
    <row r="22" spans="1:19" ht="32.5" customHeight="1">
      <c r="A22" s="47" t="s">
        <v>189</v>
      </c>
      <c r="B22" s="63" t="s">
        <v>104</v>
      </c>
      <c r="C22" s="50"/>
      <c r="D22" s="34"/>
      <c r="E22" s="36"/>
      <c r="F22" s="51">
        <f t="shared" si="0"/>
        <v>0</v>
      </c>
      <c r="G22" s="50"/>
      <c r="H22" s="36"/>
      <c r="I22" s="51">
        <f t="shared" si="1"/>
        <v>0</v>
      </c>
      <c r="J22" s="50"/>
      <c r="K22" s="36"/>
      <c r="L22" s="51">
        <f t="shared" si="2"/>
        <v>0</v>
      </c>
      <c r="P22" s="21" t="s">
        <v>58</v>
      </c>
      <c r="Q22" s="11"/>
      <c r="R22" s="11"/>
      <c r="S22" s="11"/>
    </row>
    <row r="23" spans="1:19" ht="90.5" customHeight="1">
      <c r="A23" s="47" t="s">
        <v>190</v>
      </c>
      <c r="B23" s="71" t="s">
        <v>106</v>
      </c>
      <c r="C23" s="50"/>
      <c r="D23" s="34"/>
      <c r="E23" s="36"/>
      <c r="F23" s="51">
        <f t="shared" si="0"/>
        <v>0</v>
      </c>
      <c r="G23" s="50"/>
      <c r="H23" s="36"/>
      <c r="I23" s="51">
        <f t="shared" si="1"/>
        <v>0</v>
      </c>
      <c r="J23" s="50"/>
      <c r="K23" s="36"/>
      <c r="L23" s="51">
        <f t="shared" si="2"/>
        <v>0</v>
      </c>
      <c r="P23" s="11"/>
      <c r="Q23" s="20" t="s">
        <v>60</v>
      </c>
      <c r="R23" s="19">
        <f>E31</f>
        <v>0</v>
      </c>
      <c r="S23" s="11"/>
    </row>
    <row r="24" spans="1:19" ht="32.5" customHeight="1">
      <c r="A24" s="47" t="s">
        <v>191</v>
      </c>
      <c r="B24" s="63" t="s">
        <v>42</v>
      </c>
      <c r="C24" s="50"/>
      <c r="D24" s="34"/>
      <c r="E24" s="36"/>
      <c r="F24" s="51">
        <f t="shared" si="0"/>
        <v>0</v>
      </c>
      <c r="G24" s="50"/>
      <c r="H24" s="36"/>
      <c r="I24" s="51">
        <f t="shared" si="1"/>
        <v>0</v>
      </c>
      <c r="J24" s="50"/>
      <c r="K24" s="36"/>
      <c r="L24" s="51">
        <f t="shared" si="2"/>
        <v>0</v>
      </c>
      <c r="P24" s="11"/>
      <c r="Q24" s="11"/>
      <c r="R24" s="11"/>
      <c r="S24" s="11"/>
    </row>
    <row r="25" spans="1:19" ht="32.5" customHeight="1">
      <c r="A25" s="47"/>
      <c r="B25" s="63" t="s">
        <v>66</v>
      </c>
      <c r="C25" s="50"/>
      <c r="D25" s="34"/>
      <c r="E25" s="78"/>
      <c r="F25" s="51">
        <f t="shared" si="0"/>
        <v>0</v>
      </c>
      <c r="G25" s="50"/>
      <c r="H25" s="78"/>
      <c r="I25" s="51">
        <f t="shared" si="1"/>
        <v>0</v>
      </c>
      <c r="J25" s="50"/>
      <c r="K25" s="78"/>
      <c r="L25" s="51">
        <f t="shared" si="2"/>
        <v>0</v>
      </c>
      <c r="P25" s="11"/>
      <c r="Q25" s="18" t="s">
        <v>54</v>
      </c>
      <c r="R25" s="17"/>
      <c r="S25" s="13" t="s">
        <v>55</v>
      </c>
    </row>
    <row r="26" spans="1:19" ht="32.5" customHeight="1">
      <c r="A26" s="99" t="s">
        <v>221</v>
      </c>
      <c r="B26" s="100"/>
      <c r="C26" s="75">
        <f>SUM(C6:C25)</f>
        <v>0</v>
      </c>
      <c r="D26" s="34"/>
      <c r="E26" s="76">
        <f>SUM(E6:E24)</f>
        <v>0</v>
      </c>
      <c r="F26" s="51">
        <f>C26-E26</f>
        <v>0</v>
      </c>
      <c r="G26" s="75">
        <f>SUM(G6:G25)</f>
        <v>0</v>
      </c>
      <c r="H26" s="76">
        <f>SUM(H6:H24)</f>
        <v>0</v>
      </c>
      <c r="I26" s="51">
        <f>G26-H26</f>
        <v>0</v>
      </c>
      <c r="J26" s="75">
        <f>SUM(J6:J25)</f>
        <v>0</v>
      </c>
      <c r="K26" s="76">
        <f>SUM(K6:K24)</f>
        <v>0</v>
      </c>
      <c r="L26" s="51">
        <f>J26-K26</f>
        <v>0</v>
      </c>
      <c r="P26" s="11"/>
      <c r="Q26" s="16">
        <v>0</v>
      </c>
      <c r="R26" s="15">
        <v>5000000</v>
      </c>
      <c r="S26" s="14">
        <v>0.14000000000000001</v>
      </c>
    </row>
    <row r="27" spans="1:19" ht="26.15" customHeight="1">
      <c r="A27" s="35"/>
      <c r="B27" s="65" t="s">
        <v>56</v>
      </c>
      <c r="C27" s="52"/>
      <c r="D27" s="25"/>
      <c r="E27" s="27"/>
      <c r="F27" s="51">
        <f t="shared" ref="F27:F30" si="3">C27-E27</f>
        <v>0</v>
      </c>
      <c r="G27" s="52"/>
      <c r="H27" s="27"/>
      <c r="I27" s="51">
        <f t="shared" ref="I27:I30" si="4">G27-H27</f>
        <v>0</v>
      </c>
      <c r="J27" s="52"/>
      <c r="K27" s="27"/>
      <c r="L27" s="51">
        <f t="shared" ref="L27:L30" si="5">J27-K27</f>
        <v>0</v>
      </c>
      <c r="P27" s="11"/>
      <c r="Q27" s="15">
        <f>R26+1</f>
        <v>5000001</v>
      </c>
      <c r="R27" s="15">
        <v>10000000</v>
      </c>
      <c r="S27" s="14">
        <v>0.13500000000000001</v>
      </c>
    </row>
    <row r="28" spans="1:19" ht="26.15" customHeight="1">
      <c r="A28" s="35"/>
      <c r="B28" s="65" t="s">
        <v>216</v>
      </c>
      <c r="C28" s="54"/>
      <c r="D28" s="25"/>
      <c r="E28" s="27"/>
      <c r="F28" s="53">
        <f t="shared" si="3"/>
        <v>0</v>
      </c>
      <c r="G28" s="54"/>
      <c r="H28" s="27"/>
      <c r="I28" s="53">
        <f t="shared" si="4"/>
        <v>0</v>
      </c>
      <c r="J28" s="54"/>
      <c r="K28" s="27"/>
      <c r="L28" s="53">
        <f t="shared" si="5"/>
        <v>0</v>
      </c>
      <c r="P28" s="11"/>
      <c r="Q28" s="15">
        <f>R27+1</f>
        <v>10000001</v>
      </c>
      <c r="R28" s="15">
        <v>40000000</v>
      </c>
      <c r="S28" s="14">
        <v>0.13</v>
      </c>
    </row>
    <row r="29" spans="1:19" ht="26.15" customHeight="1">
      <c r="A29" s="45"/>
      <c r="B29" s="65" t="s">
        <v>217</v>
      </c>
      <c r="C29" s="55">
        <f>C26+C28</f>
        <v>0</v>
      </c>
      <c r="D29" s="34"/>
      <c r="E29" s="77">
        <f>E26+E28</f>
        <v>0</v>
      </c>
      <c r="F29" s="53">
        <f t="shared" si="3"/>
        <v>0</v>
      </c>
      <c r="G29" s="55">
        <f>G26+G28</f>
        <v>0</v>
      </c>
      <c r="H29" s="77">
        <f>H26+H28</f>
        <v>0</v>
      </c>
      <c r="I29" s="53">
        <f t="shared" si="4"/>
        <v>0</v>
      </c>
      <c r="J29" s="55">
        <f>J26+J28</f>
        <v>0</v>
      </c>
      <c r="K29" s="77">
        <f>K26+K28</f>
        <v>0</v>
      </c>
      <c r="L29" s="53">
        <f t="shared" si="5"/>
        <v>0</v>
      </c>
      <c r="M29" s="87" t="s">
        <v>241</v>
      </c>
      <c r="P29" s="11"/>
      <c r="Q29" s="15">
        <f>R28+1</f>
        <v>40000001</v>
      </c>
      <c r="R29" s="15">
        <v>100000000</v>
      </c>
      <c r="S29" s="14">
        <v>0.125</v>
      </c>
    </row>
    <row r="30" spans="1:19" ht="42" customHeight="1">
      <c r="A30" s="33"/>
      <c r="B30" s="66" t="s">
        <v>218</v>
      </c>
      <c r="C30" s="57"/>
      <c r="D30" s="89" t="e">
        <f>E30/(E29-E27/2)</f>
        <v>#DIV/0!</v>
      </c>
      <c r="E30" s="32"/>
      <c r="F30" s="53">
        <f t="shared" si="3"/>
        <v>0</v>
      </c>
      <c r="G30" s="52"/>
      <c r="H30" s="32"/>
      <c r="I30" s="53">
        <f t="shared" si="4"/>
        <v>0</v>
      </c>
      <c r="J30" s="52"/>
      <c r="K30" s="32"/>
      <c r="L30" s="53">
        <f t="shared" si="5"/>
        <v>0</v>
      </c>
      <c r="M30" s="88" t="e">
        <f>IF(D30&lt;=R16,"○","×")</f>
        <v>#DIV/0!</v>
      </c>
      <c r="P30" s="11"/>
      <c r="Q30" s="15">
        <f>R29+1</f>
        <v>100000001</v>
      </c>
      <c r="R30" s="15">
        <v>200000000</v>
      </c>
      <c r="S30" s="14">
        <v>0.12</v>
      </c>
    </row>
    <row r="31" spans="1:19" ht="26.15" customHeight="1">
      <c r="A31" s="45"/>
      <c r="B31" s="65" t="s">
        <v>219</v>
      </c>
      <c r="C31" s="56">
        <f>C29+C30</f>
        <v>0</v>
      </c>
      <c r="D31" s="24"/>
      <c r="E31" s="31">
        <f>E29+E30</f>
        <v>0</v>
      </c>
      <c r="F31" s="53">
        <f t="shared" ref="F31:L31" si="6">F29+F30</f>
        <v>0</v>
      </c>
      <c r="G31" s="56">
        <f>G29+G30</f>
        <v>0</v>
      </c>
      <c r="H31" s="31">
        <f>H29+H30</f>
        <v>0</v>
      </c>
      <c r="I31" s="53">
        <f t="shared" si="6"/>
        <v>0</v>
      </c>
      <c r="J31" s="56">
        <f>J29+J30</f>
        <v>0</v>
      </c>
      <c r="K31" s="31">
        <f>K29+K30</f>
        <v>0</v>
      </c>
      <c r="L31" s="53">
        <f t="shared" si="6"/>
        <v>0</v>
      </c>
      <c r="P31" s="11"/>
      <c r="Q31" s="15">
        <f>R30+1</f>
        <v>200000001</v>
      </c>
      <c r="R31" s="15">
        <v>999999999999</v>
      </c>
      <c r="S31" s="14">
        <v>0.115</v>
      </c>
    </row>
    <row r="32" spans="1:19" ht="36.65" customHeight="1">
      <c r="A32" s="30"/>
      <c r="B32" s="66" t="s">
        <v>220</v>
      </c>
      <c r="C32" s="57"/>
      <c r="D32" s="90" t="e">
        <f>E32/E31</f>
        <v>#DIV/0!</v>
      </c>
      <c r="E32" s="29"/>
      <c r="F32" s="51">
        <f t="shared" ref="F32:F42" si="7">C32-E32</f>
        <v>0</v>
      </c>
      <c r="G32" s="52"/>
      <c r="H32" s="29"/>
      <c r="I32" s="51">
        <f t="shared" ref="I32:I42" si="8">G32-H32</f>
        <v>0</v>
      </c>
      <c r="J32" s="52"/>
      <c r="K32" s="29"/>
      <c r="L32" s="51">
        <f t="shared" ref="L32:L42" si="9">J32-K32</f>
        <v>0</v>
      </c>
      <c r="M32" s="88" t="e">
        <f>IF(D32&lt;=R34,"○","×")</f>
        <v>#DIV/0!</v>
      </c>
      <c r="P32" s="11"/>
      <c r="Q32" s="11"/>
      <c r="R32" s="11"/>
      <c r="S32" s="11"/>
    </row>
    <row r="33" spans="1:19" ht="32.5" customHeight="1">
      <c r="A33" s="47"/>
      <c r="B33" s="63" t="s">
        <v>231</v>
      </c>
      <c r="C33" s="52"/>
      <c r="D33" s="25"/>
      <c r="E33" s="83"/>
      <c r="F33" s="53">
        <f t="shared" ref="F33:F38" si="10">C33-E33</f>
        <v>0</v>
      </c>
      <c r="G33" s="52"/>
      <c r="H33" s="83"/>
      <c r="I33" s="53">
        <f t="shared" ref="I33:I38" si="11">G33-H33</f>
        <v>0</v>
      </c>
      <c r="J33" s="52"/>
      <c r="K33" s="83"/>
      <c r="L33" s="51">
        <f t="shared" ref="L33:L38" si="12">J33-K33</f>
        <v>0</v>
      </c>
      <c r="P33" s="11"/>
      <c r="Q33" s="11"/>
      <c r="R33" s="11"/>
      <c r="S33" s="11"/>
    </row>
    <row r="34" spans="1:19" ht="32.5" customHeight="1">
      <c r="A34" s="47"/>
      <c r="B34" s="63" t="s">
        <v>232</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233</v>
      </c>
      <c r="C35" s="52"/>
      <c r="D35" s="25"/>
      <c r="E35" s="83"/>
      <c r="F35" s="53">
        <f t="shared" si="10"/>
        <v>0</v>
      </c>
      <c r="G35" s="52"/>
      <c r="H35" s="83"/>
      <c r="I35" s="53">
        <f t="shared" si="11"/>
        <v>0</v>
      </c>
      <c r="J35" s="52"/>
      <c r="K35" s="83"/>
      <c r="L35" s="51">
        <f t="shared" si="12"/>
        <v>0</v>
      </c>
      <c r="P35" s="11"/>
      <c r="Q35" s="43"/>
      <c r="R35" s="43"/>
      <c r="S35" s="44"/>
    </row>
    <row r="36" spans="1:19" ht="32.5" customHeight="1">
      <c r="A36" s="47"/>
      <c r="B36" s="63" t="s">
        <v>234</v>
      </c>
      <c r="C36" s="52"/>
      <c r="D36" s="25"/>
      <c r="E36" s="83"/>
      <c r="F36" s="53">
        <f t="shared" si="10"/>
        <v>0</v>
      </c>
      <c r="G36" s="52"/>
      <c r="H36" s="83"/>
      <c r="I36" s="53">
        <f t="shared" si="11"/>
        <v>0</v>
      </c>
      <c r="J36" s="52"/>
      <c r="K36" s="83"/>
      <c r="L36" s="51">
        <f t="shared" si="12"/>
        <v>0</v>
      </c>
      <c r="P36" s="11"/>
      <c r="Q36" s="43"/>
      <c r="R36" s="43"/>
      <c r="S36" s="44"/>
    </row>
    <row r="37" spans="1:19" ht="32.5" customHeight="1">
      <c r="A37" s="47"/>
      <c r="B37" s="63" t="s">
        <v>235</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236</v>
      </c>
      <c r="C38" s="52"/>
      <c r="D38" s="25"/>
      <c r="E38" s="83"/>
      <c r="F38" s="53">
        <f t="shared" si="10"/>
        <v>0</v>
      </c>
      <c r="G38" s="52"/>
      <c r="H38" s="83"/>
      <c r="I38" s="53">
        <f t="shared" si="11"/>
        <v>0</v>
      </c>
      <c r="J38" s="52"/>
      <c r="K38" s="83"/>
      <c r="L38" s="51">
        <f t="shared" si="12"/>
        <v>0</v>
      </c>
      <c r="P38" s="11"/>
      <c r="Q38" s="43"/>
      <c r="R38" s="43"/>
      <c r="S38" s="44"/>
    </row>
    <row r="39" spans="1:19" ht="26.15" customHeight="1">
      <c r="A39" s="101" t="s">
        <v>237</v>
      </c>
      <c r="B39" s="102"/>
      <c r="C39" s="57"/>
      <c r="D39" s="28"/>
      <c r="E39" s="81"/>
      <c r="F39" s="82">
        <f t="shared" si="7"/>
        <v>0</v>
      </c>
      <c r="G39" s="57"/>
      <c r="H39" s="81"/>
      <c r="I39" s="82">
        <f t="shared" si="8"/>
        <v>0</v>
      </c>
      <c r="J39" s="57"/>
      <c r="K39" s="81"/>
      <c r="L39" s="51">
        <f t="shared" si="9"/>
        <v>0</v>
      </c>
      <c r="P39" s="11"/>
      <c r="Q39" s="43"/>
      <c r="R39" s="43"/>
      <c r="S39" s="44"/>
    </row>
    <row r="40" spans="1:19" ht="26.15" customHeight="1">
      <c r="A40" s="45"/>
      <c r="B40" s="65" t="s">
        <v>238</v>
      </c>
      <c r="C40" s="58">
        <f>SUM(C31:C39)</f>
        <v>0</v>
      </c>
      <c r="D40" s="25"/>
      <c r="E40" s="26">
        <f>SUM(E31:E38)</f>
        <v>0</v>
      </c>
      <c r="F40" s="51">
        <f>C40-E40</f>
        <v>0</v>
      </c>
      <c r="G40" s="84">
        <f>SUM(G31:G39)</f>
        <v>0</v>
      </c>
      <c r="H40" s="26">
        <f>SUM(H31:H38)</f>
        <v>0</v>
      </c>
      <c r="I40" s="51">
        <f t="shared" si="8"/>
        <v>0</v>
      </c>
      <c r="J40" s="84">
        <f>SUM(J31:J39)</f>
        <v>0</v>
      </c>
      <c r="K40" s="26">
        <f>SUM(K31:K38)</f>
        <v>0</v>
      </c>
      <c r="L40" s="51">
        <f t="shared" si="9"/>
        <v>0</v>
      </c>
      <c r="P40" s="11"/>
      <c r="Q40" s="43"/>
      <c r="R40" s="43"/>
      <c r="S40" s="44"/>
    </row>
    <row r="41" spans="1:19" ht="26.15" customHeight="1">
      <c r="A41" s="45"/>
      <c r="B41" s="65" t="s">
        <v>230</v>
      </c>
      <c r="C41" s="59"/>
      <c r="D41" s="24"/>
      <c r="E41" s="23"/>
      <c r="F41" s="51">
        <f>C41-E41</f>
        <v>0</v>
      </c>
      <c r="G41" s="59"/>
      <c r="H41" s="23"/>
      <c r="I41" s="51">
        <f t="shared" si="8"/>
        <v>0</v>
      </c>
      <c r="J41" s="59"/>
      <c r="K41" s="23"/>
      <c r="L41" s="51">
        <f t="shared" si="9"/>
        <v>0</v>
      </c>
      <c r="P41" s="11"/>
      <c r="Q41" s="43"/>
      <c r="R41" s="43"/>
      <c r="S41" s="44"/>
    </row>
    <row r="42" spans="1:19" ht="26.15" customHeight="1" thickBot="1">
      <c r="A42" s="46"/>
      <c r="B42" s="67" t="s">
        <v>239</v>
      </c>
      <c r="C42" s="60">
        <f>SUM(C40:C41)</f>
        <v>0</v>
      </c>
      <c r="D42" s="79"/>
      <c r="E42" s="22">
        <f>SUM(E40:E41)</f>
        <v>0</v>
      </c>
      <c r="F42" s="61">
        <f t="shared" si="7"/>
        <v>0</v>
      </c>
      <c r="G42" s="80">
        <f>SUM(G40:G41)</f>
        <v>0</v>
      </c>
      <c r="H42" s="22">
        <f>SUM(H40:H41)</f>
        <v>0</v>
      </c>
      <c r="I42" s="61">
        <f t="shared" si="8"/>
        <v>0</v>
      </c>
      <c r="J42" s="80">
        <f>SUM(J40:J41)</f>
        <v>0</v>
      </c>
      <c r="K42" s="22">
        <f>SUM(K40:K41)</f>
        <v>0</v>
      </c>
      <c r="L42" s="61">
        <f t="shared" si="9"/>
        <v>0</v>
      </c>
      <c r="P42" s="11"/>
      <c r="Q42" s="11"/>
      <c r="R42" s="11"/>
      <c r="S42" s="11"/>
    </row>
    <row r="43" spans="1:19">
      <c r="A43" s="4"/>
      <c r="B43" s="4"/>
      <c r="C43" s="9"/>
      <c r="D43" s="10"/>
      <c r="E43" s="9"/>
      <c r="F43" s="9"/>
      <c r="G43" s="9"/>
      <c r="H43" s="9"/>
      <c r="I43" s="9"/>
      <c r="J43" s="9"/>
      <c r="K43" s="9"/>
      <c r="L43" s="9"/>
      <c r="P43" s="11"/>
      <c r="Q43" s="43"/>
      <c r="R43" s="43"/>
      <c r="S43" s="44"/>
    </row>
    <row r="44" spans="1:19" ht="30" customHeight="1">
      <c r="A44" s="1" t="s">
        <v>59</v>
      </c>
      <c r="P44" s="11"/>
      <c r="Q44" s="43"/>
      <c r="R44" s="43"/>
      <c r="S44" s="44"/>
    </row>
    <row r="45" spans="1:19" ht="24" customHeight="1">
      <c r="A45" s="4"/>
      <c r="B45" s="4" t="s">
        <v>243</v>
      </c>
      <c r="C45" s="10"/>
      <c r="D45" s="10"/>
      <c r="E45" s="9"/>
      <c r="F45" s="9"/>
      <c r="G45" s="10"/>
      <c r="H45" s="9"/>
      <c r="I45" s="9"/>
      <c r="J45" s="10"/>
      <c r="K45" s="9"/>
      <c r="L45" s="9"/>
      <c r="P45" s="11"/>
      <c r="Q45" s="43"/>
      <c r="R45" s="43"/>
      <c r="S45" s="44"/>
    </row>
    <row r="46" spans="1:19" ht="24" customHeight="1">
      <c r="A46" s="4"/>
      <c r="B46" s="4" t="s">
        <v>61</v>
      </c>
      <c r="C46" s="10"/>
      <c r="D46" s="10"/>
      <c r="E46" s="9"/>
      <c r="F46" s="9"/>
      <c r="G46" s="10"/>
      <c r="H46" s="9"/>
      <c r="I46" s="9"/>
      <c r="J46" s="10"/>
      <c r="K46" s="9"/>
      <c r="L46" s="9"/>
      <c r="P46" s="11"/>
      <c r="Q46" s="43"/>
      <c r="R46" s="43"/>
      <c r="S46" s="44"/>
    </row>
    <row r="47" spans="1:19" ht="24" customHeight="1">
      <c r="A47" s="4"/>
      <c r="B47" s="4" t="s">
        <v>245</v>
      </c>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c r="A67" s="8"/>
      <c r="B67" s="4"/>
      <c r="C67" s="6"/>
      <c r="D67" s="6"/>
      <c r="E67" s="5"/>
      <c r="F67" s="5"/>
      <c r="G67" s="6"/>
      <c r="H67" s="5"/>
      <c r="I67" s="5"/>
      <c r="J67" s="6"/>
      <c r="K67" s="5"/>
      <c r="L67" s="5"/>
    </row>
    <row r="68" spans="1:19">
      <c r="A68" s="7"/>
      <c r="B68" s="4"/>
      <c r="C68" s="6"/>
      <c r="D68" s="6"/>
      <c r="E68" s="5"/>
      <c r="F68" s="5"/>
      <c r="G68" s="6"/>
      <c r="H68" s="5"/>
      <c r="I68" s="5"/>
      <c r="J68" s="6"/>
      <c r="K68" s="5"/>
      <c r="L68" s="5"/>
    </row>
    <row r="69" spans="1:19">
      <c r="B69" s="4"/>
    </row>
    <row r="70" spans="1:19">
      <c r="B70" s="4"/>
    </row>
    <row r="71" spans="1:19">
      <c r="B71" s="4"/>
    </row>
    <row r="72" spans="1:19" s="3" customFormat="1">
      <c r="A72" s="1"/>
      <c r="B72" s="4"/>
      <c r="D72" s="1"/>
      <c r="E72" s="2"/>
      <c r="F72" s="2"/>
      <c r="H72" s="2"/>
      <c r="I72" s="2"/>
      <c r="K72" s="2"/>
      <c r="L72" s="2"/>
      <c r="M72" s="1"/>
      <c r="N72" s="1"/>
      <c r="O72" s="1"/>
      <c r="P72" s="1"/>
      <c r="Q72" s="1"/>
      <c r="R72" s="1"/>
      <c r="S72" s="1"/>
    </row>
    <row r="73" spans="1:19" s="3" customFormat="1">
      <c r="A73" s="1"/>
      <c r="B73" s="4"/>
      <c r="D73" s="1"/>
      <c r="E73" s="2"/>
      <c r="F73" s="2"/>
      <c r="H73" s="2"/>
      <c r="I73" s="2"/>
      <c r="K73" s="2"/>
      <c r="L73" s="2"/>
      <c r="M73" s="1"/>
      <c r="N73" s="1"/>
      <c r="O73" s="1"/>
      <c r="P73" s="1"/>
      <c r="Q73" s="1"/>
      <c r="R73" s="1"/>
      <c r="S73" s="1"/>
    </row>
    <row r="74" spans="1:19" s="3" customFormat="1">
      <c r="A74" s="1"/>
      <c r="B74" s="4"/>
      <c r="D74" s="1"/>
      <c r="E74" s="2"/>
      <c r="F74" s="2"/>
      <c r="H74" s="2"/>
      <c r="I74" s="2"/>
      <c r="K74" s="2"/>
      <c r="L74" s="2"/>
      <c r="M74" s="1"/>
      <c r="N74" s="1"/>
      <c r="O74" s="1"/>
      <c r="P74" s="1"/>
      <c r="Q74" s="1"/>
      <c r="R74" s="1"/>
      <c r="S74"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6:B26"/>
    <mergeCell ref="A39:B39"/>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23A6A-D1CA-499D-926B-DA53FF1D8569}">
  <sheetPr>
    <tabColor theme="5" tint="0.79998168889431442"/>
    <pageSetUpPr fitToPage="1"/>
  </sheetPr>
  <dimension ref="A1:S71"/>
  <sheetViews>
    <sheetView showGridLines="0" view="pageBreakPreview" topLeftCell="A29" zoomScale="85" zoomScaleNormal="100" zoomScaleSheetLayoutView="85" zoomScalePageLayoutView="70" workbookViewId="0">
      <selection activeCell="B44" sqref="B44"/>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229</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E26-(E24/2)</f>
        <v>0</v>
      </c>
      <c r="S5" s="11"/>
    </row>
    <row r="6" spans="1:19" ht="32.5" customHeight="1">
      <c r="A6" s="47" t="s">
        <v>7</v>
      </c>
      <c r="B6" s="63" t="s">
        <v>142</v>
      </c>
      <c r="C6" s="50"/>
      <c r="D6" s="34"/>
      <c r="E6" s="36"/>
      <c r="F6" s="51">
        <f t="shared" ref="F6:F22" si="0">C6-E6</f>
        <v>0</v>
      </c>
      <c r="G6" s="50"/>
      <c r="H6" s="36"/>
      <c r="I6" s="51">
        <f t="shared" ref="I6:I22" si="1">G6-H6</f>
        <v>0</v>
      </c>
      <c r="J6" s="50"/>
      <c r="K6" s="36"/>
      <c r="L6" s="51">
        <f t="shared" ref="L6:L22" si="2">J6-K6</f>
        <v>0</v>
      </c>
      <c r="P6" s="11"/>
      <c r="Q6" s="41"/>
      <c r="R6" s="42"/>
      <c r="S6" s="11"/>
    </row>
    <row r="7" spans="1:19" ht="32.5" customHeight="1">
      <c r="A7" s="47" t="s">
        <v>8</v>
      </c>
      <c r="B7" s="63" t="s">
        <v>166</v>
      </c>
      <c r="C7" s="50"/>
      <c r="D7" s="34"/>
      <c r="E7" s="36"/>
      <c r="F7" s="51">
        <f t="shared" si="0"/>
        <v>0</v>
      </c>
      <c r="G7" s="50"/>
      <c r="H7" s="36"/>
      <c r="I7" s="51">
        <f t="shared" si="1"/>
        <v>0</v>
      </c>
      <c r="J7" s="50"/>
      <c r="K7" s="36"/>
      <c r="L7" s="51">
        <f t="shared" si="2"/>
        <v>0</v>
      </c>
      <c r="P7" s="11"/>
      <c r="Q7" s="11"/>
      <c r="R7" s="11"/>
      <c r="S7" s="11"/>
    </row>
    <row r="8" spans="1:19" ht="32.5" customHeight="1">
      <c r="A8" s="47" t="s">
        <v>175</v>
      </c>
      <c r="B8" s="63" t="s">
        <v>167</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s="70" t="s">
        <v>68</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69</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63" t="s">
        <v>70</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72</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22.5" customHeight="1">
      <c r="A13" s="47" t="s">
        <v>180</v>
      </c>
      <c r="B13" t="s">
        <v>30</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168</v>
      </c>
      <c r="C14" s="50"/>
      <c r="D14" s="34"/>
      <c r="E14" s="36"/>
      <c r="F14" s="51">
        <f t="shared" si="0"/>
        <v>0</v>
      </c>
      <c r="G14" s="50"/>
      <c r="H14" s="36"/>
      <c r="I14" s="51">
        <f t="shared" si="1"/>
        <v>0</v>
      </c>
      <c r="J14" s="50"/>
      <c r="K14" s="36"/>
      <c r="L14" s="51">
        <f t="shared" si="2"/>
        <v>0</v>
      </c>
      <c r="P14" s="11"/>
      <c r="Q14" s="11"/>
      <c r="R14" s="11"/>
      <c r="S14" s="11"/>
    </row>
    <row r="15" spans="1:19" ht="33.5" customHeight="1">
      <c r="A15" s="47" t="s">
        <v>182</v>
      </c>
      <c r="B15" s="69" t="s">
        <v>151</v>
      </c>
      <c r="C15" s="50"/>
      <c r="D15" s="34"/>
      <c r="E15" s="36"/>
      <c r="F15" s="51">
        <f t="shared" si="0"/>
        <v>0</v>
      </c>
      <c r="G15" s="50"/>
      <c r="H15" s="36"/>
      <c r="I15" s="51">
        <f t="shared" si="1"/>
        <v>0</v>
      </c>
      <c r="J15" s="50"/>
      <c r="K15" s="36"/>
      <c r="L15" s="51">
        <f t="shared" si="2"/>
        <v>0</v>
      </c>
      <c r="P15" s="11"/>
      <c r="Q15" s="11"/>
      <c r="R15" s="11"/>
      <c r="S15" s="11"/>
    </row>
    <row r="16" spans="1:19" ht="32.5" customHeight="1">
      <c r="A16" s="47" t="s">
        <v>183</v>
      </c>
      <c r="B16" s="63" t="s">
        <v>152</v>
      </c>
      <c r="C16" s="50"/>
      <c r="D16" s="34"/>
      <c r="E16" s="36"/>
      <c r="F16" s="51">
        <f t="shared" si="0"/>
        <v>0</v>
      </c>
      <c r="G16" s="50"/>
      <c r="H16" s="36"/>
      <c r="I16" s="51">
        <f t="shared" si="1"/>
        <v>0</v>
      </c>
      <c r="J16" s="50"/>
      <c r="K16" s="36"/>
      <c r="L16" s="51">
        <f t="shared" si="2"/>
        <v>0</v>
      </c>
      <c r="P16" s="11"/>
      <c r="Q16" s="13" t="s">
        <v>57</v>
      </c>
      <c r="R16" s="12">
        <f>VLOOKUP(R5,Q9:S13,3,1)</f>
        <v>0.125</v>
      </c>
      <c r="S16" s="11"/>
    </row>
    <row r="17" spans="1:19" ht="24" customHeight="1">
      <c r="A17" s="47" t="s">
        <v>184</v>
      </c>
      <c r="B17" s="63" t="s">
        <v>99</v>
      </c>
      <c r="C17" s="50"/>
      <c r="D17" s="34"/>
      <c r="E17" s="36"/>
      <c r="F17" s="51">
        <f t="shared" si="0"/>
        <v>0</v>
      </c>
      <c r="G17" s="50"/>
      <c r="H17" s="36"/>
      <c r="I17" s="51">
        <f t="shared" si="1"/>
        <v>0</v>
      </c>
      <c r="J17" s="50"/>
      <c r="K17" s="36"/>
      <c r="L17" s="51">
        <f t="shared" si="2"/>
        <v>0</v>
      </c>
      <c r="P17" s="11"/>
      <c r="Q17" s="11"/>
      <c r="R17" s="11"/>
      <c r="S17" s="11"/>
    </row>
    <row r="18" spans="1:19" ht="24" customHeight="1">
      <c r="A18" s="47" t="s">
        <v>185</v>
      </c>
      <c r="B18" s="63" t="s">
        <v>38</v>
      </c>
      <c r="C18" s="50"/>
      <c r="D18" s="34"/>
      <c r="E18" s="36"/>
      <c r="F18" s="51">
        <f t="shared" si="0"/>
        <v>0</v>
      </c>
      <c r="G18" s="50"/>
      <c r="H18" s="36"/>
      <c r="I18" s="51">
        <f t="shared" si="1"/>
        <v>0</v>
      </c>
      <c r="J18" s="50"/>
      <c r="K18" s="36"/>
      <c r="L18" s="51">
        <f t="shared" si="2"/>
        <v>0</v>
      </c>
    </row>
    <row r="19" spans="1:19" ht="32.5" customHeight="1">
      <c r="A19" s="47" t="s">
        <v>186</v>
      </c>
      <c r="B19" s="63" t="s">
        <v>104</v>
      </c>
      <c r="C19" s="50"/>
      <c r="D19" s="34"/>
      <c r="E19" s="36"/>
      <c r="F19" s="51">
        <f t="shared" si="0"/>
        <v>0</v>
      </c>
      <c r="G19" s="50"/>
      <c r="H19" s="36"/>
      <c r="I19" s="51">
        <f t="shared" si="1"/>
        <v>0</v>
      </c>
      <c r="J19" s="50"/>
      <c r="K19" s="36"/>
      <c r="L19" s="51">
        <f t="shared" si="2"/>
        <v>0</v>
      </c>
    </row>
    <row r="20" spans="1:19" ht="92" customHeight="1">
      <c r="A20" s="47" t="s">
        <v>187</v>
      </c>
      <c r="B20" s="63" t="s">
        <v>106</v>
      </c>
      <c r="C20" s="50"/>
      <c r="D20" s="34"/>
      <c r="E20" s="36"/>
      <c r="F20" s="51">
        <f t="shared" si="0"/>
        <v>0</v>
      </c>
      <c r="G20" s="50"/>
      <c r="H20" s="36"/>
      <c r="I20" s="51">
        <f t="shared" si="1"/>
        <v>0</v>
      </c>
      <c r="J20" s="50"/>
      <c r="K20" s="36"/>
      <c r="L20" s="51">
        <f t="shared" si="2"/>
        <v>0</v>
      </c>
    </row>
    <row r="21" spans="1:19" ht="32.5" customHeight="1">
      <c r="A21" s="47" t="s">
        <v>188</v>
      </c>
      <c r="B21" s="63" t="s">
        <v>42</v>
      </c>
      <c r="C21" s="50"/>
      <c r="D21" s="34"/>
      <c r="E21" s="36"/>
      <c r="F21" s="51">
        <f t="shared" si="0"/>
        <v>0</v>
      </c>
      <c r="G21" s="50"/>
      <c r="H21" s="36"/>
      <c r="I21" s="51">
        <f t="shared" si="1"/>
        <v>0</v>
      </c>
      <c r="J21" s="50"/>
      <c r="K21" s="36"/>
      <c r="L21" s="51">
        <f t="shared" si="2"/>
        <v>0</v>
      </c>
    </row>
    <row r="22" spans="1:19" ht="32.5" customHeight="1">
      <c r="A22" s="47"/>
      <c r="B22" s="63" t="s">
        <v>66</v>
      </c>
      <c r="C22" s="50"/>
      <c r="D22" s="34"/>
      <c r="E22" s="78"/>
      <c r="F22" s="51">
        <f t="shared" si="0"/>
        <v>0</v>
      </c>
      <c r="G22" s="50"/>
      <c r="H22" s="78"/>
      <c r="I22" s="51">
        <f t="shared" si="1"/>
        <v>0</v>
      </c>
      <c r="J22" s="50"/>
      <c r="K22" s="78"/>
      <c r="L22" s="51">
        <f t="shared" si="2"/>
        <v>0</v>
      </c>
      <c r="P22" s="21" t="s">
        <v>58</v>
      </c>
      <c r="Q22" s="11"/>
      <c r="R22" s="11"/>
      <c r="S22" s="11"/>
    </row>
    <row r="23" spans="1:19" ht="32.5" customHeight="1">
      <c r="A23" s="99" t="s">
        <v>221</v>
      </c>
      <c r="B23" s="100"/>
      <c r="C23" s="75">
        <f>SUM(C6:C22)</f>
        <v>0</v>
      </c>
      <c r="D23" s="34"/>
      <c r="E23" s="76">
        <f>SUM(E6:E21)</f>
        <v>0</v>
      </c>
      <c r="F23" s="51">
        <f>C23-E23</f>
        <v>0</v>
      </c>
      <c r="G23" s="75">
        <f>SUM(G6:G22)</f>
        <v>0</v>
      </c>
      <c r="H23" s="76">
        <f>SUM(H6:H21)</f>
        <v>0</v>
      </c>
      <c r="I23" s="51">
        <f>G23-H23</f>
        <v>0</v>
      </c>
      <c r="J23" s="75">
        <f>SUM(J6:J22)</f>
        <v>0</v>
      </c>
      <c r="K23" s="76">
        <f>SUM(K6:K21)</f>
        <v>0</v>
      </c>
      <c r="L23" s="51">
        <f>J23-K23</f>
        <v>0</v>
      </c>
      <c r="P23" s="11"/>
      <c r="Q23" s="20" t="s">
        <v>60</v>
      </c>
      <c r="R23" s="19">
        <f>E28</f>
        <v>0</v>
      </c>
      <c r="S23" s="11"/>
    </row>
    <row r="24" spans="1:19" ht="26.15" customHeight="1">
      <c r="A24" s="35"/>
      <c r="B24" s="65" t="s">
        <v>56</v>
      </c>
      <c r="C24" s="52"/>
      <c r="D24" s="25"/>
      <c r="E24" s="27"/>
      <c r="F24" s="51">
        <f t="shared" ref="F24:F27" si="3">C24-E24</f>
        <v>0</v>
      </c>
      <c r="G24" s="52"/>
      <c r="H24" s="27"/>
      <c r="I24" s="51">
        <f t="shared" ref="I24:I27" si="4">G24-H24</f>
        <v>0</v>
      </c>
      <c r="J24" s="52"/>
      <c r="K24" s="27"/>
      <c r="L24" s="51">
        <f t="shared" ref="L24:L27" si="5">J24-K24</f>
        <v>0</v>
      </c>
      <c r="P24" s="11"/>
      <c r="Q24" s="11"/>
      <c r="R24" s="11"/>
      <c r="S24" s="11"/>
    </row>
    <row r="25" spans="1:19" ht="26.15" customHeight="1">
      <c r="A25" s="35"/>
      <c r="B25" s="65" t="s">
        <v>216</v>
      </c>
      <c r="C25" s="54"/>
      <c r="D25" s="25"/>
      <c r="E25" s="27"/>
      <c r="F25" s="53">
        <f t="shared" si="3"/>
        <v>0</v>
      </c>
      <c r="G25" s="54"/>
      <c r="H25" s="27"/>
      <c r="I25" s="53">
        <f t="shared" si="4"/>
        <v>0</v>
      </c>
      <c r="J25" s="54"/>
      <c r="K25" s="27"/>
      <c r="L25" s="53">
        <f t="shared" si="5"/>
        <v>0</v>
      </c>
      <c r="P25" s="11"/>
      <c r="Q25" s="18" t="s">
        <v>54</v>
      </c>
      <c r="R25" s="17"/>
      <c r="S25" s="13" t="s">
        <v>55</v>
      </c>
    </row>
    <row r="26" spans="1:19" ht="26.15" customHeight="1">
      <c r="A26" s="45"/>
      <c r="B26" s="65" t="s">
        <v>217</v>
      </c>
      <c r="C26" s="55">
        <f>C23+C25</f>
        <v>0</v>
      </c>
      <c r="D26" s="34"/>
      <c r="E26" s="77">
        <f>E23+E25</f>
        <v>0</v>
      </c>
      <c r="F26" s="53">
        <f t="shared" si="3"/>
        <v>0</v>
      </c>
      <c r="G26" s="55">
        <f>G23+G25</f>
        <v>0</v>
      </c>
      <c r="H26" s="77">
        <f>H23+H25</f>
        <v>0</v>
      </c>
      <c r="I26" s="53">
        <f t="shared" si="4"/>
        <v>0</v>
      </c>
      <c r="J26" s="55">
        <f>J23+J25</f>
        <v>0</v>
      </c>
      <c r="K26" s="77">
        <f>K23+K25</f>
        <v>0</v>
      </c>
      <c r="L26" s="53">
        <f t="shared" si="5"/>
        <v>0</v>
      </c>
      <c r="M26" s="87" t="s">
        <v>241</v>
      </c>
      <c r="P26" s="11"/>
      <c r="Q26" s="16">
        <v>0</v>
      </c>
      <c r="R26" s="15">
        <v>5000000</v>
      </c>
      <c r="S26" s="14">
        <v>0.14000000000000001</v>
      </c>
    </row>
    <row r="27" spans="1:19" ht="42" customHeight="1">
      <c r="A27" s="33"/>
      <c r="B27" s="66" t="s">
        <v>218</v>
      </c>
      <c r="C27" s="57"/>
      <c r="D27" s="89" t="e">
        <f>E27/(E26-E24/2)</f>
        <v>#DIV/0!</v>
      </c>
      <c r="E27" s="32"/>
      <c r="F27" s="53">
        <f t="shared" si="3"/>
        <v>0</v>
      </c>
      <c r="G27" s="52"/>
      <c r="H27" s="32"/>
      <c r="I27" s="53">
        <f t="shared" si="4"/>
        <v>0</v>
      </c>
      <c r="J27" s="52"/>
      <c r="K27" s="32"/>
      <c r="L27" s="53">
        <f t="shared" si="5"/>
        <v>0</v>
      </c>
      <c r="M27" s="88" t="e">
        <f>IF(D27&lt;=R16,"○","×")</f>
        <v>#DIV/0!</v>
      </c>
      <c r="P27" s="11"/>
      <c r="Q27" s="15">
        <f>R26+1</f>
        <v>5000001</v>
      </c>
      <c r="R27" s="15">
        <v>10000000</v>
      </c>
      <c r="S27" s="14">
        <v>0.13500000000000001</v>
      </c>
    </row>
    <row r="28" spans="1:19" ht="26.15" customHeight="1">
      <c r="A28" s="45"/>
      <c r="B28" s="65" t="s">
        <v>219</v>
      </c>
      <c r="C28" s="56">
        <f>C26+C27</f>
        <v>0</v>
      </c>
      <c r="D28" s="24"/>
      <c r="E28" s="31">
        <f>E26+E27</f>
        <v>0</v>
      </c>
      <c r="F28" s="53">
        <f t="shared" ref="F28:L28" si="6">F26+F27</f>
        <v>0</v>
      </c>
      <c r="G28" s="56">
        <f>G26+G27</f>
        <v>0</v>
      </c>
      <c r="H28" s="31">
        <f>H26+H27</f>
        <v>0</v>
      </c>
      <c r="I28" s="53">
        <f t="shared" si="6"/>
        <v>0</v>
      </c>
      <c r="J28" s="56">
        <f>J26+J27</f>
        <v>0</v>
      </c>
      <c r="K28" s="31">
        <f>K26+K27</f>
        <v>0</v>
      </c>
      <c r="L28" s="53">
        <f t="shared" si="6"/>
        <v>0</v>
      </c>
      <c r="P28" s="11"/>
      <c r="Q28" s="15">
        <f>R27+1</f>
        <v>10000001</v>
      </c>
      <c r="R28" s="15">
        <v>40000000</v>
      </c>
      <c r="S28" s="14">
        <v>0.13</v>
      </c>
    </row>
    <row r="29" spans="1:19" ht="36.65" customHeight="1">
      <c r="A29" s="30"/>
      <c r="B29" s="66" t="s">
        <v>220</v>
      </c>
      <c r="C29" s="57"/>
      <c r="D29" s="90" t="e">
        <f>E29/E28</f>
        <v>#DIV/0!</v>
      </c>
      <c r="E29" s="29"/>
      <c r="F29" s="51">
        <f t="shared" ref="F29:F39" si="7">C29-E29</f>
        <v>0</v>
      </c>
      <c r="G29" s="52"/>
      <c r="H29" s="29"/>
      <c r="I29" s="51">
        <f t="shared" ref="I29:I39" si="8">G29-H29</f>
        <v>0</v>
      </c>
      <c r="J29" s="52"/>
      <c r="K29" s="29"/>
      <c r="L29" s="51">
        <f t="shared" ref="L29:L39" si="9">J29-K29</f>
        <v>0</v>
      </c>
      <c r="M29" s="88" t="e">
        <f>IF(D29&lt;=R34,"○","×")</f>
        <v>#DIV/0!</v>
      </c>
      <c r="P29" s="11"/>
      <c r="Q29" s="15">
        <f>R28+1</f>
        <v>40000001</v>
      </c>
      <c r="R29" s="15">
        <v>100000000</v>
      </c>
      <c r="S29" s="14">
        <v>0.125</v>
      </c>
    </row>
    <row r="30" spans="1:19" ht="32.5" customHeight="1">
      <c r="A30" s="47"/>
      <c r="B30" s="63" t="s">
        <v>231</v>
      </c>
      <c r="C30" s="52"/>
      <c r="D30" s="25"/>
      <c r="E30" s="83"/>
      <c r="F30" s="53">
        <f t="shared" ref="F30:F35" si="10">C30-E30</f>
        <v>0</v>
      </c>
      <c r="G30" s="52"/>
      <c r="H30" s="83"/>
      <c r="I30" s="53">
        <f t="shared" ref="I30:I35" si="11">G30-H30</f>
        <v>0</v>
      </c>
      <c r="J30" s="52"/>
      <c r="K30" s="83"/>
      <c r="L30" s="51">
        <f t="shared" ref="L30:L35" si="12">J30-K30</f>
        <v>0</v>
      </c>
      <c r="P30" s="11"/>
      <c r="Q30" s="15">
        <f>R29+1</f>
        <v>100000001</v>
      </c>
      <c r="R30" s="15">
        <v>200000000</v>
      </c>
      <c r="S30" s="14">
        <v>0.12</v>
      </c>
    </row>
    <row r="31" spans="1:19" ht="32.5" customHeight="1">
      <c r="A31" s="47"/>
      <c r="B31" s="63" t="s">
        <v>232</v>
      </c>
      <c r="C31" s="52"/>
      <c r="D31" s="25"/>
      <c r="E31" s="83"/>
      <c r="F31" s="53">
        <f t="shared" si="10"/>
        <v>0</v>
      </c>
      <c r="G31" s="52"/>
      <c r="H31" s="83"/>
      <c r="I31" s="53">
        <f t="shared" si="11"/>
        <v>0</v>
      </c>
      <c r="J31" s="52"/>
      <c r="K31" s="83"/>
      <c r="L31" s="51">
        <f t="shared" si="12"/>
        <v>0</v>
      </c>
      <c r="P31" s="11"/>
      <c r="Q31" s="15">
        <f>R30+1</f>
        <v>200000001</v>
      </c>
      <c r="R31" s="15">
        <v>999999999999</v>
      </c>
      <c r="S31" s="14">
        <v>0.115</v>
      </c>
    </row>
    <row r="32" spans="1:19" ht="32.5" customHeight="1">
      <c r="A32" s="47"/>
      <c r="B32" s="63" t="s">
        <v>233</v>
      </c>
      <c r="C32" s="52"/>
      <c r="D32" s="25"/>
      <c r="E32" s="83"/>
      <c r="F32" s="53">
        <f t="shared" si="10"/>
        <v>0</v>
      </c>
      <c r="G32" s="52"/>
      <c r="H32" s="83"/>
      <c r="I32" s="53">
        <f t="shared" si="11"/>
        <v>0</v>
      </c>
      <c r="J32" s="52"/>
      <c r="K32" s="83"/>
      <c r="L32" s="51">
        <f t="shared" si="12"/>
        <v>0</v>
      </c>
      <c r="P32" s="11"/>
      <c r="Q32" s="11"/>
      <c r="R32" s="11"/>
      <c r="S32" s="11"/>
    </row>
    <row r="33" spans="1:19" ht="32.5" customHeight="1">
      <c r="A33" s="47"/>
      <c r="B33" s="63" t="s">
        <v>234</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235</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236</v>
      </c>
      <c r="C35" s="52"/>
      <c r="D35" s="25"/>
      <c r="E35" s="83"/>
      <c r="F35" s="53">
        <f t="shared" si="10"/>
        <v>0</v>
      </c>
      <c r="G35" s="52"/>
      <c r="H35" s="83"/>
      <c r="I35" s="53">
        <f t="shared" si="11"/>
        <v>0</v>
      </c>
      <c r="J35" s="52"/>
      <c r="K35" s="83"/>
      <c r="L35" s="51">
        <f t="shared" si="12"/>
        <v>0</v>
      </c>
      <c r="P35" s="11"/>
      <c r="Q35" s="43"/>
      <c r="R35" s="43"/>
      <c r="S35" s="44"/>
    </row>
    <row r="36" spans="1:19" ht="26.15" customHeight="1">
      <c r="A36" s="101" t="s">
        <v>237</v>
      </c>
      <c r="B36" s="102"/>
      <c r="C36" s="57"/>
      <c r="D36" s="28"/>
      <c r="E36" s="81"/>
      <c r="F36" s="82">
        <f t="shared" si="7"/>
        <v>0</v>
      </c>
      <c r="G36" s="57"/>
      <c r="H36" s="81"/>
      <c r="I36" s="82">
        <f t="shared" si="8"/>
        <v>0</v>
      </c>
      <c r="J36" s="57"/>
      <c r="K36" s="81"/>
      <c r="L36" s="51">
        <f t="shared" si="9"/>
        <v>0</v>
      </c>
      <c r="P36" s="11"/>
      <c r="Q36" s="43"/>
      <c r="R36" s="43"/>
      <c r="S36" s="44"/>
    </row>
    <row r="37" spans="1:19" ht="26.15" customHeight="1">
      <c r="A37" s="45"/>
      <c r="B37" s="65" t="s">
        <v>238</v>
      </c>
      <c r="C37" s="58">
        <f>SUM(C28:C36)</f>
        <v>0</v>
      </c>
      <c r="D37" s="25"/>
      <c r="E37" s="26">
        <f>SUM(E28:E35)</f>
        <v>0</v>
      </c>
      <c r="F37" s="51">
        <f>C37-E37</f>
        <v>0</v>
      </c>
      <c r="G37" s="84">
        <f>SUM(G28:G36)</f>
        <v>0</v>
      </c>
      <c r="H37" s="26">
        <f>SUM(H28:H35)</f>
        <v>0</v>
      </c>
      <c r="I37" s="51">
        <f t="shared" si="8"/>
        <v>0</v>
      </c>
      <c r="J37" s="84">
        <f>SUM(J28:J36)</f>
        <v>0</v>
      </c>
      <c r="K37" s="26">
        <f>SUM(K28:K35)</f>
        <v>0</v>
      </c>
      <c r="L37" s="51">
        <f t="shared" si="9"/>
        <v>0</v>
      </c>
      <c r="P37" s="11"/>
      <c r="Q37" s="43"/>
      <c r="R37" s="43"/>
      <c r="S37" s="44"/>
    </row>
    <row r="38" spans="1:19" ht="26.15" customHeight="1">
      <c r="A38" s="45"/>
      <c r="B38" s="65" t="s">
        <v>230</v>
      </c>
      <c r="C38" s="59"/>
      <c r="D38" s="24"/>
      <c r="E38" s="23"/>
      <c r="F38" s="51">
        <f>C38-E38</f>
        <v>0</v>
      </c>
      <c r="G38" s="59"/>
      <c r="H38" s="23"/>
      <c r="I38" s="51">
        <f t="shared" si="8"/>
        <v>0</v>
      </c>
      <c r="J38" s="59"/>
      <c r="K38" s="23"/>
      <c r="L38" s="51">
        <f t="shared" si="9"/>
        <v>0</v>
      </c>
      <c r="P38" s="11"/>
      <c r="Q38" s="43"/>
      <c r="R38" s="43"/>
      <c r="S38" s="44"/>
    </row>
    <row r="39" spans="1:19" ht="26.15" customHeight="1" thickBot="1">
      <c r="A39" s="46"/>
      <c r="B39" s="67" t="s">
        <v>239</v>
      </c>
      <c r="C39" s="60">
        <f>SUM(C37:C38)</f>
        <v>0</v>
      </c>
      <c r="D39" s="79"/>
      <c r="E39" s="22">
        <f>SUM(E37:E38)</f>
        <v>0</v>
      </c>
      <c r="F39" s="61">
        <f t="shared" si="7"/>
        <v>0</v>
      </c>
      <c r="G39" s="80">
        <f>SUM(G37:G38)</f>
        <v>0</v>
      </c>
      <c r="H39" s="22">
        <f>SUM(H37:H38)</f>
        <v>0</v>
      </c>
      <c r="I39" s="61">
        <f t="shared" si="8"/>
        <v>0</v>
      </c>
      <c r="J39" s="80">
        <f>SUM(J37:J38)</f>
        <v>0</v>
      </c>
      <c r="K39" s="22">
        <f>SUM(K37:K38)</f>
        <v>0</v>
      </c>
      <c r="L39" s="61">
        <f t="shared" si="9"/>
        <v>0</v>
      </c>
      <c r="P39" s="11"/>
      <c r="Q39" s="11"/>
      <c r="R39" s="11"/>
      <c r="S39" s="11"/>
    </row>
    <row r="40" spans="1:19">
      <c r="A40" s="4"/>
      <c r="B40" s="4"/>
      <c r="C40" s="9"/>
      <c r="D40" s="10"/>
      <c r="E40" s="9"/>
      <c r="F40" s="9"/>
      <c r="G40" s="9"/>
      <c r="H40" s="9"/>
      <c r="I40" s="9"/>
      <c r="J40" s="9"/>
      <c r="K40" s="9"/>
      <c r="L40" s="9"/>
      <c r="P40" s="11"/>
      <c r="Q40" s="11"/>
      <c r="R40" s="11"/>
      <c r="S40" s="11"/>
    </row>
    <row r="41" spans="1:19" ht="30" customHeight="1">
      <c r="A41" s="1" t="s">
        <v>59</v>
      </c>
      <c r="P41" s="11"/>
      <c r="Q41" s="43"/>
      <c r="R41" s="43"/>
      <c r="S41" s="44"/>
    </row>
    <row r="42" spans="1:19" ht="24" customHeight="1">
      <c r="A42" s="4"/>
      <c r="B42" s="4" t="s">
        <v>243</v>
      </c>
      <c r="C42" s="10"/>
      <c r="D42" s="10"/>
      <c r="E42" s="9"/>
      <c r="F42" s="9"/>
      <c r="G42" s="10"/>
      <c r="H42" s="9"/>
      <c r="I42" s="9"/>
      <c r="J42" s="10"/>
      <c r="K42" s="9"/>
      <c r="L42" s="9"/>
      <c r="P42" s="11"/>
      <c r="Q42" s="43"/>
      <c r="R42" s="43"/>
      <c r="S42" s="44"/>
    </row>
    <row r="43" spans="1:19" ht="24" customHeight="1">
      <c r="A43" s="4"/>
      <c r="B43" s="4" t="s">
        <v>61</v>
      </c>
      <c r="C43" s="10"/>
      <c r="D43" s="10"/>
      <c r="E43" s="9"/>
      <c r="F43" s="9"/>
      <c r="G43" s="10"/>
      <c r="H43" s="9"/>
      <c r="I43" s="9"/>
      <c r="J43" s="10"/>
      <c r="K43" s="9"/>
      <c r="L43" s="9"/>
      <c r="P43" s="11"/>
      <c r="Q43" s="43"/>
      <c r="R43" s="43"/>
      <c r="S43" s="44"/>
    </row>
    <row r="44" spans="1:19" ht="24" customHeight="1">
      <c r="A44" s="4"/>
      <c r="B44" s="4" t="s">
        <v>245</v>
      </c>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c r="A64" s="8"/>
      <c r="B64" s="4"/>
      <c r="C64" s="6"/>
      <c r="D64" s="6"/>
      <c r="E64" s="5"/>
      <c r="F64" s="5"/>
      <c r="G64" s="6"/>
      <c r="H64" s="5"/>
      <c r="I64" s="5"/>
      <c r="J64" s="6"/>
      <c r="K64" s="5"/>
      <c r="L64" s="5"/>
    </row>
    <row r="65" spans="1:19">
      <c r="A65" s="7"/>
      <c r="B65" s="4"/>
      <c r="C65" s="6"/>
      <c r="D65" s="6"/>
      <c r="E65" s="5"/>
      <c r="F65" s="5"/>
      <c r="G65" s="6"/>
      <c r="H65" s="5"/>
      <c r="I65" s="5"/>
      <c r="J65" s="6"/>
      <c r="K65" s="5"/>
      <c r="L65" s="5"/>
    </row>
    <row r="66" spans="1:19">
      <c r="B66" s="4"/>
    </row>
    <row r="67" spans="1:19">
      <c r="B67" s="4"/>
    </row>
    <row r="68" spans="1:19">
      <c r="B68" s="4"/>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row r="71" spans="1:19" s="3" customFormat="1">
      <c r="A71" s="1"/>
      <c r="B71" s="4"/>
      <c r="D71" s="1"/>
      <c r="E71" s="2"/>
      <c r="F71" s="2"/>
      <c r="H71" s="2"/>
      <c r="I71" s="2"/>
      <c r="K71" s="2"/>
      <c r="L71" s="2"/>
      <c r="M71" s="1"/>
      <c r="N71" s="1"/>
      <c r="O71" s="1"/>
      <c r="P71" s="1"/>
      <c r="Q71" s="1"/>
      <c r="R71" s="1"/>
      <c r="S71" s="1"/>
    </row>
  </sheetData>
  <mergeCells count="15">
    <mergeCell ref="C2:F2"/>
    <mergeCell ref="G2:I2"/>
    <mergeCell ref="J2:L2"/>
    <mergeCell ref="A3:B4"/>
    <mergeCell ref="C3:C4"/>
    <mergeCell ref="D3:F3"/>
    <mergeCell ref="G3:G4"/>
    <mergeCell ref="H3:I3"/>
    <mergeCell ref="J3:J4"/>
    <mergeCell ref="K3:L3"/>
    <mergeCell ref="A23:B23"/>
    <mergeCell ref="A36:B36"/>
    <mergeCell ref="C5:F5"/>
    <mergeCell ref="G5:I5"/>
    <mergeCell ref="J5:L5"/>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E4961-A0E8-4DCC-8F29-A5AC727C3BA1}">
  <sheetPr>
    <tabColor theme="5" tint="0.79998168889431442"/>
    <pageSetUpPr fitToPage="1"/>
  </sheetPr>
  <dimension ref="A1:S68"/>
  <sheetViews>
    <sheetView showGridLines="0" view="pageBreakPreview" topLeftCell="A25" zoomScale="85" zoomScaleNormal="100" zoomScaleSheetLayoutView="85" zoomScalePageLayoutView="70" workbookViewId="0">
      <selection activeCell="B41" sqref="B41"/>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226</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E23-(E21/2)</f>
        <v>0</v>
      </c>
      <c r="S5" s="11"/>
    </row>
    <row r="6" spans="1:19" ht="32.5" customHeight="1">
      <c r="A6" s="47" t="s">
        <v>7</v>
      </c>
      <c r="B6" s="63" t="s">
        <v>86</v>
      </c>
      <c r="C6" s="50"/>
      <c r="D6" s="34"/>
      <c r="E6" s="36"/>
      <c r="F6" s="51">
        <f t="shared" ref="F6:F19" si="0">C6-E6</f>
        <v>0</v>
      </c>
      <c r="G6" s="50"/>
      <c r="H6" s="36"/>
      <c r="I6" s="51">
        <f t="shared" ref="I6:I19" si="1">G6-H6</f>
        <v>0</v>
      </c>
      <c r="J6" s="50"/>
      <c r="K6" s="36"/>
      <c r="L6" s="51">
        <f t="shared" ref="L6:L19" si="2">J6-K6</f>
        <v>0</v>
      </c>
      <c r="P6" s="11"/>
      <c r="Q6" s="41"/>
      <c r="R6" s="42"/>
      <c r="S6" s="11"/>
    </row>
    <row r="7" spans="1:19" ht="32.5" customHeight="1">
      <c r="A7" s="47" t="s">
        <v>8</v>
      </c>
      <c r="B7" s="63" t="s">
        <v>211</v>
      </c>
      <c r="C7" s="50"/>
      <c r="D7" s="34"/>
      <c r="E7" s="36"/>
      <c r="F7" s="51">
        <f t="shared" si="0"/>
        <v>0</v>
      </c>
      <c r="G7" s="50"/>
      <c r="H7" s="36"/>
      <c r="I7" s="51">
        <f t="shared" si="1"/>
        <v>0</v>
      </c>
      <c r="J7" s="50"/>
      <c r="K7" s="36"/>
      <c r="L7" s="51">
        <f t="shared" si="2"/>
        <v>0</v>
      </c>
      <c r="P7" s="11"/>
      <c r="Q7" s="11"/>
      <c r="R7" s="11"/>
      <c r="S7" s="11"/>
    </row>
    <row r="8" spans="1:19" ht="32.5" customHeight="1">
      <c r="A8" s="47" t="s">
        <v>175</v>
      </c>
      <c r="B8" s="63" t="s">
        <v>90</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s="70" t="s">
        <v>92</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212</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63" t="s">
        <v>94</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95</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57.5" customHeight="1">
      <c r="A13" s="47" t="s">
        <v>180</v>
      </c>
      <c r="B13" s="70" t="s">
        <v>98</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213</v>
      </c>
      <c r="C14" s="50"/>
      <c r="D14" s="34"/>
      <c r="E14" s="36"/>
      <c r="F14" s="51">
        <f t="shared" si="0"/>
        <v>0</v>
      </c>
      <c r="G14" s="50"/>
      <c r="H14" s="36"/>
      <c r="I14" s="51">
        <f t="shared" si="1"/>
        <v>0</v>
      </c>
      <c r="J14" s="50"/>
      <c r="K14" s="36"/>
      <c r="L14" s="51">
        <f t="shared" si="2"/>
        <v>0</v>
      </c>
      <c r="P14" s="11"/>
      <c r="Q14" s="11"/>
      <c r="R14" s="11"/>
      <c r="S14" s="11"/>
    </row>
    <row r="15" spans="1:19" ht="33.5" customHeight="1">
      <c r="A15" s="47" t="s">
        <v>182</v>
      </c>
      <c r="B15" s="69" t="s">
        <v>99</v>
      </c>
      <c r="C15" s="50"/>
      <c r="D15" s="34"/>
      <c r="E15" s="36"/>
      <c r="F15" s="51">
        <f t="shared" si="0"/>
        <v>0</v>
      </c>
      <c r="G15" s="50"/>
      <c r="H15" s="36"/>
      <c r="I15" s="51">
        <f t="shared" si="1"/>
        <v>0</v>
      </c>
      <c r="J15" s="50"/>
      <c r="K15" s="36"/>
      <c r="L15" s="51">
        <f t="shared" si="2"/>
        <v>0</v>
      </c>
      <c r="P15" s="11"/>
      <c r="Q15" s="11"/>
      <c r="R15" s="11"/>
      <c r="S15" s="11"/>
    </row>
    <row r="16" spans="1:19" ht="32.5" customHeight="1">
      <c r="A16" s="47" t="s">
        <v>183</v>
      </c>
      <c r="B16" s="63" t="s">
        <v>38</v>
      </c>
      <c r="C16" s="50"/>
      <c r="D16" s="34"/>
      <c r="E16" s="36"/>
      <c r="F16" s="51">
        <f t="shared" si="0"/>
        <v>0</v>
      </c>
      <c r="G16" s="50"/>
      <c r="H16" s="36"/>
      <c r="I16" s="51">
        <f t="shared" si="1"/>
        <v>0</v>
      </c>
      <c r="J16" s="50"/>
      <c r="K16" s="36"/>
      <c r="L16" s="51">
        <f t="shared" si="2"/>
        <v>0</v>
      </c>
      <c r="P16" s="11"/>
      <c r="Q16" s="13" t="s">
        <v>57</v>
      </c>
      <c r="R16" s="12">
        <f>VLOOKUP(R5,Q9:S13,3,1)</f>
        <v>0.125</v>
      </c>
      <c r="S16" s="11"/>
    </row>
    <row r="17" spans="1:19" ht="96" customHeight="1">
      <c r="A17" s="47" t="s">
        <v>184</v>
      </c>
      <c r="B17" s="63" t="s">
        <v>106</v>
      </c>
      <c r="C17" s="50"/>
      <c r="D17" s="34"/>
      <c r="E17" s="36"/>
      <c r="F17" s="51">
        <f t="shared" si="0"/>
        <v>0</v>
      </c>
      <c r="G17" s="50"/>
      <c r="H17" s="36"/>
      <c r="I17" s="51">
        <f t="shared" si="1"/>
        <v>0</v>
      </c>
      <c r="J17" s="50"/>
      <c r="K17" s="36"/>
      <c r="L17" s="51">
        <f t="shared" si="2"/>
        <v>0</v>
      </c>
      <c r="P17" s="11"/>
      <c r="Q17" s="11"/>
      <c r="R17" s="11"/>
      <c r="S17" s="11"/>
    </row>
    <row r="18" spans="1:19" ht="24" customHeight="1">
      <c r="A18" s="47" t="s">
        <v>185</v>
      </c>
      <c r="B18" s="63" t="s">
        <v>214</v>
      </c>
      <c r="C18" s="50"/>
      <c r="D18" s="34"/>
      <c r="E18" s="36"/>
      <c r="F18" s="51">
        <f t="shared" si="0"/>
        <v>0</v>
      </c>
      <c r="G18" s="50"/>
      <c r="H18" s="36"/>
      <c r="I18" s="51">
        <f t="shared" si="1"/>
        <v>0</v>
      </c>
      <c r="J18" s="50"/>
      <c r="K18" s="36"/>
      <c r="L18" s="51">
        <f t="shared" si="2"/>
        <v>0</v>
      </c>
      <c r="P18" s="21" t="s">
        <v>58</v>
      </c>
      <c r="Q18" s="11"/>
      <c r="R18" s="11"/>
      <c r="S18" s="11"/>
    </row>
    <row r="19" spans="1:19" ht="32.5" customHeight="1">
      <c r="A19" s="47"/>
      <c r="B19" s="63" t="s">
        <v>66</v>
      </c>
      <c r="C19" s="50"/>
      <c r="D19" s="34"/>
      <c r="E19" s="78"/>
      <c r="F19" s="51">
        <f t="shared" si="0"/>
        <v>0</v>
      </c>
      <c r="G19" s="50"/>
      <c r="H19" s="78"/>
      <c r="I19" s="51">
        <f t="shared" si="1"/>
        <v>0</v>
      </c>
      <c r="J19" s="50"/>
      <c r="K19" s="78"/>
      <c r="L19" s="51">
        <f t="shared" si="2"/>
        <v>0</v>
      </c>
      <c r="P19" s="11"/>
      <c r="Q19" s="20" t="s">
        <v>60</v>
      </c>
      <c r="R19" s="19">
        <f>E25</f>
        <v>0</v>
      </c>
      <c r="S19" s="11"/>
    </row>
    <row r="20" spans="1:19" ht="32.5" customHeight="1">
      <c r="A20" s="99" t="s">
        <v>221</v>
      </c>
      <c r="B20" s="100"/>
      <c r="C20" s="75">
        <f>SUM(C6:C19)</f>
        <v>0</v>
      </c>
      <c r="D20" s="34"/>
      <c r="E20" s="76">
        <f>SUM(E6:E18)</f>
        <v>0</v>
      </c>
      <c r="F20" s="51">
        <f>C20-E20</f>
        <v>0</v>
      </c>
      <c r="G20" s="75">
        <f>SUM(G6:G19)</f>
        <v>0</v>
      </c>
      <c r="H20" s="76">
        <f>SUM(H6:H18)</f>
        <v>0</v>
      </c>
      <c r="I20" s="51">
        <f>G20-H20</f>
        <v>0</v>
      </c>
      <c r="J20" s="75">
        <f>SUM(J6:J19)</f>
        <v>0</v>
      </c>
      <c r="K20" s="76">
        <f>SUM(K6:K18)</f>
        <v>0</v>
      </c>
      <c r="L20" s="51">
        <f>J20-K20</f>
        <v>0</v>
      </c>
      <c r="P20" s="11"/>
      <c r="Q20" s="11"/>
      <c r="R20" s="11"/>
      <c r="S20" s="11"/>
    </row>
    <row r="21" spans="1:19" ht="26.15" customHeight="1">
      <c r="A21" s="35"/>
      <c r="B21" s="65" t="s">
        <v>56</v>
      </c>
      <c r="C21" s="52"/>
      <c r="D21" s="25"/>
      <c r="E21" s="27"/>
      <c r="F21" s="51">
        <f t="shared" ref="F21:F24" si="3">C21-E21</f>
        <v>0</v>
      </c>
      <c r="G21" s="52"/>
      <c r="H21" s="27"/>
      <c r="I21" s="51">
        <f t="shared" ref="I21:I24" si="4">G21-H21</f>
        <v>0</v>
      </c>
      <c r="J21" s="52"/>
      <c r="K21" s="27"/>
      <c r="L21" s="51">
        <f t="shared" ref="L21:L24" si="5">J21-K21</f>
        <v>0</v>
      </c>
      <c r="P21" s="11"/>
      <c r="Q21" s="18" t="s">
        <v>54</v>
      </c>
      <c r="R21" s="17"/>
      <c r="S21" s="13" t="s">
        <v>55</v>
      </c>
    </row>
    <row r="22" spans="1:19" ht="26.15" customHeight="1">
      <c r="A22" s="35"/>
      <c r="B22" s="65" t="s">
        <v>216</v>
      </c>
      <c r="C22" s="54"/>
      <c r="D22" s="25"/>
      <c r="E22" s="27"/>
      <c r="F22" s="53">
        <f t="shared" si="3"/>
        <v>0</v>
      </c>
      <c r="G22" s="54"/>
      <c r="H22" s="27"/>
      <c r="I22" s="53">
        <f t="shared" si="4"/>
        <v>0</v>
      </c>
      <c r="J22" s="54"/>
      <c r="K22" s="27"/>
      <c r="L22" s="53">
        <f t="shared" si="5"/>
        <v>0</v>
      </c>
      <c r="P22" s="11"/>
      <c r="Q22" s="16">
        <v>0</v>
      </c>
      <c r="R22" s="15">
        <v>5000000</v>
      </c>
      <c r="S22" s="14">
        <v>0.14000000000000001</v>
      </c>
    </row>
    <row r="23" spans="1:19" ht="26.15" customHeight="1">
      <c r="A23" s="45"/>
      <c r="B23" s="65" t="s">
        <v>217</v>
      </c>
      <c r="C23" s="55">
        <f>C20+C22</f>
        <v>0</v>
      </c>
      <c r="D23" s="34"/>
      <c r="E23" s="77">
        <f>E20+E22</f>
        <v>0</v>
      </c>
      <c r="F23" s="53">
        <f t="shared" si="3"/>
        <v>0</v>
      </c>
      <c r="G23" s="55">
        <f>G20+G22</f>
        <v>0</v>
      </c>
      <c r="H23" s="77">
        <f>H20+H22</f>
        <v>0</v>
      </c>
      <c r="I23" s="53">
        <f t="shared" si="4"/>
        <v>0</v>
      </c>
      <c r="J23" s="55">
        <f>J20+J22</f>
        <v>0</v>
      </c>
      <c r="K23" s="77">
        <f>K20+K22</f>
        <v>0</v>
      </c>
      <c r="L23" s="53">
        <f t="shared" si="5"/>
        <v>0</v>
      </c>
      <c r="M23" s="87" t="s">
        <v>241</v>
      </c>
      <c r="P23" s="11"/>
      <c r="Q23" s="15">
        <f>R22+1</f>
        <v>5000001</v>
      </c>
      <c r="R23" s="15">
        <v>10000000</v>
      </c>
      <c r="S23" s="14">
        <v>0.13500000000000001</v>
      </c>
    </row>
    <row r="24" spans="1:19" ht="42" customHeight="1">
      <c r="A24" s="33"/>
      <c r="B24" s="66" t="s">
        <v>218</v>
      </c>
      <c r="C24" s="57"/>
      <c r="D24" s="89" t="e">
        <f>E24/(E23-E21/2)</f>
        <v>#DIV/0!</v>
      </c>
      <c r="E24" s="32"/>
      <c r="F24" s="53">
        <f t="shared" si="3"/>
        <v>0</v>
      </c>
      <c r="G24" s="52"/>
      <c r="H24" s="32"/>
      <c r="I24" s="53">
        <f t="shared" si="4"/>
        <v>0</v>
      </c>
      <c r="J24" s="52"/>
      <c r="K24" s="32"/>
      <c r="L24" s="53">
        <f t="shared" si="5"/>
        <v>0</v>
      </c>
      <c r="M24" s="88" t="e">
        <f>IF(D24&lt;=R16,"○","×")</f>
        <v>#DIV/0!</v>
      </c>
      <c r="P24" s="11"/>
      <c r="Q24" s="15">
        <f>R23+1</f>
        <v>10000001</v>
      </c>
      <c r="R24" s="15">
        <v>40000000</v>
      </c>
      <c r="S24" s="14">
        <v>0.13</v>
      </c>
    </row>
    <row r="25" spans="1:19" ht="26.15" customHeight="1">
      <c r="A25" s="45"/>
      <c r="B25" s="65" t="s">
        <v>219</v>
      </c>
      <c r="C25" s="56">
        <f>C23+C24</f>
        <v>0</v>
      </c>
      <c r="D25" s="24"/>
      <c r="E25" s="31">
        <f>E23+E24</f>
        <v>0</v>
      </c>
      <c r="F25" s="53">
        <f t="shared" ref="F25:L25" si="6">F23+F24</f>
        <v>0</v>
      </c>
      <c r="G25" s="56">
        <f>G23+G24</f>
        <v>0</v>
      </c>
      <c r="H25" s="31">
        <f>H23+H24</f>
        <v>0</v>
      </c>
      <c r="I25" s="53">
        <f t="shared" si="6"/>
        <v>0</v>
      </c>
      <c r="J25" s="56">
        <f>J23+J24</f>
        <v>0</v>
      </c>
      <c r="K25" s="31">
        <f>K23+K24</f>
        <v>0</v>
      </c>
      <c r="L25" s="53">
        <f t="shared" si="6"/>
        <v>0</v>
      </c>
      <c r="P25" s="11"/>
      <c r="Q25" s="15">
        <f>R24+1</f>
        <v>40000001</v>
      </c>
      <c r="R25" s="15">
        <v>100000000</v>
      </c>
      <c r="S25" s="14">
        <v>0.125</v>
      </c>
    </row>
    <row r="26" spans="1:19" ht="36.65" customHeight="1">
      <c r="A26" s="30"/>
      <c r="B26" s="66" t="s">
        <v>220</v>
      </c>
      <c r="C26" s="57"/>
      <c r="D26" s="90" t="e">
        <f>E26/E25</f>
        <v>#DIV/0!</v>
      </c>
      <c r="E26" s="29"/>
      <c r="F26" s="51">
        <f t="shared" ref="F26:F36" si="7">C26-E26</f>
        <v>0</v>
      </c>
      <c r="G26" s="52"/>
      <c r="H26" s="29"/>
      <c r="I26" s="51">
        <f t="shared" ref="I26:I36" si="8">G26-H26</f>
        <v>0</v>
      </c>
      <c r="J26" s="52"/>
      <c r="K26" s="29"/>
      <c r="L26" s="51">
        <f t="shared" ref="L26:L36" si="9">J26-K26</f>
        <v>0</v>
      </c>
      <c r="M26" s="88" t="e">
        <f>IF(D26&lt;=R30,"○","×")</f>
        <v>#DIV/0!</v>
      </c>
      <c r="P26" s="11"/>
      <c r="Q26" s="15">
        <f>R25+1</f>
        <v>100000001</v>
      </c>
      <c r="R26" s="15">
        <v>200000000</v>
      </c>
      <c r="S26" s="14">
        <v>0.12</v>
      </c>
    </row>
    <row r="27" spans="1:19" ht="32.5" customHeight="1">
      <c r="A27" s="47"/>
      <c r="B27" s="63" t="s">
        <v>231</v>
      </c>
      <c r="C27" s="52"/>
      <c r="D27" s="25"/>
      <c r="E27" s="83"/>
      <c r="F27" s="53">
        <f t="shared" ref="F27:F32" si="10">C27-E27</f>
        <v>0</v>
      </c>
      <c r="G27" s="52"/>
      <c r="H27" s="83"/>
      <c r="I27" s="53">
        <f t="shared" ref="I27:I32" si="11">G27-H27</f>
        <v>0</v>
      </c>
      <c r="J27" s="52"/>
      <c r="K27" s="83"/>
      <c r="L27" s="51">
        <f t="shared" ref="L27:L32" si="12">J27-K27</f>
        <v>0</v>
      </c>
      <c r="P27" s="11"/>
      <c r="Q27" s="15">
        <f>R26+1</f>
        <v>200000001</v>
      </c>
      <c r="R27" s="15">
        <v>999999999999</v>
      </c>
      <c r="S27" s="14">
        <v>0.115</v>
      </c>
    </row>
    <row r="28" spans="1:19" ht="32.5" customHeight="1">
      <c r="A28" s="47"/>
      <c r="B28" s="63" t="s">
        <v>232</v>
      </c>
      <c r="C28" s="52"/>
      <c r="D28" s="25"/>
      <c r="E28" s="83"/>
      <c r="F28" s="53">
        <f t="shared" si="10"/>
        <v>0</v>
      </c>
      <c r="G28" s="52"/>
      <c r="H28" s="83"/>
      <c r="I28" s="53">
        <f t="shared" si="11"/>
        <v>0</v>
      </c>
      <c r="J28" s="52"/>
      <c r="K28" s="83"/>
      <c r="L28" s="51">
        <f t="shared" si="12"/>
        <v>0</v>
      </c>
      <c r="P28" s="11"/>
      <c r="Q28" s="11"/>
      <c r="R28" s="11"/>
      <c r="S28" s="11"/>
    </row>
    <row r="29" spans="1:19" ht="32.5" customHeight="1">
      <c r="A29" s="47"/>
      <c r="B29" s="63" t="s">
        <v>233</v>
      </c>
      <c r="C29" s="52"/>
      <c r="D29" s="25"/>
      <c r="E29" s="83"/>
      <c r="F29" s="53">
        <f t="shared" si="10"/>
        <v>0</v>
      </c>
      <c r="G29" s="52"/>
      <c r="H29" s="83"/>
      <c r="I29" s="53">
        <f t="shared" si="11"/>
        <v>0</v>
      </c>
      <c r="J29" s="52"/>
      <c r="K29" s="83"/>
      <c r="L29" s="51">
        <f t="shared" si="12"/>
        <v>0</v>
      </c>
      <c r="P29" s="11"/>
      <c r="Q29" s="11"/>
      <c r="R29" s="11"/>
      <c r="S29" s="11"/>
    </row>
    <row r="30" spans="1:19" ht="32.5" customHeight="1">
      <c r="A30" s="47"/>
      <c r="B30" s="63" t="s">
        <v>234</v>
      </c>
      <c r="C30" s="52"/>
      <c r="D30" s="25"/>
      <c r="E30" s="83"/>
      <c r="F30" s="53">
        <f t="shared" si="10"/>
        <v>0</v>
      </c>
      <c r="G30" s="52"/>
      <c r="H30" s="83"/>
      <c r="I30" s="53">
        <f t="shared" si="11"/>
        <v>0</v>
      </c>
      <c r="J30" s="52"/>
      <c r="K30" s="83"/>
      <c r="L30" s="51">
        <f t="shared" si="12"/>
        <v>0</v>
      </c>
      <c r="P30" s="11"/>
      <c r="Q30" s="13" t="s">
        <v>57</v>
      </c>
      <c r="R30" s="12">
        <f>VLOOKUP(R19,Q22:S27,3,1)</f>
        <v>0.14000000000000001</v>
      </c>
      <c r="S30" s="11"/>
    </row>
    <row r="31" spans="1:19" ht="32.5" customHeight="1">
      <c r="A31" s="47"/>
      <c r="B31" s="63" t="s">
        <v>235</v>
      </c>
      <c r="C31" s="52"/>
      <c r="D31" s="25"/>
      <c r="E31" s="83"/>
      <c r="F31" s="53">
        <f t="shared" si="10"/>
        <v>0</v>
      </c>
      <c r="G31" s="52"/>
      <c r="H31" s="83"/>
      <c r="I31" s="53">
        <f t="shared" si="11"/>
        <v>0</v>
      </c>
      <c r="J31" s="52"/>
      <c r="K31" s="83"/>
      <c r="L31" s="51">
        <f t="shared" si="12"/>
        <v>0</v>
      </c>
      <c r="P31" s="11"/>
      <c r="Q31" s="43"/>
      <c r="R31" s="43"/>
      <c r="S31" s="44"/>
    </row>
    <row r="32" spans="1:19" ht="32.5" customHeight="1">
      <c r="A32" s="47"/>
      <c r="B32" s="63" t="s">
        <v>236</v>
      </c>
      <c r="C32" s="52"/>
      <c r="D32" s="25"/>
      <c r="E32" s="83"/>
      <c r="F32" s="53">
        <f t="shared" si="10"/>
        <v>0</v>
      </c>
      <c r="G32" s="52"/>
      <c r="H32" s="83"/>
      <c r="I32" s="53">
        <f t="shared" si="11"/>
        <v>0</v>
      </c>
      <c r="J32" s="52"/>
      <c r="K32" s="83"/>
      <c r="L32" s="51">
        <f t="shared" si="12"/>
        <v>0</v>
      </c>
      <c r="P32" s="11"/>
      <c r="Q32" s="43"/>
      <c r="R32" s="43"/>
      <c r="S32" s="44"/>
    </row>
    <row r="33" spans="1:19" ht="26.15" customHeight="1">
      <c r="A33" s="101" t="s">
        <v>237</v>
      </c>
      <c r="B33" s="102"/>
      <c r="C33" s="57"/>
      <c r="D33" s="28"/>
      <c r="E33" s="81"/>
      <c r="F33" s="82">
        <f t="shared" si="7"/>
        <v>0</v>
      </c>
      <c r="G33" s="57"/>
      <c r="H33" s="81"/>
      <c r="I33" s="82">
        <f t="shared" si="8"/>
        <v>0</v>
      </c>
      <c r="J33" s="57"/>
      <c r="K33" s="81"/>
      <c r="L33" s="51">
        <f t="shared" si="9"/>
        <v>0</v>
      </c>
      <c r="P33" s="11"/>
      <c r="Q33" s="43"/>
      <c r="R33" s="43"/>
      <c r="S33" s="44"/>
    </row>
    <row r="34" spans="1:19" ht="26.15" customHeight="1">
      <c r="A34" s="45"/>
      <c r="B34" s="65" t="s">
        <v>238</v>
      </c>
      <c r="C34" s="58">
        <f>SUM(C25:C33)</f>
        <v>0</v>
      </c>
      <c r="D34" s="25"/>
      <c r="E34" s="26">
        <f>SUM(E25:E32)</f>
        <v>0</v>
      </c>
      <c r="F34" s="51">
        <f>C34-E34</f>
        <v>0</v>
      </c>
      <c r="G34" s="84">
        <f>SUM(G25:G33)</f>
        <v>0</v>
      </c>
      <c r="H34" s="26">
        <f>SUM(H25:H32)</f>
        <v>0</v>
      </c>
      <c r="I34" s="51">
        <f t="shared" si="8"/>
        <v>0</v>
      </c>
      <c r="J34" s="84">
        <f>SUM(J25:J33)</f>
        <v>0</v>
      </c>
      <c r="K34" s="26">
        <f>SUM(K25:K32)</f>
        <v>0</v>
      </c>
      <c r="L34" s="51">
        <f t="shared" si="9"/>
        <v>0</v>
      </c>
      <c r="P34" s="11"/>
      <c r="Q34" s="43"/>
      <c r="R34" s="43"/>
      <c r="S34" s="44"/>
    </row>
    <row r="35" spans="1:19" ht="26.15" customHeight="1">
      <c r="A35" s="45"/>
      <c r="B35" s="65" t="s">
        <v>230</v>
      </c>
      <c r="C35" s="59"/>
      <c r="D35" s="24"/>
      <c r="E35" s="23"/>
      <c r="F35" s="51">
        <f>C35-E35</f>
        <v>0</v>
      </c>
      <c r="G35" s="59"/>
      <c r="H35" s="23"/>
      <c r="I35" s="51">
        <f t="shared" si="8"/>
        <v>0</v>
      </c>
      <c r="J35" s="59"/>
      <c r="K35" s="23"/>
      <c r="L35" s="51">
        <f t="shared" si="9"/>
        <v>0</v>
      </c>
      <c r="P35" s="11"/>
      <c r="Q35" s="43"/>
      <c r="R35" s="43"/>
      <c r="S35" s="44"/>
    </row>
    <row r="36" spans="1:19" ht="26.15" customHeight="1" thickBot="1">
      <c r="A36" s="46"/>
      <c r="B36" s="67" t="s">
        <v>239</v>
      </c>
      <c r="C36" s="60">
        <f>SUM(C34:C35)</f>
        <v>0</v>
      </c>
      <c r="D36" s="79"/>
      <c r="E36" s="22">
        <f>SUM(E34:E35)</f>
        <v>0</v>
      </c>
      <c r="F36" s="61">
        <f t="shared" si="7"/>
        <v>0</v>
      </c>
      <c r="G36" s="80">
        <f>SUM(G34:G35)</f>
        <v>0</v>
      </c>
      <c r="H36" s="22">
        <f>SUM(H34:H35)</f>
        <v>0</v>
      </c>
      <c r="I36" s="61">
        <f t="shared" si="8"/>
        <v>0</v>
      </c>
      <c r="J36" s="80">
        <f>SUM(J34:J35)</f>
        <v>0</v>
      </c>
      <c r="K36" s="22">
        <f>SUM(K34:K35)</f>
        <v>0</v>
      </c>
      <c r="L36" s="61">
        <f t="shared" si="9"/>
        <v>0</v>
      </c>
      <c r="P36" s="11"/>
      <c r="Q36" s="11"/>
      <c r="R36" s="11"/>
      <c r="S36" s="11"/>
    </row>
    <row r="37" spans="1:19">
      <c r="A37" s="4"/>
      <c r="B37" s="4"/>
      <c r="C37" s="9"/>
      <c r="D37" s="10"/>
      <c r="E37" s="9"/>
      <c r="F37" s="9"/>
      <c r="G37" s="9"/>
      <c r="H37" s="9"/>
      <c r="I37" s="9"/>
      <c r="J37" s="9"/>
      <c r="K37" s="9"/>
      <c r="L37" s="9"/>
      <c r="P37" s="11"/>
      <c r="Q37" s="11"/>
      <c r="R37" s="11"/>
      <c r="S37" s="11"/>
    </row>
    <row r="38" spans="1:19" ht="30" customHeight="1">
      <c r="A38" s="1" t="s">
        <v>59</v>
      </c>
      <c r="P38" s="11"/>
      <c r="Q38" s="11"/>
      <c r="R38" s="11"/>
      <c r="S38" s="11"/>
    </row>
    <row r="39" spans="1:19" ht="24" customHeight="1">
      <c r="A39" s="4"/>
      <c r="B39" s="4" t="s">
        <v>243</v>
      </c>
      <c r="C39" s="10"/>
      <c r="D39" s="10"/>
      <c r="E39" s="9"/>
      <c r="F39" s="9"/>
      <c r="G39" s="10"/>
      <c r="H39" s="9"/>
      <c r="I39" s="9"/>
      <c r="J39" s="10"/>
      <c r="K39" s="9"/>
      <c r="L39" s="9"/>
      <c r="P39" s="11"/>
      <c r="Q39" s="44"/>
      <c r="R39" s="86"/>
      <c r="S39" s="11"/>
    </row>
    <row r="40" spans="1:19" ht="24" customHeight="1">
      <c r="A40" s="4"/>
      <c r="B40" s="4" t="s">
        <v>61</v>
      </c>
      <c r="C40" s="10"/>
      <c r="D40" s="10"/>
      <c r="E40" s="9"/>
      <c r="F40" s="9"/>
      <c r="G40" s="10"/>
      <c r="H40" s="9"/>
      <c r="I40" s="9"/>
      <c r="J40" s="10"/>
      <c r="K40" s="9"/>
      <c r="L40" s="9"/>
      <c r="P40" s="11"/>
      <c r="Q40" s="11"/>
      <c r="R40" s="11"/>
      <c r="S40" s="11"/>
    </row>
    <row r="41" spans="1:19" ht="24" customHeight="1">
      <c r="A41" s="4"/>
      <c r="B41" s="4" t="s">
        <v>245</v>
      </c>
      <c r="C41" s="10"/>
      <c r="D41" s="10"/>
      <c r="E41" s="9"/>
      <c r="F41" s="9"/>
      <c r="G41" s="10"/>
      <c r="H41" s="9"/>
      <c r="I41" s="9"/>
      <c r="J41" s="10"/>
      <c r="K41" s="9"/>
      <c r="L41" s="9"/>
      <c r="P41" s="11"/>
      <c r="Q41" s="43"/>
      <c r="R41" s="43"/>
      <c r="S41" s="44"/>
    </row>
    <row r="42" spans="1:19" ht="24" customHeight="1">
      <c r="A42" s="4"/>
      <c r="B42" s="4"/>
      <c r="C42" s="10"/>
      <c r="D42" s="10"/>
      <c r="E42" s="9"/>
      <c r="F42" s="9"/>
      <c r="G42" s="10"/>
      <c r="H42" s="9"/>
      <c r="I42" s="9"/>
      <c r="J42" s="10"/>
      <c r="K42" s="9"/>
      <c r="L42" s="9"/>
      <c r="P42" s="11"/>
      <c r="Q42" s="43"/>
      <c r="R42" s="43"/>
      <c r="S42" s="44"/>
    </row>
    <row r="43" spans="1:19" ht="24" customHeight="1">
      <c r="A43" s="4"/>
      <c r="B43" s="4"/>
      <c r="C43" s="10"/>
      <c r="D43" s="10"/>
      <c r="E43" s="9"/>
      <c r="F43" s="9"/>
      <c r="G43" s="10"/>
      <c r="H43" s="9"/>
      <c r="I43" s="9"/>
      <c r="J43" s="10"/>
      <c r="K43" s="9"/>
      <c r="L43" s="9"/>
      <c r="P43" s="11"/>
      <c r="Q43" s="43"/>
      <c r="R43" s="43"/>
      <c r="S43" s="44"/>
    </row>
    <row r="44" spans="1:19" ht="24" customHeight="1">
      <c r="A44" s="4"/>
      <c r="B44" s="4"/>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hidden="1" customHeight="1">
      <c r="A50" s="4"/>
      <c r="B50" s="4"/>
      <c r="C50" s="10"/>
      <c r="D50" s="10"/>
      <c r="E50" s="9"/>
      <c r="F50" s="9"/>
      <c r="G50" s="10"/>
      <c r="H50" s="9"/>
      <c r="I50" s="9"/>
      <c r="J50" s="10"/>
      <c r="K50" s="9"/>
      <c r="L50" s="9"/>
      <c r="P50" s="11"/>
      <c r="Q50" s="43"/>
      <c r="R50" s="43"/>
      <c r="S50" s="44"/>
    </row>
    <row r="51" spans="1:19" ht="24" hidden="1" customHeight="1">
      <c r="A51" s="4"/>
      <c r="B51" s="4"/>
      <c r="C51" s="10"/>
      <c r="D51" s="10"/>
      <c r="E51" s="9"/>
      <c r="F51" s="9"/>
      <c r="G51" s="10"/>
      <c r="H51" s="9"/>
      <c r="I51" s="9"/>
      <c r="J51" s="10"/>
      <c r="K51" s="9"/>
      <c r="L51" s="9"/>
      <c r="P51" s="11"/>
      <c r="Q51" s="43"/>
      <c r="R51" s="43"/>
      <c r="S51" s="44"/>
    </row>
    <row r="52" spans="1:19" ht="24" hidden="1"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c r="A61" s="8"/>
      <c r="B61" s="4"/>
      <c r="C61" s="6"/>
      <c r="D61" s="6"/>
      <c r="E61" s="5"/>
      <c r="F61" s="5"/>
      <c r="G61" s="6"/>
      <c r="H61" s="5"/>
      <c r="I61" s="5"/>
      <c r="J61" s="6"/>
      <c r="K61" s="5"/>
      <c r="L61" s="5"/>
    </row>
    <row r="62" spans="1:19">
      <c r="A62" s="7"/>
      <c r="B62" s="4"/>
      <c r="C62" s="6"/>
      <c r="D62" s="6"/>
      <c r="E62" s="5"/>
      <c r="F62" s="5"/>
      <c r="G62" s="6"/>
      <c r="H62" s="5"/>
      <c r="I62" s="5"/>
      <c r="J62" s="6"/>
      <c r="K62" s="5"/>
      <c r="L62" s="5"/>
    </row>
    <row r="63" spans="1:19">
      <c r="B63" s="4"/>
    </row>
    <row r="64" spans="1:19">
      <c r="B64" s="4"/>
    </row>
    <row r="65" spans="1:19">
      <c r="B65" s="4"/>
    </row>
    <row r="66" spans="1:19" s="3" customFormat="1">
      <c r="A66" s="1"/>
      <c r="B66" s="4"/>
      <c r="D66" s="1"/>
      <c r="E66" s="2"/>
      <c r="F66" s="2"/>
      <c r="H66" s="2"/>
      <c r="I66" s="2"/>
      <c r="K66" s="2"/>
      <c r="L66" s="2"/>
      <c r="M66" s="1"/>
      <c r="N66" s="1"/>
      <c r="O66" s="1"/>
      <c r="P66" s="1"/>
      <c r="Q66" s="1"/>
      <c r="R66" s="1"/>
      <c r="S66" s="1"/>
    </row>
    <row r="67" spans="1:19" s="3" customFormat="1">
      <c r="A67" s="1"/>
      <c r="B67" s="4"/>
      <c r="D67" s="1"/>
      <c r="E67" s="2"/>
      <c r="F67" s="2"/>
      <c r="H67" s="2"/>
      <c r="I67" s="2"/>
      <c r="K67" s="2"/>
      <c r="L67" s="2"/>
      <c r="M67" s="1"/>
      <c r="N67" s="1"/>
      <c r="O67" s="1"/>
      <c r="P67" s="1"/>
      <c r="Q67" s="1"/>
      <c r="R67" s="1"/>
      <c r="S67" s="1"/>
    </row>
    <row r="68" spans="1:19" s="3" customFormat="1">
      <c r="A68" s="1"/>
      <c r="B68" s="4"/>
      <c r="D68" s="1"/>
      <c r="E68" s="2"/>
      <c r="F68" s="2"/>
      <c r="H68" s="2"/>
      <c r="I68" s="2"/>
      <c r="K68" s="2"/>
      <c r="L68" s="2"/>
      <c r="M68" s="1"/>
      <c r="N68" s="1"/>
      <c r="O68" s="1"/>
      <c r="P68" s="1"/>
      <c r="Q68" s="1"/>
      <c r="R68" s="1"/>
      <c r="S68"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0:B20"/>
    <mergeCell ref="A33:B33"/>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F3CAE-563D-4A72-81E7-CE952FA99E81}">
  <sheetPr>
    <tabColor theme="5" tint="0.79998168889431442"/>
    <pageSetUpPr fitToPage="1"/>
  </sheetPr>
  <dimension ref="A1:S70"/>
  <sheetViews>
    <sheetView showGridLines="0" view="pageBreakPreview" topLeftCell="A32" zoomScaleNormal="100" zoomScaleSheetLayoutView="100" zoomScalePageLayoutView="70" workbookViewId="0">
      <selection activeCell="B43" sqref="B43"/>
    </sheetView>
  </sheetViews>
  <sheetFormatPr defaultColWidth="7.83203125" defaultRowHeight="18"/>
  <cols>
    <col min="1" max="1" width="2.83203125" style="1" customWidth="1"/>
    <col min="2" max="2" width="32.8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227</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E25-(E23/2)</f>
        <v>0</v>
      </c>
      <c r="S5" s="11"/>
    </row>
    <row r="6" spans="1:19" ht="32.5" customHeight="1">
      <c r="A6" s="47" t="s">
        <v>7</v>
      </c>
      <c r="B6" s="63" t="s">
        <v>126</v>
      </c>
      <c r="C6" s="50"/>
      <c r="D6" s="34"/>
      <c r="E6" s="36"/>
      <c r="F6" s="51">
        <f t="shared" ref="F6:F21" si="0">C6-E6</f>
        <v>0</v>
      </c>
      <c r="G6" s="50"/>
      <c r="H6" s="36"/>
      <c r="I6" s="51">
        <f t="shared" ref="I6:I21" si="1">G6-H6</f>
        <v>0</v>
      </c>
      <c r="J6" s="50"/>
      <c r="K6" s="36"/>
      <c r="L6" s="51">
        <f t="shared" ref="L6:L21" si="2">J6-K6</f>
        <v>0</v>
      </c>
      <c r="P6" s="11"/>
      <c r="Q6" s="41"/>
      <c r="R6" s="42"/>
      <c r="S6" s="11"/>
    </row>
    <row r="7" spans="1:19" ht="32.5" customHeight="1">
      <c r="A7" s="47" t="s">
        <v>8</v>
      </c>
      <c r="B7" s="63" t="s">
        <v>127</v>
      </c>
      <c r="C7" s="50"/>
      <c r="D7" s="34"/>
      <c r="E7" s="36"/>
      <c r="F7" s="51">
        <f t="shared" si="0"/>
        <v>0</v>
      </c>
      <c r="G7" s="50"/>
      <c r="H7" s="36"/>
      <c r="I7" s="51">
        <f t="shared" si="1"/>
        <v>0</v>
      </c>
      <c r="J7" s="50"/>
      <c r="K7" s="36"/>
      <c r="L7" s="51">
        <f t="shared" si="2"/>
        <v>0</v>
      </c>
      <c r="P7" s="11"/>
      <c r="Q7" s="11"/>
      <c r="R7" s="11"/>
      <c r="S7" s="11"/>
    </row>
    <row r="8" spans="1:19" ht="32.5" customHeight="1">
      <c r="A8" s="47" t="s">
        <v>175</v>
      </c>
      <c r="B8" s="72" t="s">
        <v>128</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s="70" t="s">
        <v>130</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131</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72" t="s">
        <v>132</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134</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4" customHeight="1">
      <c r="A13" s="47" t="s">
        <v>180</v>
      </c>
      <c r="B13" s="70" t="s">
        <v>135</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38</v>
      </c>
      <c r="C14" s="50"/>
      <c r="D14" s="34"/>
      <c r="E14" s="36"/>
      <c r="F14" s="51">
        <f t="shared" si="0"/>
        <v>0</v>
      </c>
      <c r="G14" s="50"/>
      <c r="H14" s="36"/>
      <c r="I14" s="51">
        <f t="shared" si="1"/>
        <v>0</v>
      </c>
      <c r="J14" s="50"/>
      <c r="K14" s="36"/>
      <c r="L14" s="51">
        <f t="shared" si="2"/>
        <v>0</v>
      </c>
      <c r="P14" s="11"/>
      <c r="Q14" s="11"/>
      <c r="R14" s="11"/>
      <c r="S14" s="11"/>
    </row>
    <row r="15" spans="1:19" ht="33.5" customHeight="1">
      <c r="A15" s="47" t="s">
        <v>182</v>
      </c>
      <c r="B15" s="73" t="s">
        <v>104</v>
      </c>
      <c r="C15" s="50"/>
      <c r="D15" s="34"/>
      <c r="E15" s="36"/>
      <c r="F15" s="51">
        <f t="shared" si="0"/>
        <v>0</v>
      </c>
      <c r="G15" s="50"/>
      <c r="H15" s="36"/>
      <c r="I15" s="51">
        <f t="shared" si="1"/>
        <v>0</v>
      </c>
      <c r="J15" s="50"/>
      <c r="K15" s="36"/>
      <c r="L15" s="51">
        <f t="shared" si="2"/>
        <v>0</v>
      </c>
      <c r="P15" s="11"/>
      <c r="Q15" s="11"/>
      <c r="R15" s="11"/>
      <c r="S15" s="11"/>
    </row>
    <row r="16" spans="1:19" ht="81" customHeight="1">
      <c r="A16" s="47" t="s">
        <v>183</v>
      </c>
      <c r="B16" s="63" t="s">
        <v>106</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0" customHeight="1">
      <c r="A17" s="47" t="s">
        <v>184</v>
      </c>
      <c r="B17" s="63" t="s">
        <v>42</v>
      </c>
      <c r="C17" s="50"/>
      <c r="D17" s="34"/>
      <c r="E17" s="36"/>
      <c r="F17" s="51">
        <f t="shared" si="0"/>
        <v>0</v>
      </c>
      <c r="G17" s="50"/>
      <c r="H17" s="36"/>
      <c r="I17" s="51">
        <f t="shared" si="1"/>
        <v>0</v>
      </c>
      <c r="J17" s="50"/>
      <c r="K17" s="36"/>
      <c r="L17" s="51">
        <f t="shared" si="2"/>
        <v>0</v>
      </c>
      <c r="P17" s="11"/>
      <c r="Q17" s="11"/>
      <c r="R17" s="11"/>
      <c r="S17" s="11"/>
    </row>
    <row r="18" spans="1:19" ht="32.5" customHeight="1">
      <c r="A18" s="47" t="s">
        <v>185</v>
      </c>
      <c r="B18" s="63" t="s">
        <v>137</v>
      </c>
      <c r="C18" s="50"/>
      <c r="D18" s="34"/>
      <c r="E18" s="36"/>
      <c r="F18" s="51">
        <f t="shared" ref="F18:F19" si="3">C18-E18</f>
        <v>0</v>
      </c>
      <c r="G18" s="50"/>
      <c r="H18" s="36"/>
      <c r="I18" s="51">
        <f t="shared" ref="I18:I19" si="4">G18-H18</f>
        <v>0</v>
      </c>
      <c r="J18" s="50"/>
      <c r="K18" s="36"/>
      <c r="L18" s="51">
        <f t="shared" ref="L18:L19" si="5">J18-K18</f>
        <v>0</v>
      </c>
    </row>
    <row r="19" spans="1:19" ht="30" customHeight="1">
      <c r="A19" s="47" t="s">
        <v>186</v>
      </c>
      <c r="B19" s="63" t="s">
        <v>82</v>
      </c>
      <c r="C19" s="50"/>
      <c r="D19" s="34"/>
      <c r="E19" s="36"/>
      <c r="F19" s="51">
        <f t="shared" si="3"/>
        <v>0</v>
      </c>
      <c r="G19" s="50"/>
      <c r="H19" s="36"/>
      <c r="I19" s="51">
        <f t="shared" si="4"/>
        <v>0</v>
      </c>
      <c r="J19" s="50"/>
      <c r="K19" s="36"/>
      <c r="L19" s="51">
        <f t="shared" si="5"/>
        <v>0</v>
      </c>
    </row>
    <row r="20" spans="1:19" ht="35.5" customHeight="1">
      <c r="A20" s="47" t="s">
        <v>187</v>
      </c>
      <c r="B20" s="63" t="s">
        <v>109</v>
      </c>
      <c r="C20" s="50"/>
      <c r="D20" s="34"/>
      <c r="E20" s="36"/>
      <c r="F20" s="51">
        <f t="shared" si="0"/>
        <v>0</v>
      </c>
      <c r="G20" s="50"/>
      <c r="H20" s="36"/>
      <c r="I20" s="51">
        <f t="shared" si="1"/>
        <v>0</v>
      </c>
      <c r="J20" s="50"/>
      <c r="K20" s="36"/>
      <c r="L20" s="51">
        <f t="shared" si="2"/>
        <v>0</v>
      </c>
      <c r="P20" s="21" t="s">
        <v>58</v>
      </c>
      <c r="Q20" s="11"/>
      <c r="R20" s="11"/>
      <c r="S20" s="11"/>
    </row>
    <row r="21" spans="1:19" ht="32.5" customHeight="1">
      <c r="A21" s="47"/>
      <c r="B21" s="63" t="s">
        <v>66</v>
      </c>
      <c r="C21" s="50"/>
      <c r="D21" s="34"/>
      <c r="E21" s="78"/>
      <c r="F21" s="51">
        <f t="shared" si="0"/>
        <v>0</v>
      </c>
      <c r="G21" s="50"/>
      <c r="H21" s="78"/>
      <c r="I21" s="51">
        <f t="shared" si="1"/>
        <v>0</v>
      </c>
      <c r="J21" s="50"/>
      <c r="K21" s="78"/>
      <c r="L21" s="51">
        <f t="shared" si="2"/>
        <v>0</v>
      </c>
      <c r="P21" s="11"/>
      <c r="Q21" s="20" t="s">
        <v>60</v>
      </c>
      <c r="R21" s="19">
        <f>E27</f>
        <v>0</v>
      </c>
      <c r="S21" s="11"/>
    </row>
    <row r="22" spans="1:19" ht="32.5" customHeight="1">
      <c r="A22" s="99" t="s">
        <v>221</v>
      </c>
      <c r="B22" s="100"/>
      <c r="C22" s="75">
        <f>SUM(C6:C21)</f>
        <v>0</v>
      </c>
      <c r="D22" s="34"/>
      <c r="E22" s="76">
        <f>SUM(E6:E20)</f>
        <v>0</v>
      </c>
      <c r="F22" s="51">
        <f>C22-E22</f>
        <v>0</v>
      </c>
      <c r="G22" s="75">
        <f>SUM(G6:G21)</f>
        <v>0</v>
      </c>
      <c r="H22" s="76">
        <f>SUM(H6:H20)</f>
        <v>0</v>
      </c>
      <c r="I22" s="51">
        <f>G22-H22</f>
        <v>0</v>
      </c>
      <c r="J22" s="75">
        <f>SUM(J6:J21)</f>
        <v>0</v>
      </c>
      <c r="K22" s="76">
        <f>SUM(K6:K20)</f>
        <v>0</v>
      </c>
      <c r="L22" s="51">
        <f>J22-K22</f>
        <v>0</v>
      </c>
      <c r="P22" s="11"/>
      <c r="Q22" s="11"/>
      <c r="R22" s="11"/>
      <c r="S22" s="11"/>
    </row>
    <row r="23" spans="1:19" ht="26.15" customHeight="1">
      <c r="A23" s="35"/>
      <c r="B23" s="65" t="s">
        <v>56</v>
      </c>
      <c r="C23" s="52"/>
      <c r="D23" s="25"/>
      <c r="E23" s="27"/>
      <c r="F23" s="51">
        <f t="shared" ref="F23:F26" si="6">C23-E23</f>
        <v>0</v>
      </c>
      <c r="G23" s="52"/>
      <c r="H23" s="27"/>
      <c r="I23" s="51">
        <f t="shared" ref="I23:I26" si="7">G23-H23</f>
        <v>0</v>
      </c>
      <c r="J23" s="52"/>
      <c r="K23" s="27"/>
      <c r="L23" s="51">
        <f t="shared" ref="L23:L26" si="8">J23-K23</f>
        <v>0</v>
      </c>
      <c r="P23" s="11"/>
      <c r="Q23" s="18" t="s">
        <v>54</v>
      </c>
      <c r="R23" s="17"/>
      <c r="S23" s="13" t="s">
        <v>55</v>
      </c>
    </row>
    <row r="24" spans="1:19" ht="26.15" customHeight="1">
      <c r="A24" s="35"/>
      <c r="B24" s="65" t="s">
        <v>216</v>
      </c>
      <c r="C24" s="54"/>
      <c r="D24" s="25"/>
      <c r="E24" s="27"/>
      <c r="F24" s="53">
        <f t="shared" si="6"/>
        <v>0</v>
      </c>
      <c r="G24" s="54"/>
      <c r="H24" s="27"/>
      <c r="I24" s="53">
        <f t="shared" si="7"/>
        <v>0</v>
      </c>
      <c r="J24" s="54"/>
      <c r="K24" s="27"/>
      <c r="L24" s="53">
        <f t="shared" si="8"/>
        <v>0</v>
      </c>
      <c r="P24" s="11"/>
      <c r="Q24" s="16">
        <v>0</v>
      </c>
      <c r="R24" s="15">
        <v>5000000</v>
      </c>
      <c r="S24" s="14">
        <v>0.14000000000000001</v>
      </c>
    </row>
    <row r="25" spans="1:19" ht="26.15" customHeight="1">
      <c r="A25" s="45"/>
      <c r="B25" s="65" t="s">
        <v>217</v>
      </c>
      <c r="C25" s="55">
        <f>C22+C24</f>
        <v>0</v>
      </c>
      <c r="D25" s="34"/>
      <c r="E25" s="77">
        <f>E22+E24</f>
        <v>0</v>
      </c>
      <c r="F25" s="53">
        <f t="shared" si="6"/>
        <v>0</v>
      </c>
      <c r="G25" s="55">
        <f>G22+G24</f>
        <v>0</v>
      </c>
      <c r="H25" s="77">
        <f>H22+H24</f>
        <v>0</v>
      </c>
      <c r="I25" s="53">
        <f t="shared" si="7"/>
        <v>0</v>
      </c>
      <c r="J25" s="55">
        <f>J22+J24</f>
        <v>0</v>
      </c>
      <c r="K25" s="77">
        <f>K22+K24</f>
        <v>0</v>
      </c>
      <c r="L25" s="53">
        <f t="shared" si="8"/>
        <v>0</v>
      </c>
      <c r="M25" s="87" t="s">
        <v>241</v>
      </c>
      <c r="P25" s="11"/>
      <c r="Q25" s="15">
        <f>R24+1</f>
        <v>5000001</v>
      </c>
      <c r="R25" s="15">
        <v>10000000</v>
      </c>
      <c r="S25" s="14">
        <v>0.13500000000000001</v>
      </c>
    </row>
    <row r="26" spans="1:19" ht="42" customHeight="1">
      <c r="A26" s="33"/>
      <c r="B26" s="66" t="s">
        <v>218</v>
      </c>
      <c r="C26" s="57"/>
      <c r="D26" s="89" t="e">
        <f>E26/(E25-E23/2)</f>
        <v>#DIV/0!</v>
      </c>
      <c r="E26" s="32"/>
      <c r="F26" s="53">
        <f t="shared" si="6"/>
        <v>0</v>
      </c>
      <c r="G26" s="52"/>
      <c r="H26" s="32"/>
      <c r="I26" s="53">
        <f t="shared" si="7"/>
        <v>0</v>
      </c>
      <c r="J26" s="52"/>
      <c r="K26" s="32"/>
      <c r="L26" s="53">
        <f t="shared" si="8"/>
        <v>0</v>
      </c>
      <c r="M26" s="88" t="e">
        <f>IF(D26&lt;=R16,"○","×")</f>
        <v>#DIV/0!</v>
      </c>
      <c r="P26" s="11"/>
      <c r="Q26" s="15">
        <f>R25+1</f>
        <v>10000001</v>
      </c>
      <c r="R26" s="15">
        <v>40000000</v>
      </c>
      <c r="S26" s="14">
        <v>0.13</v>
      </c>
    </row>
    <row r="27" spans="1:19" ht="26.15" customHeight="1">
      <c r="A27" s="45"/>
      <c r="B27" s="65" t="s">
        <v>219</v>
      </c>
      <c r="C27" s="56">
        <f>C25+C26</f>
        <v>0</v>
      </c>
      <c r="D27" s="24"/>
      <c r="E27" s="31">
        <f>E25+E26</f>
        <v>0</v>
      </c>
      <c r="F27" s="53">
        <f t="shared" ref="F27:L27" si="9">F25+F26</f>
        <v>0</v>
      </c>
      <c r="G27" s="56">
        <f>G25+G26</f>
        <v>0</v>
      </c>
      <c r="H27" s="31">
        <f>H25+H26</f>
        <v>0</v>
      </c>
      <c r="I27" s="53">
        <f t="shared" si="9"/>
        <v>0</v>
      </c>
      <c r="J27" s="56">
        <f>J25+J26</f>
        <v>0</v>
      </c>
      <c r="K27" s="31">
        <f>K25+K26</f>
        <v>0</v>
      </c>
      <c r="L27" s="53">
        <f t="shared" si="9"/>
        <v>0</v>
      </c>
      <c r="P27" s="11"/>
      <c r="Q27" s="15">
        <f>R26+1</f>
        <v>40000001</v>
      </c>
      <c r="R27" s="15">
        <v>100000000</v>
      </c>
      <c r="S27" s="14">
        <v>0.125</v>
      </c>
    </row>
    <row r="28" spans="1:19" ht="36.65" customHeight="1">
      <c r="A28" s="30"/>
      <c r="B28" s="66" t="s">
        <v>220</v>
      </c>
      <c r="C28" s="57"/>
      <c r="D28" s="90" t="e">
        <f>E28/E27</f>
        <v>#DIV/0!</v>
      </c>
      <c r="E28" s="29"/>
      <c r="F28" s="51">
        <f t="shared" ref="F28:F38" si="10">C28-E28</f>
        <v>0</v>
      </c>
      <c r="G28" s="52"/>
      <c r="H28" s="29"/>
      <c r="I28" s="51">
        <f t="shared" ref="I28:I38" si="11">G28-H28</f>
        <v>0</v>
      </c>
      <c r="J28" s="52"/>
      <c r="K28" s="29"/>
      <c r="L28" s="51">
        <f t="shared" ref="L28:L38" si="12">J28-K28</f>
        <v>0</v>
      </c>
      <c r="M28" s="88" t="e">
        <f>IF(D28&lt;=R32,"○","×")</f>
        <v>#DIV/0!</v>
      </c>
      <c r="P28" s="11"/>
      <c r="Q28" s="15">
        <f>R27+1</f>
        <v>100000001</v>
      </c>
      <c r="R28" s="15">
        <v>200000000</v>
      </c>
      <c r="S28" s="14">
        <v>0.12</v>
      </c>
    </row>
    <row r="29" spans="1:19" ht="32.5" customHeight="1">
      <c r="A29" s="47"/>
      <c r="B29" s="63" t="s">
        <v>231</v>
      </c>
      <c r="C29" s="52"/>
      <c r="D29" s="25"/>
      <c r="E29" s="83"/>
      <c r="F29" s="53">
        <f t="shared" ref="F29:F34" si="13">C29-E29</f>
        <v>0</v>
      </c>
      <c r="G29" s="52"/>
      <c r="H29" s="83"/>
      <c r="I29" s="53">
        <f t="shared" ref="I29:I34" si="14">G29-H29</f>
        <v>0</v>
      </c>
      <c r="J29" s="52"/>
      <c r="K29" s="83"/>
      <c r="L29" s="51">
        <f t="shared" ref="L29:L34" si="15">J29-K29</f>
        <v>0</v>
      </c>
      <c r="P29" s="11"/>
      <c r="Q29" s="15">
        <f>R28+1</f>
        <v>200000001</v>
      </c>
      <c r="R29" s="15">
        <v>999999999999</v>
      </c>
      <c r="S29" s="14">
        <v>0.115</v>
      </c>
    </row>
    <row r="30" spans="1:19" ht="32.5" customHeight="1">
      <c r="A30" s="47"/>
      <c r="B30" s="63" t="s">
        <v>232</v>
      </c>
      <c r="C30" s="52"/>
      <c r="D30" s="25"/>
      <c r="E30" s="83"/>
      <c r="F30" s="53">
        <f t="shared" si="13"/>
        <v>0</v>
      </c>
      <c r="G30" s="52"/>
      <c r="H30" s="83"/>
      <c r="I30" s="53">
        <f t="shared" si="14"/>
        <v>0</v>
      </c>
      <c r="J30" s="52"/>
      <c r="K30" s="83"/>
      <c r="L30" s="51">
        <f t="shared" si="15"/>
        <v>0</v>
      </c>
      <c r="P30" s="11"/>
      <c r="Q30" s="11"/>
      <c r="R30" s="11"/>
      <c r="S30" s="11"/>
    </row>
    <row r="31" spans="1:19" ht="32.5" customHeight="1">
      <c r="A31" s="47"/>
      <c r="B31" s="63" t="s">
        <v>233</v>
      </c>
      <c r="C31" s="52"/>
      <c r="D31" s="25"/>
      <c r="E31" s="83"/>
      <c r="F31" s="53">
        <f t="shared" si="13"/>
        <v>0</v>
      </c>
      <c r="G31" s="52"/>
      <c r="H31" s="83"/>
      <c r="I31" s="53">
        <f t="shared" si="14"/>
        <v>0</v>
      </c>
      <c r="J31" s="52"/>
      <c r="K31" s="83"/>
      <c r="L31" s="51">
        <f t="shared" si="15"/>
        <v>0</v>
      </c>
      <c r="P31" s="11"/>
      <c r="Q31" s="11"/>
      <c r="R31" s="11"/>
      <c r="S31" s="11"/>
    </row>
    <row r="32" spans="1:19" ht="32.5" customHeight="1">
      <c r="A32" s="47"/>
      <c r="B32" s="63" t="s">
        <v>234</v>
      </c>
      <c r="C32" s="52"/>
      <c r="D32" s="25"/>
      <c r="E32" s="83"/>
      <c r="F32" s="53">
        <f t="shared" si="13"/>
        <v>0</v>
      </c>
      <c r="G32" s="52"/>
      <c r="H32" s="83"/>
      <c r="I32" s="53">
        <f t="shared" si="14"/>
        <v>0</v>
      </c>
      <c r="J32" s="52"/>
      <c r="K32" s="83"/>
      <c r="L32" s="51">
        <f t="shared" si="15"/>
        <v>0</v>
      </c>
      <c r="P32" s="11"/>
      <c r="Q32" s="13" t="s">
        <v>57</v>
      </c>
      <c r="R32" s="12">
        <f>VLOOKUP(R21,Q24:S29,3,1)</f>
        <v>0.14000000000000001</v>
      </c>
      <c r="S32" s="11"/>
    </row>
    <row r="33" spans="1:19" ht="32.5" customHeight="1">
      <c r="A33" s="47"/>
      <c r="B33" s="63" t="s">
        <v>235</v>
      </c>
      <c r="C33" s="52"/>
      <c r="D33" s="25"/>
      <c r="E33" s="83"/>
      <c r="F33" s="53">
        <f t="shared" si="13"/>
        <v>0</v>
      </c>
      <c r="G33" s="52"/>
      <c r="H33" s="83"/>
      <c r="I33" s="53">
        <f t="shared" si="14"/>
        <v>0</v>
      </c>
      <c r="J33" s="52"/>
      <c r="K33" s="83"/>
      <c r="L33" s="51">
        <f t="shared" si="15"/>
        <v>0</v>
      </c>
      <c r="P33" s="11"/>
      <c r="Q33" s="43"/>
      <c r="R33" s="43"/>
      <c r="S33" s="44"/>
    </row>
    <row r="34" spans="1:19" ht="32.5" customHeight="1">
      <c r="A34" s="47"/>
      <c r="B34" s="63" t="s">
        <v>236</v>
      </c>
      <c r="C34" s="52"/>
      <c r="D34" s="25"/>
      <c r="E34" s="83"/>
      <c r="F34" s="53">
        <f t="shared" si="13"/>
        <v>0</v>
      </c>
      <c r="G34" s="52"/>
      <c r="H34" s="83"/>
      <c r="I34" s="53">
        <f t="shared" si="14"/>
        <v>0</v>
      </c>
      <c r="J34" s="52"/>
      <c r="K34" s="83"/>
      <c r="L34" s="51">
        <f t="shared" si="15"/>
        <v>0</v>
      </c>
      <c r="P34" s="11"/>
      <c r="Q34" s="43"/>
      <c r="R34" s="43"/>
      <c r="S34" s="44"/>
    </row>
    <row r="35" spans="1:19" ht="26.15" customHeight="1">
      <c r="A35" s="101" t="s">
        <v>237</v>
      </c>
      <c r="B35" s="102"/>
      <c r="C35" s="57"/>
      <c r="D35" s="28"/>
      <c r="E35" s="81"/>
      <c r="F35" s="82">
        <f t="shared" si="10"/>
        <v>0</v>
      </c>
      <c r="G35" s="57"/>
      <c r="H35" s="81"/>
      <c r="I35" s="82">
        <f t="shared" si="11"/>
        <v>0</v>
      </c>
      <c r="J35" s="57"/>
      <c r="K35" s="81"/>
      <c r="L35" s="51">
        <f t="shared" si="12"/>
        <v>0</v>
      </c>
      <c r="P35" s="11"/>
      <c r="Q35" s="43"/>
      <c r="R35" s="43"/>
      <c r="S35" s="44"/>
    </row>
    <row r="36" spans="1:19" ht="26.15" customHeight="1">
      <c r="A36" s="45"/>
      <c r="B36" s="65" t="s">
        <v>238</v>
      </c>
      <c r="C36" s="58">
        <f>SUM(C27:C35)</f>
        <v>0</v>
      </c>
      <c r="D36" s="25"/>
      <c r="E36" s="26">
        <f>SUM(E27:E34)</f>
        <v>0</v>
      </c>
      <c r="F36" s="51">
        <f>C36-E36</f>
        <v>0</v>
      </c>
      <c r="G36" s="84">
        <f>SUM(G27:G35)</f>
        <v>0</v>
      </c>
      <c r="H36" s="26">
        <f>SUM(H27:H34)</f>
        <v>0</v>
      </c>
      <c r="I36" s="51">
        <f t="shared" si="11"/>
        <v>0</v>
      </c>
      <c r="J36" s="84">
        <f>SUM(J27:J35)</f>
        <v>0</v>
      </c>
      <c r="K36" s="26">
        <f>SUM(K27:K34)</f>
        <v>0</v>
      </c>
      <c r="L36" s="51">
        <f t="shared" si="12"/>
        <v>0</v>
      </c>
      <c r="P36" s="11"/>
      <c r="Q36" s="43"/>
      <c r="R36" s="43"/>
      <c r="S36" s="44"/>
    </row>
    <row r="37" spans="1:19" ht="26.15" customHeight="1">
      <c r="A37" s="45"/>
      <c r="B37" s="65" t="s">
        <v>230</v>
      </c>
      <c r="C37" s="59"/>
      <c r="D37" s="24"/>
      <c r="E37" s="23"/>
      <c r="F37" s="51">
        <f>C37-E37</f>
        <v>0</v>
      </c>
      <c r="G37" s="59"/>
      <c r="H37" s="23"/>
      <c r="I37" s="51">
        <f t="shared" si="11"/>
        <v>0</v>
      </c>
      <c r="J37" s="59"/>
      <c r="K37" s="23"/>
      <c r="L37" s="51">
        <f t="shared" si="12"/>
        <v>0</v>
      </c>
      <c r="P37" s="11"/>
      <c r="Q37" s="43"/>
      <c r="R37" s="43"/>
      <c r="S37" s="44"/>
    </row>
    <row r="38" spans="1:19" ht="26.15" customHeight="1" thickBot="1">
      <c r="A38" s="46"/>
      <c r="B38" s="67" t="s">
        <v>239</v>
      </c>
      <c r="C38" s="60">
        <f>SUM(C36:C37)</f>
        <v>0</v>
      </c>
      <c r="D38" s="79"/>
      <c r="E38" s="22">
        <f>SUM(E36:E37)</f>
        <v>0</v>
      </c>
      <c r="F38" s="61">
        <f t="shared" si="10"/>
        <v>0</v>
      </c>
      <c r="G38" s="80">
        <f>SUM(G36:G37)</f>
        <v>0</v>
      </c>
      <c r="H38" s="22">
        <f>SUM(H36:H37)</f>
        <v>0</v>
      </c>
      <c r="I38" s="61">
        <f t="shared" si="11"/>
        <v>0</v>
      </c>
      <c r="J38" s="80">
        <f>SUM(J36:J37)</f>
        <v>0</v>
      </c>
      <c r="K38" s="22">
        <f>SUM(K36:K37)</f>
        <v>0</v>
      </c>
      <c r="L38" s="61">
        <f t="shared" si="12"/>
        <v>0</v>
      </c>
      <c r="P38" s="11"/>
      <c r="Q38" s="11"/>
      <c r="R38" s="11"/>
      <c r="S38" s="11"/>
    </row>
    <row r="39" spans="1:19">
      <c r="A39" s="4"/>
      <c r="B39" s="4"/>
      <c r="C39" s="9"/>
      <c r="D39" s="10"/>
      <c r="E39" s="9"/>
      <c r="F39" s="9"/>
      <c r="G39" s="9"/>
      <c r="H39" s="9"/>
      <c r="I39" s="9"/>
      <c r="J39" s="9"/>
      <c r="K39" s="9"/>
      <c r="L39" s="9"/>
      <c r="P39" s="11"/>
      <c r="Q39" s="44"/>
      <c r="R39" s="86"/>
      <c r="S39" s="11"/>
    </row>
    <row r="40" spans="1:19" ht="30" customHeight="1">
      <c r="A40" s="1" t="s">
        <v>59</v>
      </c>
      <c r="P40" s="11"/>
      <c r="Q40" s="11"/>
      <c r="R40" s="11"/>
      <c r="S40" s="11"/>
    </row>
    <row r="41" spans="1:19" ht="24" customHeight="1">
      <c r="A41" s="4"/>
      <c r="B41" s="4" t="s">
        <v>243</v>
      </c>
      <c r="C41" s="10"/>
      <c r="D41" s="10"/>
      <c r="E41" s="9"/>
      <c r="F41" s="9"/>
      <c r="G41" s="10"/>
      <c r="H41" s="9"/>
      <c r="I41" s="9"/>
      <c r="J41" s="10"/>
      <c r="K41" s="9"/>
      <c r="L41" s="9"/>
      <c r="P41" s="11"/>
      <c r="Q41" s="43"/>
      <c r="R41" s="43"/>
      <c r="S41" s="44"/>
    </row>
    <row r="42" spans="1:19" ht="24" customHeight="1">
      <c r="A42" s="4"/>
      <c r="B42" s="4" t="s">
        <v>61</v>
      </c>
      <c r="C42" s="10"/>
      <c r="D42" s="10"/>
      <c r="E42" s="9"/>
      <c r="F42" s="9"/>
      <c r="G42" s="10"/>
      <c r="H42" s="9"/>
      <c r="I42" s="9"/>
      <c r="J42" s="10"/>
      <c r="K42" s="9"/>
      <c r="L42" s="9"/>
      <c r="P42" s="11"/>
      <c r="Q42" s="43"/>
      <c r="R42" s="43"/>
      <c r="S42" s="44"/>
    </row>
    <row r="43" spans="1:19" ht="24" customHeight="1">
      <c r="A43" s="4"/>
      <c r="B43" s="4" t="s">
        <v>245</v>
      </c>
      <c r="C43" s="10"/>
      <c r="D43" s="10"/>
      <c r="E43" s="9"/>
      <c r="F43" s="9"/>
      <c r="G43" s="10"/>
      <c r="H43" s="9"/>
      <c r="I43" s="9"/>
      <c r="J43" s="10"/>
      <c r="K43" s="9"/>
      <c r="L43" s="9"/>
      <c r="P43" s="11"/>
      <c r="Q43" s="43"/>
      <c r="R43" s="43"/>
      <c r="S43" s="44"/>
    </row>
    <row r="44" spans="1:19" ht="24" customHeight="1">
      <c r="A44" s="4"/>
      <c r="B44" s="4"/>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hidden="1"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c r="A63" s="8"/>
      <c r="B63" s="4"/>
      <c r="C63" s="6"/>
      <c r="D63" s="6"/>
      <c r="E63" s="5"/>
      <c r="F63" s="5"/>
      <c r="G63" s="6"/>
      <c r="H63" s="5"/>
      <c r="I63" s="5"/>
      <c r="J63" s="6"/>
      <c r="K63" s="5"/>
      <c r="L63" s="5"/>
    </row>
    <row r="64" spans="1:19">
      <c r="A64" s="7"/>
      <c r="B64" s="4"/>
      <c r="C64" s="6"/>
      <c r="D64" s="6"/>
      <c r="E64" s="5"/>
      <c r="F64" s="5"/>
      <c r="G64" s="6"/>
      <c r="H64" s="5"/>
      <c r="I64" s="5"/>
      <c r="J64" s="6"/>
      <c r="K64" s="5"/>
      <c r="L64" s="5"/>
    </row>
    <row r="65" spans="1:19">
      <c r="B65" s="4"/>
    </row>
    <row r="66" spans="1:19">
      <c r="B66" s="4"/>
    </row>
    <row r="67" spans="1:19">
      <c r="B67" s="4"/>
    </row>
    <row r="68" spans="1:19" s="3" customFormat="1">
      <c r="A68" s="1"/>
      <c r="B68" s="4"/>
      <c r="D68" s="1"/>
      <c r="E68" s="2"/>
      <c r="F68" s="2"/>
      <c r="H68" s="2"/>
      <c r="I68" s="2"/>
      <c r="K68" s="2"/>
      <c r="L68" s="2"/>
      <c r="M68" s="1"/>
      <c r="N68" s="1"/>
      <c r="O68" s="1"/>
      <c r="P68" s="1"/>
      <c r="Q68" s="1"/>
      <c r="R68" s="1"/>
      <c r="S68" s="1"/>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2:B22"/>
    <mergeCell ref="A35:B35"/>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8D9B4-6F9C-4BA2-957A-FE9DE875D8C1}">
  <sheetPr>
    <tabColor theme="5" tint="0.79998168889431442"/>
    <pageSetUpPr fitToPage="1"/>
  </sheetPr>
  <dimension ref="A1:S75"/>
  <sheetViews>
    <sheetView showGridLines="0" view="pageBreakPreview" topLeftCell="A35" zoomScale="85" zoomScaleNormal="100" zoomScaleSheetLayoutView="85" zoomScalePageLayoutView="70" workbookViewId="0">
      <selection activeCell="E50" sqref="E50"/>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228</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E30-(E28/2)</f>
        <v>0</v>
      </c>
      <c r="S5" s="11"/>
    </row>
    <row r="6" spans="1:19" ht="32.5" customHeight="1">
      <c r="A6" s="47" t="s">
        <v>7</v>
      </c>
      <c r="B6" s="63" t="s">
        <v>86</v>
      </c>
      <c r="C6" s="50"/>
      <c r="D6" s="34"/>
      <c r="E6" s="36"/>
      <c r="F6" s="51">
        <f t="shared" ref="F6:F26" si="0">C6-E6</f>
        <v>0</v>
      </c>
      <c r="G6" s="50"/>
      <c r="H6" s="36"/>
      <c r="I6" s="51">
        <f t="shared" ref="I6:I26" si="1">G6-H6</f>
        <v>0</v>
      </c>
      <c r="J6" s="50"/>
      <c r="K6" s="36"/>
      <c r="L6" s="51">
        <f t="shared" ref="L6:L26" si="2">J6-K6</f>
        <v>0</v>
      </c>
      <c r="P6" s="11"/>
      <c r="Q6" s="41"/>
      <c r="R6" s="42"/>
      <c r="S6" s="11"/>
    </row>
    <row r="7" spans="1:19" ht="32.5" customHeight="1">
      <c r="A7" s="47" t="s">
        <v>8</v>
      </c>
      <c r="B7" s="63" t="s">
        <v>87</v>
      </c>
      <c r="C7" s="50"/>
      <c r="D7" s="34"/>
      <c r="E7" s="36"/>
      <c r="F7" s="51">
        <f t="shared" si="0"/>
        <v>0</v>
      </c>
      <c r="G7" s="50"/>
      <c r="H7" s="36"/>
      <c r="I7" s="51">
        <f t="shared" si="1"/>
        <v>0</v>
      </c>
      <c r="J7" s="50"/>
      <c r="K7" s="36"/>
      <c r="L7" s="51">
        <f t="shared" si="2"/>
        <v>0</v>
      </c>
      <c r="P7" s="11"/>
      <c r="Q7" s="11"/>
      <c r="R7" s="11"/>
      <c r="S7" s="11"/>
    </row>
    <row r="8" spans="1:19" ht="32.5" customHeight="1">
      <c r="A8" s="47" t="s">
        <v>10</v>
      </c>
      <c r="B8" s="63" t="s">
        <v>215</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t="s">
        <v>23</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92</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212</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94</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95</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97</v>
      </c>
      <c r="C14" s="50"/>
      <c r="D14" s="34"/>
      <c r="E14" s="36"/>
      <c r="F14" s="51">
        <f t="shared" si="0"/>
        <v>0</v>
      </c>
      <c r="G14" s="50"/>
      <c r="H14" s="36"/>
      <c r="I14" s="51">
        <f t="shared" si="1"/>
        <v>0</v>
      </c>
      <c r="J14" s="50"/>
      <c r="K14" s="36"/>
      <c r="L14" s="51">
        <f t="shared" si="2"/>
        <v>0</v>
      </c>
      <c r="P14" s="11"/>
      <c r="Q14" s="11"/>
      <c r="R14" s="11"/>
      <c r="S14" s="11"/>
    </row>
    <row r="15" spans="1:19" ht="69.5" customHeight="1">
      <c r="A15" s="47" t="s">
        <v>20</v>
      </c>
      <c r="B15" s="69" t="s">
        <v>98</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99</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100</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101</v>
      </c>
      <c r="C18" s="50"/>
      <c r="D18" s="34"/>
      <c r="E18" s="36"/>
      <c r="F18" s="51">
        <f t="shared" si="0"/>
        <v>0</v>
      </c>
      <c r="G18" s="50"/>
      <c r="H18" s="36"/>
      <c r="I18" s="51">
        <f t="shared" si="1"/>
        <v>0</v>
      </c>
      <c r="J18" s="50"/>
      <c r="K18" s="36"/>
      <c r="L18" s="51">
        <f t="shared" si="2"/>
        <v>0</v>
      </c>
    </row>
    <row r="19" spans="1:19" ht="32.5" customHeight="1">
      <c r="A19" s="47" t="s">
        <v>26</v>
      </c>
      <c r="B19" s="63" t="s">
        <v>38</v>
      </c>
      <c r="C19" s="50"/>
      <c r="D19" s="34"/>
      <c r="E19" s="36"/>
      <c r="F19" s="51">
        <f t="shared" si="0"/>
        <v>0</v>
      </c>
      <c r="G19" s="50"/>
      <c r="H19" s="36"/>
      <c r="I19" s="51">
        <f t="shared" si="1"/>
        <v>0</v>
      </c>
      <c r="J19" s="50"/>
      <c r="K19" s="36"/>
      <c r="L19" s="51">
        <f t="shared" si="2"/>
        <v>0</v>
      </c>
    </row>
    <row r="20" spans="1:19" ht="32.5" customHeight="1">
      <c r="A20" s="47" t="s">
        <v>27</v>
      </c>
      <c r="B20" s="63" t="s">
        <v>104</v>
      </c>
      <c r="C20" s="50"/>
      <c r="D20" s="34"/>
      <c r="E20" s="36"/>
      <c r="F20" s="51">
        <f t="shared" si="0"/>
        <v>0</v>
      </c>
      <c r="G20" s="50"/>
      <c r="H20" s="36"/>
      <c r="I20" s="51">
        <f t="shared" si="1"/>
        <v>0</v>
      </c>
      <c r="J20" s="50"/>
      <c r="K20" s="36"/>
      <c r="L20" s="51">
        <f t="shared" si="2"/>
        <v>0</v>
      </c>
    </row>
    <row r="21" spans="1:19" ht="85.5" customHeight="1">
      <c r="A21" s="47" t="s">
        <v>28</v>
      </c>
      <c r="B21" s="63" t="s">
        <v>106</v>
      </c>
      <c r="C21" s="50"/>
      <c r="D21" s="34"/>
      <c r="E21" s="36"/>
      <c r="F21" s="51">
        <f t="shared" si="0"/>
        <v>0</v>
      </c>
      <c r="G21" s="50"/>
      <c r="H21" s="36"/>
      <c r="I21" s="51">
        <f t="shared" si="1"/>
        <v>0</v>
      </c>
      <c r="J21" s="50"/>
      <c r="K21" s="36"/>
      <c r="L21" s="51">
        <f t="shared" si="2"/>
        <v>0</v>
      </c>
    </row>
    <row r="22" spans="1:19" ht="32.5" customHeight="1">
      <c r="A22" s="47" t="s">
        <v>29</v>
      </c>
      <c r="B22" s="63" t="s">
        <v>42</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31</v>
      </c>
      <c r="B23" s="63" t="s">
        <v>107</v>
      </c>
      <c r="C23" s="50"/>
      <c r="D23" s="34"/>
      <c r="E23" s="36"/>
      <c r="F23" s="51">
        <f t="shared" si="0"/>
        <v>0</v>
      </c>
      <c r="G23" s="50"/>
      <c r="H23" s="36"/>
      <c r="I23" s="51">
        <f t="shared" si="1"/>
        <v>0</v>
      </c>
      <c r="J23" s="50"/>
      <c r="K23" s="36"/>
      <c r="L23" s="51">
        <f t="shared" si="2"/>
        <v>0</v>
      </c>
      <c r="P23" s="11"/>
      <c r="Q23" s="20" t="s">
        <v>60</v>
      </c>
      <c r="R23" s="19">
        <f>E32</f>
        <v>0</v>
      </c>
      <c r="S23" s="11"/>
    </row>
    <row r="24" spans="1:19" ht="32.5" customHeight="1">
      <c r="A24" s="47" t="s">
        <v>33</v>
      </c>
      <c r="B24" s="63" t="s">
        <v>82</v>
      </c>
      <c r="C24" s="50"/>
      <c r="D24" s="34"/>
      <c r="E24" s="36"/>
      <c r="F24" s="51">
        <f t="shared" si="0"/>
        <v>0</v>
      </c>
      <c r="G24" s="50"/>
      <c r="H24" s="36"/>
      <c r="I24" s="51">
        <f t="shared" si="1"/>
        <v>0</v>
      </c>
      <c r="J24" s="50"/>
      <c r="K24" s="36"/>
      <c r="L24" s="51">
        <f t="shared" si="2"/>
        <v>0</v>
      </c>
      <c r="P24" s="11"/>
      <c r="Q24" s="11"/>
      <c r="R24" s="11"/>
      <c r="S24" s="11"/>
    </row>
    <row r="25" spans="1:19" ht="32.5" customHeight="1">
      <c r="A25" s="47" t="s">
        <v>35</v>
      </c>
      <c r="B25" s="63" t="s">
        <v>109</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c r="B26" s="63" t="s">
        <v>66</v>
      </c>
      <c r="C26" s="50"/>
      <c r="D26" s="34"/>
      <c r="E26" s="78"/>
      <c r="F26" s="51">
        <f t="shared" si="0"/>
        <v>0</v>
      </c>
      <c r="G26" s="50"/>
      <c r="H26" s="78"/>
      <c r="I26" s="51">
        <f t="shared" si="1"/>
        <v>0</v>
      </c>
      <c r="J26" s="50"/>
      <c r="K26" s="78"/>
      <c r="L26" s="51">
        <f t="shared" si="2"/>
        <v>0</v>
      </c>
      <c r="P26" s="11"/>
      <c r="Q26" s="16">
        <v>0</v>
      </c>
      <c r="R26" s="15">
        <v>5000000</v>
      </c>
      <c r="S26" s="14">
        <v>0.14000000000000001</v>
      </c>
    </row>
    <row r="27" spans="1:19" ht="32.5" customHeight="1">
      <c r="A27" s="99" t="s">
        <v>221</v>
      </c>
      <c r="B27" s="100"/>
      <c r="C27" s="75">
        <f>SUM(C6:C26)</f>
        <v>0</v>
      </c>
      <c r="D27" s="34"/>
      <c r="E27" s="76">
        <f>SUM(E6:E25)</f>
        <v>0</v>
      </c>
      <c r="F27" s="51">
        <f>C27-E27</f>
        <v>0</v>
      </c>
      <c r="G27" s="75">
        <f>SUM(G6:G26)</f>
        <v>0</v>
      </c>
      <c r="H27" s="76">
        <f>SUM(H6:H25)</f>
        <v>0</v>
      </c>
      <c r="I27" s="51">
        <f>G27-H27</f>
        <v>0</v>
      </c>
      <c r="J27" s="75">
        <f>SUM(J6:J26)</f>
        <v>0</v>
      </c>
      <c r="K27" s="76">
        <f>SUM(K6:K25)</f>
        <v>0</v>
      </c>
      <c r="L27" s="51">
        <f>J27-K27</f>
        <v>0</v>
      </c>
      <c r="P27" s="11"/>
      <c r="Q27" s="15">
        <f>R26+1</f>
        <v>5000001</v>
      </c>
      <c r="R27" s="15">
        <v>10000000</v>
      </c>
      <c r="S27" s="14">
        <v>0.13500000000000001</v>
      </c>
    </row>
    <row r="28" spans="1:19" ht="26.15" customHeight="1">
      <c r="A28" s="35"/>
      <c r="B28" s="65" t="s">
        <v>56</v>
      </c>
      <c r="C28" s="52"/>
      <c r="D28" s="25"/>
      <c r="E28" s="27"/>
      <c r="F28" s="51">
        <f t="shared" ref="F28:F31" si="3">C28-E28</f>
        <v>0</v>
      </c>
      <c r="G28" s="52"/>
      <c r="H28" s="27"/>
      <c r="I28" s="51">
        <f t="shared" ref="I28:I31" si="4">G28-H28</f>
        <v>0</v>
      </c>
      <c r="J28" s="52"/>
      <c r="K28" s="27"/>
      <c r="L28" s="51">
        <f t="shared" ref="L28:L31" si="5">J28-K28</f>
        <v>0</v>
      </c>
      <c r="P28" s="11"/>
      <c r="Q28" s="15">
        <f>R27+1</f>
        <v>10000001</v>
      </c>
      <c r="R28" s="15">
        <v>40000000</v>
      </c>
      <c r="S28" s="14">
        <v>0.13</v>
      </c>
    </row>
    <row r="29" spans="1:19" ht="26.15" customHeight="1">
      <c r="A29" s="35"/>
      <c r="B29" s="65" t="s">
        <v>216</v>
      </c>
      <c r="C29" s="54"/>
      <c r="D29" s="25"/>
      <c r="E29" s="27"/>
      <c r="F29" s="53">
        <f t="shared" si="3"/>
        <v>0</v>
      </c>
      <c r="G29" s="54"/>
      <c r="H29" s="27"/>
      <c r="I29" s="53">
        <f t="shared" si="4"/>
        <v>0</v>
      </c>
      <c r="J29" s="54"/>
      <c r="K29" s="27"/>
      <c r="L29" s="53">
        <f t="shared" si="5"/>
        <v>0</v>
      </c>
      <c r="P29" s="11"/>
      <c r="Q29" s="15">
        <f>R28+1</f>
        <v>40000001</v>
      </c>
      <c r="R29" s="15">
        <v>100000000</v>
      </c>
      <c r="S29" s="14">
        <v>0.125</v>
      </c>
    </row>
    <row r="30" spans="1:19" ht="26.15" customHeight="1">
      <c r="A30" s="45"/>
      <c r="B30" s="65" t="s">
        <v>217</v>
      </c>
      <c r="C30" s="55">
        <f>C27+C29</f>
        <v>0</v>
      </c>
      <c r="D30" s="34"/>
      <c r="E30" s="77">
        <f>E27+E29</f>
        <v>0</v>
      </c>
      <c r="F30" s="53">
        <f t="shared" si="3"/>
        <v>0</v>
      </c>
      <c r="G30" s="55">
        <f>G27+G29</f>
        <v>0</v>
      </c>
      <c r="H30" s="77">
        <f>H27+H29</f>
        <v>0</v>
      </c>
      <c r="I30" s="53">
        <f t="shared" si="4"/>
        <v>0</v>
      </c>
      <c r="J30" s="55">
        <f>J27+J29</f>
        <v>0</v>
      </c>
      <c r="K30" s="77">
        <f>K27+K29</f>
        <v>0</v>
      </c>
      <c r="L30" s="53">
        <f t="shared" si="5"/>
        <v>0</v>
      </c>
      <c r="M30" s="87" t="s">
        <v>241</v>
      </c>
      <c r="P30" s="11"/>
      <c r="Q30" s="15">
        <f>R29+1</f>
        <v>100000001</v>
      </c>
      <c r="R30" s="15">
        <v>200000000</v>
      </c>
      <c r="S30" s="14">
        <v>0.12</v>
      </c>
    </row>
    <row r="31" spans="1:19" ht="42" customHeight="1">
      <c r="A31" s="33"/>
      <c r="B31" s="66" t="s">
        <v>218</v>
      </c>
      <c r="C31" s="57"/>
      <c r="D31" s="89" t="e">
        <f>E31/(E30-E28/2)</f>
        <v>#DIV/0!</v>
      </c>
      <c r="E31" s="32"/>
      <c r="F31" s="53">
        <f t="shared" si="3"/>
        <v>0</v>
      </c>
      <c r="G31" s="52"/>
      <c r="H31" s="32"/>
      <c r="I31" s="53">
        <f t="shared" si="4"/>
        <v>0</v>
      </c>
      <c r="J31" s="52"/>
      <c r="K31" s="32"/>
      <c r="L31" s="53">
        <f t="shared" si="5"/>
        <v>0</v>
      </c>
      <c r="M31" s="88" t="e">
        <f>IF(D31&lt;=R16,"○","×")</f>
        <v>#DIV/0!</v>
      </c>
      <c r="P31" s="11"/>
      <c r="Q31" s="15">
        <f>R30+1</f>
        <v>200000001</v>
      </c>
      <c r="R31" s="15">
        <v>999999999999</v>
      </c>
      <c r="S31" s="14">
        <v>0.115</v>
      </c>
    </row>
    <row r="32" spans="1:19" ht="26.15" customHeight="1">
      <c r="A32" s="45"/>
      <c r="B32" s="65" t="s">
        <v>219</v>
      </c>
      <c r="C32" s="56">
        <f>C30+C31</f>
        <v>0</v>
      </c>
      <c r="D32" s="24"/>
      <c r="E32" s="31">
        <f>E30+E31</f>
        <v>0</v>
      </c>
      <c r="F32" s="53">
        <f t="shared" ref="F32:L32" si="6">F30+F31</f>
        <v>0</v>
      </c>
      <c r="G32" s="56">
        <f>G30+G31</f>
        <v>0</v>
      </c>
      <c r="H32" s="31">
        <f>H30+H31</f>
        <v>0</v>
      </c>
      <c r="I32" s="53">
        <f t="shared" si="6"/>
        <v>0</v>
      </c>
      <c r="J32" s="56">
        <f>J30+J31</f>
        <v>0</v>
      </c>
      <c r="K32" s="31">
        <f>K30+K31</f>
        <v>0</v>
      </c>
      <c r="L32" s="53">
        <f t="shared" si="6"/>
        <v>0</v>
      </c>
      <c r="P32" s="11"/>
      <c r="Q32" s="11"/>
      <c r="R32" s="11"/>
      <c r="S32" s="11"/>
    </row>
    <row r="33" spans="1:19" ht="36.65" customHeight="1">
      <c r="A33" s="30"/>
      <c r="B33" s="66" t="s">
        <v>220</v>
      </c>
      <c r="C33" s="57"/>
      <c r="D33" s="90" t="e">
        <f>E33/E32</f>
        <v>#DIV/0!</v>
      </c>
      <c r="E33" s="29"/>
      <c r="F33" s="51">
        <f t="shared" ref="F33:F43" si="7">C33-E33</f>
        <v>0</v>
      </c>
      <c r="G33" s="52"/>
      <c r="H33" s="29"/>
      <c r="I33" s="51">
        <f t="shared" ref="I33:I43" si="8">G33-H33</f>
        <v>0</v>
      </c>
      <c r="J33" s="52"/>
      <c r="K33" s="29"/>
      <c r="L33" s="51">
        <f t="shared" ref="L33:L43" si="9">J33-K33</f>
        <v>0</v>
      </c>
      <c r="M33" s="88" t="e">
        <f>IF(D33&lt;=R34,"○","×")</f>
        <v>#DIV/0!</v>
      </c>
      <c r="P33" s="11"/>
      <c r="Q33" s="11"/>
      <c r="R33" s="11"/>
      <c r="S33" s="11"/>
    </row>
    <row r="34" spans="1:19" ht="32.5" customHeight="1">
      <c r="A34" s="47"/>
      <c r="B34" s="63" t="s">
        <v>231</v>
      </c>
      <c r="C34" s="52"/>
      <c r="D34" s="25"/>
      <c r="E34" s="83"/>
      <c r="F34" s="53">
        <f t="shared" ref="F34:F39" si="10">C34-E34</f>
        <v>0</v>
      </c>
      <c r="G34" s="52"/>
      <c r="H34" s="83"/>
      <c r="I34" s="53">
        <f t="shared" ref="I34:I39" si="11">G34-H34</f>
        <v>0</v>
      </c>
      <c r="J34" s="52"/>
      <c r="K34" s="83"/>
      <c r="L34" s="51">
        <f t="shared" ref="L34:L39" si="12">J34-K34</f>
        <v>0</v>
      </c>
      <c r="P34" s="11"/>
      <c r="Q34" s="13" t="s">
        <v>57</v>
      </c>
      <c r="R34" s="12">
        <f>VLOOKUP(R23,Q26:S31,3,1)</f>
        <v>0.14000000000000001</v>
      </c>
      <c r="S34" s="11"/>
    </row>
    <row r="35" spans="1:19" ht="32.5" customHeight="1">
      <c r="A35" s="47"/>
      <c r="B35" s="63" t="s">
        <v>232</v>
      </c>
      <c r="C35" s="52"/>
      <c r="D35" s="25"/>
      <c r="E35" s="83"/>
      <c r="F35" s="53">
        <f t="shared" si="10"/>
        <v>0</v>
      </c>
      <c r="G35" s="52"/>
      <c r="H35" s="83"/>
      <c r="I35" s="53">
        <f t="shared" si="11"/>
        <v>0</v>
      </c>
      <c r="J35" s="52"/>
      <c r="K35" s="83"/>
      <c r="L35" s="51">
        <f t="shared" si="12"/>
        <v>0</v>
      </c>
      <c r="P35" s="11"/>
      <c r="Q35" s="43"/>
      <c r="R35" s="43"/>
      <c r="S35" s="44"/>
    </row>
    <row r="36" spans="1:19" ht="32.5" customHeight="1">
      <c r="A36" s="47"/>
      <c r="B36" s="63" t="s">
        <v>233</v>
      </c>
      <c r="C36" s="52"/>
      <c r="D36" s="25"/>
      <c r="E36" s="83"/>
      <c r="F36" s="53">
        <f t="shared" si="10"/>
        <v>0</v>
      </c>
      <c r="G36" s="52"/>
      <c r="H36" s="83"/>
      <c r="I36" s="53">
        <f t="shared" si="11"/>
        <v>0</v>
      </c>
      <c r="J36" s="52"/>
      <c r="K36" s="83"/>
      <c r="L36" s="51">
        <f t="shared" si="12"/>
        <v>0</v>
      </c>
      <c r="P36" s="11"/>
      <c r="Q36" s="43"/>
      <c r="R36" s="43"/>
      <c r="S36" s="44"/>
    </row>
    <row r="37" spans="1:19" ht="32.5" customHeight="1">
      <c r="A37" s="47"/>
      <c r="B37" s="63" t="s">
        <v>234</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235</v>
      </c>
      <c r="C38" s="52"/>
      <c r="D38" s="25"/>
      <c r="E38" s="83"/>
      <c r="F38" s="53">
        <f t="shared" si="10"/>
        <v>0</v>
      </c>
      <c r="G38" s="52"/>
      <c r="H38" s="83"/>
      <c r="I38" s="53">
        <f t="shared" si="11"/>
        <v>0</v>
      </c>
      <c r="J38" s="52"/>
      <c r="K38" s="83"/>
      <c r="L38" s="51">
        <f t="shared" si="12"/>
        <v>0</v>
      </c>
      <c r="P38" s="11"/>
      <c r="Q38" s="43"/>
      <c r="R38" s="43"/>
      <c r="S38" s="44"/>
    </row>
    <row r="39" spans="1:19" ht="32.5" customHeight="1">
      <c r="A39" s="47"/>
      <c r="B39" s="63" t="s">
        <v>236</v>
      </c>
      <c r="C39" s="52"/>
      <c r="D39" s="25"/>
      <c r="E39" s="83"/>
      <c r="F39" s="53">
        <f t="shared" si="10"/>
        <v>0</v>
      </c>
      <c r="G39" s="52"/>
      <c r="H39" s="83"/>
      <c r="I39" s="53">
        <f t="shared" si="11"/>
        <v>0</v>
      </c>
      <c r="J39" s="52"/>
      <c r="K39" s="83"/>
      <c r="L39" s="51">
        <f t="shared" si="12"/>
        <v>0</v>
      </c>
      <c r="P39" s="11"/>
      <c r="Q39" s="43"/>
      <c r="R39" s="43"/>
      <c r="S39" s="44"/>
    </row>
    <row r="40" spans="1:19" ht="26.15" customHeight="1">
      <c r="A40" s="101" t="s">
        <v>237</v>
      </c>
      <c r="B40" s="102"/>
      <c r="C40" s="57"/>
      <c r="D40" s="28"/>
      <c r="E40" s="81"/>
      <c r="F40" s="82">
        <f t="shared" si="7"/>
        <v>0</v>
      </c>
      <c r="G40" s="57"/>
      <c r="H40" s="81"/>
      <c r="I40" s="82">
        <f t="shared" si="8"/>
        <v>0</v>
      </c>
      <c r="J40" s="57"/>
      <c r="K40" s="81"/>
      <c r="L40" s="51">
        <f t="shared" si="9"/>
        <v>0</v>
      </c>
      <c r="P40" s="11"/>
      <c r="Q40" s="43"/>
      <c r="R40" s="43"/>
      <c r="S40" s="44"/>
    </row>
    <row r="41" spans="1:19" ht="26.15" customHeight="1">
      <c r="A41" s="45"/>
      <c r="B41" s="65" t="s">
        <v>238</v>
      </c>
      <c r="C41" s="58">
        <f>SUM(C32:C40)</f>
        <v>0</v>
      </c>
      <c r="D41" s="25"/>
      <c r="E41" s="26">
        <f>SUM(E32:E39)</f>
        <v>0</v>
      </c>
      <c r="F41" s="51">
        <f>C41-E41</f>
        <v>0</v>
      </c>
      <c r="G41" s="84">
        <f>SUM(G32:G40)</f>
        <v>0</v>
      </c>
      <c r="H41" s="26">
        <f>SUM(H32:H39)</f>
        <v>0</v>
      </c>
      <c r="I41" s="51">
        <f t="shared" si="8"/>
        <v>0</v>
      </c>
      <c r="J41" s="84">
        <f>SUM(J32:J40)</f>
        <v>0</v>
      </c>
      <c r="K41" s="26">
        <f>SUM(K32:K39)</f>
        <v>0</v>
      </c>
      <c r="L41" s="51">
        <f t="shared" si="9"/>
        <v>0</v>
      </c>
      <c r="P41" s="11"/>
      <c r="Q41" s="43"/>
      <c r="R41" s="43"/>
      <c r="S41" s="44"/>
    </row>
    <row r="42" spans="1:19" ht="26.15" customHeight="1">
      <c r="A42" s="45"/>
      <c r="B42" s="65" t="s">
        <v>230</v>
      </c>
      <c r="C42" s="59"/>
      <c r="D42" s="24"/>
      <c r="E42" s="23"/>
      <c r="F42" s="51">
        <f>C42-E42</f>
        <v>0</v>
      </c>
      <c r="G42" s="59"/>
      <c r="H42" s="23"/>
      <c r="I42" s="51">
        <f t="shared" si="8"/>
        <v>0</v>
      </c>
      <c r="J42" s="59"/>
      <c r="K42" s="23"/>
      <c r="L42" s="51">
        <f t="shared" si="9"/>
        <v>0</v>
      </c>
      <c r="P42" s="11"/>
      <c r="Q42" s="43"/>
      <c r="R42" s="43"/>
      <c r="S42" s="44"/>
    </row>
    <row r="43" spans="1:19" ht="26.15" customHeight="1" thickBot="1">
      <c r="A43" s="46"/>
      <c r="B43" s="67" t="s">
        <v>239</v>
      </c>
      <c r="C43" s="60">
        <f>SUM(C41:C42)</f>
        <v>0</v>
      </c>
      <c r="D43" s="79"/>
      <c r="E43" s="22">
        <f>SUM(E41:E42)</f>
        <v>0</v>
      </c>
      <c r="F43" s="61">
        <f t="shared" si="7"/>
        <v>0</v>
      </c>
      <c r="G43" s="80">
        <f>SUM(G41:G42)</f>
        <v>0</v>
      </c>
      <c r="H43" s="22">
        <f>SUM(H41:H42)</f>
        <v>0</v>
      </c>
      <c r="I43" s="61">
        <f t="shared" si="8"/>
        <v>0</v>
      </c>
      <c r="J43" s="80">
        <f>SUM(J41:J42)</f>
        <v>0</v>
      </c>
      <c r="K43" s="22">
        <f>SUM(K41:K42)</f>
        <v>0</v>
      </c>
      <c r="L43" s="61">
        <f t="shared" si="9"/>
        <v>0</v>
      </c>
      <c r="P43" s="11"/>
      <c r="Q43" s="11"/>
      <c r="R43" s="11"/>
      <c r="S43" s="11"/>
    </row>
    <row r="44" spans="1:19">
      <c r="A44" s="4"/>
      <c r="B44" s="4"/>
      <c r="C44" s="9"/>
      <c r="D44" s="10"/>
      <c r="E44" s="9"/>
      <c r="F44" s="9"/>
      <c r="G44" s="9"/>
      <c r="H44" s="9"/>
      <c r="I44" s="9"/>
      <c r="J44" s="9"/>
      <c r="K44" s="9"/>
      <c r="L44" s="9"/>
      <c r="P44" s="11"/>
      <c r="Q44" s="43"/>
      <c r="R44" s="43"/>
      <c r="S44" s="44"/>
    </row>
    <row r="45" spans="1:19" ht="30" customHeight="1">
      <c r="A45" s="1" t="s">
        <v>59</v>
      </c>
      <c r="P45" s="11"/>
      <c r="Q45" s="43"/>
      <c r="R45" s="43"/>
      <c r="S45" s="44"/>
    </row>
    <row r="46" spans="1:19" ht="24" customHeight="1">
      <c r="A46" s="4"/>
      <c r="B46" s="4" t="s">
        <v>243</v>
      </c>
      <c r="C46" s="10"/>
      <c r="D46" s="10"/>
      <c r="E46" s="9"/>
      <c r="F46" s="9"/>
      <c r="G46" s="10"/>
      <c r="H46" s="9"/>
      <c r="I46" s="9"/>
      <c r="J46" s="10"/>
      <c r="K46" s="9"/>
      <c r="L46" s="9"/>
      <c r="P46" s="11"/>
      <c r="Q46" s="43"/>
      <c r="R46" s="43"/>
      <c r="S46" s="44"/>
    </row>
    <row r="47" spans="1:19" ht="24" customHeight="1">
      <c r="A47" s="4"/>
      <c r="B47" s="4" t="s">
        <v>61</v>
      </c>
      <c r="C47" s="10"/>
      <c r="D47" s="10"/>
      <c r="E47" s="9"/>
      <c r="F47" s="9"/>
      <c r="G47" s="10"/>
      <c r="H47" s="9"/>
      <c r="I47" s="9"/>
      <c r="J47" s="10"/>
      <c r="K47" s="9"/>
      <c r="L47" s="9"/>
      <c r="P47" s="11"/>
      <c r="Q47" s="43"/>
      <c r="R47" s="43"/>
      <c r="S47" s="44"/>
    </row>
    <row r="48" spans="1:19" ht="24" customHeight="1">
      <c r="A48" s="4"/>
      <c r="B48" s="4" t="s">
        <v>245</v>
      </c>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2" ht="24" hidden="1" customHeight="1">
      <c r="A65" s="4"/>
      <c r="B65" s="4"/>
      <c r="C65" s="10"/>
      <c r="D65" s="10"/>
      <c r="E65" s="9"/>
      <c r="F65" s="9"/>
      <c r="G65" s="10"/>
      <c r="H65" s="9"/>
      <c r="I65" s="9"/>
      <c r="J65" s="10"/>
      <c r="K65" s="9"/>
      <c r="L65" s="9"/>
    </row>
    <row r="66" spans="1:12" ht="24" hidden="1" customHeight="1">
      <c r="A66" s="4"/>
      <c r="B66" s="4"/>
      <c r="C66" s="10"/>
      <c r="D66" s="10"/>
      <c r="E66" s="9"/>
      <c r="F66" s="9"/>
      <c r="G66" s="10"/>
      <c r="H66" s="9"/>
      <c r="I66" s="9"/>
      <c r="J66" s="10"/>
      <c r="K66" s="9"/>
      <c r="L66" s="9"/>
    </row>
    <row r="67" spans="1:12" ht="24" hidden="1" customHeight="1">
      <c r="A67" s="4"/>
      <c r="B67" s="4"/>
      <c r="C67" s="10"/>
      <c r="D67" s="10"/>
      <c r="E67" s="9"/>
      <c r="F67" s="9"/>
      <c r="G67" s="10"/>
      <c r="H67" s="9"/>
      <c r="I67" s="9"/>
      <c r="J67" s="10"/>
      <c r="K67" s="9"/>
      <c r="L67" s="9"/>
    </row>
    <row r="68" spans="1:12">
      <c r="A68" s="8"/>
      <c r="B68" s="4"/>
      <c r="C68" s="6"/>
      <c r="D68" s="6"/>
      <c r="E68" s="5"/>
      <c r="F68" s="5"/>
      <c r="G68" s="6"/>
      <c r="H68" s="5"/>
      <c r="I68" s="5"/>
      <c r="J68" s="6"/>
      <c r="K68" s="5"/>
      <c r="L68" s="5"/>
    </row>
    <row r="69" spans="1:12">
      <c r="A69" s="7"/>
      <c r="B69" s="4"/>
      <c r="C69" s="6"/>
      <c r="D69" s="6"/>
      <c r="E69" s="5"/>
      <c r="F69" s="5"/>
      <c r="G69" s="6"/>
      <c r="H69" s="5"/>
      <c r="I69" s="5"/>
      <c r="J69" s="6"/>
      <c r="K69" s="5"/>
      <c r="L69" s="5"/>
    </row>
    <row r="70" spans="1:12">
      <c r="B70" s="4"/>
    </row>
    <row r="71" spans="1:12">
      <c r="B71" s="4"/>
    </row>
    <row r="72" spans="1:12">
      <c r="B72" s="4"/>
    </row>
    <row r="73" spans="1:12">
      <c r="B73" s="4"/>
    </row>
    <row r="74" spans="1:12">
      <c r="B74" s="4"/>
    </row>
    <row r="75" spans="1:12">
      <c r="B75" s="4"/>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7:B27"/>
    <mergeCell ref="A40:B40"/>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090F3-0219-40E3-A7D8-6C09E18AECCB}">
  <sheetPr>
    <tabColor theme="5" tint="0.79998168889431442"/>
    <pageSetUpPr fitToPage="1"/>
  </sheetPr>
  <dimension ref="A1:S88"/>
  <sheetViews>
    <sheetView showGridLines="0" view="pageBreakPreview" zoomScale="70" zoomScaleNormal="100" zoomScaleSheetLayoutView="70" zoomScalePageLayoutView="70" workbookViewId="0">
      <selection activeCell="B61" sqref="B61"/>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0</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E43-(E41/2)</f>
        <v>0</v>
      </c>
      <c r="S5" s="11"/>
    </row>
    <row r="6" spans="1:19" ht="32.5" customHeight="1">
      <c r="A6" s="47" t="s">
        <v>7</v>
      </c>
      <c r="B6" s="63" t="s">
        <v>86</v>
      </c>
      <c r="C6" s="50"/>
      <c r="D6" s="34"/>
      <c r="E6" s="36"/>
      <c r="F6" s="51">
        <f t="shared" ref="F6:F44" si="0">C6-E6</f>
        <v>0</v>
      </c>
      <c r="G6" s="50"/>
      <c r="H6" s="36"/>
      <c r="I6" s="51">
        <f t="shared" ref="I6:I44" si="1">G6-H6</f>
        <v>0</v>
      </c>
      <c r="J6" s="50"/>
      <c r="K6" s="36"/>
      <c r="L6" s="51">
        <f t="shared" ref="L6:L44" si="2">J6-K6</f>
        <v>0</v>
      </c>
      <c r="P6" s="11"/>
      <c r="Q6" s="41"/>
      <c r="R6" s="42"/>
      <c r="S6" s="11"/>
    </row>
    <row r="7" spans="1:19" ht="32.5" customHeight="1">
      <c r="A7" s="47" t="s">
        <v>8</v>
      </c>
      <c r="B7" s="63" t="s">
        <v>166</v>
      </c>
      <c r="C7" s="50"/>
      <c r="D7" s="34"/>
      <c r="E7" s="36"/>
      <c r="F7" s="51">
        <f t="shared" si="0"/>
        <v>0</v>
      </c>
      <c r="G7" s="50"/>
      <c r="H7" s="36"/>
      <c r="I7" s="51">
        <f t="shared" si="1"/>
        <v>0</v>
      </c>
      <c r="J7" s="50"/>
      <c r="K7" s="36"/>
      <c r="L7" s="51">
        <f t="shared" si="2"/>
        <v>0</v>
      </c>
      <c r="P7" s="11"/>
      <c r="Q7" s="11"/>
      <c r="R7" s="11"/>
      <c r="S7" s="11"/>
    </row>
    <row r="8" spans="1:19" ht="32.5" customHeight="1">
      <c r="A8" s="47" t="s">
        <v>175</v>
      </c>
      <c r="B8" s="63" t="s">
        <v>167</v>
      </c>
      <c r="C8" s="50"/>
      <c r="D8" s="34"/>
      <c r="E8" s="36"/>
      <c r="F8" s="51">
        <f t="shared" si="0"/>
        <v>0</v>
      </c>
      <c r="G8" s="50"/>
      <c r="H8" s="36"/>
      <c r="I8" s="51">
        <f t="shared" si="1"/>
        <v>0</v>
      </c>
      <c r="J8" s="50"/>
      <c r="K8" s="36"/>
      <c r="L8" s="51">
        <f t="shared" si="2"/>
        <v>0</v>
      </c>
      <c r="P8" s="11"/>
      <c r="Q8" s="18" t="s">
        <v>54</v>
      </c>
      <c r="R8" s="17"/>
      <c r="S8" s="13" t="s">
        <v>55</v>
      </c>
    </row>
    <row r="9" spans="1:19" ht="32.5" customHeight="1">
      <c r="A9" s="47" t="s">
        <v>176</v>
      </c>
      <c r="B9" s="63" t="s">
        <v>68</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177</v>
      </c>
      <c r="B10" s="63" t="s">
        <v>69</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178</v>
      </c>
      <c r="B11" s="63" t="s">
        <v>70</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179</v>
      </c>
      <c r="B12" s="63" t="s">
        <v>72</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180</v>
      </c>
      <c r="B13" s="63" t="s">
        <v>197</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181</v>
      </c>
      <c r="B14" s="63" t="s">
        <v>198</v>
      </c>
      <c r="C14" s="50"/>
      <c r="D14" s="34"/>
      <c r="E14" s="36"/>
      <c r="F14" s="51">
        <f t="shared" si="0"/>
        <v>0</v>
      </c>
      <c r="G14" s="50"/>
      <c r="H14" s="36"/>
      <c r="I14" s="51">
        <f t="shared" si="1"/>
        <v>0</v>
      </c>
      <c r="J14" s="50"/>
      <c r="K14" s="36"/>
      <c r="L14" s="51">
        <f t="shared" si="2"/>
        <v>0</v>
      </c>
      <c r="P14" s="11"/>
      <c r="Q14" s="11"/>
      <c r="R14" s="11"/>
      <c r="S14" s="11"/>
    </row>
    <row r="15" spans="1:19" ht="114.5" customHeight="1">
      <c r="A15" s="47" t="s">
        <v>182</v>
      </c>
      <c r="B15" s="69" t="s">
        <v>199</v>
      </c>
      <c r="C15" s="50"/>
      <c r="D15" s="34"/>
      <c r="E15" s="36"/>
      <c r="F15" s="51">
        <f t="shared" si="0"/>
        <v>0</v>
      </c>
      <c r="G15" s="50"/>
      <c r="H15" s="36"/>
      <c r="I15" s="51">
        <f t="shared" si="1"/>
        <v>0</v>
      </c>
      <c r="J15" s="50"/>
      <c r="K15" s="36"/>
      <c r="L15" s="51">
        <f t="shared" si="2"/>
        <v>0</v>
      </c>
      <c r="P15" s="11"/>
      <c r="Q15" s="11"/>
      <c r="R15" s="11"/>
      <c r="S15" s="11"/>
    </row>
    <row r="16" spans="1:19" ht="32.5" customHeight="1">
      <c r="A16" s="47" t="s">
        <v>183</v>
      </c>
      <c r="B16" s="63" t="s">
        <v>200</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184</v>
      </c>
      <c r="B17" s="63" t="s">
        <v>90</v>
      </c>
      <c r="C17" s="50"/>
      <c r="D17" s="34"/>
      <c r="E17" s="36"/>
      <c r="F17" s="51">
        <f t="shared" si="0"/>
        <v>0</v>
      </c>
      <c r="G17" s="50"/>
      <c r="H17" s="36"/>
      <c r="I17" s="51">
        <f t="shared" si="1"/>
        <v>0</v>
      </c>
      <c r="J17" s="50"/>
      <c r="K17" s="36"/>
      <c r="L17" s="51">
        <f t="shared" si="2"/>
        <v>0</v>
      </c>
      <c r="P17" s="11"/>
      <c r="Q17" s="11"/>
      <c r="R17" s="11"/>
      <c r="S17" s="11"/>
    </row>
    <row r="18" spans="1:19" ht="32.5" customHeight="1">
      <c r="A18" s="47" t="s">
        <v>185</v>
      </c>
      <c r="B18" s="63" t="s">
        <v>201</v>
      </c>
      <c r="C18" s="50"/>
      <c r="D18" s="34"/>
      <c r="E18" s="36"/>
      <c r="F18" s="51">
        <f t="shared" si="0"/>
        <v>0</v>
      </c>
      <c r="G18" s="50"/>
      <c r="H18" s="36"/>
      <c r="I18" s="51">
        <f t="shared" si="1"/>
        <v>0</v>
      </c>
      <c r="J18" s="50"/>
      <c r="K18" s="36"/>
      <c r="L18" s="51">
        <f t="shared" si="2"/>
        <v>0</v>
      </c>
    </row>
    <row r="19" spans="1:19" ht="32.5" customHeight="1">
      <c r="A19" s="47" t="s">
        <v>186</v>
      </c>
      <c r="B19" s="63" t="s">
        <v>202</v>
      </c>
      <c r="C19" s="50"/>
      <c r="D19" s="34"/>
      <c r="E19" s="36"/>
      <c r="F19" s="51">
        <f t="shared" si="0"/>
        <v>0</v>
      </c>
      <c r="G19" s="50"/>
      <c r="H19" s="36"/>
      <c r="I19" s="51">
        <f t="shared" si="1"/>
        <v>0</v>
      </c>
      <c r="J19" s="50"/>
      <c r="K19" s="36"/>
      <c r="L19" s="51">
        <f t="shared" si="2"/>
        <v>0</v>
      </c>
    </row>
    <row r="20" spans="1:19" ht="32.5" customHeight="1">
      <c r="A20" s="47" t="s">
        <v>187</v>
      </c>
      <c r="B20" s="63" t="s">
        <v>94</v>
      </c>
      <c r="C20" s="50"/>
      <c r="D20" s="34"/>
      <c r="E20" s="36"/>
      <c r="F20" s="51">
        <f t="shared" si="0"/>
        <v>0</v>
      </c>
      <c r="G20" s="50"/>
      <c r="H20" s="36"/>
      <c r="I20" s="51">
        <f t="shared" si="1"/>
        <v>0</v>
      </c>
      <c r="J20" s="50"/>
      <c r="K20" s="36"/>
      <c r="L20" s="51">
        <f t="shared" si="2"/>
        <v>0</v>
      </c>
    </row>
    <row r="21" spans="1:19" ht="32.5" customHeight="1">
      <c r="A21" s="47" t="s">
        <v>188</v>
      </c>
      <c r="B21" s="63" t="s">
        <v>203</v>
      </c>
      <c r="C21" s="50"/>
      <c r="D21" s="34"/>
      <c r="E21" s="36"/>
      <c r="F21" s="51">
        <f t="shared" si="0"/>
        <v>0</v>
      </c>
      <c r="G21" s="50"/>
      <c r="H21" s="36"/>
      <c r="I21" s="51">
        <f t="shared" si="1"/>
        <v>0</v>
      </c>
      <c r="J21" s="50"/>
      <c r="K21" s="36"/>
      <c r="L21" s="51">
        <f t="shared" si="2"/>
        <v>0</v>
      </c>
    </row>
    <row r="22" spans="1:19" ht="32.5" customHeight="1">
      <c r="A22" s="47" t="s">
        <v>189</v>
      </c>
      <c r="B22" s="63" t="s">
        <v>97</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190</v>
      </c>
      <c r="B23" s="1" t="s">
        <v>168</v>
      </c>
      <c r="C23" s="50"/>
      <c r="D23" s="34"/>
      <c r="E23" s="36"/>
      <c r="F23" s="51">
        <f t="shared" si="0"/>
        <v>0</v>
      </c>
      <c r="G23" s="50"/>
      <c r="H23" s="36"/>
      <c r="I23" s="51">
        <f t="shared" si="1"/>
        <v>0</v>
      </c>
      <c r="J23" s="50"/>
      <c r="K23" s="36"/>
      <c r="L23" s="51">
        <f t="shared" si="2"/>
        <v>0</v>
      </c>
      <c r="P23" s="11"/>
      <c r="Q23" s="20" t="s">
        <v>60</v>
      </c>
      <c r="R23" s="19">
        <f>E45</f>
        <v>0</v>
      </c>
      <c r="S23" s="11"/>
    </row>
    <row r="24" spans="1:19" ht="32.5" customHeight="1">
      <c r="A24" s="47" t="s">
        <v>191</v>
      </c>
      <c r="B24" s="63" t="s">
        <v>99</v>
      </c>
      <c r="C24" s="50"/>
      <c r="D24" s="34"/>
      <c r="E24" s="36"/>
      <c r="F24" s="51">
        <f t="shared" si="0"/>
        <v>0</v>
      </c>
      <c r="G24" s="50"/>
      <c r="H24" s="36"/>
      <c r="I24" s="51">
        <f t="shared" si="1"/>
        <v>0</v>
      </c>
      <c r="J24" s="50"/>
      <c r="K24" s="36"/>
      <c r="L24" s="51">
        <f t="shared" si="2"/>
        <v>0</v>
      </c>
      <c r="P24" s="11"/>
      <c r="Q24" s="11"/>
      <c r="R24" s="11"/>
      <c r="S24" s="11"/>
    </row>
    <row r="25" spans="1:19" ht="32.5" customHeight="1">
      <c r="A25" s="47" t="s">
        <v>192</v>
      </c>
      <c r="B25" s="63" t="s">
        <v>100</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t="s">
        <v>37</v>
      </c>
      <c r="B26" s="63" t="s">
        <v>38</v>
      </c>
      <c r="C26" s="50"/>
      <c r="D26" s="34"/>
      <c r="E26" s="36"/>
      <c r="F26" s="51">
        <f t="shared" ref="F26:F34" si="3">C26-E26</f>
        <v>0</v>
      </c>
      <c r="G26" s="50"/>
      <c r="H26" s="36"/>
      <c r="I26" s="51">
        <f t="shared" ref="I26:I34" si="4">G26-H26</f>
        <v>0</v>
      </c>
      <c r="J26" s="50"/>
      <c r="K26" s="36"/>
      <c r="L26" s="51">
        <f t="shared" ref="L26:L34" si="5">J26-K26</f>
        <v>0</v>
      </c>
      <c r="P26" s="11"/>
      <c r="Q26" s="16">
        <v>0</v>
      </c>
      <c r="R26" s="15">
        <v>5000000</v>
      </c>
      <c r="S26" s="14">
        <v>0.14000000000000001</v>
      </c>
    </row>
    <row r="27" spans="1:19" ht="32.5" customHeight="1">
      <c r="A27" s="47" t="s">
        <v>39</v>
      </c>
      <c r="B27" s="63" t="s">
        <v>104</v>
      </c>
      <c r="C27" s="50"/>
      <c r="D27" s="34"/>
      <c r="E27" s="36"/>
      <c r="F27" s="51">
        <f t="shared" si="3"/>
        <v>0</v>
      </c>
      <c r="G27" s="50"/>
      <c r="H27" s="36"/>
      <c r="I27" s="51">
        <f t="shared" si="4"/>
        <v>0</v>
      </c>
      <c r="J27" s="50"/>
      <c r="K27" s="36"/>
      <c r="L27" s="51">
        <f t="shared" si="5"/>
        <v>0</v>
      </c>
      <c r="P27" s="11"/>
      <c r="Q27" s="15">
        <f>R26+1</f>
        <v>5000001</v>
      </c>
      <c r="R27" s="15">
        <v>10000000</v>
      </c>
      <c r="S27" s="14">
        <v>0.13500000000000001</v>
      </c>
    </row>
    <row r="28" spans="1:19" ht="32.5" customHeight="1">
      <c r="A28" s="47" t="s">
        <v>40</v>
      </c>
      <c r="B28" s="63" t="s">
        <v>106</v>
      </c>
      <c r="C28" s="50"/>
      <c r="D28" s="34"/>
      <c r="E28" s="36"/>
      <c r="F28" s="51">
        <f t="shared" si="3"/>
        <v>0</v>
      </c>
      <c r="G28" s="50"/>
      <c r="H28" s="36"/>
      <c r="I28" s="51">
        <f t="shared" si="4"/>
        <v>0</v>
      </c>
      <c r="J28" s="50"/>
      <c r="K28" s="36"/>
      <c r="L28" s="51">
        <f t="shared" si="5"/>
        <v>0</v>
      </c>
      <c r="P28" s="11"/>
      <c r="Q28" s="15">
        <f>R27+1</f>
        <v>10000001</v>
      </c>
      <c r="R28" s="15">
        <v>40000000</v>
      </c>
      <c r="S28" s="14">
        <v>0.13</v>
      </c>
    </row>
    <row r="29" spans="1:19" ht="32.5" customHeight="1">
      <c r="A29" s="47" t="s">
        <v>41</v>
      </c>
      <c r="B29" s="63" t="s">
        <v>42</v>
      </c>
      <c r="C29" s="50"/>
      <c r="D29" s="34"/>
      <c r="E29" s="36"/>
      <c r="F29" s="51">
        <f t="shared" si="3"/>
        <v>0</v>
      </c>
      <c r="G29" s="50"/>
      <c r="H29" s="36"/>
      <c r="I29" s="51">
        <f t="shared" si="4"/>
        <v>0</v>
      </c>
      <c r="J29" s="50"/>
      <c r="K29" s="36"/>
      <c r="L29" s="51">
        <f t="shared" si="5"/>
        <v>0</v>
      </c>
      <c r="P29" s="11"/>
      <c r="Q29" s="15">
        <f>R28+1</f>
        <v>40000001</v>
      </c>
      <c r="R29" s="15">
        <v>100000000</v>
      </c>
      <c r="S29" s="14">
        <v>0.125</v>
      </c>
    </row>
    <row r="30" spans="1:19" ht="32.5" customHeight="1">
      <c r="A30" s="47" t="s">
        <v>43</v>
      </c>
      <c r="B30" s="63" t="s">
        <v>169</v>
      </c>
      <c r="C30" s="50"/>
      <c r="D30" s="34"/>
      <c r="E30" s="36"/>
      <c r="F30" s="51">
        <f t="shared" si="3"/>
        <v>0</v>
      </c>
      <c r="G30" s="50"/>
      <c r="H30" s="36"/>
      <c r="I30" s="51">
        <f t="shared" si="4"/>
        <v>0</v>
      </c>
      <c r="J30" s="50"/>
      <c r="K30" s="36"/>
      <c r="L30" s="51">
        <f t="shared" si="5"/>
        <v>0</v>
      </c>
      <c r="P30" s="11"/>
      <c r="Q30" s="15">
        <f>R29+1</f>
        <v>100000001</v>
      </c>
      <c r="R30" s="15">
        <v>200000000</v>
      </c>
      <c r="S30" s="14">
        <v>0.12</v>
      </c>
    </row>
    <row r="31" spans="1:19" ht="32.5" customHeight="1">
      <c r="A31" s="47" t="s">
        <v>44</v>
      </c>
      <c r="B31" s="63" t="s">
        <v>75</v>
      </c>
      <c r="C31" s="50"/>
      <c r="D31" s="34"/>
      <c r="E31" s="36"/>
      <c r="F31" s="51">
        <f t="shared" si="3"/>
        <v>0</v>
      </c>
      <c r="G31" s="50"/>
      <c r="H31" s="36"/>
      <c r="I31" s="51">
        <f t="shared" si="4"/>
        <v>0</v>
      </c>
      <c r="J31" s="50"/>
      <c r="K31" s="36"/>
      <c r="L31" s="51">
        <f t="shared" si="5"/>
        <v>0</v>
      </c>
      <c r="P31" s="11"/>
      <c r="Q31" s="15">
        <f>R30+1</f>
        <v>200000001</v>
      </c>
      <c r="R31" s="15">
        <v>999999999999</v>
      </c>
      <c r="S31" s="14">
        <v>0.115</v>
      </c>
    </row>
    <row r="32" spans="1:19" ht="32.5" customHeight="1">
      <c r="A32" s="47" t="s">
        <v>45</v>
      </c>
      <c r="B32" s="63" t="s">
        <v>77</v>
      </c>
      <c r="C32" s="50"/>
      <c r="D32" s="34"/>
      <c r="E32" s="36"/>
      <c r="F32" s="51">
        <f t="shared" si="3"/>
        <v>0</v>
      </c>
      <c r="G32" s="50"/>
      <c r="H32" s="36"/>
      <c r="I32" s="51">
        <f t="shared" si="4"/>
        <v>0</v>
      </c>
      <c r="J32" s="50"/>
      <c r="K32" s="36"/>
      <c r="L32" s="51">
        <f t="shared" si="5"/>
        <v>0</v>
      </c>
      <c r="P32" s="11"/>
      <c r="Q32" s="11"/>
      <c r="R32" s="11"/>
      <c r="S32" s="11"/>
    </row>
    <row r="33" spans="1:19" ht="32.5" customHeight="1">
      <c r="A33" s="47" t="s">
        <v>46</v>
      </c>
      <c r="B33" s="63" t="s">
        <v>107</v>
      </c>
      <c r="C33" s="50"/>
      <c r="D33" s="34"/>
      <c r="E33" s="36"/>
      <c r="F33" s="51">
        <f t="shared" si="3"/>
        <v>0</v>
      </c>
      <c r="G33" s="50"/>
      <c r="H33" s="36"/>
      <c r="I33" s="51">
        <f t="shared" si="4"/>
        <v>0</v>
      </c>
      <c r="J33" s="50"/>
      <c r="K33" s="36"/>
      <c r="L33" s="51">
        <f t="shared" si="5"/>
        <v>0</v>
      </c>
      <c r="P33" s="11"/>
      <c r="Q33" s="11"/>
      <c r="R33" s="11"/>
      <c r="S33" s="11"/>
    </row>
    <row r="34" spans="1:19" ht="32.5" customHeight="1">
      <c r="A34" s="47" t="s">
        <v>193</v>
      </c>
      <c r="B34" s="63" t="s">
        <v>78</v>
      </c>
      <c r="C34" s="50"/>
      <c r="D34" s="34"/>
      <c r="E34" s="36"/>
      <c r="F34" s="51">
        <f t="shared" si="3"/>
        <v>0</v>
      </c>
      <c r="G34" s="50"/>
      <c r="H34" s="36"/>
      <c r="I34" s="51">
        <f t="shared" si="4"/>
        <v>0</v>
      </c>
      <c r="J34" s="50"/>
      <c r="K34" s="36"/>
      <c r="L34" s="51">
        <f t="shared" si="5"/>
        <v>0</v>
      </c>
      <c r="P34" s="11"/>
      <c r="Q34" s="13" t="s">
        <v>57</v>
      </c>
      <c r="R34" s="12">
        <f>VLOOKUP(R23,Q26:S31,3,1)</f>
        <v>0.14000000000000001</v>
      </c>
      <c r="S34" s="11"/>
    </row>
    <row r="35" spans="1:19" ht="32.5" customHeight="1">
      <c r="A35" s="47" t="s">
        <v>194</v>
      </c>
      <c r="B35" s="63" t="s">
        <v>79</v>
      </c>
      <c r="C35" s="50"/>
      <c r="D35" s="34"/>
      <c r="E35" s="36"/>
      <c r="F35" s="51">
        <f t="shared" ref="F35:F38" si="6">C35-E35</f>
        <v>0</v>
      </c>
      <c r="G35" s="50"/>
      <c r="H35" s="36"/>
      <c r="I35" s="51">
        <f t="shared" ref="I35:I38" si="7">G35-H35</f>
        <v>0</v>
      </c>
      <c r="J35" s="50"/>
      <c r="K35" s="36"/>
      <c r="L35" s="51">
        <f t="shared" ref="L35:L38" si="8">J35-K35</f>
        <v>0</v>
      </c>
      <c r="P35" s="11"/>
      <c r="Q35" s="11"/>
      <c r="R35" s="11"/>
      <c r="S35" s="11"/>
    </row>
    <row r="36" spans="1:19" ht="32.5" customHeight="1">
      <c r="A36" s="47" t="s">
        <v>195</v>
      </c>
      <c r="B36" s="63" t="s">
        <v>80</v>
      </c>
      <c r="C36" s="50"/>
      <c r="D36" s="34"/>
      <c r="E36" s="36"/>
      <c r="F36" s="51">
        <f t="shared" si="6"/>
        <v>0</v>
      </c>
      <c r="G36" s="50"/>
      <c r="H36" s="36"/>
      <c r="I36" s="51">
        <f t="shared" si="7"/>
        <v>0</v>
      </c>
      <c r="J36" s="50"/>
      <c r="K36" s="36"/>
      <c r="L36" s="51">
        <f t="shared" si="8"/>
        <v>0</v>
      </c>
      <c r="P36" s="11"/>
      <c r="Q36" s="43"/>
      <c r="R36" s="43"/>
      <c r="S36" s="44"/>
    </row>
    <row r="37" spans="1:19" ht="32.5" customHeight="1">
      <c r="A37" s="47" t="s">
        <v>196</v>
      </c>
      <c r="B37" s="63" t="s">
        <v>82</v>
      </c>
      <c r="C37" s="50"/>
      <c r="D37" s="34"/>
      <c r="E37" s="36"/>
      <c r="F37" s="51">
        <f t="shared" si="6"/>
        <v>0</v>
      </c>
      <c r="G37" s="50"/>
      <c r="H37" s="36"/>
      <c r="I37" s="51">
        <f t="shared" si="7"/>
        <v>0</v>
      </c>
      <c r="J37" s="50"/>
      <c r="K37" s="36"/>
      <c r="L37" s="51">
        <f t="shared" si="8"/>
        <v>0</v>
      </c>
      <c r="P37" s="11"/>
      <c r="Q37" s="43"/>
      <c r="R37" s="43"/>
      <c r="S37" s="44"/>
    </row>
    <row r="38" spans="1:19" ht="32.5" customHeight="1">
      <c r="A38" s="47" t="s">
        <v>52</v>
      </c>
      <c r="B38" s="63" t="s">
        <v>83</v>
      </c>
      <c r="C38" s="50"/>
      <c r="D38" s="34"/>
      <c r="E38" s="36"/>
      <c r="F38" s="51">
        <f t="shared" si="6"/>
        <v>0</v>
      </c>
      <c r="G38" s="50"/>
      <c r="H38" s="36"/>
      <c r="I38" s="51">
        <f t="shared" si="7"/>
        <v>0</v>
      </c>
      <c r="J38" s="50"/>
      <c r="K38" s="36"/>
      <c r="L38" s="51">
        <f t="shared" si="8"/>
        <v>0</v>
      </c>
      <c r="P38" s="11"/>
      <c r="Q38" s="43"/>
      <c r="R38" s="43"/>
      <c r="S38" s="44"/>
    </row>
    <row r="39" spans="1:19" ht="32.5" customHeight="1">
      <c r="A39" s="47"/>
      <c r="B39" s="63" t="s">
        <v>66</v>
      </c>
      <c r="C39" s="50"/>
      <c r="D39" s="34"/>
      <c r="E39" s="78"/>
      <c r="F39" s="51">
        <f t="shared" si="0"/>
        <v>0</v>
      </c>
      <c r="G39" s="50"/>
      <c r="H39" s="78"/>
      <c r="I39" s="51">
        <f t="shared" si="1"/>
        <v>0</v>
      </c>
      <c r="J39" s="50"/>
      <c r="K39" s="78"/>
      <c r="L39" s="51">
        <f t="shared" si="2"/>
        <v>0</v>
      </c>
      <c r="P39" s="11"/>
      <c r="Q39" s="43"/>
      <c r="R39" s="43"/>
      <c r="S39" s="44"/>
    </row>
    <row r="40" spans="1:19" ht="32.5" customHeight="1">
      <c r="A40" s="99" t="s">
        <v>221</v>
      </c>
      <c r="B40" s="100"/>
      <c r="C40" s="75">
        <f>SUM(C6:C39)</f>
        <v>0</v>
      </c>
      <c r="D40" s="34"/>
      <c r="E40" s="76">
        <f>SUM(E6:E38)</f>
        <v>0</v>
      </c>
      <c r="F40" s="51">
        <f>C40-E40</f>
        <v>0</v>
      </c>
      <c r="G40" s="75">
        <f>SUM(G6:G39)</f>
        <v>0</v>
      </c>
      <c r="H40" s="76">
        <f>SUM(H6:H38)</f>
        <v>0</v>
      </c>
      <c r="I40" s="51">
        <f>G40-H40</f>
        <v>0</v>
      </c>
      <c r="J40" s="75">
        <f>SUM(J6:J39)</f>
        <v>0</v>
      </c>
      <c r="K40" s="76">
        <f>SUM(K6:K38)</f>
        <v>0</v>
      </c>
      <c r="L40" s="51">
        <f>J40-K40</f>
        <v>0</v>
      </c>
      <c r="P40" s="11"/>
      <c r="Q40" s="43"/>
      <c r="R40" s="43"/>
      <c r="S40" s="44"/>
    </row>
    <row r="41" spans="1:19" ht="26.15" customHeight="1">
      <c r="A41" s="35"/>
      <c r="B41" s="65" t="s">
        <v>56</v>
      </c>
      <c r="C41" s="52"/>
      <c r="D41" s="25"/>
      <c r="E41" s="27"/>
      <c r="F41" s="51">
        <f t="shared" si="0"/>
        <v>0</v>
      </c>
      <c r="G41" s="52"/>
      <c r="H41" s="27"/>
      <c r="I41" s="51">
        <f t="shared" si="1"/>
        <v>0</v>
      </c>
      <c r="J41" s="52"/>
      <c r="K41" s="27"/>
      <c r="L41" s="51">
        <f t="shared" si="2"/>
        <v>0</v>
      </c>
      <c r="P41" s="11"/>
      <c r="Q41" s="43"/>
      <c r="R41" s="43"/>
      <c r="S41" s="44"/>
    </row>
    <row r="42" spans="1:19" ht="26.15" customHeight="1">
      <c r="A42" s="35"/>
      <c r="B42" s="65" t="s">
        <v>216</v>
      </c>
      <c r="C42" s="54"/>
      <c r="D42" s="25"/>
      <c r="E42" s="27"/>
      <c r="F42" s="53">
        <f t="shared" si="0"/>
        <v>0</v>
      </c>
      <c r="G42" s="54"/>
      <c r="H42" s="27"/>
      <c r="I42" s="53">
        <f t="shared" si="1"/>
        <v>0</v>
      </c>
      <c r="J42" s="54"/>
      <c r="K42" s="27"/>
      <c r="L42" s="53">
        <f t="shared" si="2"/>
        <v>0</v>
      </c>
      <c r="P42" s="11"/>
      <c r="Q42" s="43"/>
      <c r="R42" s="43"/>
      <c r="S42" s="44"/>
    </row>
    <row r="43" spans="1:19" ht="26.15" customHeight="1">
      <c r="A43" s="45"/>
      <c r="B43" s="65" t="s">
        <v>217</v>
      </c>
      <c r="C43" s="55">
        <f>C40+C42</f>
        <v>0</v>
      </c>
      <c r="D43" s="34"/>
      <c r="E43" s="77">
        <f>E40+E42</f>
        <v>0</v>
      </c>
      <c r="F43" s="53">
        <f t="shared" si="0"/>
        <v>0</v>
      </c>
      <c r="G43" s="55">
        <f>G40+G42</f>
        <v>0</v>
      </c>
      <c r="H43" s="77">
        <f>H40+H42</f>
        <v>0</v>
      </c>
      <c r="I43" s="53">
        <f t="shared" si="1"/>
        <v>0</v>
      </c>
      <c r="J43" s="55">
        <f>J40+J42</f>
        <v>0</v>
      </c>
      <c r="K43" s="77">
        <f>K40+K42</f>
        <v>0</v>
      </c>
      <c r="L43" s="53">
        <f t="shared" si="2"/>
        <v>0</v>
      </c>
      <c r="M43" s="87" t="s">
        <v>241</v>
      </c>
      <c r="P43" s="11"/>
      <c r="Q43" s="43"/>
      <c r="R43" s="43"/>
      <c r="S43" s="44"/>
    </row>
    <row r="44" spans="1:19" ht="42" customHeight="1">
      <c r="A44" s="33"/>
      <c r="B44" s="66" t="s">
        <v>218</v>
      </c>
      <c r="C44" s="57"/>
      <c r="D44" s="89" t="e">
        <f>E44/(E43-E41/2)</f>
        <v>#DIV/0!</v>
      </c>
      <c r="E44" s="32"/>
      <c r="F44" s="53">
        <f t="shared" si="0"/>
        <v>0</v>
      </c>
      <c r="G44" s="52"/>
      <c r="H44" s="32"/>
      <c r="I44" s="53">
        <f t="shared" si="1"/>
        <v>0</v>
      </c>
      <c r="J44" s="52"/>
      <c r="K44" s="32"/>
      <c r="L44" s="53">
        <f t="shared" si="2"/>
        <v>0</v>
      </c>
      <c r="M44" s="88" t="e">
        <f>IF(D44&lt;=R16,"○","×")</f>
        <v>#DIV/0!</v>
      </c>
      <c r="P44" s="11"/>
      <c r="Q44" s="43"/>
      <c r="R44" s="43"/>
      <c r="S44" s="44"/>
    </row>
    <row r="45" spans="1:19" ht="26.15" customHeight="1">
      <c r="A45" s="45"/>
      <c r="B45" s="65" t="s">
        <v>219</v>
      </c>
      <c r="C45" s="56">
        <f>C43+C44</f>
        <v>0</v>
      </c>
      <c r="D45" s="24"/>
      <c r="E45" s="31">
        <f>E43+E44</f>
        <v>0</v>
      </c>
      <c r="F45" s="53">
        <f t="shared" ref="F45:L45" si="9">F43+F44</f>
        <v>0</v>
      </c>
      <c r="G45" s="56">
        <f>G43+G44</f>
        <v>0</v>
      </c>
      <c r="H45" s="31">
        <f>H43+H44</f>
        <v>0</v>
      </c>
      <c r="I45" s="53">
        <f t="shared" si="9"/>
        <v>0</v>
      </c>
      <c r="J45" s="56">
        <f>J43+J44</f>
        <v>0</v>
      </c>
      <c r="K45" s="31">
        <f>K43+K44</f>
        <v>0</v>
      </c>
      <c r="L45" s="53">
        <f t="shared" si="9"/>
        <v>0</v>
      </c>
      <c r="P45" s="11"/>
      <c r="Q45" s="43"/>
      <c r="R45" s="43"/>
      <c r="S45" s="44"/>
    </row>
    <row r="46" spans="1:19" ht="36.65" customHeight="1">
      <c r="A46" s="30"/>
      <c r="B46" s="66" t="s">
        <v>220</v>
      </c>
      <c r="C46" s="57"/>
      <c r="D46" s="90" t="e">
        <f>E46/E45</f>
        <v>#DIV/0!</v>
      </c>
      <c r="E46" s="29"/>
      <c r="F46" s="51">
        <f t="shared" ref="F46:F56" si="10">C46-E46</f>
        <v>0</v>
      </c>
      <c r="G46" s="52"/>
      <c r="H46" s="29"/>
      <c r="I46" s="51">
        <f t="shared" ref="I46:I56" si="11">G46-H46</f>
        <v>0</v>
      </c>
      <c r="J46" s="52"/>
      <c r="K46" s="29"/>
      <c r="L46" s="51">
        <f t="shared" ref="L46:L56" si="12">J46-K46</f>
        <v>0</v>
      </c>
      <c r="M46" s="88" t="e">
        <f>IF(D46&lt;=R34,"○","×")</f>
        <v>#DIV/0!</v>
      </c>
      <c r="P46" s="11"/>
      <c r="Q46" s="43"/>
      <c r="R46" s="43"/>
      <c r="S46" s="44"/>
    </row>
    <row r="47" spans="1:19" ht="32.5" customHeight="1">
      <c r="A47" s="47"/>
      <c r="B47" s="63" t="s">
        <v>231</v>
      </c>
      <c r="C47" s="52"/>
      <c r="D47" s="25"/>
      <c r="E47" s="83"/>
      <c r="F47" s="53">
        <f t="shared" ref="F47:F52" si="13">C47-E47</f>
        <v>0</v>
      </c>
      <c r="G47" s="52"/>
      <c r="H47" s="83"/>
      <c r="I47" s="53">
        <f t="shared" ref="I47:I52" si="14">G47-H47</f>
        <v>0</v>
      </c>
      <c r="J47" s="52"/>
      <c r="K47" s="83"/>
      <c r="L47" s="51">
        <f t="shared" ref="L47:L52" si="15">J47-K47</f>
        <v>0</v>
      </c>
      <c r="P47" s="11"/>
      <c r="Q47" s="43"/>
      <c r="R47" s="43"/>
      <c r="S47" s="44"/>
    </row>
    <row r="48" spans="1:19" ht="32.5" customHeight="1">
      <c r="A48" s="47"/>
      <c r="B48" s="63" t="s">
        <v>232</v>
      </c>
      <c r="C48" s="52"/>
      <c r="D48" s="25"/>
      <c r="E48" s="83"/>
      <c r="F48" s="53">
        <f t="shared" si="13"/>
        <v>0</v>
      </c>
      <c r="G48" s="52"/>
      <c r="H48" s="83"/>
      <c r="I48" s="53">
        <f t="shared" si="14"/>
        <v>0</v>
      </c>
      <c r="J48" s="52"/>
      <c r="K48" s="83"/>
      <c r="L48" s="51">
        <f t="shared" si="15"/>
        <v>0</v>
      </c>
      <c r="P48" s="11"/>
      <c r="Q48" s="43"/>
      <c r="R48" s="43"/>
      <c r="S48" s="44"/>
    </row>
    <row r="49" spans="1:19" ht="32.5" customHeight="1">
      <c r="A49" s="47"/>
      <c r="B49" s="63" t="s">
        <v>233</v>
      </c>
      <c r="C49" s="52"/>
      <c r="D49" s="25"/>
      <c r="E49" s="83"/>
      <c r="F49" s="53">
        <f t="shared" si="13"/>
        <v>0</v>
      </c>
      <c r="G49" s="52"/>
      <c r="H49" s="83"/>
      <c r="I49" s="53">
        <f t="shared" si="14"/>
        <v>0</v>
      </c>
      <c r="J49" s="52"/>
      <c r="K49" s="83"/>
      <c r="L49" s="51">
        <f t="shared" si="15"/>
        <v>0</v>
      </c>
      <c r="P49" s="11"/>
      <c r="Q49" s="43"/>
      <c r="R49" s="43"/>
      <c r="S49" s="44"/>
    </row>
    <row r="50" spans="1:19" ht="32.5" customHeight="1">
      <c r="A50" s="47"/>
      <c r="B50" s="63" t="s">
        <v>234</v>
      </c>
      <c r="C50" s="52"/>
      <c r="D50" s="25"/>
      <c r="E50" s="83"/>
      <c r="F50" s="53">
        <f t="shared" si="13"/>
        <v>0</v>
      </c>
      <c r="G50" s="52"/>
      <c r="H50" s="83"/>
      <c r="I50" s="53">
        <f t="shared" si="14"/>
        <v>0</v>
      </c>
      <c r="J50" s="52"/>
      <c r="K50" s="83"/>
      <c r="L50" s="51">
        <f t="shared" si="15"/>
        <v>0</v>
      </c>
      <c r="P50" s="11"/>
      <c r="Q50" s="43"/>
      <c r="R50" s="43"/>
      <c r="S50" s="44"/>
    </row>
    <row r="51" spans="1:19" ht="32.5" customHeight="1">
      <c r="A51" s="47"/>
      <c r="B51" s="63" t="s">
        <v>235</v>
      </c>
      <c r="C51" s="52"/>
      <c r="D51" s="25"/>
      <c r="E51" s="83"/>
      <c r="F51" s="53">
        <f t="shared" si="13"/>
        <v>0</v>
      </c>
      <c r="G51" s="52"/>
      <c r="H51" s="83"/>
      <c r="I51" s="53">
        <f t="shared" si="14"/>
        <v>0</v>
      </c>
      <c r="J51" s="52"/>
      <c r="K51" s="83"/>
      <c r="L51" s="51">
        <f t="shared" si="15"/>
        <v>0</v>
      </c>
      <c r="P51" s="11"/>
      <c r="Q51" s="43"/>
      <c r="R51" s="43"/>
      <c r="S51" s="44"/>
    </row>
    <row r="52" spans="1:19" ht="32.5" customHeight="1">
      <c r="A52" s="47"/>
      <c r="B52" s="63" t="s">
        <v>236</v>
      </c>
      <c r="C52" s="52"/>
      <c r="D52" s="25"/>
      <c r="E52" s="83"/>
      <c r="F52" s="53">
        <f t="shared" si="13"/>
        <v>0</v>
      </c>
      <c r="G52" s="52"/>
      <c r="H52" s="83"/>
      <c r="I52" s="53">
        <f t="shared" si="14"/>
        <v>0</v>
      </c>
      <c r="J52" s="52"/>
      <c r="K52" s="83"/>
      <c r="L52" s="51">
        <f t="shared" si="15"/>
        <v>0</v>
      </c>
      <c r="P52" s="11"/>
      <c r="Q52" s="43"/>
      <c r="R52" s="43"/>
      <c r="S52" s="44"/>
    </row>
    <row r="53" spans="1:19" ht="26.15" customHeight="1">
      <c r="A53" s="101" t="s">
        <v>237</v>
      </c>
      <c r="B53" s="102"/>
      <c r="C53" s="57"/>
      <c r="D53" s="28"/>
      <c r="E53" s="81"/>
      <c r="F53" s="82">
        <f t="shared" si="10"/>
        <v>0</v>
      </c>
      <c r="G53" s="57"/>
      <c r="H53" s="81"/>
      <c r="I53" s="82">
        <f t="shared" si="11"/>
        <v>0</v>
      </c>
      <c r="J53" s="57"/>
      <c r="K53" s="81"/>
      <c r="L53" s="51">
        <f t="shared" si="12"/>
        <v>0</v>
      </c>
      <c r="P53" s="11"/>
      <c r="Q53" s="43"/>
      <c r="R53" s="43"/>
      <c r="S53" s="44"/>
    </row>
    <row r="54" spans="1:19" ht="26.15" customHeight="1">
      <c r="A54" s="45"/>
      <c r="B54" s="65" t="s">
        <v>238</v>
      </c>
      <c r="C54" s="58">
        <f>SUM(C45:C53)</f>
        <v>0</v>
      </c>
      <c r="D54" s="25"/>
      <c r="E54" s="26">
        <f>SUM(E45:E52)</f>
        <v>0</v>
      </c>
      <c r="F54" s="51">
        <f>C54-E54</f>
        <v>0</v>
      </c>
      <c r="G54" s="84">
        <f>SUM(G45:G53)</f>
        <v>0</v>
      </c>
      <c r="H54" s="26">
        <f>SUM(H45:H52)</f>
        <v>0</v>
      </c>
      <c r="I54" s="51">
        <f t="shared" si="11"/>
        <v>0</v>
      </c>
      <c r="J54" s="84">
        <f>SUM(J45:J53)</f>
        <v>0</v>
      </c>
      <c r="K54" s="26">
        <f>SUM(K45:K52)</f>
        <v>0</v>
      </c>
      <c r="L54" s="51">
        <f t="shared" si="12"/>
        <v>0</v>
      </c>
      <c r="P54" s="11"/>
      <c r="Q54" s="43"/>
      <c r="R54" s="43"/>
      <c r="S54" s="44"/>
    </row>
    <row r="55" spans="1:19" ht="26.15" customHeight="1">
      <c r="A55" s="45"/>
      <c r="B55" s="65" t="s">
        <v>230</v>
      </c>
      <c r="C55" s="59"/>
      <c r="D55" s="24"/>
      <c r="E55" s="23"/>
      <c r="F55" s="51">
        <f>C55-E55</f>
        <v>0</v>
      </c>
      <c r="G55" s="59"/>
      <c r="H55" s="23"/>
      <c r="I55" s="51">
        <f t="shared" si="11"/>
        <v>0</v>
      </c>
      <c r="J55" s="59"/>
      <c r="K55" s="23"/>
      <c r="L55" s="51">
        <f t="shared" si="12"/>
        <v>0</v>
      </c>
      <c r="P55" s="11"/>
      <c r="Q55" s="43"/>
      <c r="R55" s="43"/>
      <c r="S55" s="44"/>
    </row>
    <row r="56" spans="1:19" ht="26.15" customHeight="1" thickBot="1">
      <c r="A56" s="46"/>
      <c r="B56" s="67" t="s">
        <v>239</v>
      </c>
      <c r="C56" s="60">
        <f>SUM(C54:C55)</f>
        <v>0</v>
      </c>
      <c r="D56" s="79"/>
      <c r="E56" s="22">
        <f>SUM(E54:E55)</f>
        <v>0</v>
      </c>
      <c r="F56" s="61">
        <f t="shared" si="10"/>
        <v>0</v>
      </c>
      <c r="G56" s="80">
        <f>SUM(G54:G55)</f>
        <v>0</v>
      </c>
      <c r="H56" s="22">
        <f>SUM(H54:H55)</f>
        <v>0</v>
      </c>
      <c r="I56" s="61">
        <f t="shared" si="11"/>
        <v>0</v>
      </c>
      <c r="J56" s="80">
        <f>SUM(J54:J55)</f>
        <v>0</v>
      </c>
      <c r="K56" s="22">
        <f>SUM(K54:K55)</f>
        <v>0</v>
      </c>
      <c r="L56" s="61">
        <f t="shared" si="12"/>
        <v>0</v>
      </c>
      <c r="P56" s="11"/>
      <c r="Q56" s="11"/>
      <c r="R56" s="11"/>
      <c r="S56" s="11"/>
    </row>
    <row r="57" spans="1:19">
      <c r="A57" s="4"/>
      <c r="B57" s="4"/>
      <c r="C57" s="9"/>
      <c r="D57" s="10"/>
      <c r="E57" s="9"/>
      <c r="F57" s="9"/>
      <c r="G57" s="9"/>
      <c r="H57" s="9"/>
      <c r="I57" s="9"/>
      <c r="J57" s="9"/>
      <c r="K57" s="9"/>
      <c r="L57" s="9"/>
      <c r="P57" s="11"/>
      <c r="Q57" s="11"/>
      <c r="R57" s="11"/>
      <c r="S57" s="11"/>
    </row>
    <row r="58" spans="1:19" ht="30" customHeight="1">
      <c r="A58" s="1" t="s">
        <v>59</v>
      </c>
    </row>
    <row r="59" spans="1:19" ht="24" customHeight="1">
      <c r="A59" s="4"/>
      <c r="B59" s="4" t="s">
        <v>242</v>
      </c>
      <c r="C59" s="10"/>
      <c r="D59" s="10"/>
      <c r="E59" s="9"/>
      <c r="F59" s="9"/>
      <c r="G59" s="10"/>
      <c r="H59" s="9"/>
      <c r="I59" s="9"/>
      <c r="J59" s="10"/>
      <c r="K59" s="9"/>
      <c r="L59" s="9"/>
    </row>
    <row r="60" spans="1:19" ht="24" customHeight="1">
      <c r="A60" s="4"/>
      <c r="B60" s="4" t="s">
        <v>61</v>
      </c>
      <c r="C60" s="10"/>
      <c r="D60" s="10"/>
      <c r="E60" s="9"/>
      <c r="F60" s="9"/>
      <c r="G60" s="10"/>
      <c r="H60" s="9"/>
      <c r="I60" s="9"/>
      <c r="J60" s="10"/>
      <c r="K60" s="9"/>
      <c r="L60" s="9"/>
    </row>
    <row r="61" spans="1:19" ht="24" customHeight="1">
      <c r="A61" s="4"/>
      <c r="B61" s="4" t="s">
        <v>245</v>
      </c>
      <c r="C61" s="10"/>
      <c r="D61" s="10"/>
      <c r="E61" s="9"/>
      <c r="F61" s="9"/>
      <c r="G61" s="10"/>
      <c r="H61" s="9"/>
      <c r="I61" s="9"/>
      <c r="J61" s="10"/>
      <c r="K61" s="9"/>
      <c r="L61" s="9"/>
    </row>
    <row r="62" spans="1:19" ht="24" customHeight="1">
      <c r="A62" s="4"/>
      <c r="B62" s="4"/>
      <c r="C62" s="10"/>
      <c r="D62" s="10"/>
      <c r="E62" s="9"/>
      <c r="F62" s="9"/>
      <c r="G62" s="10"/>
      <c r="H62" s="9"/>
      <c r="I62" s="9"/>
      <c r="J62" s="10"/>
      <c r="K62" s="9"/>
      <c r="L62" s="9"/>
    </row>
    <row r="63" spans="1:19" ht="24" customHeight="1">
      <c r="A63" s="4"/>
      <c r="B63" s="4"/>
      <c r="C63" s="10"/>
      <c r="D63" s="10"/>
      <c r="E63" s="9"/>
      <c r="F63" s="9"/>
      <c r="G63" s="10"/>
      <c r="H63" s="9"/>
      <c r="I63" s="9"/>
      <c r="J63" s="10"/>
      <c r="K63" s="9"/>
      <c r="L63" s="9"/>
    </row>
    <row r="64" spans="1:19" ht="24" customHeight="1">
      <c r="A64" s="4"/>
      <c r="B64" s="4"/>
      <c r="C64" s="10"/>
      <c r="D64" s="10"/>
      <c r="E64" s="9"/>
      <c r="F64" s="9"/>
      <c r="G64" s="10"/>
      <c r="H64" s="9"/>
      <c r="I64" s="9"/>
      <c r="J64" s="10"/>
      <c r="K64" s="9"/>
      <c r="L64" s="9"/>
    </row>
    <row r="65" spans="1:12" ht="24" customHeight="1">
      <c r="A65" s="4"/>
      <c r="B65" s="4"/>
      <c r="C65" s="10"/>
      <c r="D65" s="10"/>
      <c r="E65" s="9"/>
      <c r="F65" s="9"/>
      <c r="G65" s="10"/>
      <c r="H65" s="9"/>
      <c r="I65" s="9"/>
      <c r="J65" s="10"/>
      <c r="K65" s="9"/>
      <c r="L65" s="9"/>
    </row>
    <row r="66" spans="1:12" ht="24" customHeight="1">
      <c r="A66" s="4"/>
      <c r="B66" s="4"/>
      <c r="C66" s="10"/>
      <c r="D66" s="10"/>
      <c r="E66" s="9"/>
      <c r="F66" s="9"/>
      <c r="G66" s="10"/>
      <c r="H66" s="9"/>
      <c r="I66" s="9"/>
      <c r="J66" s="10"/>
      <c r="K66" s="9"/>
      <c r="L66" s="9"/>
    </row>
    <row r="67" spans="1:12" ht="24" customHeight="1">
      <c r="A67" s="4"/>
      <c r="B67" s="4"/>
      <c r="C67" s="10"/>
      <c r="D67" s="10"/>
      <c r="E67" s="9"/>
      <c r="F67" s="9"/>
      <c r="G67" s="10"/>
      <c r="H67" s="9"/>
      <c r="I67" s="9"/>
      <c r="J67" s="10"/>
      <c r="K67" s="9"/>
      <c r="L67" s="9"/>
    </row>
    <row r="68" spans="1:12" ht="24" customHeight="1">
      <c r="A68" s="4"/>
      <c r="B68" s="4"/>
      <c r="C68" s="10"/>
      <c r="D68" s="10"/>
      <c r="E68" s="9"/>
      <c r="F68" s="9"/>
      <c r="G68" s="10"/>
      <c r="H68" s="9"/>
      <c r="I68" s="9"/>
      <c r="J68" s="10"/>
      <c r="K68" s="9"/>
      <c r="L68" s="9"/>
    </row>
    <row r="69" spans="1:12" ht="24" customHeight="1">
      <c r="A69" s="4"/>
      <c r="B69" s="4"/>
      <c r="C69" s="10"/>
      <c r="D69" s="10"/>
      <c r="E69" s="9"/>
      <c r="F69" s="9"/>
      <c r="G69" s="10"/>
      <c r="H69" s="9"/>
      <c r="I69" s="9"/>
      <c r="J69" s="10"/>
      <c r="K69" s="9"/>
      <c r="L69" s="9"/>
    </row>
    <row r="70" spans="1:12" ht="24" hidden="1" customHeight="1">
      <c r="A70" s="4"/>
      <c r="B70" s="4"/>
      <c r="C70" s="10"/>
      <c r="D70" s="10"/>
      <c r="E70" s="9"/>
      <c r="F70" s="9"/>
      <c r="G70" s="10"/>
      <c r="H70" s="9"/>
      <c r="I70" s="9"/>
      <c r="J70" s="10"/>
      <c r="K70" s="9"/>
      <c r="L70" s="9"/>
    </row>
    <row r="71" spans="1:12" ht="24" hidden="1" customHeight="1">
      <c r="A71" s="4"/>
      <c r="B71" s="4"/>
      <c r="C71" s="10"/>
      <c r="D71" s="10"/>
      <c r="E71" s="9"/>
      <c r="F71" s="9"/>
      <c r="G71" s="10"/>
      <c r="H71" s="9"/>
      <c r="I71" s="9"/>
      <c r="J71" s="10"/>
      <c r="K71" s="9"/>
      <c r="L71" s="9"/>
    </row>
    <row r="72" spans="1:12" ht="24" hidden="1" customHeight="1">
      <c r="A72" s="4"/>
      <c r="B72" s="4"/>
      <c r="C72" s="10"/>
      <c r="D72" s="10"/>
      <c r="E72" s="9"/>
      <c r="F72" s="9"/>
      <c r="G72" s="10"/>
      <c r="H72" s="9"/>
      <c r="I72" s="9"/>
      <c r="J72" s="10"/>
      <c r="K72" s="9"/>
      <c r="L72" s="9"/>
    </row>
    <row r="73" spans="1:12" ht="24" hidden="1" customHeight="1">
      <c r="A73" s="4"/>
      <c r="B73" s="4"/>
      <c r="C73" s="10"/>
      <c r="D73" s="10"/>
      <c r="E73" s="9"/>
      <c r="F73" s="9"/>
      <c r="G73" s="10"/>
      <c r="H73" s="9"/>
      <c r="I73" s="9"/>
      <c r="J73" s="10"/>
      <c r="K73" s="9"/>
      <c r="L73" s="9"/>
    </row>
    <row r="74" spans="1:12" ht="24" hidden="1" customHeight="1">
      <c r="A74" s="4"/>
      <c r="B74" s="4"/>
      <c r="C74" s="10"/>
      <c r="D74" s="10"/>
      <c r="E74" s="9"/>
      <c r="F74" s="9"/>
      <c r="G74" s="10"/>
      <c r="H74" s="9"/>
      <c r="I74" s="9"/>
      <c r="J74" s="10"/>
      <c r="K74" s="9"/>
      <c r="L74" s="9"/>
    </row>
    <row r="75" spans="1:12" ht="24" hidden="1" customHeight="1">
      <c r="A75" s="4"/>
      <c r="B75" s="4"/>
      <c r="C75" s="10"/>
      <c r="D75" s="10"/>
      <c r="E75" s="9"/>
      <c r="F75" s="9"/>
      <c r="G75" s="10"/>
      <c r="H75" s="9"/>
      <c r="I75" s="9"/>
      <c r="J75" s="10"/>
      <c r="K75" s="9"/>
      <c r="L75" s="9"/>
    </row>
    <row r="76" spans="1:12" ht="24" hidden="1" customHeight="1">
      <c r="A76" s="4"/>
      <c r="B76" s="4"/>
      <c r="C76" s="10"/>
      <c r="D76" s="10"/>
      <c r="E76" s="9"/>
      <c r="F76" s="9"/>
      <c r="G76" s="10"/>
      <c r="H76" s="9"/>
      <c r="I76" s="9"/>
      <c r="J76" s="10"/>
      <c r="K76" s="9"/>
      <c r="L76" s="9"/>
    </row>
    <row r="77" spans="1:12" ht="24" hidden="1" customHeight="1">
      <c r="A77" s="4"/>
      <c r="B77" s="4"/>
      <c r="C77" s="10"/>
      <c r="D77" s="10"/>
      <c r="E77" s="9"/>
      <c r="F77" s="9"/>
      <c r="G77" s="10"/>
      <c r="H77" s="9"/>
      <c r="I77" s="9"/>
      <c r="J77" s="10"/>
      <c r="K77" s="9"/>
      <c r="L77" s="9"/>
    </row>
    <row r="78" spans="1:12" ht="24" hidden="1" customHeight="1">
      <c r="A78" s="4"/>
      <c r="B78" s="4"/>
      <c r="C78" s="10"/>
      <c r="D78" s="10"/>
      <c r="E78" s="9"/>
      <c r="F78" s="9"/>
      <c r="G78" s="10"/>
      <c r="H78" s="9"/>
      <c r="I78" s="9"/>
      <c r="J78" s="10"/>
      <c r="K78" s="9"/>
      <c r="L78" s="9"/>
    </row>
    <row r="79" spans="1:12" ht="24" hidden="1" customHeight="1">
      <c r="A79" s="4"/>
      <c r="B79" s="4"/>
      <c r="C79" s="10"/>
      <c r="D79" s="10"/>
      <c r="E79" s="9"/>
      <c r="F79" s="9"/>
      <c r="G79" s="10"/>
      <c r="H79" s="9"/>
      <c r="I79" s="9"/>
      <c r="J79" s="10"/>
      <c r="K79" s="9"/>
      <c r="L79" s="9"/>
    </row>
    <row r="80" spans="1:12" ht="24" hidden="1" customHeight="1">
      <c r="A80" s="4"/>
      <c r="B80" s="4"/>
      <c r="C80" s="10"/>
      <c r="D80" s="10"/>
      <c r="E80" s="9"/>
      <c r="F80" s="9"/>
      <c r="G80" s="10"/>
      <c r="H80" s="9"/>
      <c r="I80" s="9"/>
      <c r="J80" s="10"/>
      <c r="K80" s="9"/>
      <c r="L80" s="9"/>
    </row>
    <row r="81" spans="1:12">
      <c r="A81" s="8"/>
      <c r="B81" s="4"/>
      <c r="C81" s="6"/>
      <c r="D81" s="6"/>
      <c r="E81" s="5"/>
      <c r="F81" s="5"/>
      <c r="G81" s="6"/>
      <c r="H81" s="5"/>
      <c r="I81" s="5"/>
      <c r="J81" s="6"/>
      <c r="K81" s="5"/>
      <c r="L81" s="5"/>
    </row>
    <row r="82" spans="1:12">
      <c r="A82" s="7"/>
      <c r="B82" s="4"/>
      <c r="C82" s="6"/>
      <c r="D82" s="6"/>
      <c r="E82" s="5"/>
      <c r="F82" s="5"/>
      <c r="G82" s="6"/>
      <c r="H82" s="5"/>
      <c r="I82" s="5"/>
      <c r="J82" s="6"/>
      <c r="K82" s="5"/>
      <c r="L82" s="5"/>
    </row>
    <row r="83" spans="1:12">
      <c r="B83" s="4"/>
    </row>
    <row r="84" spans="1:12">
      <c r="B84" s="4"/>
    </row>
    <row r="85" spans="1:12">
      <c r="B85" s="4"/>
    </row>
    <row r="86" spans="1:12">
      <c r="B86" s="4"/>
    </row>
    <row r="87" spans="1:12">
      <c r="B87" s="4"/>
    </row>
    <row r="88" spans="1:12">
      <c r="B88" s="4"/>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40:B40"/>
    <mergeCell ref="A53:B53"/>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12B3D-DF03-45E1-8FE7-7CC6E1CAA24B}">
  <sheetPr>
    <tabColor theme="5" tint="0.79998168889431442"/>
    <pageSetUpPr fitToPage="1"/>
  </sheetPr>
  <dimension ref="A1:S68"/>
  <sheetViews>
    <sheetView showGridLines="0" view="pageBreakPreview" zoomScale="70" zoomScaleNormal="100" zoomScaleSheetLayoutView="70" zoomScalePageLayoutView="70" workbookViewId="0">
      <selection activeCell="B41" sqref="B41"/>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84</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E23-(E21/2)</f>
        <v>0</v>
      </c>
      <c r="S5" s="11"/>
    </row>
    <row r="6" spans="1:19" ht="32.5" customHeight="1">
      <c r="A6" s="47" t="s">
        <v>7</v>
      </c>
      <c r="B6" s="63" t="s">
        <v>67</v>
      </c>
      <c r="C6" s="50"/>
      <c r="D6" s="34"/>
      <c r="E6" s="36"/>
      <c r="F6" s="51">
        <f t="shared" ref="F6:F19" si="0">C6-E6</f>
        <v>0</v>
      </c>
      <c r="G6" s="50"/>
      <c r="H6" s="36"/>
      <c r="I6" s="51">
        <f t="shared" ref="I6:I19" si="1">G6-H6</f>
        <v>0</v>
      </c>
      <c r="J6" s="50"/>
      <c r="K6" s="36"/>
      <c r="L6" s="51">
        <f t="shared" ref="L6:L19" si="2">J6-K6</f>
        <v>0</v>
      </c>
      <c r="P6" s="11"/>
      <c r="Q6" s="41"/>
      <c r="R6" s="42"/>
      <c r="S6" s="11"/>
    </row>
    <row r="7" spans="1:19" ht="32.5" customHeight="1">
      <c r="A7" s="47" t="s">
        <v>8</v>
      </c>
      <c r="B7" s="63" t="s">
        <v>68</v>
      </c>
      <c r="C7" s="50"/>
      <c r="D7" s="34"/>
      <c r="E7" s="36"/>
      <c r="F7" s="51">
        <f t="shared" si="0"/>
        <v>0</v>
      </c>
      <c r="G7" s="50"/>
      <c r="H7" s="36"/>
      <c r="I7" s="51">
        <f t="shared" si="1"/>
        <v>0</v>
      </c>
      <c r="J7" s="50"/>
      <c r="K7" s="36"/>
      <c r="L7" s="51">
        <f t="shared" si="2"/>
        <v>0</v>
      </c>
      <c r="P7" s="11"/>
      <c r="Q7" s="11"/>
      <c r="R7" s="11"/>
      <c r="S7" s="11"/>
    </row>
    <row r="8" spans="1:19" ht="32.5" customHeight="1">
      <c r="A8" s="47" t="s">
        <v>10</v>
      </c>
      <c r="B8" s="63" t="s">
        <v>69</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70</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72</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42</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75</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77</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78</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79</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80</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82</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83</v>
      </c>
      <c r="C18" s="50"/>
      <c r="D18" s="34"/>
      <c r="E18" s="36"/>
      <c r="F18" s="51">
        <f t="shared" si="0"/>
        <v>0</v>
      </c>
      <c r="G18" s="50"/>
      <c r="H18" s="36"/>
      <c r="I18" s="51">
        <f t="shared" si="1"/>
        <v>0</v>
      </c>
      <c r="J18" s="50"/>
      <c r="K18" s="36"/>
      <c r="L18" s="51">
        <f t="shared" si="2"/>
        <v>0</v>
      </c>
    </row>
    <row r="19" spans="1:19" ht="32.5" customHeight="1">
      <c r="A19" s="47"/>
      <c r="B19" s="63" t="s">
        <v>66</v>
      </c>
      <c r="C19" s="50"/>
      <c r="D19" s="34"/>
      <c r="E19" s="78"/>
      <c r="F19" s="51">
        <f t="shared" si="0"/>
        <v>0</v>
      </c>
      <c r="G19" s="50"/>
      <c r="H19" s="78"/>
      <c r="I19" s="51">
        <f t="shared" si="1"/>
        <v>0</v>
      </c>
      <c r="J19" s="50"/>
      <c r="K19" s="78"/>
      <c r="L19" s="51">
        <f t="shared" si="2"/>
        <v>0</v>
      </c>
    </row>
    <row r="20" spans="1:19" ht="32.5" customHeight="1">
      <c r="A20" s="99" t="s">
        <v>221</v>
      </c>
      <c r="B20" s="100"/>
      <c r="C20" s="75">
        <f>SUM(C6:C19)</f>
        <v>0</v>
      </c>
      <c r="D20" s="34"/>
      <c r="E20" s="77">
        <f>SUM(E6:E18)</f>
        <v>0</v>
      </c>
      <c r="F20" s="51">
        <f>C20-E20</f>
        <v>0</v>
      </c>
      <c r="G20" s="85">
        <f>SUM(G6:G19)</f>
        <v>0</v>
      </c>
      <c r="H20" s="77">
        <f>SUM(H6:H18)</f>
        <v>0</v>
      </c>
      <c r="I20" s="51">
        <f>G20-H20</f>
        <v>0</v>
      </c>
      <c r="J20" s="85">
        <f>SUM(J6:J19)</f>
        <v>0</v>
      </c>
      <c r="K20" s="77">
        <f>SUM(K6:K18)</f>
        <v>0</v>
      </c>
      <c r="L20" s="51">
        <f>J20-K20</f>
        <v>0</v>
      </c>
      <c r="P20" s="11"/>
      <c r="Q20" s="43"/>
      <c r="R20" s="43"/>
      <c r="S20" s="44"/>
    </row>
    <row r="21" spans="1:19" ht="26.15" customHeight="1">
      <c r="A21" s="35"/>
      <c r="B21" s="65" t="s">
        <v>56</v>
      </c>
      <c r="C21" s="52"/>
      <c r="D21" s="25"/>
      <c r="E21" s="27"/>
      <c r="F21" s="51">
        <f t="shared" ref="F21:F24" si="3">C21-E21</f>
        <v>0</v>
      </c>
      <c r="G21" s="52"/>
      <c r="H21" s="27"/>
      <c r="I21" s="51">
        <f t="shared" ref="I21:I24" si="4">G21-H21</f>
        <v>0</v>
      </c>
      <c r="J21" s="52"/>
      <c r="K21" s="27"/>
      <c r="L21" s="51">
        <f t="shared" ref="L21:L24" si="5">J21-K21</f>
        <v>0</v>
      </c>
      <c r="P21" s="11"/>
      <c r="Q21" s="43"/>
      <c r="R21" s="43"/>
      <c r="S21" s="44"/>
    </row>
    <row r="22" spans="1:19" ht="26.15" customHeight="1">
      <c r="A22" s="35"/>
      <c r="B22" s="65" t="s">
        <v>216</v>
      </c>
      <c r="C22" s="54"/>
      <c r="D22" s="25"/>
      <c r="E22" s="27"/>
      <c r="F22" s="53">
        <f t="shared" si="3"/>
        <v>0</v>
      </c>
      <c r="G22" s="54"/>
      <c r="H22" s="27"/>
      <c r="I22" s="53">
        <f t="shared" si="4"/>
        <v>0</v>
      </c>
      <c r="J22" s="54"/>
      <c r="K22" s="27"/>
      <c r="L22" s="53">
        <f t="shared" si="5"/>
        <v>0</v>
      </c>
      <c r="P22" s="11"/>
      <c r="Q22" s="43"/>
      <c r="R22" s="43"/>
      <c r="S22" s="44"/>
    </row>
    <row r="23" spans="1:19" ht="26.15" customHeight="1">
      <c r="A23" s="45"/>
      <c r="B23" s="65" t="s">
        <v>217</v>
      </c>
      <c r="C23" s="55">
        <f>C20+C22</f>
        <v>0</v>
      </c>
      <c r="D23" s="34"/>
      <c r="E23" s="77">
        <f>E20+E22</f>
        <v>0</v>
      </c>
      <c r="F23" s="53">
        <f t="shared" si="3"/>
        <v>0</v>
      </c>
      <c r="G23" s="55">
        <f>G20+G22</f>
        <v>0</v>
      </c>
      <c r="H23" s="77">
        <f>H20+H22</f>
        <v>0</v>
      </c>
      <c r="I23" s="53">
        <f t="shared" si="4"/>
        <v>0</v>
      </c>
      <c r="J23" s="55">
        <f>J20+J22</f>
        <v>0</v>
      </c>
      <c r="K23" s="77">
        <f>K20+K22</f>
        <v>0</v>
      </c>
      <c r="L23" s="53">
        <f t="shared" si="5"/>
        <v>0</v>
      </c>
      <c r="M23" s="87" t="s">
        <v>241</v>
      </c>
      <c r="P23" s="11"/>
      <c r="Q23" s="43"/>
      <c r="R23" s="43"/>
      <c r="S23" s="44"/>
    </row>
    <row r="24" spans="1:19" ht="42" customHeight="1">
      <c r="A24" s="33"/>
      <c r="B24" s="66" t="s">
        <v>218</v>
      </c>
      <c r="C24" s="57"/>
      <c r="D24" s="89" t="e">
        <f>E24/(E23-E21/2)</f>
        <v>#DIV/0!</v>
      </c>
      <c r="E24" s="32"/>
      <c r="F24" s="53">
        <f t="shared" si="3"/>
        <v>0</v>
      </c>
      <c r="G24" s="52"/>
      <c r="H24" s="32"/>
      <c r="I24" s="53">
        <f t="shared" si="4"/>
        <v>0</v>
      </c>
      <c r="J24" s="52"/>
      <c r="K24" s="32"/>
      <c r="L24" s="53">
        <f t="shared" si="5"/>
        <v>0</v>
      </c>
      <c r="M24" s="88" t="e">
        <f>IF(D24&lt;=R16,"○","×")</f>
        <v>#DIV/0!</v>
      </c>
      <c r="P24" s="21" t="s">
        <v>58</v>
      </c>
      <c r="Q24" s="11"/>
      <c r="R24" s="11"/>
      <c r="S24" s="11"/>
    </row>
    <row r="25" spans="1:19" ht="26.15" customHeight="1">
      <c r="A25" s="45"/>
      <c r="B25" s="65" t="s">
        <v>219</v>
      </c>
      <c r="C25" s="56">
        <f>C23+C24</f>
        <v>0</v>
      </c>
      <c r="D25" s="24"/>
      <c r="E25" s="31">
        <f>E23+E24</f>
        <v>0</v>
      </c>
      <c r="F25" s="53">
        <f t="shared" ref="F25:L25" si="6">F23+F24</f>
        <v>0</v>
      </c>
      <c r="G25" s="56">
        <f>G23+G24</f>
        <v>0</v>
      </c>
      <c r="H25" s="31">
        <f>H23+H24</f>
        <v>0</v>
      </c>
      <c r="I25" s="53">
        <f t="shared" si="6"/>
        <v>0</v>
      </c>
      <c r="J25" s="56">
        <f>J23+J24</f>
        <v>0</v>
      </c>
      <c r="K25" s="31">
        <f>K23+K24</f>
        <v>0</v>
      </c>
      <c r="L25" s="53">
        <f t="shared" si="6"/>
        <v>0</v>
      </c>
      <c r="P25" s="11"/>
      <c r="Q25" s="20" t="s">
        <v>60</v>
      </c>
      <c r="R25" s="19">
        <f>E25</f>
        <v>0</v>
      </c>
      <c r="S25" s="11"/>
    </row>
    <row r="26" spans="1:19" ht="36.65" customHeight="1">
      <c r="A26" s="30"/>
      <c r="B26" s="66" t="s">
        <v>220</v>
      </c>
      <c r="C26" s="57"/>
      <c r="D26" s="90" t="e">
        <f>E26/E25</f>
        <v>#DIV/0!</v>
      </c>
      <c r="E26" s="29"/>
      <c r="F26" s="51">
        <f t="shared" ref="F26:F36" si="7">C26-E26</f>
        <v>0</v>
      </c>
      <c r="G26" s="52"/>
      <c r="H26" s="29"/>
      <c r="I26" s="51">
        <f t="shared" ref="I26:I36" si="8">G26-H26</f>
        <v>0</v>
      </c>
      <c r="J26" s="52"/>
      <c r="K26" s="29"/>
      <c r="L26" s="51">
        <f t="shared" ref="L26:L36" si="9">J26-K26</f>
        <v>0</v>
      </c>
      <c r="M26" s="88" t="e">
        <f>IF(D26&lt;=R36,"○","×")</f>
        <v>#DIV/0!</v>
      </c>
      <c r="P26" s="11"/>
      <c r="Q26" s="11"/>
      <c r="R26" s="11"/>
      <c r="S26" s="11"/>
    </row>
    <row r="27" spans="1:19" ht="32.5" customHeight="1">
      <c r="A27" s="47"/>
      <c r="B27" s="63" t="s">
        <v>231</v>
      </c>
      <c r="C27" s="52"/>
      <c r="D27" s="25"/>
      <c r="E27" s="83"/>
      <c r="F27" s="53">
        <f t="shared" ref="F27:F32" si="10">C27-E27</f>
        <v>0</v>
      </c>
      <c r="G27" s="52"/>
      <c r="H27" s="83"/>
      <c r="I27" s="53">
        <f t="shared" ref="I27:I32" si="11">G27-H27</f>
        <v>0</v>
      </c>
      <c r="J27" s="52"/>
      <c r="K27" s="83"/>
      <c r="L27" s="51">
        <f t="shared" ref="L27:L32" si="12">J27-K27</f>
        <v>0</v>
      </c>
      <c r="P27" s="11"/>
      <c r="Q27" s="18" t="s">
        <v>54</v>
      </c>
      <c r="R27" s="17"/>
      <c r="S27" s="13" t="s">
        <v>55</v>
      </c>
    </row>
    <row r="28" spans="1:19" ht="32.5" customHeight="1">
      <c r="A28" s="47"/>
      <c r="B28" s="63" t="s">
        <v>232</v>
      </c>
      <c r="C28" s="52"/>
      <c r="D28" s="25"/>
      <c r="E28" s="83"/>
      <c r="F28" s="53">
        <f t="shared" si="10"/>
        <v>0</v>
      </c>
      <c r="G28" s="52"/>
      <c r="H28" s="83"/>
      <c r="I28" s="53">
        <f t="shared" si="11"/>
        <v>0</v>
      </c>
      <c r="J28" s="52"/>
      <c r="K28" s="83"/>
      <c r="L28" s="51">
        <f t="shared" si="12"/>
        <v>0</v>
      </c>
      <c r="P28" s="11"/>
      <c r="Q28" s="16">
        <v>0</v>
      </c>
      <c r="R28" s="15">
        <v>5000000</v>
      </c>
      <c r="S28" s="14">
        <v>0.14000000000000001</v>
      </c>
    </row>
    <row r="29" spans="1:19" ht="32.5" customHeight="1">
      <c r="A29" s="47"/>
      <c r="B29" s="63" t="s">
        <v>233</v>
      </c>
      <c r="C29" s="52"/>
      <c r="D29" s="25"/>
      <c r="E29" s="83"/>
      <c r="F29" s="53">
        <f t="shared" si="10"/>
        <v>0</v>
      </c>
      <c r="G29" s="52"/>
      <c r="H29" s="83"/>
      <c r="I29" s="53">
        <f t="shared" si="11"/>
        <v>0</v>
      </c>
      <c r="J29" s="52"/>
      <c r="K29" s="83"/>
      <c r="L29" s="51">
        <f t="shared" si="12"/>
        <v>0</v>
      </c>
      <c r="P29" s="11"/>
      <c r="Q29" s="15">
        <f>R28+1</f>
        <v>5000001</v>
      </c>
      <c r="R29" s="15">
        <v>10000000</v>
      </c>
      <c r="S29" s="14">
        <v>0.13500000000000001</v>
      </c>
    </row>
    <row r="30" spans="1:19" ht="32.5" customHeight="1">
      <c r="A30" s="47"/>
      <c r="B30" s="63" t="s">
        <v>234</v>
      </c>
      <c r="C30" s="52"/>
      <c r="D30" s="25"/>
      <c r="E30" s="83"/>
      <c r="F30" s="53">
        <f t="shared" si="10"/>
        <v>0</v>
      </c>
      <c r="G30" s="52"/>
      <c r="H30" s="83"/>
      <c r="I30" s="53">
        <f t="shared" si="11"/>
        <v>0</v>
      </c>
      <c r="J30" s="52"/>
      <c r="K30" s="83"/>
      <c r="L30" s="51">
        <f t="shared" si="12"/>
        <v>0</v>
      </c>
      <c r="P30" s="11"/>
      <c r="Q30" s="15">
        <f>R29+1</f>
        <v>10000001</v>
      </c>
      <c r="R30" s="15">
        <v>40000000</v>
      </c>
      <c r="S30" s="14">
        <v>0.13</v>
      </c>
    </row>
    <row r="31" spans="1:19" ht="32.5" customHeight="1">
      <c r="A31" s="47"/>
      <c r="B31" s="63" t="s">
        <v>235</v>
      </c>
      <c r="C31" s="52"/>
      <c r="D31" s="25"/>
      <c r="E31" s="83"/>
      <c r="F31" s="53">
        <f t="shared" si="10"/>
        <v>0</v>
      </c>
      <c r="G31" s="52"/>
      <c r="H31" s="83"/>
      <c r="I31" s="53">
        <f t="shared" si="11"/>
        <v>0</v>
      </c>
      <c r="J31" s="52"/>
      <c r="K31" s="83"/>
      <c r="L31" s="51">
        <f t="shared" si="12"/>
        <v>0</v>
      </c>
      <c r="P31" s="11"/>
      <c r="Q31" s="15">
        <f>R30+1</f>
        <v>40000001</v>
      </c>
      <c r="R31" s="15">
        <v>100000000</v>
      </c>
      <c r="S31" s="14">
        <v>0.125</v>
      </c>
    </row>
    <row r="32" spans="1:19" ht="32.5" customHeight="1">
      <c r="A32" s="47"/>
      <c r="B32" s="63" t="s">
        <v>236</v>
      </c>
      <c r="C32" s="52"/>
      <c r="D32" s="25"/>
      <c r="E32" s="83"/>
      <c r="F32" s="53">
        <f t="shared" si="10"/>
        <v>0</v>
      </c>
      <c r="G32" s="52"/>
      <c r="H32" s="83"/>
      <c r="I32" s="53">
        <f t="shared" si="11"/>
        <v>0</v>
      </c>
      <c r="J32" s="52"/>
      <c r="K32" s="83"/>
      <c r="L32" s="51">
        <f t="shared" si="12"/>
        <v>0</v>
      </c>
      <c r="P32" s="11"/>
      <c r="Q32" s="15">
        <f>R31+1</f>
        <v>100000001</v>
      </c>
      <c r="R32" s="15">
        <v>200000000</v>
      </c>
      <c r="S32" s="14">
        <v>0.12</v>
      </c>
    </row>
    <row r="33" spans="1:19" ht="26.15" customHeight="1">
      <c r="A33" s="101" t="s">
        <v>237</v>
      </c>
      <c r="B33" s="102"/>
      <c r="C33" s="57"/>
      <c r="D33" s="28"/>
      <c r="E33" s="81"/>
      <c r="F33" s="82">
        <f t="shared" si="7"/>
        <v>0</v>
      </c>
      <c r="G33" s="57"/>
      <c r="H33" s="81"/>
      <c r="I33" s="82">
        <f t="shared" si="8"/>
        <v>0</v>
      </c>
      <c r="J33" s="57"/>
      <c r="K33" s="81"/>
      <c r="L33" s="51">
        <f t="shared" si="9"/>
        <v>0</v>
      </c>
      <c r="P33" s="11"/>
      <c r="Q33" s="15">
        <f>R32+1</f>
        <v>200000001</v>
      </c>
      <c r="R33" s="15">
        <v>999999999999</v>
      </c>
      <c r="S33" s="14">
        <v>0.115</v>
      </c>
    </row>
    <row r="34" spans="1:19" ht="26.15" customHeight="1">
      <c r="A34" s="45"/>
      <c r="B34" s="65" t="s">
        <v>238</v>
      </c>
      <c r="C34" s="58">
        <f>SUM(C25:C33)</f>
        <v>0</v>
      </c>
      <c r="D34" s="25"/>
      <c r="E34" s="26">
        <f>SUM(E25:E32)</f>
        <v>0</v>
      </c>
      <c r="F34" s="51">
        <f>C34-E34</f>
        <v>0</v>
      </c>
      <c r="G34" s="84">
        <f>SUM(G25:G33)</f>
        <v>0</v>
      </c>
      <c r="H34" s="26">
        <f>SUM(H25:H32)</f>
        <v>0</v>
      </c>
      <c r="I34" s="51">
        <f t="shared" si="8"/>
        <v>0</v>
      </c>
      <c r="J34" s="84">
        <f>SUM(J25:J33)</f>
        <v>0</v>
      </c>
      <c r="K34" s="26">
        <f>SUM(K25:K32)</f>
        <v>0</v>
      </c>
      <c r="L34" s="51">
        <f t="shared" si="9"/>
        <v>0</v>
      </c>
      <c r="P34" s="11"/>
      <c r="Q34" s="11"/>
      <c r="R34" s="11"/>
      <c r="S34" s="11"/>
    </row>
    <row r="35" spans="1:19" ht="26.15" customHeight="1">
      <c r="A35" s="45"/>
      <c r="B35" s="65" t="s">
        <v>230</v>
      </c>
      <c r="C35" s="59"/>
      <c r="D35" s="24"/>
      <c r="E35" s="23"/>
      <c r="F35" s="51">
        <f>C35-E35</f>
        <v>0</v>
      </c>
      <c r="G35" s="59"/>
      <c r="H35" s="23"/>
      <c r="I35" s="51">
        <f t="shared" si="8"/>
        <v>0</v>
      </c>
      <c r="J35" s="59"/>
      <c r="K35" s="23"/>
      <c r="L35" s="51">
        <f t="shared" si="9"/>
        <v>0</v>
      </c>
      <c r="P35" s="11"/>
      <c r="Q35" s="11"/>
      <c r="R35" s="11"/>
      <c r="S35" s="11"/>
    </row>
    <row r="36" spans="1:19" ht="26.15" customHeight="1" thickBot="1">
      <c r="A36" s="46"/>
      <c r="B36" s="67" t="s">
        <v>239</v>
      </c>
      <c r="C36" s="60">
        <f>SUM(C34:C35)</f>
        <v>0</v>
      </c>
      <c r="D36" s="79"/>
      <c r="E36" s="22">
        <f>SUM(E34:E35)</f>
        <v>0</v>
      </c>
      <c r="F36" s="61">
        <f t="shared" si="7"/>
        <v>0</v>
      </c>
      <c r="G36" s="80">
        <f>SUM(G34:G35)</f>
        <v>0</v>
      </c>
      <c r="H36" s="22">
        <f>SUM(H34:H35)</f>
        <v>0</v>
      </c>
      <c r="I36" s="61">
        <f t="shared" si="8"/>
        <v>0</v>
      </c>
      <c r="J36" s="80">
        <f>SUM(J34:J35)</f>
        <v>0</v>
      </c>
      <c r="K36" s="22">
        <f>SUM(K34:K35)</f>
        <v>0</v>
      </c>
      <c r="L36" s="61">
        <f t="shared" si="9"/>
        <v>0</v>
      </c>
      <c r="P36" s="11"/>
      <c r="Q36" s="13" t="s">
        <v>57</v>
      </c>
      <c r="R36" s="12">
        <f>VLOOKUP(R25,Q28:S33,3,1)</f>
        <v>0.14000000000000001</v>
      </c>
      <c r="S36" s="11"/>
    </row>
    <row r="37" spans="1:19" ht="32.5" customHeight="1">
      <c r="A37" s="4"/>
      <c r="B37" s="4"/>
      <c r="C37" s="9"/>
      <c r="D37" s="10"/>
      <c r="E37" s="9"/>
      <c r="F37" s="9"/>
      <c r="G37" s="9"/>
      <c r="H37" s="9"/>
      <c r="I37" s="9"/>
      <c r="J37" s="9"/>
      <c r="K37" s="9"/>
      <c r="L37" s="9"/>
      <c r="P37" s="11"/>
      <c r="Q37" s="11"/>
      <c r="R37" s="11"/>
      <c r="S37" s="11"/>
    </row>
    <row r="38" spans="1:19" ht="26.15" customHeight="1">
      <c r="A38" s="1" t="s">
        <v>59</v>
      </c>
      <c r="P38" s="11"/>
      <c r="Q38" s="11"/>
      <c r="R38" s="11"/>
      <c r="S38" s="11"/>
    </row>
    <row r="39" spans="1:19" ht="26.15" customHeight="1">
      <c r="A39" s="4"/>
      <c r="B39" s="4" t="s">
        <v>243</v>
      </c>
      <c r="C39" s="10"/>
      <c r="D39" s="10"/>
      <c r="E39" s="9"/>
      <c r="F39" s="9"/>
      <c r="G39" s="10"/>
      <c r="H39" s="9"/>
      <c r="I39" s="9"/>
      <c r="J39" s="10"/>
      <c r="K39" s="9"/>
      <c r="L39" s="9"/>
      <c r="P39" s="11"/>
      <c r="Q39" s="44"/>
      <c r="R39" s="86"/>
      <c r="S39" s="11"/>
    </row>
    <row r="40" spans="1:19" ht="24" customHeight="1">
      <c r="A40" s="4"/>
      <c r="B40" s="4" t="s">
        <v>61</v>
      </c>
      <c r="C40" s="10"/>
      <c r="D40" s="10"/>
      <c r="E40" s="9"/>
      <c r="F40" s="9"/>
      <c r="G40" s="10"/>
      <c r="H40" s="9"/>
      <c r="I40" s="9"/>
      <c r="J40" s="10"/>
      <c r="K40" s="9"/>
      <c r="L40" s="9"/>
      <c r="P40" s="11"/>
      <c r="Q40" s="11"/>
      <c r="R40" s="11"/>
      <c r="S40" s="11"/>
    </row>
    <row r="41" spans="1:19" ht="24" customHeight="1">
      <c r="A41" s="4"/>
      <c r="B41" s="4" t="s">
        <v>245</v>
      </c>
      <c r="C41" s="10"/>
      <c r="D41" s="10"/>
      <c r="E41" s="9"/>
      <c r="F41" s="9"/>
      <c r="G41" s="10"/>
      <c r="H41" s="9"/>
      <c r="I41" s="9"/>
      <c r="J41" s="10"/>
      <c r="K41" s="9"/>
      <c r="L41" s="9"/>
      <c r="P41" s="11"/>
      <c r="Q41" s="44"/>
      <c r="R41" s="44"/>
      <c r="S41" s="44"/>
    </row>
    <row r="42" spans="1:19" ht="24" customHeight="1">
      <c r="A42" s="4"/>
      <c r="B42" s="4"/>
      <c r="C42" s="10"/>
      <c r="D42" s="10"/>
      <c r="E42" s="9"/>
      <c r="F42" s="9"/>
      <c r="G42" s="10"/>
      <c r="H42" s="9"/>
      <c r="I42" s="9"/>
      <c r="J42" s="10"/>
      <c r="K42" s="9"/>
      <c r="L42" s="9"/>
      <c r="P42" s="11"/>
      <c r="Q42" s="43"/>
      <c r="R42" s="43"/>
      <c r="S42" s="44"/>
    </row>
    <row r="43" spans="1:19" ht="24" customHeight="1">
      <c r="A43" s="4"/>
      <c r="B43" s="4"/>
      <c r="C43" s="10"/>
      <c r="D43" s="10"/>
      <c r="E43" s="9"/>
      <c r="F43" s="9"/>
      <c r="G43" s="10"/>
      <c r="H43" s="9"/>
      <c r="I43" s="9"/>
      <c r="J43" s="10"/>
      <c r="K43" s="9"/>
      <c r="L43" s="9"/>
      <c r="P43" s="11"/>
      <c r="Q43" s="43"/>
      <c r="R43" s="43"/>
      <c r="S43" s="44"/>
    </row>
    <row r="44" spans="1:19" ht="24" customHeight="1">
      <c r="A44" s="4"/>
      <c r="B44" s="4"/>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hidden="1" customHeight="1">
      <c r="A50" s="4"/>
      <c r="B50" s="4"/>
      <c r="C50" s="10"/>
      <c r="D50" s="10"/>
      <c r="E50" s="9"/>
      <c r="F50" s="9"/>
      <c r="G50" s="10"/>
      <c r="H50" s="9"/>
      <c r="I50" s="9"/>
      <c r="J50" s="10"/>
      <c r="K50" s="9"/>
      <c r="L50" s="9"/>
      <c r="P50" s="11"/>
      <c r="Q50" s="43"/>
      <c r="R50" s="43"/>
      <c r="S50" s="44"/>
    </row>
    <row r="51" spans="1:19" ht="24" hidden="1" customHeight="1">
      <c r="A51" s="4"/>
      <c r="B51" s="4"/>
      <c r="C51" s="10"/>
      <c r="D51" s="10"/>
      <c r="E51" s="9"/>
      <c r="F51" s="9"/>
      <c r="G51" s="10"/>
      <c r="H51" s="9"/>
      <c r="I51" s="9"/>
      <c r="J51" s="10"/>
      <c r="K51" s="9"/>
      <c r="L51" s="9"/>
      <c r="P51" s="11"/>
      <c r="Q51" s="43"/>
      <c r="R51" s="43"/>
      <c r="S51" s="44"/>
    </row>
    <row r="52" spans="1:19" ht="24" hidden="1"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c r="A61" s="8"/>
      <c r="B61" s="4"/>
      <c r="C61" s="6"/>
      <c r="D61" s="6"/>
      <c r="E61" s="5"/>
      <c r="F61" s="5"/>
      <c r="G61" s="6"/>
      <c r="H61" s="5"/>
      <c r="I61" s="5"/>
      <c r="J61" s="6"/>
      <c r="K61" s="5"/>
      <c r="L61" s="5"/>
    </row>
    <row r="62" spans="1:19">
      <c r="A62" s="7"/>
      <c r="B62" s="4"/>
      <c r="C62" s="6"/>
      <c r="D62" s="6"/>
      <c r="E62" s="5"/>
      <c r="F62" s="5"/>
      <c r="G62" s="6"/>
      <c r="H62" s="5"/>
      <c r="I62" s="5"/>
      <c r="J62" s="6"/>
      <c r="K62" s="5"/>
      <c r="L62" s="5"/>
    </row>
    <row r="63" spans="1:19">
      <c r="B63" s="4"/>
    </row>
    <row r="64" spans="1:19">
      <c r="B64" s="4"/>
    </row>
    <row r="65" spans="1:19">
      <c r="B65" s="4"/>
    </row>
    <row r="66" spans="1:19" s="3" customFormat="1">
      <c r="A66" s="1"/>
      <c r="B66" s="4"/>
      <c r="D66" s="1"/>
      <c r="E66" s="2"/>
      <c r="F66" s="2"/>
      <c r="H66" s="2"/>
      <c r="I66" s="2"/>
      <c r="K66" s="2"/>
      <c r="L66" s="2"/>
      <c r="M66" s="1"/>
      <c r="N66" s="1"/>
      <c r="O66" s="1"/>
      <c r="P66" s="1"/>
      <c r="Q66" s="1"/>
      <c r="R66" s="1"/>
      <c r="S66" s="1"/>
    </row>
    <row r="67" spans="1:19" s="3" customFormat="1">
      <c r="A67" s="1"/>
      <c r="B67" s="4"/>
      <c r="D67" s="1"/>
      <c r="E67" s="2"/>
      <c r="F67" s="2"/>
      <c r="H67" s="2"/>
      <c r="I67" s="2"/>
      <c r="K67" s="2"/>
      <c r="L67" s="2"/>
      <c r="M67" s="1"/>
      <c r="N67" s="1"/>
      <c r="O67" s="1"/>
      <c r="P67" s="1"/>
      <c r="Q67" s="1"/>
      <c r="R67" s="1"/>
      <c r="S67" s="1"/>
    </row>
    <row r="68" spans="1:19" s="3" customFormat="1">
      <c r="A68" s="1"/>
      <c r="B68" s="4"/>
      <c r="D68" s="1"/>
      <c r="E68" s="2"/>
      <c r="F68" s="2"/>
      <c r="H68" s="2"/>
      <c r="I68" s="2"/>
      <c r="K68" s="2"/>
      <c r="L68" s="2"/>
      <c r="M68" s="1"/>
      <c r="N68" s="1"/>
      <c r="O68" s="1"/>
      <c r="P68" s="1"/>
      <c r="Q68" s="1"/>
      <c r="R68" s="1"/>
      <c r="S68" s="1"/>
    </row>
  </sheetData>
  <mergeCells count="15">
    <mergeCell ref="C2:F2"/>
    <mergeCell ref="G2:I2"/>
    <mergeCell ref="J2:L2"/>
    <mergeCell ref="A3:B4"/>
    <mergeCell ref="C3:C4"/>
    <mergeCell ref="D3:F3"/>
    <mergeCell ref="G3:G4"/>
    <mergeCell ref="H3:I3"/>
    <mergeCell ref="J3:J4"/>
    <mergeCell ref="K3:L3"/>
    <mergeCell ref="A33:B33"/>
    <mergeCell ref="C5:F5"/>
    <mergeCell ref="G5:I5"/>
    <mergeCell ref="J5:L5"/>
    <mergeCell ref="A20:B20"/>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99D7C-36BD-427B-A2C8-402BF9D50F9F}">
  <sheetPr>
    <tabColor theme="5" tint="0.79998168889431442"/>
    <pageSetUpPr fitToPage="1"/>
  </sheetPr>
  <dimension ref="A1:S77"/>
  <sheetViews>
    <sheetView showGridLines="0" view="pageBreakPreview" topLeftCell="A37" zoomScale="70" zoomScaleNormal="100" zoomScaleSheetLayoutView="70" zoomScalePageLayoutView="70" workbookViewId="0">
      <selection activeCell="B50" sqref="B50"/>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85</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E32-(E30/2)</f>
        <v>0</v>
      </c>
      <c r="S5" s="11"/>
    </row>
    <row r="6" spans="1:19" ht="32.5" customHeight="1">
      <c r="A6" s="47" t="s">
        <v>7</v>
      </c>
      <c r="B6" s="63" t="s">
        <v>86</v>
      </c>
      <c r="C6" s="50"/>
      <c r="D6" s="34"/>
      <c r="E6" s="36"/>
      <c r="F6" s="51">
        <f t="shared" ref="F6:F28" si="0">C6-E6</f>
        <v>0</v>
      </c>
      <c r="G6" s="50"/>
      <c r="H6" s="36"/>
      <c r="I6" s="51">
        <f t="shared" ref="I6:I28" si="1">G6-H6</f>
        <v>0</v>
      </c>
      <c r="J6" s="50"/>
      <c r="K6" s="36"/>
      <c r="L6" s="51">
        <f t="shared" ref="L6:L28" si="2">J6-K6</f>
        <v>0</v>
      </c>
      <c r="P6" s="11"/>
      <c r="Q6" s="41"/>
      <c r="R6" s="42"/>
      <c r="S6" s="11"/>
    </row>
    <row r="7" spans="1:19" ht="32.5" customHeight="1">
      <c r="A7" s="47" t="s">
        <v>8</v>
      </c>
      <c r="B7" s="63" t="s">
        <v>87</v>
      </c>
      <c r="C7" s="50"/>
      <c r="D7" s="34"/>
      <c r="E7" s="36"/>
      <c r="F7" s="51">
        <f t="shared" si="0"/>
        <v>0</v>
      </c>
      <c r="G7" s="50"/>
      <c r="H7" s="36"/>
      <c r="I7" s="51">
        <f t="shared" si="1"/>
        <v>0</v>
      </c>
      <c r="J7" s="50"/>
      <c r="K7" s="36"/>
      <c r="L7" s="51">
        <f t="shared" si="2"/>
        <v>0</v>
      </c>
      <c r="P7" s="11"/>
      <c r="Q7" s="11"/>
      <c r="R7" s="11"/>
      <c r="S7" s="11"/>
    </row>
    <row r="8" spans="1:19" ht="32.5" customHeight="1">
      <c r="A8" s="47" t="s">
        <v>10</v>
      </c>
      <c r="B8" s="63" t="s">
        <v>88</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89</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90</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92</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93</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94</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95</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96</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97</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98</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99</v>
      </c>
      <c r="C18" s="50"/>
      <c r="D18" s="34"/>
      <c r="E18" s="36"/>
      <c r="F18" s="51">
        <f t="shared" si="0"/>
        <v>0</v>
      </c>
      <c r="G18" s="50"/>
      <c r="H18" s="36"/>
      <c r="I18" s="51">
        <f t="shared" si="1"/>
        <v>0</v>
      </c>
      <c r="J18" s="50"/>
      <c r="K18" s="36"/>
      <c r="L18" s="51">
        <f t="shared" si="2"/>
        <v>0</v>
      </c>
    </row>
    <row r="19" spans="1:19" ht="32.5" customHeight="1">
      <c r="A19" s="47" t="s">
        <v>26</v>
      </c>
      <c r="B19" s="63" t="s">
        <v>100</v>
      </c>
      <c r="C19" s="50"/>
      <c r="D19" s="34"/>
      <c r="E19" s="36"/>
      <c r="F19" s="51">
        <f t="shared" si="0"/>
        <v>0</v>
      </c>
      <c r="G19" s="50"/>
      <c r="H19" s="36"/>
      <c r="I19" s="51">
        <f t="shared" si="1"/>
        <v>0</v>
      </c>
      <c r="J19" s="50"/>
      <c r="K19" s="36"/>
      <c r="L19" s="51">
        <f t="shared" si="2"/>
        <v>0</v>
      </c>
    </row>
    <row r="20" spans="1:19" ht="32.5" customHeight="1">
      <c r="A20" s="47" t="s">
        <v>27</v>
      </c>
      <c r="B20" s="63" t="s">
        <v>101</v>
      </c>
      <c r="C20" s="50"/>
      <c r="D20" s="34"/>
      <c r="E20" s="36"/>
      <c r="F20" s="51">
        <f t="shared" si="0"/>
        <v>0</v>
      </c>
      <c r="G20" s="50"/>
      <c r="H20" s="36"/>
      <c r="I20" s="51">
        <f t="shared" si="1"/>
        <v>0</v>
      </c>
      <c r="J20" s="50"/>
      <c r="K20" s="36"/>
      <c r="L20" s="51">
        <f t="shared" si="2"/>
        <v>0</v>
      </c>
    </row>
    <row r="21" spans="1:19" ht="32.5" customHeight="1">
      <c r="A21" s="47" t="s">
        <v>28</v>
      </c>
      <c r="B21" s="63" t="s">
        <v>38</v>
      </c>
      <c r="C21" s="50"/>
      <c r="D21" s="34"/>
      <c r="E21" s="36"/>
      <c r="F21" s="51">
        <f t="shared" si="0"/>
        <v>0</v>
      </c>
      <c r="G21" s="50"/>
      <c r="H21" s="36"/>
      <c r="I21" s="51">
        <f t="shared" si="1"/>
        <v>0</v>
      </c>
      <c r="J21" s="50"/>
      <c r="K21" s="36"/>
      <c r="L21" s="51">
        <f t="shared" si="2"/>
        <v>0</v>
      </c>
    </row>
    <row r="22" spans="1:19" ht="32.5" customHeight="1">
      <c r="A22" s="47" t="s">
        <v>29</v>
      </c>
      <c r="B22" s="63" t="s">
        <v>104</v>
      </c>
      <c r="C22" s="50"/>
      <c r="D22" s="34"/>
      <c r="E22" s="36"/>
      <c r="F22" s="51">
        <f t="shared" si="0"/>
        <v>0</v>
      </c>
      <c r="G22" s="50"/>
      <c r="H22" s="36"/>
      <c r="I22" s="51">
        <f t="shared" si="1"/>
        <v>0</v>
      </c>
      <c r="J22" s="50"/>
      <c r="K22" s="36"/>
      <c r="L22" s="51">
        <f t="shared" si="2"/>
        <v>0</v>
      </c>
      <c r="P22" s="21" t="s">
        <v>58</v>
      </c>
      <c r="Q22" s="11"/>
      <c r="R22" s="11"/>
      <c r="S22" s="11"/>
    </row>
    <row r="23" spans="1:19" ht="93.5" customHeight="1">
      <c r="A23" s="47" t="s">
        <v>31</v>
      </c>
      <c r="B23" s="63" t="s">
        <v>106</v>
      </c>
      <c r="C23" s="50"/>
      <c r="D23" s="34"/>
      <c r="E23" s="36"/>
      <c r="F23" s="51">
        <f t="shared" si="0"/>
        <v>0</v>
      </c>
      <c r="G23" s="50"/>
      <c r="H23" s="36"/>
      <c r="I23" s="51">
        <f t="shared" si="1"/>
        <v>0</v>
      </c>
      <c r="J23" s="50"/>
      <c r="K23" s="36"/>
      <c r="L23" s="51">
        <f t="shared" si="2"/>
        <v>0</v>
      </c>
      <c r="P23" s="11"/>
      <c r="Q23" s="20" t="s">
        <v>60</v>
      </c>
      <c r="R23" s="19">
        <f>E34</f>
        <v>0</v>
      </c>
      <c r="S23" s="11"/>
    </row>
    <row r="24" spans="1:19" ht="32.5" customHeight="1">
      <c r="A24" s="47" t="s">
        <v>33</v>
      </c>
      <c r="B24" s="63" t="s">
        <v>42</v>
      </c>
      <c r="C24" s="50"/>
      <c r="D24" s="34"/>
      <c r="E24" s="36"/>
      <c r="F24" s="51">
        <f t="shared" si="0"/>
        <v>0</v>
      </c>
      <c r="G24" s="50"/>
      <c r="H24" s="36"/>
      <c r="I24" s="51">
        <f t="shared" si="1"/>
        <v>0</v>
      </c>
      <c r="J24" s="50"/>
      <c r="K24" s="36"/>
      <c r="L24" s="51">
        <f t="shared" si="2"/>
        <v>0</v>
      </c>
      <c r="P24" s="11"/>
      <c r="Q24" s="11"/>
      <c r="R24" s="11"/>
      <c r="S24" s="11"/>
    </row>
    <row r="25" spans="1:19" ht="32.5" customHeight="1">
      <c r="A25" s="47" t="s">
        <v>35</v>
      </c>
      <c r="B25" s="63" t="s">
        <v>107</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t="s">
        <v>37</v>
      </c>
      <c r="B26" s="64" t="s">
        <v>82</v>
      </c>
      <c r="C26" s="50"/>
      <c r="D26" s="34"/>
      <c r="E26" s="36"/>
      <c r="F26" s="51">
        <f t="shared" si="0"/>
        <v>0</v>
      </c>
      <c r="G26" s="50"/>
      <c r="H26" s="36"/>
      <c r="I26" s="51">
        <f t="shared" si="1"/>
        <v>0</v>
      </c>
      <c r="J26" s="50"/>
      <c r="K26" s="36"/>
      <c r="L26" s="51">
        <f t="shared" si="2"/>
        <v>0</v>
      </c>
      <c r="P26" s="11"/>
      <c r="Q26" s="16">
        <v>0</v>
      </c>
      <c r="R26" s="15">
        <v>5000000</v>
      </c>
      <c r="S26" s="14">
        <v>0.14000000000000001</v>
      </c>
    </row>
    <row r="27" spans="1:19" ht="32.5" customHeight="1">
      <c r="A27" s="47" t="s">
        <v>39</v>
      </c>
      <c r="B27" s="63" t="s">
        <v>109</v>
      </c>
      <c r="C27" s="50"/>
      <c r="D27" s="34"/>
      <c r="E27" s="36"/>
      <c r="F27" s="51">
        <f t="shared" si="0"/>
        <v>0</v>
      </c>
      <c r="G27" s="50"/>
      <c r="H27" s="36"/>
      <c r="I27" s="51">
        <f t="shared" si="1"/>
        <v>0</v>
      </c>
      <c r="J27" s="50"/>
      <c r="K27" s="36"/>
      <c r="L27" s="51">
        <f t="shared" si="2"/>
        <v>0</v>
      </c>
      <c r="P27" s="11"/>
      <c r="Q27" s="15">
        <f>R26+1</f>
        <v>5000001</v>
      </c>
      <c r="R27" s="15">
        <v>10000000</v>
      </c>
      <c r="S27" s="14">
        <v>0.13500000000000001</v>
      </c>
    </row>
    <row r="28" spans="1:19" ht="32.5" customHeight="1">
      <c r="A28" s="47"/>
      <c r="B28" s="63" t="s">
        <v>66</v>
      </c>
      <c r="C28" s="50"/>
      <c r="D28" s="34"/>
      <c r="E28" s="78"/>
      <c r="F28" s="51">
        <f t="shared" si="0"/>
        <v>0</v>
      </c>
      <c r="G28" s="50"/>
      <c r="H28" s="78"/>
      <c r="I28" s="51">
        <f t="shared" si="1"/>
        <v>0</v>
      </c>
      <c r="J28" s="50"/>
      <c r="K28" s="78"/>
      <c r="L28" s="51">
        <f t="shared" si="2"/>
        <v>0</v>
      </c>
      <c r="P28" s="11"/>
      <c r="Q28" s="15">
        <f>R27+1</f>
        <v>10000001</v>
      </c>
      <c r="R28" s="15">
        <v>40000000</v>
      </c>
      <c r="S28" s="14">
        <v>0.13</v>
      </c>
    </row>
    <row r="29" spans="1:19" ht="32.5" customHeight="1">
      <c r="A29" s="99" t="s">
        <v>221</v>
      </c>
      <c r="B29" s="100"/>
      <c r="C29" s="75">
        <f>SUM(C6:C28)</f>
        <v>0</v>
      </c>
      <c r="D29" s="34"/>
      <c r="E29" s="77">
        <f>SUM(E6:E27)</f>
        <v>0</v>
      </c>
      <c r="F29" s="51">
        <f>C29-E29</f>
        <v>0</v>
      </c>
      <c r="G29" s="85">
        <f>SUM(G6:G28)</f>
        <v>0</v>
      </c>
      <c r="H29" s="77">
        <f>SUM(H6:H27)</f>
        <v>0</v>
      </c>
      <c r="I29" s="51">
        <f>G29-H29</f>
        <v>0</v>
      </c>
      <c r="J29" s="85">
        <f>SUM(J6:J28)</f>
        <v>0</v>
      </c>
      <c r="K29" s="77">
        <f>SUM(K6:K27)</f>
        <v>0</v>
      </c>
      <c r="L29" s="51">
        <f>J29-K29</f>
        <v>0</v>
      </c>
      <c r="P29" s="11"/>
      <c r="Q29" s="15">
        <f>R28+1</f>
        <v>40000001</v>
      </c>
      <c r="R29" s="15">
        <v>100000000</v>
      </c>
      <c r="S29" s="14">
        <v>0.125</v>
      </c>
    </row>
    <row r="30" spans="1:19" ht="26.15" customHeight="1">
      <c r="A30" s="35"/>
      <c r="B30" s="65" t="s">
        <v>56</v>
      </c>
      <c r="C30" s="52"/>
      <c r="D30" s="25"/>
      <c r="E30" s="27"/>
      <c r="F30" s="51">
        <f t="shared" ref="F30:F33" si="3">C30-E30</f>
        <v>0</v>
      </c>
      <c r="G30" s="52"/>
      <c r="H30" s="27"/>
      <c r="I30" s="51">
        <f t="shared" ref="I30:I33" si="4">G30-H30</f>
        <v>0</v>
      </c>
      <c r="J30" s="52"/>
      <c r="K30" s="27"/>
      <c r="L30" s="51">
        <f t="shared" ref="L30:L33" si="5">J30-K30</f>
        <v>0</v>
      </c>
      <c r="P30" s="11"/>
      <c r="Q30" s="15">
        <f>R29+1</f>
        <v>100000001</v>
      </c>
      <c r="R30" s="15">
        <v>200000000</v>
      </c>
      <c r="S30" s="14">
        <v>0.12</v>
      </c>
    </row>
    <row r="31" spans="1:19" ht="26.15" customHeight="1">
      <c r="A31" s="35"/>
      <c r="B31" s="65" t="s">
        <v>216</v>
      </c>
      <c r="C31" s="54"/>
      <c r="D31" s="25"/>
      <c r="E31" s="27"/>
      <c r="F31" s="53">
        <f t="shared" si="3"/>
        <v>0</v>
      </c>
      <c r="G31" s="54"/>
      <c r="H31" s="27"/>
      <c r="I31" s="53">
        <f t="shared" si="4"/>
        <v>0</v>
      </c>
      <c r="J31" s="54"/>
      <c r="K31" s="27"/>
      <c r="L31" s="53">
        <f t="shared" si="5"/>
        <v>0</v>
      </c>
      <c r="P31" s="11"/>
      <c r="Q31" s="15">
        <f>R30+1</f>
        <v>200000001</v>
      </c>
      <c r="R31" s="15">
        <v>999999999999</v>
      </c>
      <c r="S31" s="14">
        <v>0.115</v>
      </c>
    </row>
    <row r="32" spans="1:19" ht="26.15" customHeight="1">
      <c r="A32" s="45"/>
      <c r="B32" s="65" t="s">
        <v>217</v>
      </c>
      <c r="C32" s="55">
        <f>C29+C31</f>
        <v>0</v>
      </c>
      <c r="D32" s="34"/>
      <c r="E32" s="77">
        <f>E29+E31</f>
        <v>0</v>
      </c>
      <c r="F32" s="53">
        <f t="shared" si="3"/>
        <v>0</v>
      </c>
      <c r="G32" s="55">
        <f>G29+G31</f>
        <v>0</v>
      </c>
      <c r="H32" s="77">
        <f>H29+H31</f>
        <v>0</v>
      </c>
      <c r="I32" s="53">
        <f t="shared" si="4"/>
        <v>0</v>
      </c>
      <c r="J32" s="55">
        <f>J29+J31</f>
        <v>0</v>
      </c>
      <c r="K32" s="77">
        <f>K29+K31</f>
        <v>0</v>
      </c>
      <c r="L32" s="53">
        <f t="shared" si="5"/>
        <v>0</v>
      </c>
      <c r="M32" s="87" t="s">
        <v>241</v>
      </c>
      <c r="P32" s="11"/>
      <c r="Q32" s="11"/>
      <c r="R32" s="11"/>
      <c r="S32" s="11"/>
    </row>
    <row r="33" spans="1:19" ht="42" customHeight="1">
      <c r="A33" s="33"/>
      <c r="B33" s="66" t="s">
        <v>218</v>
      </c>
      <c r="C33" s="57"/>
      <c r="D33" s="89" t="e">
        <f>E33/(E32-E30/2)</f>
        <v>#DIV/0!</v>
      </c>
      <c r="E33" s="32"/>
      <c r="F33" s="53">
        <f t="shared" si="3"/>
        <v>0</v>
      </c>
      <c r="G33" s="52"/>
      <c r="H33" s="32"/>
      <c r="I33" s="53">
        <f t="shared" si="4"/>
        <v>0</v>
      </c>
      <c r="J33" s="52"/>
      <c r="K33" s="32"/>
      <c r="L33" s="53">
        <f t="shared" si="5"/>
        <v>0</v>
      </c>
      <c r="M33" s="88" t="e">
        <f>IF(D33&lt;=R16,"○","×")</f>
        <v>#DIV/0!</v>
      </c>
      <c r="P33" s="11"/>
      <c r="Q33" s="11"/>
      <c r="R33" s="11"/>
      <c r="S33" s="11"/>
    </row>
    <row r="34" spans="1:19" ht="26.15" customHeight="1">
      <c r="A34" s="45"/>
      <c r="B34" s="65" t="s">
        <v>219</v>
      </c>
      <c r="C34" s="56">
        <f>C32+C33</f>
        <v>0</v>
      </c>
      <c r="D34" s="24"/>
      <c r="E34" s="31">
        <f>E32+E33</f>
        <v>0</v>
      </c>
      <c r="F34" s="53">
        <f t="shared" ref="F34:L34" si="6">F32+F33</f>
        <v>0</v>
      </c>
      <c r="G34" s="56">
        <f>G32+G33</f>
        <v>0</v>
      </c>
      <c r="H34" s="31">
        <f>H32+H33</f>
        <v>0</v>
      </c>
      <c r="I34" s="53">
        <f t="shared" si="6"/>
        <v>0</v>
      </c>
      <c r="J34" s="56">
        <f>J32+J33</f>
        <v>0</v>
      </c>
      <c r="K34" s="31">
        <f>K32+K33</f>
        <v>0</v>
      </c>
      <c r="L34" s="53">
        <f t="shared" si="6"/>
        <v>0</v>
      </c>
      <c r="P34" s="11"/>
      <c r="Q34" s="13" t="s">
        <v>57</v>
      </c>
      <c r="R34" s="12">
        <f>VLOOKUP(R23,Q26:S31,3,1)</f>
        <v>0.14000000000000001</v>
      </c>
      <c r="S34" s="11"/>
    </row>
    <row r="35" spans="1:19" ht="36.65" customHeight="1">
      <c r="A35" s="30"/>
      <c r="B35" s="66" t="s">
        <v>220</v>
      </c>
      <c r="C35" s="57"/>
      <c r="D35" s="90" t="e">
        <f>E35/E34</f>
        <v>#DIV/0!</v>
      </c>
      <c r="E35" s="29"/>
      <c r="F35" s="51">
        <f t="shared" ref="F35:F45" si="7">C35-E35</f>
        <v>0</v>
      </c>
      <c r="G35" s="52"/>
      <c r="H35" s="29"/>
      <c r="I35" s="51">
        <f t="shared" ref="I35:I45" si="8">G35-H35</f>
        <v>0</v>
      </c>
      <c r="J35" s="52"/>
      <c r="K35" s="29"/>
      <c r="L35" s="51">
        <f t="shared" ref="L35:L45" si="9">J35-K35</f>
        <v>0</v>
      </c>
      <c r="M35" s="88" t="e">
        <f>IF(D35&lt;=R34,"○","×")</f>
        <v>#DIV/0!</v>
      </c>
      <c r="P35" s="11"/>
      <c r="Q35" s="43"/>
      <c r="R35" s="43"/>
      <c r="S35" s="44"/>
    </row>
    <row r="36" spans="1:19" ht="32.5" customHeight="1">
      <c r="A36" s="47"/>
      <c r="B36" s="63" t="s">
        <v>231</v>
      </c>
      <c r="C36" s="52"/>
      <c r="D36" s="25"/>
      <c r="E36" s="83"/>
      <c r="F36" s="53">
        <f t="shared" ref="F36:F41" si="10">C36-E36</f>
        <v>0</v>
      </c>
      <c r="G36" s="52"/>
      <c r="H36" s="83"/>
      <c r="I36" s="53">
        <f t="shared" ref="I36:I41" si="11">G36-H36</f>
        <v>0</v>
      </c>
      <c r="J36" s="52"/>
      <c r="K36" s="83"/>
      <c r="L36" s="51">
        <f t="shared" ref="L36:L41" si="12">J36-K36</f>
        <v>0</v>
      </c>
      <c r="P36" s="11"/>
      <c r="Q36" s="43"/>
      <c r="R36" s="43"/>
      <c r="S36" s="44"/>
    </row>
    <row r="37" spans="1:19" ht="32.5" customHeight="1">
      <c r="A37" s="47"/>
      <c r="B37" s="63" t="s">
        <v>232</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233</v>
      </c>
      <c r="C38" s="52"/>
      <c r="D38" s="25"/>
      <c r="E38" s="83"/>
      <c r="F38" s="53">
        <f t="shared" si="10"/>
        <v>0</v>
      </c>
      <c r="G38" s="52"/>
      <c r="H38" s="83"/>
      <c r="I38" s="53">
        <f t="shared" si="11"/>
        <v>0</v>
      </c>
      <c r="J38" s="52"/>
      <c r="K38" s="83"/>
      <c r="L38" s="51">
        <f t="shared" si="12"/>
        <v>0</v>
      </c>
      <c r="P38" s="11"/>
      <c r="Q38" s="43"/>
      <c r="R38" s="43"/>
      <c r="S38" s="44"/>
    </row>
    <row r="39" spans="1:19" ht="32.5" customHeight="1">
      <c r="A39" s="47"/>
      <c r="B39" s="63" t="s">
        <v>234</v>
      </c>
      <c r="C39" s="52"/>
      <c r="D39" s="25"/>
      <c r="E39" s="83"/>
      <c r="F39" s="53">
        <f t="shared" si="10"/>
        <v>0</v>
      </c>
      <c r="G39" s="52"/>
      <c r="H39" s="83"/>
      <c r="I39" s="53">
        <f t="shared" si="11"/>
        <v>0</v>
      </c>
      <c r="J39" s="52"/>
      <c r="K39" s="83"/>
      <c r="L39" s="51">
        <f t="shared" si="12"/>
        <v>0</v>
      </c>
      <c r="P39" s="11"/>
      <c r="Q39" s="43"/>
      <c r="R39" s="43"/>
      <c r="S39" s="44"/>
    </row>
    <row r="40" spans="1:19" ht="32.5" customHeight="1">
      <c r="A40" s="47"/>
      <c r="B40" s="63" t="s">
        <v>235</v>
      </c>
      <c r="C40" s="52"/>
      <c r="D40" s="25"/>
      <c r="E40" s="83"/>
      <c r="F40" s="53">
        <f t="shared" si="10"/>
        <v>0</v>
      </c>
      <c r="G40" s="52"/>
      <c r="H40" s="83"/>
      <c r="I40" s="53">
        <f t="shared" si="11"/>
        <v>0</v>
      </c>
      <c r="J40" s="52"/>
      <c r="K40" s="83"/>
      <c r="L40" s="51">
        <f t="shared" si="12"/>
        <v>0</v>
      </c>
      <c r="P40" s="11"/>
      <c r="Q40" s="43"/>
      <c r="R40" s="43"/>
      <c r="S40" s="44"/>
    </row>
    <row r="41" spans="1:19" ht="32.5" customHeight="1">
      <c r="A41" s="47"/>
      <c r="B41" s="63" t="s">
        <v>236</v>
      </c>
      <c r="C41" s="52"/>
      <c r="D41" s="25"/>
      <c r="E41" s="83"/>
      <c r="F41" s="53">
        <f t="shared" si="10"/>
        <v>0</v>
      </c>
      <c r="G41" s="52"/>
      <c r="H41" s="83"/>
      <c r="I41" s="53">
        <f t="shared" si="11"/>
        <v>0</v>
      </c>
      <c r="J41" s="52"/>
      <c r="K41" s="83"/>
      <c r="L41" s="51">
        <f t="shared" si="12"/>
        <v>0</v>
      </c>
      <c r="P41" s="11"/>
      <c r="Q41" s="43"/>
      <c r="R41" s="43"/>
      <c r="S41" s="44"/>
    </row>
    <row r="42" spans="1:19" ht="26.15" customHeight="1">
      <c r="A42" s="101" t="s">
        <v>237</v>
      </c>
      <c r="B42" s="102"/>
      <c r="C42" s="57"/>
      <c r="D42" s="28"/>
      <c r="E42" s="81"/>
      <c r="F42" s="82">
        <f t="shared" si="7"/>
        <v>0</v>
      </c>
      <c r="G42" s="57"/>
      <c r="H42" s="81"/>
      <c r="I42" s="82">
        <f t="shared" si="8"/>
        <v>0</v>
      </c>
      <c r="J42" s="57"/>
      <c r="K42" s="81"/>
      <c r="L42" s="51">
        <f t="shared" si="9"/>
        <v>0</v>
      </c>
      <c r="P42" s="11"/>
      <c r="Q42" s="43"/>
      <c r="R42" s="43"/>
      <c r="S42" s="44"/>
    </row>
    <row r="43" spans="1:19" ht="26.15" customHeight="1">
      <c r="A43" s="45"/>
      <c r="B43" s="65" t="s">
        <v>238</v>
      </c>
      <c r="C43" s="58">
        <f>SUM(C34:C42)</f>
        <v>0</v>
      </c>
      <c r="D43" s="25"/>
      <c r="E43" s="26">
        <f>SUM(E34:E41)</f>
        <v>0</v>
      </c>
      <c r="F43" s="51">
        <f>C43-E43</f>
        <v>0</v>
      </c>
      <c r="G43" s="84">
        <f>SUM(G34:G42)</f>
        <v>0</v>
      </c>
      <c r="H43" s="26">
        <f>SUM(H34:H41)</f>
        <v>0</v>
      </c>
      <c r="I43" s="51">
        <f t="shared" si="8"/>
        <v>0</v>
      </c>
      <c r="J43" s="84">
        <f>SUM(J34:J42)</f>
        <v>0</v>
      </c>
      <c r="K43" s="26">
        <f>SUM(K34:K41)</f>
        <v>0</v>
      </c>
      <c r="L43" s="51">
        <f t="shared" si="9"/>
        <v>0</v>
      </c>
      <c r="P43" s="11"/>
      <c r="Q43" s="43"/>
      <c r="R43" s="43"/>
      <c r="S43" s="44"/>
    </row>
    <row r="44" spans="1:19" ht="26.15" customHeight="1">
      <c r="A44" s="45"/>
      <c r="B44" s="65" t="s">
        <v>230</v>
      </c>
      <c r="C44" s="59"/>
      <c r="D44" s="24"/>
      <c r="E44" s="23"/>
      <c r="F44" s="51">
        <f>C44-E44</f>
        <v>0</v>
      </c>
      <c r="G44" s="59"/>
      <c r="H44" s="23"/>
      <c r="I44" s="51">
        <f t="shared" si="8"/>
        <v>0</v>
      </c>
      <c r="J44" s="59"/>
      <c r="K44" s="23"/>
      <c r="L44" s="51">
        <f t="shared" si="9"/>
        <v>0</v>
      </c>
      <c r="P44" s="11"/>
      <c r="Q44" s="43"/>
      <c r="R44" s="43"/>
      <c r="S44" s="44"/>
    </row>
    <row r="45" spans="1:19" ht="26.15" customHeight="1" thickBot="1">
      <c r="A45" s="46"/>
      <c r="B45" s="67" t="s">
        <v>239</v>
      </c>
      <c r="C45" s="60">
        <f>SUM(C43:C44)</f>
        <v>0</v>
      </c>
      <c r="D45" s="79"/>
      <c r="E45" s="22">
        <f>SUM(E43:E44)</f>
        <v>0</v>
      </c>
      <c r="F45" s="61">
        <f t="shared" si="7"/>
        <v>0</v>
      </c>
      <c r="G45" s="80">
        <f>SUM(G43:G44)</f>
        <v>0</v>
      </c>
      <c r="H45" s="22">
        <f>SUM(H43:H44)</f>
        <v>0</v>
      </c>
      <c r="I45" s="61">
        <f t="shared" si="8"/>
        <v>0</v>
      </c>
      <c r="J45" s="80">
        <f>SUM(J43:J44)</f>
        <v>0</v>
      </c>
      <c r="K45" s="22">
        <f>SUM(K43:K44)</f>
        <v>0</v>
      </c>
      <c r="L45" s="61">
        <f t="shared" si="9"/>
        <v>0</v>
      </c>
      <c r="P45" s="11"/>
      <c r="Q45" s="11"/>
      <c r="R45" s="11"/>
      <c r="S45" s="11"/>
    </row>
    <row r="46" spans="1:19">
      <c r="A46" s="4"/>
      <c r="B46" s="4"/>
      <c r="C46" s="9"/>
      <c r="D46" s="10"/>
      <c r="E46" s="9"/>
      <c r="F46" s="9"/>
      <c r="G46" s="9"/>
      <c r="H46" s="9"/>
      <c r="I46" s="9"/>
      <c r="J46" s="9"/>
      <c r="K46" s="9"/>
      <c r="L46" s="9"/>
      <c r="P46" s="11"/>
      <c r="Q46" s="43"/>
      <c r="R46" s="43"/>
      <c r="S46" s="44"/>
    </row>
    <row r="47" spans="1:19" ht="30" customHeight="1">
      <c r="A47" s="1" t="s">
        <v>59</v>
      </c>
      <c r="P47" s="11"/>
      <c r="Q47" s="43"/>
      <c r="R47" s="43"/>
      <c r="S47" s="44"/>
    </row>
    <row r="48" spans="1:19" ht="24" customHeight="1">
      <c r="A48" s="4"/>
      <c r="B48" s="4" t="s">
        <v>243</v>
      </c>
      <c r="C48" s="10"/>
      <c r="D48" s="10"/>
      <c r="E48" s="9"/>
      <c r="F48" s="9"/>
      <c r="G48" s="10"/>
      <c r="H48" s="9"/>
      <c r="I48" s="9"/>
      <c r="J48" s="10"/>
      <c r="K48" s="9"/>
      <c r="L48" s="9"/>
      <c r="P48" s="11"/>
      <c r="Q48" s="43"/>
      <c r="R48" s="43"/>
      <c r="S48" s="44"/>
    </row>
    <row r="49" spans="1:19" ht="24" customHeight="1">
      <c r="A49" s="4"/>
      <c r="B49" s="4" t="s">
        <v>61</v>
      </c>
      <c r="C49" s="10"/>
      <c r="D49" s="10"/>
      <c r="E49" s="9"/>
      <c r="F49" s="9"/>
      <c r="G49" s="10"/>
      <c r="H49" s="9"/>
      <c r="I49" s="9"/>
      <c r="J49" s="10"/>
      <c r="K49" s="9"/>
      <c r="L49" s="9"/>
      <c r="P49" s="11"/>
      <c r="Q49" s="43"/>
      <c r="R49" s="43"/>
      <c r="S49" s="44"/>
    </row>
    <row r="50" spans="1:19" ht="24" customHeight="1">
      <c r="A50" s="4"/>
      <c r="B50" s="4" t="s">
        <v>245</v>
      </c>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customHeight="1">
      <c r="A57" s="4"/>
      <c r="B57" s="4"/>
      <c r="C57" s="10"/>
      <c r="D57" s="10"/>
      <c r="E57" s="9"/>
      <c r="F57" s="9"/>
      <c r="G57" s="10"/>
      <c r="H57" s="9"/>
      <c r="I57" s="9"/>
      <c r="J57" s="10"/>
      <c r="K57" s="9"/>
      <c r="L57" s="9"/>
      <c r="P57" s="11"/>
      <c r="Q57" s="11"/>
      <c r="R57" s="11"/>
      <c r="S57" s="11"/>
    </row>
    <row r="58" spans="1:19" ht="24"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ht="24" hidden="1" customHeight="1">
      <c r="A67" s="4"/>
      <c r="B67" s="4"/>
      <c r="C67" s="10"/>
      <c r="D67" s="10"/>
      <c r="E67" s="9"/>
      <c r="F67" s="9"/>
      <c r="G67" s="10"/>
      <c r="H67" s="9"/>
      <c r="I67" s="9"/>
      <c r="J67" s="10"/>
      <c r="K67" s="9"/>
      <c r="L67" s="9"/>
    </row>
    <row r="68" spans="1:19" ht="24" hidden="1" customHeight="1">
      <c r="A68" s="4"/>
      <c r="B68" s="4"/>
      <c r="C68" s="10"/>
      <c r="D68" s="10"/>
      <c r="E68" s="9"/>
      <c r="F68" s="9"/>
      <c r="G68" s="10"/>
      <c r="H68" s="9"/>
      <c r="I68" s="9"/>
      <c r="J68" s="10"/>
      <c r="K68" s="9"/>
      <c r="L68" s="9"/>
    </row>
    <row r="69" spans="1:19" ht="24" hidden="1" customHeight="1">
      <c r="A69" s="4"/>
      <c r="B69" s="4"/>
      <c r="C69" s="10"/>
      <c r="D69" s="10"/>
      <c r="E69" s="9"/>
      <c r="F69" s="9"/>
      <c r="G69" s="10"/>
      <c r="H69" s="9"/>
      <c r="I69" s="9"/>
      <c r="J69" s="10"/>
      <c r="K69" s="9"/>
      <c r="L69" s="9"/>
    </row>
    <row r="70" spans="1:19">
      <c r="A70" s="8"/>
      <c r="B70" s="4"/>
      <c r="C70" s="6"/>
      <c r="D70" s="6"/>
      <c r="E70" s="5"/>
      <c r="F70" s="5"/>
      <c r="G70" s="6"/>
      <c r="H70" s="5"/>
      <c r="I70" s="5"/>
      <c r="J70" s="6"/>
      <c r="K70" s="5"/>
      <c r="L70" s="5"/>
    </row>
    <row r="71" spans="1:19">
      <c r="A71" s="7"/>
      <c r="B71" s="4"/>
      <c r="C71" s="6"/>
      <c r="D71" s="6"/>
      <c r="E71" s="5"/>
      <c r="F71" s="5"/>
      <c r="G71" s="6"/>
      <c r="H71" s="5"/>
      <c r="I71" s="5"/>
      <c r="J71" s="6"/>
      <c r="K71" s="5"/>
      <c r="L71" s="5"/>
    </row>
    <row r="72" spans="1:19">
      <c r="B72" s="4"/>
    </row>
    <row r="73" spans="1:19">
      <c r="B73" s="4"/>
    </row>
    <row r="74" spans="1:19">
      <c r="B74" s="4"/>
    </row>
    <row r="75" spans="1:19" s="3" customFormat="1">
      <c r="A75" s="1"/>
      <c r="B75" s="4"/>
      <c r="D75" s="1"/>
      <c r="E75" s="2"/>
      <c r="F75" s="2"/>
      <c r="H75" s="2"/>
      <c r="I75" s="2"/>
      <c r="K75" s="2"/>
      <c r="L75" s="2"/>
      <c r="M75" s="1"/>
      <c r="N75" s="1"/>
      <c r="O75" s="1"/>
      <c r="P75" s="1"/>
      <c r="Q75" s="1"/>
      <c r="R75" s="1"/>
      <c r="S75" s="1"/>
    </row>
    <row r="76" spans="1:19" s="3" customFormat="1">
      <c r="A76" s="1"/>
      <c r="B76" s="4"/>
      <c r="D76" s="1"/>
      <c r="E76" s="2"/>
      <c r="F76" s="2"/>
      <c r="H76" s="2"/>
      <c r="I76" s="2"/>
      <c r="K76" s="2"/>
      <c r="L76" s="2"/>
      <c r="M76" s="1"/>
      <c r="N76" s="1"/>
      <c r="O76" s="1"/>
      <c r="P76" s="1"/>
      <c r="Q76" s="1"/>
      <c r="R76" s="1"/>
      <c r="S76" s="1"/>
    </row>
    <row r="77" spans="1:19" s="3" customFormat="1">
      <c r="A77" s="1"/>
      <c r="B77" s="4"/>
      <c r="D77" s="1"/>
      <c r="E77" s="2"/>
      <c r="F77" s="2"/>
      <c r="H77" s="2"/>
      <c r="I77" s="2"/>
      <c r="K77" s="2"/>
      <c r="L77" s="2"/>
      <c r="M77" s="1"/>
      <c r="N77" s="1"/>
      <c r="O77" s="1"/>
      <c r="P77" s="1"/>
      <c r="Q77" s="1"/>
      <c r="R77" s="1"/>
      <c r="S77"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9:B29"/>
    <mergeCell ref="A42:B42"/>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0795F-D2D8-4643-848B-58794780C25D}">
  <sheetPr>
    <tabColor theme="5" tint="0.79998168889431442"/>
    <pageSetUpPr fitToPage="1"/>
  </sheetPr>
  <dimension ref="A1:S78"/>
  <sheetViews>
    <sheetView showGridLines="0" view="pageBreakPreview" topLeftCell="A36" zoomScale="70" zoomScaleNormal="100" zoomScaleSheetLayoutView="70" zoomScalePageLayoutView="70" workbookViewId="0">
      <selection activeCell="B51" sqref="B51"/>
    </sheetView>
  </sheetViews>
  <sheetFormatPr defaultColWidth="7.83203125" defaultRowHeight="18"/>
  <cols>
    <col min="1" max="1" width="2.83203125" style="1" customWidth="1"/>
    <col min="2" max="2" width="32.91406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114</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E33-(E31/2)</f>
        <v>0</v>
      </c>
      <c r="S5" s="11"/>
    </row>
    <row r="6" spans="1:19" ht="32.5" customHeight="1">
      <c r="A6" s="47" t="s">
        <v>7</v>
      </c>
      <c r="B6" s="63" t="s">
        <v>110</v>
      </c>
      <c r="C6" s="50"/>
      <c r="D6" s="34"/>
      <c r="E6" s="36"/>
      <c r="F6" s="51">
        <f t="shared" ref="F6:F29" si="0">C6-E6</f>
        <v>0</v>
      </c>
      <c r="G6" s="50"/>
      <c r="H6" s="36"/>
      <c r="I6" s="51">
        <f t="shared" ref="I6:I29" si="1">G6-H6</f>
        <v>0</v>
      </c>
      <c r="J6" s="50"/>
      <c r="K6" s="36"/>
      <c r="L6" s="51">
        <f t="shared" ref="L6:L29" si="2">J6-K6</f>
        <v>0</v>
      </c>
      <c r="P6" s="11"/>
      <c r="Q6" s="41"/>
      <c r="R6" s="42"/>
      <c r="S6" s="11"/>
    </row>
    <row r="7" spans="1:19" ht="32.5" customHeight="1">
      <c r="A7" s="47" t="s">
        <v>8</v>
      </c>
      <c r="B7" s="63" t="s">
        <v>9</v>
      </c>
      <c r="C7" s="50"/>
      <c r="D7" s="34"/>
      <c r="E7" s="36"/>
      <c r="F7" s="51">
        <f t="shared" si="0"/>
        <v>0</v>
      </c>
      <c r="G7" s="50"/>
      <c r="H7" s="36"/>
      <c r="I7" s="51">
        <f t="shared" si="1"/>
        <v>0</v>
      </c>
      <c r="J7" s="50"/>
      <c r="K7" s="36"/>
      <c r="L7" s="51">
        <f t="shared" si="2"/>
        <v>0</v>
      </c>
      <c r="P7" s="11"/>
      <c r="Q7" s="11"/>
      <c r="R7" s="11"/>
      <c r="S7" s="11"/>
    </row>
    <row r="8" spans="1:19" ht="32.5" customHeight="1">
      <c r="A8" s="47" t="s">
        <v>10</v>
      </c>
      <c r="B8" s="63" t="s">
        <v>11</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13</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16</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71</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30</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32</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34</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36</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102</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103</v>
      </c>
      <c r="C17" s="50"/>
      <c r="D17" s="34"/>
      <c r="E17" s="36"/>
      <c r="F17" s="51">
        <f t="shared" si="0"/>
        <v>0</v>
      </c>
      <c r="G17" s="50"/>
      <c r="H17" s="36"/>
      <c r="I17" s="51">
        <f t="shared" si="1"/>
        <v>0</v>
      </c>
      <c r="J17" s="50"/>
      <c r="K17" s="36"/>
      <c r="L17" s="51">
        <f t="shared" si="2"/>
        <v>0</v>
      </c>
      <c r="P17" s="11"/>
      <c r="Q17" s="11"/>
      <c r="R17" s="11"/>
      <c r="S17" s="11"/>
    </row>
    <row r="18" spans="1:19" ht="89.5" customHeight="1">
      <c r="A18" s="47" t="s">
        <v>24</v>
      </c>
      <c r="B18" s="63" t="s">
        <v>105</v>
      </c>
      <c r="C18" s="50"/>
      <c r="D18" s="34"/>
      <c r="E18" s="36"/>
      <c r="F18" s="51">
        <f t="shared" si="0"/>
        <v>0</v>
      </c>
      <c r="G18" s="50"/>
      <c r="H18" s="36"/>
      <c r="I18" s="51">
        <f t="shared" si="1"/>
        <v>0</v>
      </c>
      <c r="J18" s="50"/>
      <c r="K18" s="36"/>
      <c r="L18" s="51">
        <f t="shared" si="2"/>
        <v>0</v>
      </c>
    </row>
    <row r="19" spans="1:19" ht="32.5" customHeight="1">
      <c r="A19" s="47" t="s">
        <v>26</v>
      </c>
      <c r="B19" s="63" t="s">
        <v>73</v>
      </c>
      <c r="C19" s="50"/>
      <c r="D19" s="34"/>
      <c r="E19" s="36"/>
      <c r="F19" s="51">
        <f t="shared" si="0"/>
        <v>0</v>
      </c>
      <c r="G19" s="50"/>
      <c r="H19" s="36"/>
      <c r="I19" s="51">
        <f t="shared" si="1"/>
        <v>0</v>
      </c>
      <c r="J19" s="50"/>
      <c r="K19" s="36"/>
      <c r="L19" s="51">
        <f t="shared" si="2"/>
        <v>0</v>
      </c>
    </row>
    <row r="20" spans="1:19" ht="32.5" customHeight="1">
      <c r="A20" s="47" t="s">
        <v>27</v>
      </c>
      <c r="B20" s="63" t="s">
        <v>111</v>
      </c>
      <c r="C20" s="50"/>
      <c r="D20" s="34"/>
      <c r="E20" s="36"/>
      <c r="F20" s="51">
        <f t="shared" si="0"/>
        <v>0</v>
      </c>
      <c r="G20" s="50"/>
      <c r="H20" s="36"/>
      <c r="I20" s="51">
        <f t="shared" si="1"/>
        <v>0</v>
      </c>
      <c r="J20" s="50"/>
      <c r="K20" s="36"/>
      <c r="L20" s="51">
        <f t="shared" si="2"/>
        <v>0</v>
      </c>
    </row>
    <row r="21" spans="1:19" ht="32.5" customHeight="1">
      <c r="A21" s="47" t="s">
        <v>28</v>
      </c>
      <c r="B21" s="63" t="s">
        <v>74</v>
      </c>
      <c r="C21" s="50"/>
      <c r="D21" s="34"/>
      <c r="E21" s="36"/>
      <c r="F21" s="51">
        <f t="shared" si="0"/>
        <v>0</v>
      </c>
      <c r="G21" s="50"/>
      <c r="H21" s="36"/>
      <c r="I21" s="51">
        <f t="shared" si="1"/>
        <v>0</v>
      </c>
      <c r="J21" s="50"/>
      <c r="K21" s="36"/>
      <c r="L21" s="51">
        <f t="shared" si="2"/>
        <v>0</v>
      </c>
    </row>
    <row r="22" spans="1:19" ht="32.5" customHeight="1">
      <c r="A22" s="47" t="s">
        <v>29</v>
      </c>
      <c r="B22" s="63" t="s">
        <v>76</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31</v>
      </c>
      <c r="B23" s="63" t="s">
        <v>112</v>
      </c>
      <c r="C23" s="50"/>
      <c r="D23" s="34"/>
      <c r="E23" s="36"/>
      <c r="F23" s="51">
        <f t="shared" si="0"/>
        <v>0</v>
      </c>
      <c r="G23" s="50"/>
      <c r="H23" s="36"/>
      <c r="I23" s="51">
        <f t="shared" si="1"/>
        <v>0</v>
      </c>
      <c r="J23" s="50"/>
      <c r="K23" s="36"/>
      <c r="L23" s="51">
        <f t="shared" si="2"/>
        <v>0</v>
      </c>
      <c r="P23" s="11"/>
      <c r="Q23" s="20" t="s">
        <v>60</v>
      </c>
      <c r="R23" s="19">
        <f>E35</f>
        <v>0</v>
      </c>
      <c r="S23" s="11"/>
    </row>
    <row r="24" spans="1:19" ht="32.5" customHeight="1">
      <c r="A24" s="47" t="s">
        <v>33</v>
      </c>
      <c r="B24" s="63" t="s">
        <v>48</v>
      </c>
      <c r="C24" s="50"/>
      <c r="D24" s="34"/>
      <c r="E24" s="36"/>
      <c r="F24" s="51">
        <f t="shared" si="0"/>
        <v>0</v>
      </c>
      <c r="G24" s="50"/>
      <c r="H24" s="36"/>
      <c r="I24" s="51">
        <f t="shared" si="1"/>
        <v>0</v>
      </c>
      <c r="J24" s="50"/>
      <c r="K24" s="36"/>
      <c r="L24" s="51">
        <f t="shared" si="2"/>
        <v>0</v>
      </c>
      <c r="P24" s="11"/>
      <c r="Q24" s="11"/>
      <c r="R24" s="11"/>
      <c r="S24" s="11"/>
    </row>
    <row r="25" spans="1:19" ht="32.5" customHeight="1">
      <c r="A25" s="47" t="s">
        <v>35</v>
      </c>
      <c r="B25" s="63" t="s">
        <v>49</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t="s">
        <v>37</v>
      </c>
      <c r="B26" s="64" t="s">
        <v>113</v>
      </c>
      <c r="C26" s="50"/>
      <c r="D26" s="34"/>
      <c r="E26" s="36"/>
      <c r="F26" s="51">
        <f t="shared" si="0"/>
        <v>0</v>
      </c>
      <c r="G26" s="50"/>
      <c r="H26" s="36"/>
      <c r="I26" s="51">
        <f t="shared" si="1"/>
        <v>0</v>
      </c>
      <c r="J26" s="50"/>
      <c r="K26" s="36"/>
      <c r="L26" s="51">
        <f t="shared" si="2"/>
        <v>0</v>
      </c>
      <c r="P26" s="11"/>
      <c r="Q26" s="16">
        <v>0</v>
      </c>
      <c r="R26" s="15">
        <v>5000000</v>
      </c>
      <c r="S26" s="14">
        <v>0.14000000000000001</v>
      </c>
    </row>
    <row r="27" spans="1:19" ht="32.5" customHeight="1">
      <c r="A27" s="47" t="s">
        <v>39</v>
      </c>
      <c r="B27" s="63" t="s">
        <v>81</v>
      </c>
      <c r="C27" s="50"/>
      <c r="D27" s="34"/>
      <c r="E27" s="36"/>
      <c r="F27" s="51">
        <f t="shared" si="0"/>
        <v>0</v>
      </c>
      <c r="G27" s="50"/>
      <c r="H27" s="36"/>
      <c r="I27" s="51">
        <f t="shared" si="1"/>
        <v>0</v>
      </c>
      <c r="J27" s="50"/>
      <c r="K27" s="36"/>
      <c r="L27" s="51">
        <f t="shared" si="2"/>
        <v>0</v>
      </c>
      <c r="P27" s="11"/>
      <c r="Q27" s="15">
        <f>R26+1</f>
        <v>5000001</v>
      </c>
      <c r="R27" s="15">
        <v>10000000</v>
      </c>
      <c r="S27" s="14">
        <v>0.13500000000000001</v>
      </c>
    </row>
    <row r="28" spans="1:19" ht="32.5" customHeight="1">
      <c r="A28" s="47" t="s">
        <v>40</v>
      </c>
      <c r="B28" s="63" t="s">
        <v>53</v>
      </c>
      <c r="C28" s="50"/>
      <c r="D28" s="34"/>
      <c r="E28" s="36"/>
      <c r="F28" s="51">
        <f t="shared" si="0"/>
        <v>0</v>
      </c>
      <c r="G28" s="50"/>
      <c r="H28" s="36"/>
      <c r="I28" s="51">
        <f t="shared" si="1"/>
        <v>0</v>
      </c>
      <c r="J28" s="50"/>
      <c r="K28" s="36"/>
      <c r="L28" s="51">
        <f t="shared" si="2"/>
        <v>0</v>
      </c>
      <c r="P28" s="11"/>
      <c r="Q28" s="15">
        <f>R27+1</f>
        <v>10000001</v>
      </c>
      <c r="R28" s="15">
        <v>40000000</v>
      </c>
      <c r="S28" s="14">
        <v>0.13</v>
      </c>
    </row>
    <row r="29" spans="1:19" ht="32.5" customHeight="1">
      <c r="A29" s="47"/>
      <c r="B29" s="63" t="s">
        <v>66</v>
      </c>
      <c r="C29" s="50"/>
      <c r="D29" s="34"/>
      <c r="E29" s="78"/>
      <c r="F29" s="51">
        <f t="shared" si="0"/>
        <v>0</v>
      </c>
      <c r="G29" s="50"/>
      <c r="H29" s="78"/>
      <c r="I29" s="51">
        <f t="shared" si="1"/>
        <v>0</v>
      </c>
      <c r="J29" s="50"/>
      <c r="K29" s="78"/>
      <c r="L29" s="51">
        <f t="shared" si="2"/>
        <v>0</v>
      </c>
      <c r="P29" s="11"/>
      <c r="Q29" s="15">
        <f>R28+1</f>
        <v>40000001</v>
      </c>
      <c r="R29" s="15">
        <v>100000000</v>
      </c>
      <c r="S29" s="14">
        <v>0.125</v>
      </c>
    </row>
    <row r="30" spans="1:19" ht="32.5" customHeight="1">
      <c r="A30" s="99" t="s">
        <v>221</v>
      </c>
      <c r="B30" s="100"/>
      <c r="C30" s="75">
        <f>SUM(C6:C29)</f>
        <v>0</v>
      </c>
      <c r="D30" s="34"/>
      <c r="E30" s="77">
        <f>SUM(E6:E28)</f>
        <v>0</v>
      </c>
      <c r="F30" s="51">
        <f>C30-E30</f>
        <v>0</v>
      </c>
      <c r="G30" s="85">
        <f>SUM(G6:G29)</f>
        <v>0</v>
      </c>
      <c r="H30" s="77">
        <f>SUM(H6:H28)</f>
        <v>0</v>
      </c>
      <c r="I30" s="51">
        <f>G30-H30</f>
        <v>0</v>
      </c>
      <c r="J30" s="85">
        <f>SUM(J6:J29)</f>
        <v>0</v>
      </c>
      <c r="K30" s="77">
        <f>SUM(K6:K28)</f>
        <v>0</v>
      </c>
      <c r="L30" s="51">
        <f>J30-K30</f>
        <v>0</v>
      </c>
      <c r="P30" s="11"/>
      <c r="Q30" s="15">
        <f>R29+1</f>
        <v>100000001</v>
      </c>
      <c r="R30" s="15">
        <v>200000000</v>
      </c>
      <c r="S30" s="14">
        <v>0.12</v>
      </c>
    </row>
    <row r="31" spans="1:19" ht="26.15" customHeight="1">
      <c r="A31" s="35"/>
      <c r="B31" s="65" t="s">
        <v>56</v>
      </c>
      <c r="C31" s="52"/>
      <c r="D31" s="25"/>
      <c r="E31" s="27"/>
      <c r="F31" s="51">
        <f t="shared" ref="F31:F34" si="3">C31-E31</f>
        <v>0</v>
      </c>
      <c r="G31" s="52"/>
      <c r="H31" s="27"/>
      <c r="I31" s="51">
        <f t="shared" ref="I31:I34" si="4">G31-H31</f>
        <v>0</v>
      </c>
      <c r="J31" s="52"/>
      <c r="K31" s="27"/>
      <c r="L31" s="51">
        <f t="shared" ref="L31:L34" si="5">J31-K31</f>
        <v>0</v>
      </c>
      <c r="P31" s="11"/>
      <c r="Q31" s="15">
        <f>R30+1</f>
        <v>200000001</v>
      </c>
      <c r="R31" s="15">
        <v>999999999999</v>
      </c>
      <c r="S31" s="14">
        <v>0.115</v>
      </c>
    </row>
    <row r="32" spans="1:19" ht="26.15" customHeight="1">
      <c r="A32" s="35"/>
      <c r="B32" s="65" t="s">
        <v>216</v>
      </c>
      <c r="C32" s="54"/>
      <c r="D32" s="25"/>
      <c r="E32" s="27"/>
      <c r="F32" s="53">
        <f t="shared" si="3"/>
        <v>0</v>
      </c>
      <c r="G32" s="54"/>
      <c r="H32" s="27"/>
      <c r="I32" s="53">
        <f t="shared" si="4"/>
        <v>0</v>
      </c>
      <c r="J32" s="54"/>
      <c r="K32" s="27"/>
      <c r="L32" s="53">
        <f t="shared" si="5"/>
        <v>0</v>
      </c>
      <c r="P32" s="11"/>
      <c r="Q32" s="11"/>
      <c r="R32" s="11"/>
      <c r="S32" s="11"/>
    </row>
    <row r="33" spans="1:19" ht="26.15" customHeight="1">
      <c r="A33" s="45"/>
      <c r="B33" s="65" t="s">
        <v>217</v>
      </c>
      <c r="C33" s="55">
        <f>C30+C32</f>
        <v>0</v>
      </c>
      <c r="D33" s="34"/>
      <c r="E33" s="77">
        <f>E30+E32</f>
        <v>0</v>
      </c>
      <c r="F33" s="53">
        <f t="shared" si="3"/>
        <v>0</v>
      </c>
      <c r="G33" s="55">
        <f>G30+G32</f>
        <v>0</v>
      </c>
      <c r="H33" s="77">
        <f>H30+H32</f>
        <v>0</v>
      </c>
      <c r="I33" s="53">
        <f t="shared" si="4"/>
        <v>0</v>
      </c>
      <c r="J33" s="55">
        <f>J30+J32</f>
        <v>0</v>
      </c>
      <c r="K33" s="77">
        <f>K30+K32</f>
        <v>0</v>
      </c>
      <c r="L33" s="53">
        <f t="shared" si="5"/>
        <v>0</v>
      </c>
      <c r="M33" s="87" t="s">
        <v>241</v>
      </c>
      <c r="P33" s="11"/>
      <c r="Q33" s="11"/>
      <c r="R33" s="11"/>
      <c r="S33" s="11"/>
    </row>
    <row r="34" spans="1:19" ht="42" customHeight="1">
      <c r="A34" s="33"/>
      <c r="B34" s="66" t="s">
        <v>218</v>
      </c>
      <c r="C34" s="57"/>
      <c r="D34" s="89" t="e">
        <f>E34/(E33-E31/2)</f>
        <v>#DIV/0!</v>
      </c>
      <c r="E34" s="32"/>
      <c r="F34" s="53">
        <f t="shared" si="3"/>
        <v>0</v>
      </c>
      <c r="G34" s="52"/>
      <c r="H34" s="32"/>
      <c r="I34" s="53">
        <f t="shared" si="4"/>
        <v>0</v>
      </c>
      <c r="J34" s="52"/>
      <c r="K34" s="32"/>
      <c r="L34" s="53">
        <f t="shared" si="5"/>
        <v>0</v>
      </c>
      <c r="M34" s="88" t="e">
        <f>IF(D34&lt;=R16,"○","×")</f>
        <v>#DIV/0!</v>
      </c>
      <c r="P34" s="11"/>
      <c r="Q34" s="13" t="s">
        <v>57</v>
      </c>
      <c r="R34" s="12">
        <f>VLOOKUP(R23,Q26:S31,3,1)</f>
        <v>0.14000000000000001</v>
      </c>
      <c r="S34" s="11"/>
    </row>
    <row r="35" spans="1:19" ht="26.15" customHeight="1">
      <c r="A35" s="45"/>
      <c r="B35" s="65" t="s">
        <v>219</v>
      </c>
      <c r="C35" s="56">
        <f>C33+C34</f>
        <v>0</v>
      </c>
      <c r="D35" s="24"/>
      <c r="E35" s="31">
        <f>E33+E34</f>
        <v>0</v>
      </c>
      <c r="F35" s="53">
        <f t="shared" ref="F35:L35" si="6">F33+F34</f>
        <v>0</v>
      </c>
      <c r="G35" s="56">
        <f>G33+G34</f>
        <v>0</v>
      </c>
      <c r="H35" s="31">
        <f>H33+H34</f>
        <v>0</v>
      </c>
      <c r="I35" s="53">
        <f t="shared" si="6"/>
        <v>0</v>
      </c>
      <c r="J35" s="56">
        <f>J33+J34</f>
        <v>0</v>
      </c>
      <c r="K35" s="31">
        <f>K33+K34</f>
        <v>0</v>
      </c>
      <c r="L35" s="53">
        <f t="shared" si="6"/>
        <v>0</v>
      </c>
      <c r="P35" s="11"/>
      <c r="Q35" s="43"/>
      <c r="R35" s="43"/>
      <c r="S35" s="44"/>
    </row>
    <row r="36" spans="1:19" ht="36.65" customHeight="1">
      <c r="A36" s="30"/>
      <c r="B36" s="66" t="s">
        <v>220</v>
      </c>
      <c r="C36" s="57"/>
      <c r="D36" s="90" t="e">
        <f>E36/E35</f>
        <v>#DIV/0!</v>
      </c>
      <c r="E36" s="29"/>
      <c r="F36" s="51">
        <f t="shared" ref="F36:F46" si="7">C36-E36</f>
        <v>0</v>
      </c>
      <c r="G36" s="52"/>
      <c r="H36" s="29"/>
      <c r="I36" s="51">
        <f t="shared" ref="I36:I46" si="8">G36-H36</f>
        <v>0</v>
      </c>
      <c r="J36" s="52"/>
      <c r="K36" s="29"/>
      <c r="L36" s="51">
        <f t="shared" ref="L36:L46" si="9">J36-K36</f>
        <v>0</v>
      </c>
      <c r="M36" s="88" t="e">
        <f>IF(D36&lt;=R34,"○","×")</f>
        <v>#DIV/0!</v>
      </c>
      <c r="P36" s="11"/>
      <c r="Q36" s="43"/>
      <c r="R36" s="43"/>
      <c r="S36" s="44"/>
    </row>
    <row r="37" spans="1:19" ht="32.5" customHeight="1">
      <c r="A37" s="47"/>
      <c r="B37" s="63" t="s">
        <v>231</v>
      </c>
      <c r="C37" s="52"/>
      <c r="D37" s="25"/>
      <c r="E37" s="83"/>
      <c r="F37" s="53">
        <f t="shared" ref="F37:F42" si="10">C37-E37</f>
        <v>0</v>
      </c>
      <c r="G37" s="52"/>
      <c r="H37" s="83"/>
      <c r="I37" s="53">
        <f t="shared" ref="I37:I42" si="11">G37-H37</f>
        <v>0</v>
      </c>
      <c r="J37" s="52"/>
      <c r="K37" s="83"/>
      <c r="L37" s="51">
        <f t="shared" ref="L37:L42" si="12">J37-K37</f>
        <v>0</v>
      </c>
      <c r="P37" s="11"/>
      <c r="Q37" s="43"/>
      <c r="R37" s="43"/>
      <c r="S37" s="44"/>
    </row>
    <row r="38" spans="1:19" ht="32.5" customHeight="1">
      <c r="A38" s="47"/>
      <c r="B38" s="63" t="s">
        <v>232</v>
      </c>
      <c r="C38" s="52"/>
      <c r="D38" s="25"/>
      <c r="E38" s="83"/>
      <c r="F38" s="53">
        <f t="shared" si="10"/>
        <v>0</v>
      </c>
      <c r="G38" s="52"/>
      <c r="H38" s="83"/>
      <c r="I38" s="53">
        <f t="shared" si="11"/>
        <v>0</v>
      </c>
      <c r="J38" s="52"/>
      <c r="K38" s="83"/>
      <c r="L38" s="51">
        <f t="shared" si="12"/>
        <v>0</v>
      </c>
      <c r="P38" s="11"/>
      <c r="Q38" s="43"/>
      <c r="R38" s="43"/>
      <c r="S38" s="44"/>
    </row>
    <row r="39" spans="1:19" ht="32.5" customHeight="1">
      <c r="A39" s="47"/>
      <c r="B39" s="63" t="s">
        <v>233</v>
      </c>
      <c r="C39" s="52"/>
      <c r="D39" s="25"/>
      <c r="E39" s="83"/>
      <c r="F39" s="53">
        <f t="shared" si="10"/>
        <v>0</v>
      </c>
      <c r="G39" s="52"/>
      <c r="H39" s="83"/>
      <c r="I39" s="53">
        <f t="shared" si="11"/>
        <v>0</v>
      </c>
      <c r="J39" s="52"/>
      <c r="K39" s="83"/>
      <c r="L39" s="51">
        <f t="shared" si="12"/>
        <v>0</v>
      </c>
      <c r="P39" s="11"/>
      <c r="Q39" s="43"/>
      <c r="R39" s="43"/>
      <c r="S39" s="44"/>
    </row>
    <row r="40" spans="1:19" ht="32.5" customHeight="1">
      <c r="A40" s="47"/>
      <c r="B40" s="63" t="s">
        <v>234</v>
      </c>
      <c r="C40" s="52"/>
      <c r="D40" s="25"/>
      <c r="E40" s="83"/>
      <c r="F40" s="53">
        <f t="shared" si="10"/>
        <v>0</v>
      </c>
      <c r="G40" s="52"/>
      <c r="H40" s="83"/>
      <c r="I40" s="53">
        <f t="shared" si="11"/>
        <v>0</v>
      </c>
      <c r="J40" s="52"/>
      <c r="K40" s="83"/>
      <c r="L40" s="51">
        <f t="shared" si="12"/>
        <v>0</v>
      </c>
      <c r="P40" s="11"/>
      <c r="Q40" s="43"/>
      <c r="R40" s="43"/>
      <c r="S40" s="44"/>
    </row>
    <row r="41" spans="1:19" ht="32.5" customHeight="1">
      <c r="A41" s="47"/>
      <c r="B41" s="63" t="s">
        <v>235</v>
      </c>
      <c r="C41" s="52"/>
      <c r="D41" s="25"/>
      <c r="E41" s="83"/>
      <c r="F41" s="53">
        <f t="shared" si="10"/>
        <v>0</v>
      </c>
      <c r="G41" s="52"/>
      <c r="H41" s="83"/>
      <c r="I41" s="53">
        <f t="shared" si="11"/>
        <v>0</v>
      </c>
      <c r="J41" s="52"/>
      <c r="K41" s="83"/>
      <c r="L41" s="51">
        <f t="shared" si="12"/>
        <v>0</v>
      </c>
      <c r="P41" s="11"/>
      <c r="Q41" s="43"/>
      <c r="R41" s="43"/>
      <c r="S41" s="44"/>
    </row>
    <row r="42" spans="1:19" ht="32.5" customHeight="1">
      <c r="A42" s="47"/>
      <c r="B42" s="63" t="s">
        <v>236</v>
      </c>
      <c r="C42" s="52"/>
      <c r="D42" s="25"/>
      <c r="E42" s="83"/>
      <c r="F42" s="53">
        <f t="shared" si="10"/>
        <v>0</v>
      </c>
      <c r="G42" s="52"/>
      <c r="H42" s="83"/>
      <c r="I42" s="53">
        <f t="shared" si="11"/>
        <v>0</v>
      </c>
      <c r="J42" s="52"/>
      <c r="K42" s="83"/>
      <c r="L42" s="51">
        <f t="shared" si="12"/>
        <v>0</v>
      </c>
      <c r="P42" s="11"/>
      <c r="Q42" s="43"/>
      <c r="R42" s="43"/>
      <c r="S42" s="44"/>
    </row>
    <row r="43" spans="1:19" ht="26.15" customHeight="1">
      <c r="A43" s="101" t="s">
        <v>237</v>
      </c>
      <c r="B43" s="102"/>
      <c r="C43" s="57"/>
      <c r="D43" s="28"/>
      <c r="E43" s="81"/>
      <c r="F43" s="82">
        <f t="shared" si="7"/>
        <v>0</v>
      </c>
      <c r="G43" s="57"/>
      <c r="H43" s="81"/>
      <c r="I43" s="82">
        <f t="shared" si="8"/>
        <v>0</v>
      </c>
      <c r="J43" s="57"/>
      <c r="K43" s="81"/>
      <c r="L43" s="51">
        <f t="shared" si="9"/>
        <v>0</v>
      </c>
      <c r="P43" s="11"/>
      <c r="Q43" s="43"/>
      <c r="R43" s="43"/>
      <c r="S43" s="44"/>
    </row>
    <row r="44" spans="1:19" ht="26.15" customHeight="1">
      <c r="A44" s="45"/>
      <c r="B44" s="65" t="s">
        <v>238</v>
      </c>
      <c r="C44" s="58">
        <f>SUM(C35:C43)</f>
        <v>0</v>
      </c>
      <c r="D44" s="25"/>
      <c r="E44" s="26">
        <f>SUM(E35:E42)</f>
        <v>0</v>
      </c>
      <c r="F44" s="51">
        <f>C44-E44</f>
        <v>0</v>
      </c>
      <c r="G44" s="84">
        <f>SUM(G35:G43)</f>
        <v>0</v>
      </c>
      <c r="H44" s="26">
        <f>SUM(H35:H42)</f>
        <v>0</v>
      </c>
      <c r="I44" s="51">
        <f t="shared" si="8"/>
        <v>0</v>
      </c>
      <c r="J44" s="84">
        <f>SUM(J35:J43)</f>
        <v>0</v>
      </c>
      <c r="K44" s="26">
        <f>SUM(K35:K42)</f>
        <v>0</v>
      </c>
      <c r="L44" s="51">
        <f t="shared" si="9"/>
        <v>0</v>
      </c>
      <c r="P44" s="11"/>
      <c r="Q44" s="43"/>
      <c r="R44" s="43"/>
      <c r="S44" s="44"/>
    </row>
    <row r="45" spans="1:19" ht="26.15" customHeight="1">
      <c r="A45" s="45"/>
      <c r="B45" s="65" t="s">
        <v>230</v>
      </c>
      <c r="C45" s="59"/>
      <c r="D45" s="24"/>
      <c r="E45" s="23"/>
      <c r="F45" s="51">
        <f>C45-E45</f>
        <v>0</v>
      </c>
      <c r="G45" s="59"/>
      <c r="H45" s="23"/>
      <c r="I45" s="51">
        <f t="shared" si="8"/>
        <v>0</v>
      </c>
      <c r="J45" s="59"/>
      <c r="K45" s="23"/>
      <c r="L45" s="51">
        <f t="shared" si="9"/>
        <v>0</v>
      </c>
      <c r="P45" s="11"/>
      <c r="Q45" s="43"/>
      <c r="R45" s="43"/>
      <c r="S45" s="44"/>
    </row>
    <row r="46" spans="1:19" ht="26.15" customHeight="1" thickBot="1">
      <c r="A46" s="46"/>
      <c r="B46" s="67" t="s">
        <v>239</v>
      </c>
      <c r="C46" s="60">
        <f>SUM(C44:C45)</f>
        <v>0</v>
      </c>
      <c r="D46" s="79"/>
      <c r="E46" s="22">
        <f>SUM(E44:E45)</f>
        <v>0</v>
      </c>
      <c r="F46" s="61">
        <f t="shared" si="7"/>
        <v>0</v>
      </c>
      <c r="G46" s="80">
        <f>SUM(G44:G45)</f>
        <v>0</v>
      </c>
      <c r="H46" s="22">
        <f>SUM(H44:H45)</f>
        <v>0</v>
      </c>
      <c r="I46" s="61">
        <f t="shared" si="8"/>
        <v>0</v>
      </c>
      <c r="J46" s="80">
        <f>SUM(J44:J45)</f>
        <v>0</v>
      </c>
      <c r="K46" s="22">
        <f>SUM(K44:K45)</f>
        <v>0</v>
      </c>
      <c r="L46" s="61">
        <f t="shared" si="9"/>
        <v>0</v>
      </c>
      <c r="P46" s="11"/>
      <c r="Q46" s="11"/>
      <c r="R46" s="11"/>
      <c r="S46" s="11"/>
    </row>
    <row r="47" spans="1:19">
      <c r="A47" s="4"/>
      <c r="B47" s="4"/>
      <c r="C47" s="9"/>
      <c r="D47" s="10"/>
      <c r="E47" s="9"/>
      <c r="F47" s="9"/>
      <c r="G47" s="9"/>
      <c r="H47" s="9"/>
      <c r="I47" s="9"/>
      <c r="J47" s="9"/>
      <c r="K47" s="9"/>
      <c r="L47" s="9"/>
      <c r="P47" s="11"/>
      <c r="Q47" s="43"/>
      <c r="R47" s="43"/>
      <c r="S47" s="44"/>
    </row>
    <row r="48" spans="1:19" ht="30" customHeight="1">
      <c r="A48" s="1" t="s">
        <v>59</v>
      </c>
      <c r="P48" s="11"/>
      <c r="Q48" s="43"/>
      <c r="R48" s="43"/>
      <c r="S48" s="44"/>
    </row>
    <row r="49" spans="1:19" ht="24" customHeight="1">
      <c r="A49" s="4"/>
      <c r="B49" s="4" t="s">
        <v>243</v>
      </c>
      <c r="C49" s="10"/>
      <c r="D49" s="10"/>
      <c r="E49" s="9"/>
      <c r="F49" s="9"/>
      <c r="G49" s="10"/>
      <c r="H49" s="9"/>
      <c r="I49" s="9"/>
      <c r="J49" s="10"/>
      <c r="K49" s="9"/>
      <c r="L49" s="9"/>
      <c r="P49" s="11"/>
      <c r="Q49" s="43"/>
      <c r="R49" s="43"/>
      <c r="S49" s="44"/>
    </row>
    <row r="50" spans="1:19" ht="24" customHeight="1">
      <c r="A50" s="4"/>
      <c r="B50" s="4" t="s">
        <v>61</v>
      </c>
      <c r="C50" s="10"/>
      <c r="D50" s="10"/>
      <c r="E50" s="9"/>
      <c r="F50" s="9"/>
      <c r="G50" s="10"/>
      <c r="H50" s="9"/>
      <c r="I50" s="9"/>
      <c r="J50" s="10"/>
      <c r="K50" s="9"/>
      <c r="L50" s="9"/>
      <c r="P50" s="11"/>
      <c r="Q50" s="43"/>
      <c r="R50" s="43"/>
      <c r="S50" s="44"/>
    </row>
    <row r="51" spans="1:19" ht="24" customHeight="1">
      <c r="A51" s="4"/>
      <c r="B51" s="4" t="s">
        <v>245</v>
      </c>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customHeight="1">
      <c r="A57" s="4"/>
      <c r="B57" s="4"/>
      <c r="C57" s="10"/>
      <c r="D57" s="10"/>
      <c r="E57" s="9"/>
      <c r="F57" s="9"/>
      <c r="G57" s="10"/>
      <c r="H57" s="9"/>
      <c r="I57" s="9"/>
      <c r="J57" s="10"/>
      <c r="K57" s="9"/>
      <c r="L57" s="9"/>
      <c r="P57" s="11"/>
      <c r="Q57" s="11"/>
      <c r="R57" s="11"/>
      <c r="S57" s="11"/>
    </row>
    <row r="58" spans="1:19" ht="24" customHeight="1">
      <c r="A58" s="4"/>
      <c r="B58" s="4"/>
      <c r="C58" s="10"/>
      <c r="D58" s="10"/>
      <c r="E58" s="9"/>
      <c r="F58" s="9"/>
      <c r="G58" s="10"/>
      <c r="H58" s="9"/>
      <c r="I58" s="9"/>
      <c r="J58" s="10"/>
      <c r="K58" s="9"/>
      <c r="L58" s="9"/>
    </row>
    <row r="59" spans="1:19" ht="24"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ht="24" hidden="1" customHeight="1">
      <c r="A67" s="4"/>
      <c r="B67" s="4"/>
      <c r="C67" s="10"/>
      <c r="D67" s="10"/>
      <c r="E67" s="9"/>
      <c r="F67" s="9"/>
      <c r="G67" s="10"/>
      <c r="H67" s="9"/>
      <c r="I67" s="9"/>
      <c r="J67" s="10"/>
      <c r="K67" s="9"/>
      <c r="L67" s="9"/>
    </row>
    <row r="68" spans="1:19" ht="24" hidden="1" customHeight="1">
      <c r="A68" s="4"/>
      <c r="B68" s="4"/>
      <c r="C68" s="10"/>
      <c r="D68" s="10"/>
      <c r="E68" s="9"/>
      <c r="F68" s="9"/>
      <c r="G68" s="10"/>
      <c r="H68" s="9"/>
      <c r="I68" s="9"/>
      <c r="J68" s="10"/>
      <c r="K68" s="9"/>
      <c r="L68" s="9"/>
    </row>
    <row r="69" spans="1:19" ht="24" hidden="1" customHeight="1">
      <c r="A69" s="4"/>
      <c r="B69" s="4"/>
      <c r="C69" s="10"/>
      <c r="D69" s="10"/>
      <c r="E69" s="9"/>
      <c r="F69" s="9"/>
      <c r="G69" s="10"/>
      <c r="H69" s="9"/>
      <c r="I69" s="9"/>
      <c r="J69" s="10"/>
      <c r="K69" s="9"/>
      <c r="L69" s="9"/>
    </row>
    <row r="70" spans="1:19" ht="24" hidden="1" customHeight="1">
      <c r="A70" s="4"/>
      <c r="B70" s="4"/>
      <c r="C70" s="10"/>
      <c r="D70" s="10"/>
      <c r="E70" s="9"/>
      <c r="F70" s="9"/>
      <c r="G70" s="10"/>
      <c r="H70" s="9"/>
      <c r="I70" s="9"/>
      <c r="J70" s="10"/>
      <c r="K70" s="9"/>
      <c r="L70" s="9"/>
    </row>
    <row r="71" spans="1:19">
      <c r="A71" s="8"/>
      <c r="B71" s="4"/>
      <c r="C71" s="6"/>
      <c r="D71" s="6"/>
      <c r="E71" s="5"/>
      <c r="F71" s="5"/>
      <c r="G71" s="6"/>
      <c r="H71" s="5"/>
      <c r="I71" s="5"/>
      <c r="J71" s="6"/>
      <c r="K71" s="5"/>
      <c r="L71" s="5"/>
    </row>
    <row r="72" spans="1:19">
      <c r="A72" s="7"/>
      <c r="B72" s="4"/>
      <c r="C72" s="6"/>
      <c r="D72" s="6"/>
      <c r="E72" s="5"/>
      <c r="F72" s="5"/>
      <c r="G72" s="6"/>
      <c r="H72" s="5"/>
      <c r="I72" s="5"/>
      <c r="J72" s="6"/>
      <c r="K72" s="5"/>
      <c r="L72" s="5"/>
    </row>
    <row r="73" spans="1:19">
      <c r="B73" s="4"/>
    </row>
    <row r="74" spans="1:19">
      <c r="B74" s="4"/>
    </row>
    <row r="75" spans="1:19">
      <c r="B75" s="4"/>
    </row>
    <row r="76" spans="1:19" s="3" customFormat="1">
      <c r="A76" s="1"/>
      <c r="B76" s="4"/>
      <c r="D76" s="1"/>
      <c r="E76" s="2"/>
      <c r="F76" s="2"/>
      <c r="H76" s="2"/>
      <c r="I76" s="2"/>
      <c r="K76" s="2"/>
      <c r="L76" s="2"/>
      <c r="M76" s="1"/>
      <c r="N76" s="1"/>
      <c r="O76" s="1"/>
      <c r="P76" s="1"/>
      <c r="Q76" s="1"/>
      <c r="R76" s="1"/>
      <c r="S76" s="1"/>
    </row>
    <row r="77" spans="1:19" s="3" customFormat="1">
      <c r="A77" s="1"/>
      <c r="B77" s="4"/>
      <c r="D77" s="1"/>
      <c r="E77" s="2"/>
      <c r="F77" s="2"/>
      <c r="H77" s="2"/>
      <c r="I77" s="2"/>
      <c r="K77" s="2"/>
      <c r="L77" s="2"/>
      <c r="M77" s="1"/>
      <c r="N77" s="1"/>
      <c r="O77" s="1"/>
      <c r="P77" s="1"/>
      <c r="Q77" s="1"/>
      <c r="R77" s="1"/>
      <c r="S77" s="1"/>
    </row>
    <row r="78" spans="1:19" s="3" customFormat="1">
      <c r="A78" s="1"/>
      <c r="B78" s="4"/>
      <c r="D78" s="1"/>
      <c r="E78" s="2"/>
      <c r="F78" s="2"/>
      <c r="H78" s="2"/>
      <c r="I78" s="2"/>
      <c r="K78" s="2"/>
      <c r="L78" s="2"/>
      <c r="M78" s="1"/>
      <c r="N78" s="1"/>
      <c r="O78" s="1"/>
      <c r="P78" s="1"/>
      <c r="Q78" s="1"/>
      <c r="R78" s="1"/>
      <c r="S78"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30:B30"/>
    <mergeCell ref="A43:B43"/>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A05A1-4E4C-415A-B030-0306E957E311}">
  <sheetPr>
    <tabColor theme="5" tint="0.79998168889431442"/>
    <pageSetUpPr fitToPage="1"/>
  </sheetPr>
  <dimension ref="A1:S74"/>
  <sheetViews>
    <sheetView showGridLines="0" view="pageBreakPreview" topLeftCell="A29" zoomScale="70" zoomScaleNormal="100" zoomScaleSheetLayoutView="70" zoomScalePageLayoutView="70" workbookViewId="0">
      <selection activeCell="B47" sqref="B47"/>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115</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E29-(E27/2)</f>
        <v>0</v>
      </c>
      <c r="S5" s="11"/>
    </row>
    <row r="6" spans="1:19" ht="32.5" customHeight="1">
      <c r="A6" s="47" t="s">
        <v>7</v>
      </c>
      <c r="B6" s="63" t="s">
        <v>116</v>
      </c>
      <c r="C6" s="50"/>
      <c r="D6" s="34"/>
      <c r="E6" s="36"/>
      <c r="F6" s="51">
        <f t="shared" ref="F6:F25" si="0">C6-E6</f>
        <v>0</v>
      </c>
      <c r="G6" s="50"/>
      <c r="H6" s="36"/>
      <c r="I6" s="51">
        <f t="shared" ref="I6:I25" si="1">G6-H6</f>
        <v>0</v>
      </c>
      <c r="J6" s="50"/>
      <c r="K6" s="36"/>
      <c r="L6" s="51">
        <f t="shared" ref="L6:L25" si="2">J6-K6</f>
        <v>0</v>
      </c>
      <c r="P6" s="11"/>
      <c r="Q6" s="41"/>
      <c r="R6" s="42"/>
      <c r="S6" s="11"/>
    </row>
    <row r="7" spans="1:19" ht="32.5" customHeight="1">
      <c r="A7" s="47" t="s">
        <v>8</v>
      </c>
      <c r="B7" s="63" t="s">
        <v>117</v>
      </c>
      <c r="C7" s="50"/>
      <c r="D7" s="34"/>
      <c r="E7" s="36"/>
      <c r="F7" s="51">
        <f t="shared" si="0"/>
        <v>0</v>
      </c>
      <c r="G7" s="50"/>
      <c r="H7" s="36"/>
      <c r="I7" s="51">
        <f t="shared" si="1"/>
        <v>0</v>
      </c>
      <c r="J7" s="50"/>
      <c r="K7" s="36"/>
      <c r="L7" s="51">
        <f t="shared" si="2"/>
        <v>0</v>
      </c>
      <c r="P7" s="11"/>
      <c r="Q7" s="11"/>
      <c r="R7" s="11"/>
      <c r="S7" s="11"/>
    </row>
    <row r="8" spans="1:19" ht="32.5" customHeight="1">
      <c r="A8" s="47" t="s">
        <v>10</v>
      </c>
      <c r="B8" s="63" t="s">
        <v>118</v>
      </c>
      <c r="C8" s="50"/>
      <c r="D8" s="34"/>
      <c r="E8" s="36"/>
      <c r="F8" s="51">
        <f t="shared" si="0"/>
        <v>0</v>
      </c>
      <c r="G8" s="50"/>
      <c r="H8" s="36"/>
      <c r="I8" s="51">
        <f t="shared" si="1"/>
        <v>0</v>
      </c>
      <c r="J8" s="50"/>
      <c r="K8" s="36"/>
      <c r="L8" s="51">
        <f t="shared" si="2"/>
        <v>0</v>
      </c>
      <c r="P8" s="11"/>
      <c r="Q8" s="18" t="s">
        <v>54</v>
      </c>
      <c r="R8" s="17"/>
      <c r="S8" s="13" t="s">
        <v>55</v>
      </c>
    </row>
    <row r="9" spans="1:19" ht="48.5" customHeight="1">
      <c r="A9" s="47" t="s">
        <v>12</v>
      </c>
      <c r="B9" s="63" t="s">
        <v>119</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120</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25</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121</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122</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30</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123</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34</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124</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102</v>
      </c>
      <c r="C18" s="50"/>
      <c r="D18" s="34"/>
      <c r="E18" s="36"/>
      <c r="F18" s="51">
        <f t="shared" si="0"/>
        <v>0</v>
      </c>
      <c r="G18" s="50"/>
      <c r="H18" s="36"/>
      <c r="I18" s="51">
        <f t="shared" si="1"/>
        <v>0</v>
      </c>
      <c r="J18" s="50"/>
      <c r="K18" s="36"/>
      <c r="L18" s="51">
        <f t="shared" si="2"/>
        <v>0</v>
      </c>
    </row>
    <row r="19" spans="1:19" ht="32.5" customHeight="1">
      <c r="A19" s="47" t="s">
        <v>26</v>
      </c>
      <c r="B19" s="63" t="s">
        <v>103</v>
      </c>
      <c r="C19" s="50"/>
      <c r="D19" s="34"/>
      <c r="E19" s="36"/>
      <c r="F19" s="51">
        <f t="shared" si="0"/>
        <v>0</v>
      </c>
      <c r="G19" s="50"/>
      <c r="H19" s="36"/>
      <c r="I19" s="51">
        <f t="shared" si="1"/>
        <v>0</v>
      </c>
      <c r="J19" s="50"/>
      <c r="K19" s="36"/>
      <c r="L19" s="51">
        <f t="shared" si="2"/>
        <v>0</v>
      </c>
    </row>
    <row r="20" spans="1:19" ht="80" customHeight="1">
      <c r="A20" s="47" t="s">
        <v>27</v>
      </c>
      <c r="B20" s="63" t="s">
        <v>105</v>
      </c>
      <c r="C20" s="50"/>
      <c r="D20" s="34"/>
      <c r="E20" s="36"/>
      <c r="F20" s="51">
        <f t="shared" si="0"/>
        <v>0</v>
      </c>
      <c r="G20" s="50"/>
      <c r="H20" s="36"/>
      <c r="I20" s="51">
        <f t="shared" si="1"/>
        <v>0</v>
      </c>
      <c r="J20" s="50"/>
      <c r="K20" s="36"/>
      <c r="L20" s="51">
        <f t="shared" si="2"/>
        <v>0</v>
      </c>
    </row>
    <row r="21" spans="1:19" ht="32.5" customHeight="1">
      <c r="A21" s="47" t="s">
        <v>28</v>
      </c>
      <c r="B21" s="63" t="s">
        <v>73</v>
      </c>
      <c r="C21" s="50"/>
      <c r="D21" s="34"/>
      <c r="E21" s="36"/>
      <c r="F21" s="51">
        <f t="shared" si="0"/>
        <v>0</v>
      </c>
      <c r="G21" s="50"/>
      <c r="H21" s="36"/>
      <c r="I21" s="51">
        <f t="shared" si="1"/>
        <v>0</v>
      </c>
      <c r="J21" s="50"/>
      <c r="K21" s="36"/>
      <c r="L21" s="51">
        <f t="shared" si="2"/>
        <v>0</v>
      </c>
    </row>
    <row r="22" spans="1:19" ht="32.5" customHeight="1">
      <c r="A22" s="47" t="s">
        <v>29</v>
      </c>
      <c r="B22" s="63" t="s">
        <v>47</v>
      </c>
      <c r="C22" s="50"/>
      <c r="D22" s="34"/>
      <c r="E22" s="36"/>
      <c r="F22" s="51">
        <f t="shared" si="0"/>
        <v>0</v>
      </c>
      <c r="G22" s="50"/>
      <c r="H22" s="36"/>
      <c r="I22" s="51">
        <f t="shared" si="1"/>
        <v>0</v>
      </c>
      <c r="J22" s="50"/>
      <c r="K22" s="36"/>
      <c r="L22" s="51">
        <f t="shared" si="2"/>
        <v>0</v>
      </c>
      <c r="P22" s="21" t="s">
        <v>58</v>
      </c>
      <c r="Q22" s="11"/>
      <c r="R22" s="11"/>
      <c r="S22" s="11"/>
    </row>
    <row r="23" spans="1:19" ht="32.5" customHeight="1">
      <c r="A23" s="47" t="s">
        <v>31</v>
      </c>
      <c r="B23" s="63" t="s">
        <v>81</v>
      </c>
      <c r="C23" s="50"/>
      <c r="D23" s="34"/>
      <c r="E23" s="36"/>
      <c r="F23" s="51">
        <f t="shared" si="0"/>
        <v>0</v>
      </c>
      <c r="G23" s="50"/>
      <c r="H23" s="36"/>
      <c r="I23" s="51">
        <f t="shared" si="1"/>
        <v>0</v>
      </c>
      <c r="J23" s="50"/>
      <c r="K23" s="36"/>
      <c r="L23" s="51">
        <f t="shared" si="2"/>
        <v>0</v>
      </c>
      <c r="P23" s="11"/>
      <c r="Q23" s="20" t="s">
        <v>60</v>
      </c>
      <c r="R23" s="19">
        <f>E31</f>
        <v>0</v>
      </c>
      <c r="S23" s="11"/>
    </row>
    <row r="24" spans="1:19" ht="32.5" customHeight="1">
      <c r="A24" s="47" t="s">
        <v>33</v>
      </c>
      <c r="B24" s="63" t="s">
        <v>108</v>
      </c>
      <c r="C24" s="50"/>
      <c r="D24" s="34"/>
      <c r="E24" s="36"/>
      <c r="F24" s="51">
        <f t="shared" si="0"/>
        <v>0</v>
      </c>
      <c r="G24" s="50"/>
      <c r="H24" s="36"/>
      <c r="I24" s="51">
        <f t="shared" si="1"/>
        <v>0</v>
      </c>
      <c r="J24" s="50"/>
      <c r="K24" s="36"/>
      <c r="L24" s="51">
        <f t="shared" si="2"/>
        <v>0</v>
      </c>
      <c r="P24" s="11"/>
      <c r="Q24" s="11"/>
      <c r="R24" s="11"/>
      <c r="S24" s="11"/>
    </row>
    <row r="25" spans="1:19" ht="32.5" customHeight="1">
      <c r="A25" s="47"/>
      <c r="B25" s="63" t="s">
        <v>66</v>
      </c>
      <c r="C25" s="50"/>
      <c r="D25" s="34"/>
      <c r="E25" s="78"/>
      <c r="F25" s="51">
        <f t="shared" si="0"/>
        <v>0</v>
      </c>
      <c r="G25" s="50"/>
      <c r="H25" s="78"/>
      <c r="I25" s="51">
        <f t="shared" si="1"/>
        <v>0</v>
      </c>
      <c r="J25" s="50"/>
      <c r="K25" s="78"/>
      <c r="L25" s="51">
        <f t="shared" si="2"/>
        <v>0</v>
      </c>
      <c r="P25" s="11"/>
      <c r="Q25" s="18" t="s">
        <v>54</v>
      </c>
      <c r="R25" s="17"/>
      <c r="S25" s="13" t="s">
        <v>55</v>
      </c>
    </row>
    <row r="26" spans="1:19" ht="32.5" customHeight="1">
      <c r="A26" s="99" t="s">
        <v>221</v>
      </c>
      <c r="B26" s="100"/>
      <c r="C26" s="75">
        <f>SUM(C6:C25)</f>
        <v>0</v>
      </c>
      <c r="D26" s="34"/>
      <c r="E26" s="77">
        <f>SUM(E6:E24)</f>
        <v>0</v>
      </c>
      <c r="F26" s="51">
        <f>C26-E26</f>
        <v>0</v>
      </c>
      <c r="G26" s="75">
        <f>SUM(G6:G25)</f>
        <v>0</v>
      </c>
      <c r="H26" s="77">
        <f>SUM(H6:H24)</f>
        <v>0</v>
      </c>
      <c r="I26" s="51">
        <f>G26-H26</f>
        <v>0</v>
      </c>
      <c r="J26" s="75">
        <f>SUM(J6:J25)</f>
        <v>0</v>
      </c>
      <c r="K26" s="77">
        <f>SUM(K6:K24)</f>
        <v>0</v>
      </c>
      <c r="L26" s="51">
        <f>J26-K26</f>
        <v>0</v>
      </c>
      <c r="P26" s="11"/>
      <c r="Q26" s="16">
        <v>0</v>
      </c>
      <c r="R26" s="15">
        <v>5000000</v>
      </c>
      <c r="S26" s="14">
        <v>0.14000000000000001</v>
      </c>
    </row>
    <row r="27" spans="1:19" ht="26.15" customHeight="1">
      <c r="A27" s="35"/>
      <c r="B27" s="65" t="s">
        <v>56</v>
      </c>
      <c r="C27" s="52"/>
      <c r="D27" s="25"/>
      <c r="E27" s="27"/>
      <c r="F27" s="51">
        <f t="shared" ref="F27:F30" si="3">C27-E27</f>
        <v>0</v>
      </c>
      <c r="G27" s="52"/>
      <c r="H27" s="27"/>
      <c r="I27" s="51">
        <f t="shared" ref="I27:I30" si="4">G27-H27</f>
        <v>0</v>
      </c>
      <c r="J27" s="52"/>
      <c r="K27" s="27"/>
      <c r="L27" s="51">
        <f t="shared" ref="L27:L30" si="5">J27-K27</f>
        <v>0</v>
      </c>
      <c r="P27" s="11"/>
      <c r="Q27" s="15">
        <f>R26+1</f>
        <v>5000001</v>
      </c>
      <c r="R27" s="15">
        <v>10000000</v>
      </c>
      <c r="S27" s="14">
        <v>0.13500000000000001</v>
      </c>
    </row>
    <row r="28" spans="1:19" ht="26.15" customHeight="1">
      <c r="A28" s="35"/>
      <c r="B28" s="65" t="s">
        <v>216</v>
      </c>
      <c r="C28" s="54"/>
      <c r="D28" s="25"/>
      <c r="E28" s="27"/>
      <c r="F28" s="53">
        <f t="shared" si="3"/>
        <v>0</v>
      </c>
      <c r="G28" s="54"/>
      <c r="H28" s="27"/>
      <c r="I28" s="53">
        <f t="shared" si="4"/>
        <v>0</v>
      </c>
      <c r="J28" s="54"/>
      <c r="K28" s="27"/>
      <c r="L28" s="53">
        <f t="shared" si="5"/>
        <v>0</v>
      </c>
      <c r="P28" s="11"/>
      <c r="Q28" s="15">
        <f>R27+1</f>
        <v>10000001</v>
      </c>
      <c r="R28" s="15">
        <v>40000000</v>
      </c>
      <c r="S28" s="14">
        <v>0.13</v>
      </c>
    </row>
    <row r="29" spans="1:19" ht="26.15" customHeight="1">
      <c r="A29" s="45"/>
      <c r="B29" s="65" t="s">
        <v>217</v>
      </c>
      <c r="C29" s="55">
        <f>C26+C28</f>
        <v>0</v>
      </c>
      <c r="D29" s="34"/>
      <c r="E29" s="77">
        <f>E26+E28</f>
        <v>0</v>
      </c>
      <c r="F29" s="53">
        <f t="shared" si="3"/>
        <v>0</v>
      </c>
      <c r="G29" s="55">
        <f>G26+G28</f>
        <v>0</v>
      </c>
      <c r="H29" s="77">
        <f>H26+H28</f>
        <v>0</v>
      </c>
      <c r="I29" s="53">
        <f t="shared" si="4"/>
        <v>0</v>
      </c>
      <c r="J29" s="55">
        <f>J26+J28</f>
        <v>0</v>
      </c>
      <c r="K29" s="77">
        <f>K26+K28</f>
        <v>0</v>
      </c>
      <c r="L29" s="53">
        <f t="shared" si="5"/>
        <v>0</v>
      </c>
      <c r="M29" s="87" t="s">
        <v>241</v>
      </c>
      <c r="P29" s="11"/>
      <c r="Q29" s="15">
        <f>R28+1</f>
        <v>40000001</v>
      </c>
      <c r="R29" s="15">
        <v>100000000</v>
      </c>
      <c r="S29" s="14">
        <v>0.125</v>
      </c>
    </row>
    <row r="30" spans="1:19" ht="42" customHeight="1">
      <c r="A30" s="33"/>
      <c r="B30" s="66" t="s">
        <v>218</v>
      </c>
      <c r="C30" s="57"/>
      <c r="D30" s="89" t="e">
        <f>E30/(E29-E27/2)</f>
        <v>#DIV/0!</v>
      </c>
      <c r="E30" s="32"/>
      <c r="F30" s="53">
        <f t="shared" si="3"/>
        <v>0</v>
      </c>
      <c r="G30" s="52"/>
      <c r="H30" s="32"/>
      <c r="I30" s="53">
        <f t="shared" si="4"/>
        <v>0</v>
      </c>
      <c r="J30" s="52"/>
      <c r="K30" s="32"/>
      <c r="L30" s="53">
        <f t="shared" si="5"/>
        <v>0</v>
      </c>
      <c r="M30" s="88" t="e">
        <f>IF(D30&lt;=R16,"○","×")</f>
        <v>#DIV/0!</v>
      </c>
      <c r="P30" s="11"/>
      <c r="Q30" s="15">
        <f>R29+1</f>
        <v>100000001</v>
      </c>
      <c r="R30" s="15">
        <v>200000000</v>
      </c>
      <c r="S30" s="14">
        <v>0.12</v>
      </c>
    </row>
    <row r="31" spans="1:19" ht="26.15" customHeight="1">
      <c r="A31" s="45"/>
      <c r="B31" s="65" t="s">
        <v>219</v>
      </c>
      <c r="C31" s="56">
        <f>C29+C30</f>
        <v>0</v>
      </c>
      <c r="D31" s="24"/>
      <c r="E31" s="31">
        <f>E29+E30</f>
        <v>0</v>
      </c>
      <c r="F31" s="53">
        <f t="shared" ref="F31:L31" si="6">F29+F30</f>
        <v>0</v>
      </c>
      <c r="G31" s="56">
        <f>G29+G30</f>
        <v>0</v>
      </c>
      <c r="H31" s="31">
        <f>H29+H30</f>
        <v>0</v>
      </c>
      <c r="I31" s="53">
        <f t="shared" si="6"/>
        <v>0</v>
      </c>
      <c r="J31" s="56">
        <f>J29+J30</f>
        <v>0</v>
      </c>
      <c r="K31" s="31">
        <f>K29+K30</f>
        <v>0</v>
      </c>
      <c r="L31" s="53">
        <f t="shared" si="6"/>
        <v>0</v>
      </c>
      <c r="P31" s="11"/>
      <c r="Q31" s="15">
        <f>R30+1</f>
        <v>200000001</v>
      </c>
      <c r="R31" s="15">
        <v>999999999999</v>
      </c>
      <c r="S31" s="14">
        <v>0.115</v>
      </c>
    </row>
    <row r="32" spans="1:19" ht="36.65" customHeight="1">
      <c r="A32" s="30"/>
      <c r="B32" s="66" t="s">
        <v>220</v>
      </c>
      <c r="C32" s="57"/>
      <c r="D32" s="90" t="e">
        <f>E32/E31</f>
        <v>#DIV/0!</v>
      </c>
      <c r="E32" s="29"/>
      <c r="F32" s="51">
        <f t="shared" ref="F32:F42" si="7">C32-E32</f>
        <v>0</v>
      </c>
      <c r="G32" s="52"/>
      <c r="H32" s="29"/>
      <c r="I32" s="51">
        <f t="shared" ref="I32:I42" si="8">G32-H32</f>
        <v>0</v>
      </c>
      <c r="J32" s="52"/>
      <c r="K32" s="29"/>
      <c r="L32" s="51">
        <f t="shared" ref="L32:L42" si="9">J32-K32</f>
        <v>0</v>
      </c>
      <c r="M32" s="88" t="e">
        <f>IF(D32&lt;=R34,"○","×")</f>
        <v>#DIV/0!</v>
      </c>
      <c r="P32" s="11"/>
      <c r="Q32" s="11"/>
      <c r="R32" s="11"/>
      <c r="S32" s="11"/>
    </row>
    <row r="33" spans="1:19" ht="32.5" customHeight="1">
      <c r="A33" s="47"/>
      <c r="B33" s="63" t="s">
        <v>231</v>
      </c>
      <c r="C33" s="52"/>
      <c r="D33" s="25"/>
      <c r="E33" s="83"/>
      <c r="F33" s="53">
        <f t="shared" ref="F33:F38" si="10">C33-E33</f>
        <v>0</v>
      </c>
      <c r="G33" s="52"/>
      <c r="H33" s="83"/>
      <c r="I33" s="53">
        <f t="shared" ref="I33:I38" si="11">G33-H33</f>
        <v>0</v>
      </c>
      <c r="J33" s="52"/>
      <c r="K33" s="83"/>
      <c r="L33" s="51">
        <f t="shared" ref="L33:L38" si="12">J33-K33</f>
        <v>0</v>
      </c>
      <c r="P33" s="11"/>
      <c r="Q33" s="11"/>
      <c r="R33" s="11"/>
      <c r="S33" s="11"/>
    </row>
    <row r="34" spans="1:19" ht="32.5" customHeight="1">
      <c r="A34" s="47"/>
      <c r="B34" s="63" t="s">
        <v>232</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32.5" customHeight="1">
      <c r="A35" s="47"/>
      <c r="B35" s="63" t="s">
        <v>233</v>
      </c>
      <c r="C35" s="52"/>
      <c r="D35" s="25"/>
      <c r="E35" s="83"/>
      <c r="F35" s="53">
        <f t="shared" si="10"/>
        <v>0</v>
      </c>
      <c r="G35" s="52"/>
      <c r="H35" s="83"/>
      <c r="I35" s="53">
        <f t="shared" si="11"/>
        <v>0</v>
      </c>
      <c r="J35" s="52"/>
      <c r="K35" s="83"/>
      <c r="L35" s="51">
        <f t="shared" si="12"/>
        <v>0</v>
      </c>
      <c r="P35" s="11"/>
      <c r="Q35" s="43"/>
      <c r="R35" s="43"/>
      <c r="S35" s="44"/>
    </row>
    <row r="36" spans="1:19" ht="32.5" customHeight="1">
      <c r="A36" s="47"/>
      <c r="B36" s="63" t="s">
        <v>234</v>
      </c>
      <c r="C36" s="52"/>
      <c r="D36" s="25"/>
      <c r="E36" s="83"/>
      <c r="F36" s="53">
        <f t="shared" si="10"/>
        <v>0</v>
      </c>
      <c r="G36" s="52"/>
      <c r="H36" s="83"/>
      <c r="I36" s="53">
        <f t="shared" si="11"/>
        <v>0</v>
      </c>
      <c r="J36" s="52"/>
      <c r="K36" s="83"/>
      <c r="L36" s="51">
        <f t="shared" si="12"/>
        <v>0</v>
      </c>
      <c r="P36" s="11"/>
      <c r="Q36" s="43"/>
      <c r="R36" s="43"/>
      <c r="S36" s="44"/>
    </row>
    <row r="37" spans="1:19" ht="32.5" customHeight="1">
      <c r="A37" s="47"/>
      <c r="B37" s="63" t="s">
        <v>235</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236</v>
      </c>
      <c r="C38" s="52"/>
      <c r="D38" s="25"/>
      <c r="E38" s="83"/>
      <c r="F38" s="53">
        <f t="shared" si="10"/>
        <v>0</v>
      </c>
      <c r="G38" s="52"/>
      <c r="H38" s="83"/>
      <c r="I38" s="53">
        <f t="shared" si="11"/>
        <v>0</v>
      </c>
      <c r="J38" s="52"/>
      <c r="K38" s="83"/>
      <c r="L38" s="51">
        <f t="shared" si="12"/>
        <v>0</v>
      </c>
      <c r="P38" s="11"/>
      <c r="Q38" s="43"/>
      <c r="R38" s="43"/>
      <c r="S38" s="44"/>
    </row>
    <row r="39" spans="1:19" ht="26.15" customHeight="1">
      <c r="A39" s="101" t="s">
        <v>237</v>
      </c>
      <c r="B39" s="102"/>
      <c r="C39" s="57"/>
      <c r="D39" s="28"/>
      <c r="E39" s="81"/>
      <c r="F39" s="82">
        <f t="shared" si="7"/>
        <v>0</v>
      </c>
      <c r="G39" s="57"/>
      <c r="H39" s="81"/>
      <c r="I39" s="82">
        <f t="shared" si="8"/>
        <v>0</v>
      </c>
      <c r="J39" s="57"/>
      <c r="K39" s="81"/>
      <c r="L39" s="51">
        <f t="shared" si="9"/>
        <v>0</v>
      </c>
      <c r="P39" s="11"/>
      <c r="Q39" s="43"/>
      <c r="R39" s="43"/>
      <c r="S39" s="44"/>
    </row>
    <row r="40" spans="1:19" ht="26.15" customHeight="1">
      <c r="A40" s="45"/>
      <c r="B40" s="65" t="s">
        <v>238</v>
      </c>
      <c r="C40" s="58">
        <f>SUM(C31:C39)</f>
        <v>0</v>
      </c>
      <c r="D40" s="25"/>
      <c r="E40" s="26">
        <f>SUM(E31:E38)</f>
        <v>0</v>
      </c>
      <c r="F40" s="51">
        <f>C40-E40</f>
        <v>0</v>
      </c>
      <c r="G40" s="84">
        <f>SUM(G31:G39)</f>
        <v>0</v>
      </c>
      <c r="H40" s="26">
        <f>SUM(H31:H38)</f>
        <v>0</v>
      </c>
      <c r="I40" s="51">
        <f t="shared" si="8"/>
        <v>0</v>
      </c>
      <c r="J40" s="84">
        <f>SUM(J31:J39)</f>
        <v>0</v>
      </c>
      <c r="K40" s="26">
        <f>SUM(K31:K38)</f>
        <v>0</v>
      </c>
      <c r="L40" s="51">
        <f t="shared" si="9"/>
        <v>0</v>
      </c>
      <c r="P40" s="11"/>
      <c r="Q40" s="43"/>
      <c r="R40" s="43"/>
      <c r="S40" s="44"/>
    </row>
    <row r="41" spans="1:19" ht="26.15" customHeight="1">
      <c r="A41" s="45"/>
      <c r="B41" s="65" t="s">
        <v>230</v>
      </c>
      <c r="C41" s="59"/>
      <c r="D41" s="24"/>
      <c r="E41" s="23"/>
      <c r="F41" s="51">
        <f>C41-E41</f>
        <v>0</v>
      </c>
      <c r="G41" s="59"/>
      <c r="H41" s="23"/>
      <c r="I41" s="51">
        <f t="shared" si="8"/>
        <v>0</v>
      </c>
      <c r="J41" s="59"/>
      <c r="K41" s="23"/>
      <c r="L41" s="51">
        <f t="shared" si="9"/>
        <v>0</v>
      </c>
      <c r="P41" s="11"/>
      <c r="Q41" s="43"/>
      <c r="R41" s="43"/>
      <c r="S41" s="44"/>
    </row>
    <row r="42" spans="1:19" ht="26.15" customHeight="1" thickBot="1">
      <c r="A42" s="46"/>
      <c r="B42" s="67" t="s">
        <v>239</v>
      </c>
      <c r="C42" s="60">
        <f>SUM(C40:C41)</f>
        <v>0</v>
      </c>
      <c r="D42" s="79"/>
      <c r="E42" s="22">
        <f>SUM(E40:E41)</f>
        <v>0</v>
      </c>
      <c r="F42" s="61">
        <f t="shared" si="7"/>
        <v>0</v>
      </c>
      <c r="G42" s="80">
        <f>SUM(G40:G41)</f>
        <v>0</v>
      </c>
      <c r="H42" s="22">
        <f>SUM(H40:H41)</f>
        <v>0</v>
      </c>
      <c r="I42" s="61">
        <f t="shared" si="8"/>
        <v>0</v>
      </c>
      <c r="J42" s="80">
        <f>SUM(J40:J41)</f>
        <v>0</v>
      </c>
      <c r="K42" s="22">
        <f>SUM(K40:K41)</f>
        <v>0</v>
      </c>
      <c r="L42" s="61">
        <f t="shared" si="9"/>
        <v>0</v>
      </c>
      <c r="P42" s="11"/>
      <c r="Q42" s="11"/>
      <c r="R42" s="11"/>
      <c r="S42" s="11"/>
    </row>
    <row r="43" spans="1:19">
      <c r="A43" s="4"/>
      <c r="B43" s="4"/>
      <c r="C43" s="9"/>
      <c r="D43" s="10"/>
      <c r="E43" s="9"/>
      <c r="F43" s="9"/>
      <c r="G43" s="9"/>
      <c r="H43" s="9"/>
      <c r="I43" s="9"/>
      <c r="J43" s="9"/>
      <c r="K43" s="9"/>
      <c r="L43" s="9"/>
      <c r="P43" s="11"/>
      <c r="Q43" s="43"/>
      <c r="R43" s="43"/>
      <c r="S43" s="44"/>
    </row>
    <row r="44" spans="1:19" ht="30" customHeight="1">
      <c r="A44" s="1" t="s">
        <v>59</v>
      </c>
      <c r="P44" s="11"/>
      <c r="Q44" s="43"/>
      <c r="R44" s="43"/>
      <c r="S44" s="44"/>
    </row>
    <row r="45" spans="1:19" ht="24" customHeight="1">
      <c r="A45" s="4"/>
      <c r="B45" s="4" t="s">
        <v>243</v>
      </c>
      <c r="C45" s="10"/>
      <c r="D45" s="10"/>
      <c r="E45" s="9"/>
      <c r="F45" s="9"/>
      <c r="G45" s="10"/>
      <c r="H45" s="9"/>
      <c r="I45" s="9"/>
      <c r="J45" s="10"/>
      <c r="K45" s="9"/>
      <c r="L45" s="9"/>
      <c r="P45" s="11"/>
      <c r="Q45" s="43"/>
      <c r="R45" s="43"/>
      <c r="S45" s="44"/>
    </row>
    <row r="46" spans="1:19" ht="24" customHeight="1">
      <c r="A46" s="4"/>
      <c r="B46" s="4" t="s">
        <v>61</v>
      </c>
      <c r="C46" s="10"/>
      <c r="D46" s="10"/>
      <c r="E46" s="9"/>
      <c r="F46" s="9"/>
      <c r="G46" s="10"/>
      <c r="H46" s="9"/>
      <c r="I46" s="9"/>
      <c r="J46" s="10"/>
      <c r="K46" s="9"/>
      <c r="L46" s="9"/>
      <c r="P46" s="11"/>
      <c r="Q46" s="43"/>
      <c r="R46" s="43"/>
      <c r="S46" s="44"/>
    </row>
    <row r="47" spans="1:19" ht="24" customHeight="1">
      <c r="A47" s="4"/>
      <c r="B47" s="4" t="s">
        <v>245</v>
      </c>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c r="A67" s="8"/>
      <c r="B67" s="4"/>
      <c r="C67" s="6"/>
      <c r="D67" s="6"/>
      <c r="E67" s="5"/>
      <c r="F67" s="5"/>
      <c r="G67" s="6"/>
      <c r="H67" s="5"/>
      <c r="I67" s="5"/>
      <c r="J67" s="6"/>
      <c r="K67" s="5"/>
      <c r="L67" s="5"/>
    </row>
    <row r="68" spans="1:19">
      <c r="A68" s="7"/>
      <c r="B68" s="4"/>
      <c r="C68" s="6"/>
      <c r="D68" s="6"/>
      <c r="E68" s="5"/>
      <c r="F68" s="5"/>
      <c r="G68" s="6"/>
      <c r="H68" s="5"/>
      <c r="I68" s="5"/>
      <c r="J68" s="6"/>
      <c r="K68" s="5"/>
      <c r="L68" s="5"/>
    </row>
    <row r="69" spans="1:19">
      <c r="B69" s="4"/>
    </row>
    <row r="70" spans="1:19">
      <c r="B70" s="4"/>
    </row>
    <row r="71" spans="1:19">
      <c r="B71" s="4"/>
    </row>
    <row r="72" spans="1:19" s="3" customFormat="1">
      <c r="A72" s="1"/>
      <c r="B72" s="4"/>
      <c r="D72" s="1"/>
      <c r="E72" s="2"/>
      <c r="F72" s="2"/>
      <c r="H72" s="2"/>
      <c r="I72" s="2"/>
      <c r="K72" s="2"/>
      <c r="L72" s="2"/>
      <c r="M72" s="1"/>
      <c r="N72" s="1"/>
      <c r="O72" s="1"/>
      <c r="P72" s="1"/>
      <c r="Q72" s="1"/>
      <c r="R72" s="1"/>
      <c r="S72" s="1"/>
    </row>
    <row r="73" spans="1:19" s="3" customFormat="1">
      <c r="A73" s="1"/>
      <c r="B73" s="4"/>
      <c r="D73" s="1"/>
      <c r="E73" s="2"/>
      <c r="F73" s="2"/>
      <c r="H73" s="2"/>
      <c r="I73" s="2"/>
      <c r="K73" s="2"/>
      <c r="L73" s="2"/>
      <c r="M73" s="1"/>
      <c r="N73" s="1"/>
      <c r="O73" s="1"/>
      <c r="P73" s="1"/>
      <c r="Q73" s="1"/>
      <c r="R73" s="1"/>
      <c r="S73" s="1"/>
    </row>
    <row r="74" spans="1:19" s="3" customFormat="1">
      <c r="A74" s="1"/>
      <c r="B74" s="4"/>
      <c r="D74" s="1"/>
      <c r="E74" s="2"/>
      <c r="F74" s="2"/>
      <c r="H74" s="2"/>
      <c r="I74" s="2"/>
      <c r="K74" s="2"/>
      <c r="L74" s="2"/>
      <c r="M74" s="1"/>
      <c r="N74" s="1"/>
      <c r="O74" s="1"/>
      <c r="P74" s="1"/>
      <c r="Q74" s="1"/>
      <c r="R74" s="1"/>
      <c r="S74"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6:B26"/>
    <mergeCell ref="A39:B39"/>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E02B5-3A63-4F39-B3EE-5AFF3FD19CC8}">
  <sheetPr>
    <tabColor theme="5" tint="0.79998168889431442"/>
    <pageSetUpPr fitToPage="1"/>
  </sheetPr>
  <dimension ref="A1:S70"/>
  <sheetViews>
    <sheetView showGridLines="0" view="pageBreakPreview" topLeftCell="A26" zoomScale="70" zoomScaleNormal="100" zoomScaleSheetLayoutView="70" zoomScalePageLayoutView="70" workbookViewId="0">
      <selection activeCell="B43" sqref="B43"/>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125</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E25-(E23/2)</f>
        <v>0</v>
      </c>
      <c r="S5" s="11"/>
    </row>
    <row r="6" spans="1:19" ht="32.5" customHeight="1">
      <c r="A6" s="47" t="s">
        <v>7</v>
      </c>
      <c r="B6" s="63" t="s">
        <v>126</v>
      </c>
      <c r="C6" s="50"/>
      <c r="D6" s="34"/>
      <c r="E6" s="36"/>
      <c r="F6" s="51">
        <f t="shared" ref="F6:F21" si="0">C6-E6</f>
        <v>0</v>
      </c>
      <c r="G6" s="50"/>
      <c r="H6" s="36"/>
      <c r="I6" s="51">
        <f t="shared" ref="I6:I21" si="1">G6-H6</f>
        <v>0</v>
      </c>
      <c r="J6" s="50"/>
      <c r="K6" s="36"/>
      <c r="L6" s="51">
        <f t="shared" ref="L6:L21" si="2">J6-K6</f>
        <v>0</v>
      </c>
      <c r="P6" s="11"/>
      <c r="Q6" s="41"/>
      <c r="R6" s="42"/>
      <c r="S6" s="11"/>
    </row>
    <row r="7" spans="1:19" ht="32.5" customHeight="1">
      <c r="A7" s="47" t="s">
        <v>8</v>
      </c>
      <c r="B7" s="63" t="s">
        <v>127</v>
      </c>
      <c r="C7" s="50"/>
      <c r="D7" s="34"/>
      <c r="E7" s="36"/>
      <c r="F7" s="51">
        <f t="shared" si="0"/>
        <v>0</v>
      </c>
      <c r="G7" s="50"/>
      <c r="H7" s="36"/>
      <c r="I7" s="51">
        <f t="shared" si="1"/>
        <v>0</v>
      </c>
      <c r="J7" s="50"/>
      <c r="K7" s="36"/>
      <c r="L7" s="51">
        <f t="shared" si="2"/>
        <v>0</v>
      </c>
      <c r="P7" s="11"/>
      <c r="Q7" s="11"/>
      <c r="R7" s="11"/>
      <c r="S7" s="11"/>
    </row>
    <row r="8" spans="1:19" ht="32.5" customHeight="1">
      <c r="A8" s="47" t="s">
        <v>10</v>
      </c>
      <c r="B8" s="63" t="s">
        <v>129</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130</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131</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133</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134</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135</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38</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104</v>
      </c>
      <c r="C15" s="50"/>
      <c r="D15" s="34"/>
      <c r="E15" s="36"/>
      <c r="F15" s="51">
        <f t="shared" si="0"/>
        <v>0</v>
      </c>
      <c r="G15" s="50"/>
      <c r="H15" s="36"/>
      <c r="I15" s="51">
        <f t="shared" si="1"/>
        <v>0</v>
      </c>
      <c r="J15" s="50"/>
      <c r="K15" s="36"/>
      <c r="L15" s="51">
        <f t="shared" si="2"/>
        <v>0</v>
      </c>
      <c r="P15" s="11"/>
      <c r="Q15" s="11"/>
      <c r="R15" s="11"/>
      <c r="S15" s="11"/>
    </row>
    <row r="16" spans="1:19" ht="98" customHeight="1">
      <c r="A16" s="47" t="s">
        <v>21</v>
      </c>
      <c r="B16" s="63" t="s">
        <v>136</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42</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137</v>
      </c>
      <c r="C18" s="50"/>
      <c r="D18" s="34"/>
      <c r="E18" s="36"/>
      <c r="F18" s="51">
        <f t="shared" si="0"/>
        <v>0</v>
      </c>
      <c r="G18" s="50"/>
      <c r="H18" s="36"/>
      <c r="I18" s="51">
        <f t="shared" si="1"/>
        <v>0</v>
      </c>
      <c r="J18" s="50"/>
      <c r="K18" s="36"/>
      <c r="L18" s="51">
        <f t="shared" si="2"/>
        <v>0</v>
      </c>
    </row>
    <row r="19" spans="1:19" ht="32.5" customHeight="1">
      <c r="A19" s="47" t="s">
        <v>26</v>
      </c>
      <c r="B19" s="63" t="s">
        <v>82</v>
      </c>
      <c r="C19" s="50"/>
      <c r="D19" s="34"/>
      <c r="E19" s="36"/>
      <c r="F19" s="51">
        <f t="shared" si="0"/>
        <v>0</v>
      </c>
      <c r="G19" s="50"/>
      <c r="H19" s="36"/>
      <c r="I19" s="51">
        <f t="shared" si="1"/>
        <v>0</v>
      </c>
      <c r="J19" s="50"/>
      <c r="K19" s="36"/>
      <c r="L19" s="51">
        <f t="shared" si="2"/>
        <v>0</v>
      </c>
    </row>
    <row r="20" spans="1:19" ht="32.5" customHeight="1">
      <c r="A20" s="47" t="s">
        <v>27</v>
      </c>
      <c r="B20" s="63" t="s">
        <v>109</v>
      </c>
      <c r="C20" s="50"/>
      <c r="D20" s="34"/>
      <c r="E20" s="36"/>
      <c r="F20" s="51">
        <f t="shared" si="0"/>
        <v>0</v>
      </c>
      <c r="G20" s="50"/>
      <c r="H20" s="36"/>
      <c r="I20" s="51">
        <f t="shared" si="1"/>
        <v>0</v>
      </c>
      <c r="J20" s="50"/>
      <c r="K20" s="36"/>
      <c r="L20" s="51">
        <f t="shared" si="2"/>
        <v>0</v>
      </c>
    </row>
    <row r="21" spans="1:19" ht="32.5" customHeight="1">
      <c r="A21" s="47"/>
      <c r="B21" s="63" t="s">
        <v>66</v>
      </c>
      <c r="C21" s="50"/>
      <c r="D21" s="34"/>
      <c r="E21" s="78"/>
      <c r="F21" s="51">
        <f t="shared" si="0"/>
        <v>0</v>
      </c>
      <c r="G21" s="50"/>
      <c r="H21" s="78"/>
      <c r="I21" s="51">
        <f t="shared" si="1"/>
        <v>0</v>
      </c>
      <c r="J21" s="50"/>
      <c r="K21" s="78"/>
      <c r="L21" s="51">
        <f t="shared" si="2"/>
        <v>0</v>
      </c>
    </row>
    <row r="22" spans="1:19" ht="32.5" customHeight="1">
      <c r="A22" s="99" t="s">
        <v>221</v>
      </c>
      <c r="B22" s="100"/>
      <c r="C22" s="75">
        <f>SUM(C6:C21)</f>
        <v>0</v>
      </c>
      <c r="D22" s="34"/>
      <c r="E22" s="76">
        <f>SUM(E6:E20)</f>
        <v>0</v>
      </c>
      <c r="F22" s="51">
        <f>C22-E22</f>
        <v>0</v>
      </c>
      <c r="G22" s="75">
        <f>SUM(G6:G21)</f>
        <v>0</v>
      </c>
      <c r="H22" s="76">
        <f>SUM(H6:H20)</f>
        <v>0</v>
      </c>
      <c r="I22" s="51">
        <f>G22-H22</f>
        <v>0</v>
      </c>
      <c r="J22" s="75">
        <f>SUM(J6:J21)</f>
        <v>0</v>
      </c>
      <c r="K22" s="76">
        <f>SUM(K6:K20)</f>
        <v>0</v>
      </c>
      <c r="L22" s="51">
        <f>J22-K22</f>
        <v>0</v>
      </c>
      <c r="P22" s="21" t="s">
        <v>58</v>
      </c>
      <c r="Q22" s="11"/>
      <c r="R22" s="11"/>
      <c r="S22" s="11"/>
    </row>
    <row r="23" spans="1:19" ht="26.15" customHeight="1">
      <c r="A23" s="35"/>
      <c r="B23" s="65" t="s">
        <v>56</v>
      </c>
      <c r="C23" s="52"/>
      <c r="D23" s="25"/>
      <c r="E23" s="27"/>
      <c r="F23" s="51">
        <f t="shared" ref="F23:F26" si="3">C23-E23</f>
        <v>0</v>
      </c>
      <c r="G23" s="52"/>
      <c r="H23" s="27"/>
      <c r="I23" s="51">
        <f t="shared" ref="I23:I26" si="4">G23-H23</f>
        <v>0</v>
      </c>
      <c r="J23" s="52"/>
      <c r="K23" s="27"/>
      <c r="L23" s="51">
        <f t="shared" ref="L23:L26" si="5">J23-K23</f>
        <v>0</v>
      </c>
      <c r="P23" s="11"/>
      <c r="Q23" s="20" t="s">
        <v>60</v>
      </c>
      <c r="R23" s="19">
        <f>E27</f>
        <v>0</v>
      </c>
      <c r="S23" s="11"/>
    </row>
    <row r="24" spans="1:19" ht="26.15" customHeight="1">
      <c r="A24" s="35"/>
      <c r="B24" s="65" t="s">
        <v>216</v>
      </c>
      <c r="C24" s="54"/>
      <c r="D24" s="25"/>
      <c r="E24" s="27"/>
      <c r="F24" s="53">
        <f t="shared" si="3"/>
        <v>0</v>
      </c>
      <c r="G24" s="54"/>
      <c r="H24" s="27"/>
      <c r="I24" s="53">
        <f t="shared" si="4"/>
        <v>0</v>
      </c>
      <c r="J24" s="54"/>
      <c r="K24" s="27"/>
      <c r="L24" s="53">
        <f t="shared" si="5"/>
        <v>0</v>
      </c>
      <c r="P24" s="11"/>
      <c r="Q24" s="11"/>
      <c r="R24" s="11"/>
      <c r="S24" s="11"/>
    </row>
    <row r="25" spans="1:19" ht="26.15" customHeight="1">
      <c r="A25" s="45"/>
      <c r="B25" s="65" t="s">
        <v>217</v>
      </c>
      <c r="C25" s="55">
        <f>C22+C24</f>
        <v>0</v>
      </c>
      <c r="D25" s="34"/>
      <c r="E25" s="77">
        <f>E22+E24</f>
        <v>0</v>
      </c>
      <c r="F25" s="53">
        <f t="shared" si="3"/>
        <v>0</v>
      </c>
      <c r="G25" s="55">
        <f>G22+G24</f>
        <v>0</v>
      </c>
      <c r="H25" s="77">
        <f>H22+H24</f>
        <v>0</v>
      </c>
      <c r="I25" s="53">
        <f t="shared" si="4"/>
        <v>0</v>
      </c>
      <c r="J25" s="55">
        <f>J22+J24</f>
        <v>0</v>
      </c>
      <c r="K25" s="77">
        <f>K22+K24</f>
        <v>0</v>
      </c>
      <c r="L25" s="53">
        <f t="shared" si="5"/>
        <v>0</v>
      </c>
      <c r="M25" s="87" t="s">
        <v>241</v>
      </c>
      <c r="P25" s="11"/>
      <c r="Q25" s="18" t="s">
        <v>54</v>
      </c>
      <c r="R25" s="17"/>
      <c r="S25" s="13" t="s">
        <v>55</v>
      </c>
    </row>
    <row r="26" spans="1:19" ht="42" customHeight="1">
      <c r="A26" s="33"/>
      <c r="B26" s="66" t="s">
        <v>218</v>
      </c>
      <c r="C26" s="57"/>
      <c r="D26" s="89" t="e">
        <f>E26/(E25-E23/2)</f>
        <v>#DIV/0!</v>
      </c>
      <c r="E26" s="32"/>
      <c r="F26" s="53">
        <f t="shared" si="3"/>
        <v>0</v>
      </c>
      <c r="G26" s="52"/>
      <c r="H26" s="32"/>
      <c r="I26" s="53">
        <f t="shared" si="4"/>
        <v>0</v>
      </c>
      <c r="J26" s="52"/>
      <c r="K26" s="32"/>
      <c r="L26" s="53">
        <f t="shared" si="5"/>
        <v>0</v>
      </c>
      <c r="M26" s="88" t="e">
        <f>IF(D26&lt;=R16,"○","×")</f>
        <v>#DIV/0!</v>
      </c>
      <c r="P26" s="11"/>
      <c r="Q26" s="16">
        <v>0</v>
      </c>
      <c r="R26" s="15">
        <v>5000000</v>
      </c>
      <c r="S26" s="14">
        <v>0.14000000000000001</v>
      </c>
    </row>
    <row r="27" spans="1:19" ht="26.15" customHeight="1">
      <c r="A27" s="45"/>
      <c r="B27" s="65" t="s">
        <v>219</v>
      </c>
      <c r="C27" s="56">
        <f>C25+C26</f>
        <v>0</v>
      </c>
      <c r="D27" s="24"/>
      <c r="E27" s="31">
        <f>E25+E26</f>
        <v>0</v>
      </c>
      <c r="F27" s="53">
        <f t="shared" ref="F27:L27" si="6">F25+F26</f>
        <v>0</v>
      </c>
      <c r="G27" s="56">
        <f>G25+G26</f>
        <v>0</v>
      </c>
      <c r="H27" s="31">
        <f>H25+H26</f>
        <v>0</v>
      </c>
      <c r="I27" s="53">
        <f t="shared" si="6"/>
        <v>0</v>
      </c>
      <c r="J27" s="56">
        <f>J25+J26</f>
        <v>0</v>
      </c>
      <c r="K27" s="31">
        <f>K25+K26</f>
        <v>0</v>
      </c>
      <c r="L27" s="53">
        <f t="shared" si="6"/>
        <v>0</v>
      </c>
      <c r="P27" s="11"/>
      <c r="Q27" s="15">
        <f>R26+1</f>
        <v>5000001</v>
      </c>
      <c r="R27" s="15">
        <v>10000000</v>
      </c>
      <c r="S27" s="14">
        <v>0.13500000000000001</v>
      </c>
    </row>
    <row r="28" spans="1:19" ht="36.65" customHeight="1">
      <c r="A28" s="30"/>
      <c r="B28" s="66" t="s">
        <v>220</v>
      </c>
      <c r="C28" s="57"/>
      <c r="D28" s="90" t="e">
        <f>E28/E27</f>
        <v>#DIV/0!</v>
      </c>
      <c r="E28" s="29"/>
      <c r="F28" s="51">
        <f t="shared" ref="F28:F38" si="7">C28-E28</f>
        <v>0</v>
      </c>
      <c r="G28" s="52"/>
      <c r="H28" s="29"/>
      <c r="I28" s="51">
        <f t="shared" ref="I28:I38" si="8">G28-H28</f>
        <v>0</v>
      </c>
      <c r="J28" s="52"/>
      <c r="K28" s="29"/>
      <c r="L28" s="51">
        <f t="shared" ref="L28:L38" si="9">J28-K28</f>
        <v>0</v>
      </c>
      <c r="M28" s="88" t="e">
        <f>IF(D28&lt;=R34,"○","×")</f>
        <v>#DIV/0!</v>
      </c>
      <c r="P28" s="11"/>
      <c r="Q28" s="15">
        <f>R27+1</f>
        <v>10000001</v>
      </c>
      <c r="R28" s="15">
        <v>40000000</v>
      </c>
      <c r="S28" s="14">
        <v>0.13</v>
      </c>
    </row>
    <row r="29" spans="1:19" ht="32.5" customHeight="1">
      <c r="A29" s="47"/>
      <c r="B29" s="63" t="s">
        <v>231</v>
      </c>
      <c r="C29" s="52"/>
      <c r="D29" s="25"/>
      <c r="E29" s="83"/>
      <c r="F29" s="53">
        <f t="shared" ref="F29:F34" si="10">C29-E29</f>
        <v>0</v>
      </c>
      <c r="G29" s="52"/>
      <c r="H29" s="83"/>
      <c r="I29" s="53">
        <f t="shared" ref="I29:I34" si="11">G29-H29</f>
        <v>0</v>
      </c>
      <c r="J29" s="52"/>
      <c r="K29" s="83"/>
      <c r="L29" s="51">
        <f t="shared" ref="L29:L34" si="12">J29-K29</f>
        <v>0</v>
      </c>
      <c r="P29" s="11"/>
      <c r="Q29" s="15">
        <f>R28+1</f>
        <v>40000001</v>
      </c>
      <c r="R29" s="15">
        <v>100000000</v>
      </c>
      <c r="S29" s="14">
        <v>0.125</v>
      </c>
    </row>
    <row r="30" spans="1:19" ht="32.5" customHeight="1">
      <c r="A30" s="47"/>
      <c r="B30" s="63" t="s">
        <v>232</v>
      </c>
      <c r="C30" s="52"/>
      <c r="D30" s="25"/>
      <c r="E30" s="83"/>
      <c r="F30" s="53">
        <f t="shared" si="10"/>
        <v>0</v>
      </c>
      <c r="G30" s="52"/>
      <c r="H30" s="83"/>
      <c r="I30" s="53">
        <f t="shared" si="11"/>
        <v>0</v>
      </c>
      <c r="J30" s="52"/>
      <c r="K30" s="83"/>
      <c r="L30" s="51">
        <f t="shared" si="12"/>
        <v>0</v>
      </c>
      <c r="P30" s="11"/>
      <c r="Q30" s="15">
        <f>R29+1</f>
        <v>100000001</v>
      </c>
      <c r="R30" s="15">
        <v>200000000</v>
      </c>
      <c r="S30" s="14">
        <v>0.12</v>
      </c>
    </row>
    <row r="31" spans="1:19" ht="32.5" customHeight="1">
      <c r="A31" s="47"/>
      <c r="B31" s="63" t="s">
        <v>233</v>
      </c>
      <c r="C31" s="52"/>
      <c r="D31" s="25"/>
      <c r="E31" s="83"/>
      <c r="F31" s="53">
        <f t="shared" si="10"/>
        <v>0</v>
      </c>
      <c r="G31" s="52"/>
      <c r="H31" s="83"/>
      <c r="I31" s="53">
        <f t="shared" si="11"/>
        <v>0</v>
      </c>
      <c r="J31" s="52"/>
      <c r="K31" s="83"/>
      <c r="L31" s="51">
        <f t="shared" si="12"/>
        <v>0</v>
      </c>
      <c r="P31" s="11"/>
      <c r="Q31" s="15">
        <f>R30+1</f>
        <v>200000001</v>
      </c>
      <c r="R31" s="15">
        <v>999999999999</v>
      </c>
      <c r="S31" s="14">
        <v>0.115</v>
      </c>
    </row>
    <row r="32" spans="1:19" ht="32.5" customHeight="1">
      <c r="A32" s="47"/>
      <c r="B32" s="63" t="s">
        <v>234</v>
      </c>
      <c r="C32" s="52"/>
      <c r="D32" s="25"/>
      <c r="E32" s="83"/>
      <c r="F32" s="53">
        <f t="shared" si="10"/>
        <v>0</v>
      </c>
      <c r="G32" s="52"/>
      <c r="H32" s="83"/>
      <c r="I32" s="53">
        <f t="shared" si="11"/>
        <v>0</v>
      </c>
      <c r="J32" s="52"/>
      <c r="K32" s="83"/>
      <c r="L32" s="51">
        <f t="shared" si="12"/>
        <v>0</v>
      </c>
      <c r="P32" s="11"/>
      <c r="Q32" s="11"/>
      <c r="R32" s="11"/>
      <c r="S32" s="11"/>
    </row>
    <row r="33" spans="1:19" ht="32.5" customHeight="1">
      <c r="A33" s="47"/>
      <c r="B33" s="63" t="s">
        <v>235</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236</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26.15" customHeight="1">
      <c r="A35" s="101" t="s">
        <v>237</v>
      </c>
      <c r="B35" s="102"/>
      <c r="C35" s="57"/>
      <c r="D35" s="28"/>
      <c r="E35" s="81"/>
      <c r="F35" s="82">
        <f t="shared" si="7"/>
        <v>0</v>
      </c>
      <c r="G35" s="57"/>
      <c r="H35" s="81"/>
      <c r="I35" s="82">
        <f t="shared" si="8"/>
        <v>0</v>
      </c>
      <c r="J35" s="57"/>
      <c r="K35" s="81"/>
      <c r="L35" s="51">
        <f t="shared" si="9"/>
        <v>0</v>
      </c>
      <c r="P35" s="11"/>
      <c r="Q35" s="43"/>
      <c r="R35" s="43"/>
      <c r="S35" s="44"/>
    </row>
    <row r="36" spans="1:19" ht="26.15" customHeight="1">
      <c r="A36" s="45"/>
      <c r="B36" s="65" t="s">
        <v>238</v>
      </c>
      <c r="C36" s="58">
        <f>SUM(C27:C35)</f>
        <v>0</v>
      </c>
      <c r="D36" s="25"/>
      <c r="E36" s="26">
        <f>SUM(E27:E34)</f>
        <v>0</v>
      </c>
      <c r="F36" s="51">
        <f>C36-E36</f>
        <v>0</v>
      </c>
      <c r="G36" s="84">
        <f>SUM(G27:G35)</f>
        <v>0</v>
      </c>
      <c r="H36" s="26">
        <f>SUM(H27:H34)</f>
        <v>0</v>
      </c>
      <c r="I36" s="51">
        <f t="shared" si="8"/>
        <v>0</v>
      </c>
      <c r="J36" s="84">
        <f>SUM(J27:J35)</f>
        <v>0</v>
      </c>
      <c r="K36" s="26">
        <f>SUM(K27:K34)</f>
        <v>0</v>
      </c>
      <c r="L36" s="51">
        <f t="shared" si="9"/>
        <v>0</v>
      </c>
      <c r="P36" s="11"/>
      <c r="Q36" s="43"/>
      <c r="R36" s="43"/>
      <c r="S36" s="44"/>
    </row>
    <row r="37" spans="1:19" ht="26.15" customHeight="1">
      <c r="A37" s="45"/>
      <c r="B37" s="65" t="s">
        <v>230</v>
      </c>
      <c r="C37" s="59"/>
      <c r="D37" s="24"/>
      <c r="E37" s="23"/>
      <c r="F37" s="51">
        <f>C37-E37</f>
        <v>0</v>
      </c>
      <c r="G37" s="59"/>
      <c r="H37" s="23"/>
      <c r="I37" s="51">
        <f t="shared" si="8"/>
        <v>0</v>
      </c>
      <c r="J37" s="59"/>
      <c r="K37" s="23"/>
      <c r="L37" s="51">
        <f t="shared" si="9"/>
        <v>0</v>
      </c>
      <c r="P37" s="11"/>
      <c r="Q37" s="43"/>
      <c r="R37" s="43"/>
      <c r="S37" s="44"/>
    </row>
    <row r="38" spans="1:19" ht="26.15" customHeight="1" thickBot="1">
      <c r="A38" s="46"/>
      <c r="B38" s="67" t="s">
        <v>239</v>
      </c>
      <c r="C38" s="60">
        <f>SUM(C36:C37)</f>
        <v>0</v>
      </c>
      <c r="D38" s="79"/>
      <c r="E38" s="22">
        <f>SUM(E36:E37)</f>
        <v>0</v>
      </c>
      <c r="F38" s="61">
        <f t="shared" si="7"/>
        <v>0</v>
      </c>
      <c r="G38" s="80">
        <f>SUM(G36:G37)</f>
        <v>0</v>
      </c>
      <c r="H38" s="22">
        <f>SUM(H36:H37)</f>
        <v>0</v>
      </c>
      <c r="I38" s="61">
        <f t="shared" si="8"/>
        <v>0</v>
      </c>
      <c r="J38" s="80">
        <f>SUM(J36:J37)</f>
        <v>0</v>
      </c>
      <c r="K38" s="22">
        <f>SUM(K36:K37)</f>
        <v>0</v>
      </c>
      <c r="L38" s="61">
        <f t="shared" si="9"/>
        <v>0</v>
      </c>
      <c r="P38" s="11"/>
      <c r="Q38" s="11"/>
      <c r="R38" s="11"/>
      <c r="S38" s="11"/>
    </row>
    <row r="39" spans="1:19">
      <c r="A39" s="4"/>
      <c r="B39" s="4"/>
      <c r="C39" s="9"/>
      <c r="D39" s="10"/>
      <c r="E39" s="9"/>
      <c r="F39" s="9"/>
      <c r="G39" s="9"/>
      <c r="H39" s="9"/>
      <c r="I39" s="9"/>
      <c r="J39" s="9"/>
      <c r="K39" s="9"/>
      <c r="L39" s="9"/>
      <c r="P39" s="11"/>
      <c r="Q39" s="44"/>
      <c r="R39" s="86"/>
      <c r="S39" s="11"/>
    </row>
    <row r="40" spans="1:19" ht="30" customHeight="1">
      <c r="A40" s="1" t="s">
        <v>59</v>
      </c>
      <c r="P40" s="11"/>
      <c r="Q40" s="11"/>
      <c r="R40" s="11"/>
      <c r="S40" s="11"/>
    </row>
    <row r="41" spans="1:19" ht="24" customHeight="1">
      <c r="A41" s="4"/>
      <c r="B41" s="4" t="s">
        <v>243</v>
      </c>
      <c r="C41" s="10"/>
      <c r="D41" s="10"/>
      <c r="E41" s="9"/>
      <c r="F41" s="9"/>
      <c r="G41" s="10"/>
      <c r="H41" s="9"/>
      <c r="I41" s="9"/>
      <c r="J41" s="10"/>
      <c r="K41" s="9"/>
      <c r="L41" s="9"/>
      <c r="P41" s="11"/>
      <c r="Q41" s="43"/>
      <c r="R41" s="43"/>
      <c r="S41" s="44"/>
    </row>
    <row r="42" spans="1:19" ht="24" customHeight="1">
      <c r="A42" s="4"/>
      <c r="B42" s="4" t="s">
        <v>61</v>
      </c>
      <c r="C42" s="10"/>
      <c r="D42" s="10"/>
      <c r="E42" s="9"/>
      <c r="F42" s="9"/>
      <c r="G42" s="10"/>
      <c r="H42" s="9"/>
      <c r="I42" s="9"/>
      <c r="J42" s="10"/>
      <c r="K42" s="9"/>
      <c r="L42" s="9"/>
      <c r="P42" s="11"/>
      <c r="Q42" s="43"/>
      <c r="R42" s="43"/>
      <c r="S42" s="44"/>
    </row>
    <row r="43" spans="1:19" ht="24" customHeight="1">
      <c r="A43" s="4"/>
      <c r="B43" s="4" t="s">
        <v>245</v>
      </c>
      <c r="C43" s="10"/>
      <c r="D43" s="10"/>
      <c r="E43" s="9"/>
      <c r="F43" s="9"/>
      <c r="G43" s="10"/>
      <c r="H43" s="9"/>
      <c r="I43" s="9"/>
      <c r="J43" s="10"/>
      <c r="K43" s="9"/>
      <c r="L43" s="9"/>
      <c r="P43" s="11"/>
      <c r="Q43" s="43"/>
      <c r="R43" s="43"/>
      <c r="S43" s="44"/>
    </row>
    <row r="44" spans="1:19" ht="24" customHeight="1">
      <c r="A44" s="4"/>
      <c r="B44" s="4"/>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hidden="1"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c r="A63" s="8"/>
      <c r="B63" s="4"/>
      <c r="C63" s="6"/>
      <c r="D63" s="6"/>
      <c r="E63" s="5"/>
      <c r="F63" s="5"/>
      <c r="G63" s="6"/>
      <c r="H63" s="5"/>
      <c r="I63" s="5"/>
      <c r="J63" s="6"/>
      <c r="K63" s="5"/>
      <c r="L63" s="5"/>
    </row>
    <row r="64" spans="1:19">
      <c r="A64" s="7"/>
      <c r="B64" s="4"/>
      <c r="C64" s="6"/>
      <c r="D64" s="6"/>
      <c r="E64" s="5"/>
      <c r="F64" s="5"/>
      <c r="G64" s="6"/>
      <c r="H64" s="5"/>
      <c r="I64" s="5"/>
      <c r="J64" s="6"/>
      <c r="K64" s="5"/>
      <c r="L64" s="5"/>
    </row>
    <row r="65" spans="1:19">
      <c r="B65" s="4"/>
    </row>
    <row r="66" spans="1:19">
      <c r="B66" s="4"/>
    </row>
    <row r="67" spans="1:19">
      <c r="B67" s="4"/>
    </row>
    <row r="68" spans="1:19" s="3" customFormat="1">
      <c r="A68" s="1"/>
      <c r="B68" s="4"/>
      <c r="D68" s="1"/>
      <c r="E68" s="2"/>
      <c r="F68" s="2"/>
      <c r="H68" s="2"/>
      <c r="I68" s="2"/>
      <c r="K68" s="2"/>
      <c r="L68" s="2"/>
      <c r="M68" s="1"/>
      <c r="N68" s="1"/>
      <c r="O68" s="1"/>
      <c r="P68" s="1"/>
      <c r="Q68" s="1"/>
      <c r="R68" s="1"/>
      <c r="S68" s="1"/>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2:B22"/>
    <mergeCell ref="A35:B35"/>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D0CDA-7B01-43E9-B996-E6C8B6FA88E2}">
  <sheetPr>
    <tabColor theme="5" tint="0.79998168889431442"/>
    <pageSetUpPr fitToPage="1"/>
  </sheetPr>
  <dimension ref="A1:S70"/>
  <sheetViews>
    <sheetView showGridLines="0" view="pageBreakPreview" topLeftCell="A26" zoomScale="70" zoomScaleNormal="100" zoomScaleSheetLayoutView="70" zoomScalePageLayoutView="70" workbookViewId="0">
      <selection activeCell="B43" sqref="B43"/>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138</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E25-(E23/2)</f>
        <v>0</v>
      </c>
      <c r="S5" s="11"/>
    </row>
    <row r="6" spans="1:19" ht="32.5" customHeight="1">
      <c r="A6" s="47" t="s">
        <v>7</v>
      </c>
      <c r="B6" s="63" t="s">
        <v>126</v>
      </c>
      <c r="C6" s="50"/>
      <c r="D6" s="34"/>
      <c r="E6" s="36"/>
      <c r="F6" s="51">
        <f t="shared" ref="F6:F21" si="0">C6-E6</f>
        <v>0</v>
      </c>
      <c r="G6" s="50"/>
      <c r="H6" s="36"/>
      <c r="I6" s="51">
        <f t="shared" ref="I6:I21" si="1">G6-H6</f>
        <v>0</v>
      </c>
      <c r="J6" s="50"/>
      <c r="K6" s="36"/>
      <c r="L6" s="51">
        <f t="shared" ref="L6:L21" si="2">J6-K6</f>
        <v>0</v>
      </c>
      <c r="P6" s="11"/>
      <c r="Q6" s="41"/>
      <c r="R6" s="42"/>
      <c r="S6" s="11"/>
    </row>
    <row r="7" spans="1:19" ht="32.5" customHeight="1">
      <c r="A7" s="47" t="s">
        <v>8</v>
      </c>
      <c r="B7" s="63" t="s">
        <v>127</v>
      </c>
      <c r="C7" s="50"/>
      <c r="D7" s="34"/>
      <c r="E7" s="36"/>
      <c r="F7" s="51">
        <f t="shared" si="0"/>
        <v>0</v>
      </c>
      <c r="G7" s="50"/>
      <c r="H7" s="36"/>
      <c r="I7" s="51">
        <f t="shared" si="1"/>
        <v>0</v>
      </c>
      <c r="J7" s="50"/>
      <c r="K7" s="36"/>
      <c r="L7" s="51">
        <f t="shared" si="2"/>
        <v>0</v>
      </c>
      <c r="P7" s="11"/>
      <c r="Q7" s="11"/>
      <c r="R7" s="11"/>
      <c r="S7" s="11"/>
    </row>
    <row r="8" spans="1:19" ht="32.5" customHeight="1">
      <c r="A8" s="47" t="s">
        <v>10</v>
      </c>
      <c r="B8" s="63" t="s">
        <v>129</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130</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131</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3" t="s">
        <v>133</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134</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135</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38</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104</v>
      </c>
      <c r="C15" s="50"/>
      <c r="D15" s="34"/>
      <c r="E15" s="36"/>
      <c r="F15" s="51">
        <f t="shared" si="0"/>
        <v>0</v>
      </c>
      <c r="G15" s="50"/>
      <c r="H15" s="36"/>
      <c r="I15" s="51">
        <f t="shared" si="1"/>
        <v>0</v>
      </c>
      <c r="J15" s="50"/>
      <c r="K15" s="36"/>
      <c r="L15" s="51">
        <f t="shared" si="2"/>
        <v>0</v>
      </c>
      <c r="P15" s="11"/>
      <c r="Q15" s="11"/>
      <c r="R15" s="11"/>
      <c r="S15" s="11"/>
    </row>
    <row r="16" spans="1:19" ht="98" customHeight="1">
      <c r="A16" s="47" t="s">
        <v>21</v>
      </c>
      <c r="B16" s="63" t="s">
        <v>136</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42</v>
      </c>
      <c r="C17" s="50"/>
      <c r="D17" s="34"/>
      <c r="E17" s="36"/>
      <c r="F17" s="51">
        <f t="shared" si="0"/>
        <v>0</v>
      </c>
      <c r="G17" s="50"/>
      <c r="H17" s="36"/>
      <c r="I17" s="51">
        <f t="shared" si="1"/>
        <v>0</v>
      </c>
      <c r="J17" s="50"/>
      <c r="K17" s="36"/>
      <c r="L17" s="51">
        <f t="shared" si="2"/>
        <v>0</v>
      </c>
      <c r="P17" s="11"/>
      <c r="Q17" s="11"/>
      <c r="R17" s="11"/>
      <c r="S17" s="11"/>
    </row>
    <row r="18" spans="1:19" ht="32.5" customHeight="1">
      <c r="A18" s="47" t="s">
        <v>24</v>
      </c>
      <c r="B18" s="63" t="s">
        <v>137</v>
      </c>
      <c r="C18" s="50"/>
      <c r="D18" s="34"/>
      <c r="E18" s="36"/>
      <c r="F18" s="51">
        <f t="shared" si="0"/>
        <v>0</v>
      </c>
      <c r="G18" s="50"/>
      <c r="H18" s="36"/>
      <c r="I18" s="51">
        <f t="shared" si="1"/>
        <v>0</v>
      </c>
      <c r="J18" s="50"/>
      <c r="K18" s="36"/>
      <c r="L18" s="51">
        <f t="shared" si="2"/>
        <v>0</v>
      </c>
    </row>
    <row r="19" spans="1:19" ht="32.5" customHeight="1">
      <c r="A19" s="47" t="s">
        <v>26</v>
      </c>
      <c r="B19" s="63" t="s">
        <v>82</v>
      </c>
      <c r="C19" s="50"/>
      <c r="D19" s="34"/>
      <c r="E19" s="36"/>
      <c r="F19" s="51">
        <f t="shared" si="0"/>
        <v>0</v>
      </c>
      <c r="G19" s="50"/>
      <c r="H19" s="36"/>
      <c r="I19" s="51">
        <f t="shared" si="1"/>
        <v>0</v>
      </c>
      <c r="J19" s="50"/>
      <c r="K19" s="36"/>
      <c r="L19" s="51">
        <f t="shared" si="2"/>
        <v>0</v>
      </c>
    </row>
    <row r="20" spans="1:19" ht="32.5" customHeight="1">
      <c r="A20" s="47" t="s">
        <v>27</v>
      </c>
      <c r="B20" s="63" t="s">
        <v>109</v>
      </c>
      <c r="C20" s="50"/>
      <c r="D20" s="34"/>
      <c r="E20" s="36"/>
      <c r="F20" s="51">
        <f t="shared" si="0"/>
        <v>0</v>
      </c>
      <c r="G20" s="50"/>
      <c r="H20" s="36"/>
      <c r="I20" s="51">
        <f t="shared" si="1"/>
        <v>0</v>
      </c>
      <c r="J20" s="50"/>
      <c r="K20" s="36"/>
      <c r="L20" s="51">
        <f t="shared" si="2"/>
        <v>0</v>
      </c>
    </row>
    <row r="21" spans="1:19" ht="32.5" customHeight="1">
      <c r="A21" s="47"/>
      <c r="B21" s="63" t="s">
        <v>66</v>
      </c>
      <c r="C21" s="50"/>
      <c r="D21" s="34"/>
      <c r="E21" s="78"/>
      <c r="F21" s="51">
        <f t="shared" si="0"/>
        <v>0</v>
      </c>
      <c r="G21" s="50"/>
      <c r="H21" s="78"/>
      <c r="I21" s="51">
        <f t="shared" si="1"/>
        <v>0</v>
      </c>
      <c r="J21" s="50"/>
      <c r="K21" s="78"/>
      <c r="L21" s="51">
        <f t="shared" si="2"/>
        <v>0</v>
      </c>
    </row>
    <row r="22" spans="1:19" ht="32.5" customHeight="1">
      <c r="A22" s="99" t="s">
        <v>221</v>
      </c>
      <c r="B22" s="100"/>
      <c r="C22" s="75">
        <f>SUM(C6:C21)</f>
        <v>0</v>
      </c>
      <c r="D22" s="34"/>
      <c r="E22" s="76">
        <f>SUM(E6:E20)</f>
        <v>0</v>
      </c>
      <c r="F22" s="51">
        <f>C22-E22</f>
        <v>0</v>
      </c>
      <c r="G22" s="75">
        <f>SUM(G6:G21)</f>
        <v>0</v>
      </c>
      <c r="H22" s="76">
        <f>SUM(H6:H20)</f>
        <v>0</v>
      </c>
      <c r="I22" s="51">
        <f>G22-H22</f>
        <v>0</v>
      </c>
      <c r="J22" s="75">
        <f>SUM(J6:J21)</f>
        <v>0</v>
      </c>
      <c r="K22" s="76">
        <f>SUM(K6:K20)</f>
        <v>0</v>
      </c>
      <c r="L22" s="51">
        <f>J22-K22</f>
        <v>0</v>
      </c>
      <c r="P22" s="21" t="s">
        <v>58</v>
      </c>
      <c r="Q22" s="11"/>
      <c r="R22" s="11"/>
      <c r="S22" s="11"/>
    </row>
    <row r="23" spans="1:19" ht="26.15" customHeight="1">
      <c r="A23" s="35"/>
      <c r="B23" s="65" t="s">
        <v>56</v>
      </c>
      <c r="C23" s="52"/>
      <c r="D23" s="25"/>
      <c r="E23" s="27"/>
      <c r="F23" s="51">
        <f t="shared" ref="F23:F26" si="3">C23-E23</f>
        <v>0</v>
      </c>
      <c r="G23" s="52"/>
      <c r="H23" s="27"/>
      <c r="I23" s="51">
        <f t="shared" ref="I23:I26" si="4">G23-H23</f>
        <v>0</v>
      </c>
      <c r="J23" s="52"/>
      <c r="K23" s="27"/>
      <c r="L23" s="51">
        <f t="shared" ref="L23:L26" si="5">J23-K23</f>
        <v>0</v>
      </c>
      <c r="P23" s="11"/>
      <c r="Q23" s="20" t="s">
        <v>60</v>
      </c>
      <c r="R23" s="19">
        <f>E27</f>
        <v>0</v>
      </c>
      <c r="S23" s="11"/>
    </row>
    <row r="24" spans="1:19" ht="26.15" customHeight="1">
      <c r="A24" s="35"/>
      <c r="B24" s="65" t="s">
        <v>216</v>
      </c>
      <c r="C24" s="54"/>
      <c r="D24" s="25"/>
      <c r="E24" s="27"/>
      <c r="F24" s="53">
        <f t="shared" si="3"/>
        <v>0</v>
      </c>
      <c r="G24" s="54"/>
      <c r="H24" s="27"/>
      <c r="I24" s="53">
        <f t="shared" si="4"/>
        <v>0</v>
      </c>
      <c r="J24" s="54"/>
      <c r="K24" s="27"/>
      <c r="L24" s="53">
        <f t="shared" si="5"/>
        <v>0</v>
      </c>
      <c r="M24" s="87" t="s">
        <v>241</v>
      </c>
      <c r="P24" s="11"/>
      <c r="Q24" s="11"/>
      <c r="R24" s="11"/>
      <c r="S24" s="11"/>
    </row>
    <row r="25" spans="1:19" ht="26.15" customHeight="1">
      <c r="A25" s="45"/>
      <c r="B25" s="65" t="s">
        <v>217</v>
      </c>
      <c r="C25" s="55">
        <f>C22+C24</f>
        <v>0</v>
      </c>
      <c r="D25" s="34"/>
      <c r="E25" s="77">
        <f>E22+E24</f>
        <v>0</v>
      </c>
      <c r="F25" s="53">
        <f t="shared" si="3"/>
        <v>0</v>
      </c>
      <c r="G25" s="55">
        <f>G22+G24</f>
        <v>0</v>
      </c>
      <c r="H25" s="77">
        <f>H22+H24</f>
        <v>0</v>
      </c>
      <c r="I25" s="53">
        <f t="shared" si="4"/>
        <v>0</v>
      </c>
      <c r="J25" s="55">
        <f>J22+J24</f>
        <v>0</v>
      </c>
      <c r="K25" s="77">
        <f>K22+K24</f>
        <v>0</v>
      </c>
      <c r="L25" s="53">
        <f t="shared" si="5"/>
        <v>0</v>
      </c>
      <c r="M25" s="88" t="str">
        <f>IF(D25&lt;=R16,"○","×")</f>
        <v>○</v>
      </c>
      <c r="P25" s="11"/>
      <c r="Q25" s="18" t="s">
        <v>54</v>
      </c>
      <c r="R25" s="17"/>
      <c r="S25" s="13" t="s">
        <v>55</v>
      </c>
    </row>
    <row r="26" spans="1:19" ht="42" customHeight="1">
      <c r="A26" s="33"/>
      <c r="B26" s="66" t="s">
        <v>218</v>
      </c>
      <c r="C26" s="57"/>
      <c r="D26" s="89" t="e">
        <f>E26/(E25-E23/2)</f>
        <v>#DIV/0!</v>
      </c>
      <c r="E26" s="32"/>
      <c r="F26" s="53">
        <f t="shared" si="3"/>
        <v>0</v>
      </c>
      <c r="G26" s="52"/>
      <c r="H26" s="32"/>
      <c r="I26" s="53">
        <f t="shared" si="4"/>
        <v>0</v>
      </c>
      <c r="J26" s="52"/>
      <c r="K26" s="32"/>
      <c r="L26" s="53">
        <f t="shared" si="5"/>
        <v>0</v>
      </c>
      <c r="P26" s="11"/>
      <c r="Q26" s="16">
        <v>0</v>
      </c>
      <c r="R26" s="15">
        <v>5000000</v>
      </c>
      <c r="S26" s="14">
        <v>0.14000000000000001</v>
      </c>
    </row>
    <row r="27" spans="1:19" ht="26.15" customHeight="1">
      <c r="A27" s="45"/>
      <c r="B27" s="65" t="s">
        <v>219</v>
      </c>
      <c r="C27" s="56">
        <f>C25+C26</f>
        <v>0</v>
      </c>
      <c r="D27" s="24"/>
      <c r="E27" s="31">
        <f>E25+E26</f>
        <v>0</v>
      </c>
      <c r="F27" s="53">
        <f t="shared" ref="F27:L27" si="6">F25+F26</f>
        <v>0</v>
      </c>
      <c r="G27" s="56">
        <f>G25+G26</f>
        <v>0</v>
      </c>
      <c r="H27" s="31">
        <f>H25+H26</f>
        <v>0</v>
      </c>
      <c r="I27" s="53">
        <f t="shared" si="6"/>
        <v>0</v>
      </c>
      <c r="J27" s="56">
        <f>J25+J26</f>
        <v>0</v>
      </c>
      <c r="K27" s="31">
        <f>K25+K26</f>
        <v>0</v>
      </c>
      <c r="L27" s="53">
        <f t="shared" si="6"/>
        <v>0</v>
      </c>
      <c r="M27" s="88" t="str">
        <f>IF(D27&lt;=R34,"○","×")</f>
        <v>○</v>
      </c>
      <c r="P27" s="11"/>
      <c r="Q27" s="15">
        <f>R26+1</f>
        <v>5000001</v>
      </c>
      <c r="R27" s="15">
        <v>10000000</v>
      </c>
      <c r="S27" s="14">
        <v>0.13500000000000001</v>
      </c>
    </row>
    <row r="28" spans="1:19" ht="36.65" customHeight="1">
      <c r="A28" s="30"/>
      <c r="B28" s="66" t="s">
        <v>220</v>
      </c>
      <c r="C28" s="57"/>
      <c r="D28" s="90" t="e">
        <f>E28/E27</f>
        <v>#DIV/0!</v>
      </c>
      <c r="E28" s="29"/>
      <c r="F28" s="51">
        <f t="shared" ref="F28:F38" si="7">C28-E28</f>
        <v>0</v>
      </c>
      <c r="G28" s="52"/>
      <c r="H28" s="29"/>
      <c r="I28" s="51">
        <f t="shared" ref="I28:I38" si="8">G28-H28</f>
        <v>0</v>
      </c>
      <c r="J28" s="52"/>
      <c r="K28" s="29"/>
      <c r="L28" s="51">
        <f t="shared" ref="L28:L38" si="9">J28-K28</f>
        <v>0</v>
      </c>
      <c r="P28" s="11"/>
      <c r="Q28" s="15">
        <f>R27+1</f>
        <v>10000001</v>
      </c>
      <c r="R28" s="15">
        <v>40000000</v>
      </c>
      <c r="S28" s="14">
        <v>0.13</v>
      </c>
    </row>
    <row r="29" spans="1:19" ht="32.5" customHeight="1">
      <c r="A29" s="47"/>
      <c r="B29" s="63" t="s">
        <v>231</v>
      </c>
      <c r="C29" s="52"/>
      <c r="D29" s="25"/>
      <c r="E29" s="83"/>
      <c r="F29" s="53">
        <f t="shared" ref="F29:F34" si="10">C29-E29</f>
        <v>0</v>
      </c>
      <c r="G29" s="52"/>
      <c r="H29" s="83"/>
      <c r="I29" s="53">
        <f t="shared" ref="I29:I34" si="11">G29-H29</f>
        <v>0</v>
      </c>
      <c r="J29" s="52"/>
      <c r="K29" s="83"/>
      <c r="L29" s="51">
        <f t="shared" ref="L29:L34" si="12">J29-K29</f>
        <v>0</v>
      </c>
      <c r="P29" s="11"/>
      <c r="Q29" s="15">
        <f>R28+1</f>
        <v>40000001</v>
      </c>
      <c r="R29" s="15">
        <v>100000000</v>
      </c>
      <c r="S29" s="14">
        <v>0.125</v>
      </c>
    </row>
    <row r="30" spans="1:19" ht="32.5" customHeight="1">
      <c r="A30" s="47"/>
      <c r="B30" s="63" t="s">
        <v>232</v>
      </c>
      <c r="C30" s="52"/>
      <c r="D30" s="25"/>
      <c r="E30" s="83"/>
      <c r="F30" s="53">
        <f t="shared" si="10"/>
        <v>0</v>
      </c>
      <c r="G30" s="52"/>
      <c r="H30" s="83"/>
      <c r="I30" s="53">
        <f t="shared" si="11"/>
        <v>0</v>
      </c>
      <c r="J30" s="52"/>
      <c r="K30" s="83"/>
      <c r="L30" s="51">
        <f t="shared" si="12"/>
        <v>0</v>
      </c>
      <c r="P30" s="11"/>
      <c r="Q30" s="15">
        <f>R29+1</f>
        <v>100000001</v>
      </c>
      <c r="R30" s="15">
        <v>200000000</v>
      </c>
      <c r="S30" s="14">
        <v>0.12</v>
      </c>
    </row>
    <row r="31" spans="1:19" ht="32.5" customHeight="1">
      <c r="A31" s="47"/>
      <c r="B31" s="63" t="s">
        <v>233</v>
      </c>
      <c r="C31" s="52"/>
      <c r="D31" s="25"/>
      <c r="E31" s="83"/>
      <c r="F31" s="53">
        <f t="shared" si="10"/>
        <v>0</v>
      </c>
      <c r="G31" s="52"/>
      <c r="H31" s="83"/>
      <c r="I31" s="53">
        <f t="shared" si="11"/>
        <v>0</v>
      </c>
      <c r="J31" s="52"/>
      <c r="K31" s="83"/>
      <c r="L31" s="51">
        <f t="shared" si="12"/>
        <v>0</v>
      </c>
      <c r="P31" s="11"/>
      <c r="Q31" s="15">
        <f>R30+1</f>
        <v>200000001</v>
      </c>
      <c r="R31" s="15">
        <v>999999999999</v>
      </c>
      <c r="S31" s="14">
        <v>0.115</v>
      </c>
    </row>
    <row r="32" spans="1:19" ht="32.5" customHeight="1">
      <c r="A32" s="47"/>
      <c r="B32" s="63" t="s">
        <v>234</v>
      </c>
      <c r="C32" s="52"/>
      <c r="D32" s="25"/>
      <c r="E32" s="83"/>
      <c r="F32" s="53">
        <f t="shared" si="10"/>
        <v>0</v>
      </c>
      <c r="G32" s="52"/>
      <c r="H32" s="83"/>
      <c r="I32" s="53">
        <f t="shared" si="11"/>
        <v>0</v>
      </c>
      <c r="J32" s="52"/>
      <c r="K32" s="83"/>
      <c r="L32" s="51">
        <f t="shared" si="12"/>
        <v>0</v>
      </c>
      <c r="P32" s="11"/>
      <c r="Q32" s="11"/>
      <c r="R32" s="11"/>
      <c r="S32" s="11"/>
    </row>
    <row r="33" spans="1:19" ht="32.5" customHeight="1">
      <c r="A33" s="47"/>
      <c r="B33" s="63" t="s">
        <v>235</v>
      </c>
      <c r="C33" s="52"/>
      <c r="D33" s="25"/>
      <c r="E33" s="83"/>
      <c r="F33" s="53">
        <f t="shared" si="10"/>
        <v>0</v>
      </c>
      <c r="G33" s="52"/>
      <c r="H33" s="83"/>
      <c r="I33" s="53">
        <f t="shared" si="11"/>
        <v>0</v>
      </c>
      <c r="J33" s="52"/>
      <c r="K33" s="83"/>
      <c r="L33" s="51">
        <f t="shared" si="12"/>
        <v>0</v>
      </c>
      <c r="P33" s="11"/>
      <c r="Q33" s="11"/>
      <c r="R33" s="11"/>
      <c r="S33" s="11"/>
    </row>
    <row r="34" spans="1:19" ht="32.5" customHeight="1">
      <c r="A34" s="47"/>
      <c r="B34" s="63" t="s">
        <v>236</v>
      </c>
      <c r="C34" s="52"/>
      <c r="D34" s="25"/>
      <c r="E34" s="83"/>
      <c r="F34" s="53">
        <f t="shared" si="10"/>
        <v>0</v>
      </c>
      <c r="G34" s="52"/>
      <c r="H34" s="83"/>
      <c r="I34" s="53">
        <f t="shared" si="11"/>
        <v>0</v>
      </c>
      <c r="J34" s="52"/>
      <c r="K34" s="83"/>
      <c r="L34" s="51">
        <f t="shared" si="12"/>
        <v>0</v>
      </c>
      <c r="P34" s="11"/>
      <c r="Q34" s="13" t="s">
        <v>57</v>
      </c>
      <c r="R34" s="12">
        <f>VLOOKUP(R23,Q26:S31,3,1)</f>
        <v>0.14000000000000001</v>
      </c>
      <c r="S34" s="11"/>
    </row>
    <row r="35" spans="1:19" ht="26.15" customHeight="1">
      <c r="A35" s="101" t="s">
        <v>237</v>
      </c>
      <c r="B35" s="102"/>
      <c r="C35" s="57"/>
      <c r="D35" s="28"/>
      <c r="E35" s="81"/>
      <c r="F35" s="82">
        <f t="shared" si="7"/>
        <v>0</v>
      </c>
      <c r="G35" s="57"/>
      <c r="H35" s="81"/>
      <c r="I35" s="82">
        <f t="shared" si="8"/>
        <v>0</v>
      </c>
      <c r="J35" s="57"/>
      <c r="K35" s="81"/>
      <c r="L35" s="51">
        <f t="shared" si="9"/>
        <v>0</v>
      </c>
      <c r="P35" s="11"/>
      <c r="Q35" s="43"/>
      <c r="R35" s="43"/>
      <c r="S35" s="44"/>
    </row>
    <row r="36" spans="1:19" ht="26.15" customHeight="1">
      <c r="A36" s="45"/>
      <c r="B36" s="65" t="s">
        <v>238</v>
      </c>
      <c r="C36" s="58">
        <f>SUM(C27:C35)</f>
        <v>0</v>
      </c>
      <c r="D36" s="25"/>
      <c r="E36" s="26">
        <f>SUM(E27:E34)</f>
        <v>0</v>
      </c>
      <c r="F36" s="51">
        <f>C36-E36</f>
        <v>0</v>
      </c>
      <c r="G36" s="84">
        <f>SUM(G27:G35)</f>
        <v>0</v>
      </c>
      <c r="H36" s="26">
        <f>SUM(H27:H34)</f>
        <v>0</v>
      </c>
      <c r="I36" s="51">
        <f t="shared" si="8"/>
        <v>0</v>
      </c>
      <c r="J36" s="84">
        <f>SUM(J27:J35)</f>
        <v>0</v>
      </c>
      <c r="K36" s="26">
        <f>SUM(K27:K34)</f>
        <v>0</v>
      </c>
      <c r="L36" s="51">
        <f t="shared" si="9"/>
        <v>0</v>
      </c>
      <c r="P36" s="11"/>
      <c r="Q36" s="43"/>
      <c r="R36" s="43"/>
      <c r="S36" s="44"/>
    </row>
    <row r="37" spans="1:19" ht="26.15" customHeight="1">
      <c r="A37" s="45"/>
      <c r="B37" s="65" t="s">
        <v>230</v>
      </c>
      <c r="C37" s="59"/>
      <c r="D37" s="24"/>
      <c r="E37" s="23"/>
      <c r="F37" s="51">
        <f>C37-E37</f>
        <v>0</v>
      </c>
      <c r="G37" s="59"/>
      <c r="H37" s="23"/>
      <c r="I37" s="51">
        <f t="shared" si="8"/>
        <v>0</v>
      </c>
      <c r="J37" s="59"/>
      <c r="K37" s="23"/>
      <c r="L37" s="51">
        <f t="shared" si="9"/>
        <v>0</v>
      </c>
      <c r="P37" s="11"/>
      <c r="Q37" s="43"/>
      <c r="R37" s="43"/>
      <c r="S37" s="44"/>
    </row>
    <row r="38" spans="1:19" ht="26.15" customHeight="1" thickBot="1">
      <c r="A38" s="46"/>
      <c r="B38" s="67" t="s">
        <v>239</v>
      </c>
      <c r="C38" s="60">
        <f>SUM(C36:C37)</f>
        <v>0</v>
      </c>
      <c r="D38" s="79"/>
      <c r="E38" s="22">
        <f>SUM(E36:E37)</f>
        <v>0</v>
      </c>
      <c r="F38" s="61">
        <f t="shared" si="7"/>
        <v>0</v>
      </c>
      <c r="G38" s="80">
        <f>SUM(G36:G37)</f>
        <v>0</v>
      </c>
      <c r="H38" s="22">
        <f>SUM(H36:H37)</f>
        <v>0</v>
      </c>
      <c r="I38" s="61">
        <f t="shared" si="8"/>
        <v>0</v>
      </c>
      <c r="J38" s="80">
        <f>SUM(J36:J37)</f>
        <v>0</v>
      </c>
      <c r="K38" s="22">
        <f>SUM(K36:K37)</f>
        <v>0</v>
      </c>
      <c r="L38" s="61">
        <f t="shared" si="9"/>
        <v>0</v>
      </c>
      <c r="P38" s="11"/>
      <c r="Q38" s="11"/>
      <c r="R38" s="11"/>
      <c r="S38" s="11"/>
    </row>
    <row r="39" spans="1:19">
      <c r="A39" s="4"/>
      <c r="B39" s="4"/>
      <c r="C39" s="9"/>
      <c r="D39" s="10"/>
      <c r="E39" s="9"/>
      <c r="F39" s="9"/>
      <c r="G39" s="9"/>
      <c r="H39" s="9"/>
      <c r="I39" s="9"/>
      <c r="J39" s="9"/>
      <c r="K39" s="9"/>
      <c r="L39" s="9"/>
      <c r="P39" s="11"/>
      <c r="Q39" s="44"/>
      <c r="R39" s="86"/>
      <c r="S39" s="11"/>
    </row>
    <row r="40" spans="1:19" ht="30" customHeight="1">
      <c r="A40" s="1" t="s">
        <v>59</v>
      </c>
      <c r="P40" s="11"/>
      <c r="Q40" s="11"/>
      <c r="R40" s="11"/>
      <c r="S40" s="11"/>
    </row>
    <row r="41" spans="1:19" ht="24" customHeight="1">
      <c r="A41" s="4"/>
      <c r="B41" s="4" t="s">
        <v>243</v>
      </c>
      <c r="C41" s="10"/>
      <c r="D41" s="10"/>
      <c r="E41" s="9"/>
      <c r="F41" s="9"/>
      <c r="G41" s="10"/>
      <c r="H41" s="9"/>
      <c r="I41" s="9"/>
      <c r="J41" s="10"/>
      <c r="K41" s="9"/>
      <c r="L41" s="9"/>
      <c r="P41" s="11"/>
      <c r="Q41" s="43"/>
      <c r="R41" s="43"/>
      <c r="S41" s="44"/>
    </row>
    <row r="42" spans="1:19" ht="24" customHeight="1">
      <c r="A42" s="4"/>
      <c r="B42" s="4" t="s">
        <v>61</v>
      </c>
      <c r="C42" s="10"/>
      <c r="D42" s="10"/>
      <c r="E42" s="9"/>
      <c r="F42" s="9"/>
      <c r="G42" s="10"/>
      <c r="H42" s="9"/>
      <c r="I42" s="9"/>
      <c r="J42" s="10"/>
      <c r="K42" s="9"/>
      <c r="L42" s="9"/>
      <c r="P42" s="11"/>
      <c r="Q42" s="43"/>
      <c r="R42" s="43"/>
      <c r="S42" s="44"/>
    </row>
    <row r="43" spans="1:19" ht="24" customHeight="1">
      <c r="A43" s="4"/>
      <c r="B43" s="4" t="s">
        <v>245</v>
      </c>
      <c r="C43" s="10"/>
      <c r="D43" s="10"/>
      <c r="E43" s="9"/>
      <c r="F43" s="9"/>
      <c r="G43" s="10"/>
      <c r="H43" s="9"/>
      <c r="I43" s="9"/>
      <c r="J43" s="10"/>
      <c r="K43" s="9"/>
      <c r="L43" s="9"/>
      <c r="P43" s="11"/>
      <c r="Q43" s="43"/>
      <c r="R43" s="43"/>
      <c r="S43" s="44"/>
    </row>
    <row r="44" spans="1:19" ht="24" customHeight="1">
      <c r="A44" s="4"/>
      <c r="B44" s="4"/>
      <c r="C44" s="10"/>
      <c r="D44" s="10"/>
      <c r="E44" s="9"/>
      <c r="F44" s="9"/>
      <c r="G44" s="10"/>
      <c r="H44" s="9"/>
      <c r="I44" s="9"/>
      <c r="J44" s="10"/>
      <c r="K44" s="9"/>
      <c r="L44" s="9"/>
      <c r="P44" s="11"/>
      <c r="Q44" s="43"/>
      <c r="R44" s="43"/>
      <c r="S44" s="44"/>
    </row>
    <row r="45" spans="1:19" ht="24" customHeight="1">
      <c r="A45" s="4"/>
      <c r="B45" s="4"/>
      <c r="C45" s="10"/>
      <c r="D45" s="10"/>
      <c r="E45" s="9"/>
      <c r="F45" s="9"/>
      <c r="G45" s="10"/>
      <c r="H45" s="9"/>
      <c r="I45" s="9"/>
      <c r="J45" s="10"/>
      <c r="K45" s="9"/>
      <c r="L45" s="9"/>
      <c r="P45" s="11"/>
      <c r="Q45" s="43"/>
      <c r="R45" s="43"/>
      <c r="S45" s="44"/>
    </row>
    <row r="46" spans="1:19" ht="24" customHeight="1">
      <c r="A46" s="4"/>
      <c r="B46" s="4"/>
      <c r="C46" s="10"/>
      <c r="D46" s="10"/>
      <c r="E46" s="9"/>
      <c r="F46" s="9"/>
      <c r="G46" s="10"/>
      <c r="H46" s="9"/>
      <c r="I46" s="9"/>
      <c r="J46" s="10"/>
      <c r="K46" s="9"/>
      <c r="L46" s="9"/>
      <c r="P46" s="11"/>
      <c r="Q46" s="43"/>
      <c r="R46" s="43"/>
      <c r="S46" s="44"/>
    </row>
    <row r="47" spans="1:19" ht="24" customHeight="1">
      <c r="A47" s="4"/>
      <c r="B47" s="4"/>
      <c r="C47" s="10"/>
      <c r="D47" s="10"/>
      <c r="E47" s="9"/>
      <c r="F47" s="9"/>
      <c r="G47" s="10"/>
      <c r="H47" s="9"/>
      <c r="I47" s="9"/>
      <c r="J47" s="10"/>
      <c r="K47" s="9"/>
      <c r="L47" s="9"/>
      <c r="P47" s="11"/>
      <c r="Q47" s="43"/>
      <c r="R47" s="43"/>
      <c r="S47" s="44"/>
    </row>
    <row r="48" spans="1:19" ht="24" customHeight="1">
      <c r="A48" s="4"/>
      <c r="B48" s="4"/>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hidden="1" customHeight="1">
      <c r="A52" s="4"/>
      <c r="B52" s="4"/>
      <c r="C52" s="10"/>
      <c r="D52" s="10"/>
      <c r="E52" s="9"/>
      <c r="F52" s="9"/>
      <c r="G52" s="10"/>
      <c r="H52" s="9"/>
      <c r="I52" s="9"/>
      <c r="J52" s="10"/>
      <c r="K52" s="9"/>
      <c r="L52" s="9"/>
      <c r="P52" s="11"/>
      <c r="Q52" s="43"/>
      <c r="R52" s="43"/>
      <c r="S52" s="44"/>
    </row>
    <row r="53" spans="1:19" ht="24" hidden="1" customHeight="1">
      <c r="A53" s="4"/>
      <c r="B53" s="4"/>
      <c r="C53" s="10"/>
      <c r="D53" s="10"/>
      <c r="E53" s="9"/>
      <c r="F53" s="9"/>
      <c r="G53" s="10"/>
      <c r="H53" s="9"/>
      <c r="I53" s="9"/>
      <c r="J53" s="10"/>
      <c r="K53" s="9"/>
      <c r="L53" s="9"/>
      <c r="P53" s="11"/>
      <c r="Q53" s="43"/>
      <c r="R53" s="43"/>
      <c r="S53" s="44"/>
    </row>
    <row r="54" spans="1:19" ht="24" hidden="1" customHeight="1">
      <c r="A54" s="4"/>
      <c r="B54" s="4"/>
      <c r="C54" s="10"/>
      <c r="D54" s="10"/>
      <c r="E54" s="9"/>
      <c r="F54" s="9"/>
      <c r="G54" s="10"/>
      <c r="H54" s="9"/>
      <c r="I54" s="9"/>
      <c r="J54" s="10"/>
      <c r="K54" s="9"/>
      <c r="L54" s="9"/>
      <c r="P54" s="11"/>
      <c r="Q54" s="43"/>
      <c r="R54" s="43"/>
      <c r="S54" s="44"/>
    </row>
    <row r="55" spans="1:19" ht="24" hidden="1" customHeight="1">
      <c r="A55" s="4"/>
      <c r="B55" s="4"/>
      <c r="C55" s="10"/>
      <c r="D55" s="10"/>
      <c r="E55" s="9"/>
      <c r="F55" s="9"/>
      <c r="G55" s="10"/>
      <c r="H55" s="9"/>
      <c r="I55" s="9"/>
      <c r="J55" s="10"/>
      <c r="K55" s="9"/>
      <c r="L55" s="9"/>
      <c r="P55" s="11"/>
      <c r="Q55" s="43"/>
      <c r="R55" s="43"/>
      <c r="S55" s="44"/>
    </row>
    <row r="56" spans="1:19" ht="24" hidden="1"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c r="A63" s="8"/>
      <c r="B63" s="4"/>
      <c r="C63" s="6"/>
      <c r="D63" s="6"/>
      <c r="E63" s="5"/>
      <c r="F63" s="5"/>
      <c r="G63" s="6"/>
      <c r="H63" s="5"/>
      <c r="I63" s="5"/>
      <c r="J63" s="6"/>
      <c r="K63" s="5"/>
      <c r="L63" s="5"/>
    </row>
    <row r="64" spans="1:19">
      <c r="A64" s="7"/>
      <c r="B64" s="4"/>
      <c r="C64" s="6"/>
      <c r="D64" s="6"/>
      <c r="E64" s="5"/>
      <c r="F64" s="5"/>
      <c r="G64" s="6"/>
      <c r="H64" s="5"/>
      <c r="I64" s="5"/>
      <c r="J64" s="6"/>
      <c r="K64" s="5"/>
      <c r="L64" s="5"/>
    </row>
    <row r="65" spans="1:19">
      <c r="B65" s="4"/>
    </row>
    <row r="66" spans="1:19">
      <c r="B66" s="4"/>
    </row>
    <row r="67" spans="1:19">
      <c r="B67" s="4"/>
    </row>
    <row r="68" spans="1:19" s="3" customFormat="1">
      <c r="A68" s="1"/>
      <c r="B68" s="4"/>
      <c r="D68" s="1"/>
      <c r="E68" s="2"/>
      <c r="F68" s="2"/>
      <c r="H68" s="2"/>
      <c r="I68" s="2"/>
      <c r="K68" s="2"/>
      <c r="L68" s="2"/>
      <c r="M68" s="1"/>
      <c r="N68" s="1"/>
      <c r="O68" s="1"/>
      <c r="P68" s="1"/>
      <c r="Q68" s="1"/>
      <c r="R68" s="1"/>
      <c r="S68" s="1"/>
    </row>
    <row r="69" spans="1:19" s="3" customFormat="1">
      <c r="A69" s="1"/>
      <c r="B69" s="4"/>
      <c r="D69" s="1"/>
      <c r="E69" s="2"/>
      <c r="F69" s="2"/>
      <c r="H69" s="2"/>
      <c r="I69" s="2"/>
      <c r="K69" s="2"/>
      <c r="L69" s="2"/>
      <c r="M69" s="1"/>
      <c r="N69" s="1"/>
      <c r="O69" s="1"/>
      <c r="P69" s="1"/>
      <c r="Q69" s="1"/>
      <c r="R69" s="1"/>
      <c r="S69" s="1"/>
    </row>
    <row r="70" spans="1:19" s="3" customFormat="1">
      <c r="A70" s="1"/>
      <c r="B70" s="4"/>
      <c r="D70" s="1"/>
      <c r="E70" s="2"/>
      <c r="F70" s="2"/>
      <c r="H70" s="2"/>
      <c r="I70" s="2"/>
      <c r="K70" s="2"/>
      <c r="L70" s="2"/>
      <c r="M70" s="1"/>
      <c r="N70" s="1"/>
      <c r="O70" s="1"/>
      <c r="P70" s="1"/>
      <c r="Q70" s="1"/>
      <c r="R70" s="1"/>
      <c r="S70"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2:B22"/>
    <mergeCell ref="A35:B35"/>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C6BCD-9BC4-49F3-9F88-D03B90D16D0C}">
  <sheetPr>
    <tabColor theme="5" tint="0.79998168889431442"/>
    <pageSetUpPr fitToPage="1"/>
  </sheetPr>
  <dimension ref="A1:S75"/>
  <sheetViews>
    <sheetView showGridLines="0" view="pageBreakPreview" topLeftCell="A30" zoomScale="70" zoomScaleNormal="100" zoomScaleSheetLayoutView="70" zoomScalePageLayoutView="70" workbookViewId="0">
      <selection activeCell="B48" sqref="B48"/>
    </sheetView>
  </sheetViews>
  <sheetFormatPr defaultColWidth="7.83203125" defaultRowHeight="18"/>
  <cols>
    <col min="1" max="1" width="2.83203125" style="1" customWidth="1"/>
    <col min="2" max="2" width="30.33203125" style="1" customWidth="1"/>
    <col min="3" max="3" width="13" style="3" bestFit="1" customWidth="1"/>
    <col min="4" max="4" width="16" style="1" customWidth="1"/>
    <col min="5" max="5" width="14.83203125" style="2" customWidth="1"/>
    <col min="6" max="6" width="14.83203125" style="2" bestFit="1" customWidth="1"/>
    <col min="7" max="7" width="13" style="3" bestFit="1" customWidth="1"/>
    <col min="8" max="8" width="14.83203125" style="2" customWidth="1"/>
    <col min="9" max="9" width="14.83203125" style="2" bestFit="1" customWidth="1"/>
    <col min="10" max="10" width="13" style="3" bestFit="1" customWidth="1"/>
    <col min="11" max="11" width="14.83203125" style="2" customWidth="1"/>
    <col min="12" max="12" width="14.83203125" style="2" bestFit="1" customWidth="1"/>
    <col min="13" max="13" width="10.83203125" style="1" customWidth="1"/>
    <col min="14" max="17" width="19" style="1" customWidth="1"/>
    <col min="18" max="18" width="18.58203125" style="1" customWidth="1"/>
    <col min="19" max="16384" width="7.83203125" style="1"/>
  </cols>
  <sheetData>
    <row r="1" spans="1:19" ht="18.5" thickBot="1">
      <c r="B1" s="1" t="s">
        <v>141</v>
      </c>
    </row>
    <row r="2" spans="1:19" ht="32.5" customHeight="1" thickBot="1">
      <c r="A2" s="40"/>
      <c r="B2" s="40" t="s">
        <v>240</v>
      </c>
      <c r="C2" s="103" t="s">
        <v>63</v>
      </c>
      <c r="D2" s="104"/>
      <c r="E2" s="104"/>
      <c r="F2" s="105"/>
      <c r="G2" s="103" t="s">
        <v>139</v>
      </c>
      <c r="H2" s="104"/>
      <c r="I2" s="105"/>
      <c r="J2" s="103" t="s">
        <v>140</v>
      </c>
      <c r="K2" s="104"/>
      <c r="L2" s="105"/>
      <c r="M2" s="39"/>
      <c r="P2" s="21"/>
      <c r="Q2" s="11"/>
      <c r="R2" s="11"/>
      <c r="S2" s="11"/>
    </row>
    <row r="3" spans="1:19" ht="21" customHeight="1">
      <c r="A3" s="106" t="s">
        <v>1</v>
      </c>
      <c r="B3" s="107"/>
      <c r="C3" s="110" t="s">
        <v>2</v>
      </c>
      <c r="D3" s="112" t="s">
        <v>3</v>
      </c>
      <c r="E3" s="113"/>
      <c r="F3" s="114"/>
      <c r="G3" s="110" t="s">
        <v>2</v>
      </c>
      <c r="H3" s="113" t="s">
        <v>62</v>
      </c>
      <c r="I3" s="114"/>
      <c r="J3" s="110" t="s">
        <v>2</v>
      </c>
      <c r="K3" s="113" t="s">
        <v>62</v>
      </c>
      <c r="L3" s="114"/>
      <c r="P3" s="11"/>
      <c r="Q3" s="41"/>
      <c r="R3" s="42"/>
      <c r="S3" s="11"/>
    </row>
    <row r="4" spans="1:19" ht="24.65" customHeight="1">
      <c r="A4" s="108"/>
      <c r="B4" s="109"/>
      <c r="C4" s="111"/>
      <c r="D4" s="38" t="s">
        <v>4</v>
      </c>
      <c r="E4" s="37" t="s">
        <v>5</v>
      </c>
      <c r="F4" s="49" t="s">
        <v>6</v>
      </c>
      <c r="G4" s="111"/>
      <c r="H4" s="37" t="s">
        <v>5</v>
      </c>
      <c r="I4" s="49" t="s">
        <v>6</v>
      </c>
      <c r="J4" s="111"/>
      <c r="K4" s="37" t="s">
        <v>5</v>
      </c>
      <c r="L4" s="49" t="s">
        <v>6</v>
      </c>
      <c r="P4" s="21" t="s">
        <v>51</v>
      </c>
      <c r="Q4" s="11"/>
      <c r="R4" s="11"/>
      <c r="S4" s="11"/>
    </row>
    <row r="5" spans="1:19" ht="21.65" customHeight="1">
      <c r="A5" s="48"/>
      <c r="B5" s="62"/>
      <c r="C5" s="93" t="s">
        <v>65</v>
      </c>
      <c r="D5" s="94"/>
      <c r="E5" s="94"/>
      <c r="F5" s="95"/>
      <c r="G5" s="96" t="s">
        <v>64</v>
      </c>
      <c r="H5" s="97"/>
      <c r="I5" s="98"/>
      <c r="J5" s="96" t="s">
        <v>64</v>
      </c>
      <c r="K5" s="97"/>
      <c r="L5" s="98"/>
      <c r="P5" s="11"/>
      <c r="Q5" s="20" t="s">
        <v>54</v>
      </c>
      <c r="R5" s="19">
        <f>E30-(E28/2)</f>
        <v>0</v>
      </c>
      <c r="S5" s="11"/>
    </row>
    <row r="6" spans="1:19" ht="32.5" customHeight="1">
      <c r="A6" s="47" t="s">
        <v>7</v>
      </c>
      <c r="B6" s="63" t="s">
        <v>142</v>
      </c>
      <c r="C6" s="50"/>
      <c r="D6" s="34"/>
      <c r="E6" s="36"/>
      <c r="F6" s="51">
        <f t="shared" ref="F6:F26" si="0">C6-E6</f>
        <v>0</v>
      </c>
      <c r="G6" s="50"/>
      <c r="H6" s="36"/>
      <c r="I6" s="51">
        <f t="shared" ref="I6:I26" si="1">G6-H6</f>
        <v>0</v>
      </c>
      <c r="J6" s="50"/>
      <c r="K6" s="36"/>
      <c r="L6" s="51">
        <f t="shared" ref="L6:L26" si="2">J6-K6</f>
        <v>0</v>
      </c>
      <c r="P6" s="11"/>
      <c r="Q6" s="41"/>
      <c r="R6" s="42"/>
      <c r="S6" s="11"/>
    </row>
    <row r="7" spans="1:19" ht="32.5" customHeight="1">
      <c r="A7" s="47" t="s">
        <v>8</v>
      </c>
      <c r="B7" s="63" t="s">
        <v>87</v>
      </c>
      <c r="C7" s="50"/>
      <c r="D7" s="34"/>
      <c r="E7" s="36"/>
      <c r="F7" s="51">
        <f t="shared" si="0"/>
        <v>0</v>
      </c>
      <c r="G7" s="50"/>
      <c r="H7" s="36"/>
      <c r="I7" s="51">
        <f t="shared" si="1"/>
        <v>0</v>
      </c>
      <c r="J7" s="50"/>
      <c r="K7" s="36"/>
      <c r="L7" s="51">
        <f t="shared" si="2"/>
        <v>0</v>
      </c>
      <c r="P7" s="11"/>
      <c r="Q7" s="11"/>
      <c r="R7" s="11"/>
      <c r="S7" s="11"/>
    </row>
    <row r="8" spans="1:19" ht="32.5" customHeight="1">
      <c r="A8" s="47" t="s">
        <v>10</v>
      </c>
      <c r="B8" s="63" t="s">
        <v>143</v>
      </c>
      <c r="C8" s="50"/>
      <c r="D8" s="34"/>
      <c r="E8" s="36"/>
      <c r="F8" s="51">
        <f t="shared" si="0"/>
        <v>0</v>
      </c>
      <c r="G8" s="50"/>
      <c r="H8" s="36"/>
      <c r="I8" s="51">
        <f t="shared" si="1"/>
        <v>0</v>
      </c>
      <c r="J8" s="50"/>
      <c r="K8" s="36"/>
      <c r="L8" s="51">
        <f t="shared" si="2"/>
        <v>0</v>
      </c>
      <c r="P8" s="11"/>
      <c r="Q8" s="18" t="s">
        <v>54</v>
      </c>
      <c r="R8" s="17"/>
      <c r="S8" s="13" t="s">
        <v>55</v>
      </c>
    </row>
    <row r="9" spans="1:19" ht="32.5" customHeight="1">
      <c r="A9" s="47" t="s">
        <v>12</v>
      </c>
      <c r="B9" s="63" t="s">
        <v>144</v>
      </c>
      <c r="C9" s="50"/>
      <c r="D9" s="34"/>
      <c r="E9" s="36"/>
      <c r="F9" s="51">
        <f t="shared" si="0"/>
        <v>0</v>
      </c>
      <c r="G9" s="50"/>
      <c r="H9" s="36"/>
      <c r="I9" s="51">
        <f t="shared" si="1"/>
        <v>0</v>
      </c>
      <c r="J9" s="50"/>
      <c r="K9" s="36"/>
      <c r="L9" s="51">
        <f t="shared" si="2"/>
        <v>0</v>
      </c>
      <c r="P9" s="11"/>
      <c r="Q9" s="16">
        <v>0</v>
      </c>
      <c r="R9" s="15">
        <v>10000000</v>
      </c>
      <c r="S9" s="14">
        <v>0.125</v>
      </c>
    </row>
    <row r="10" spans="1:19" ht="32.5" customHeight="1">
      <c r="A10" s="47" t="s">
        <v>14</v>
      </c>
      <c r="B10" s="63" t="s">
        <v>145</v>
      </c>
      <c r="C10" s="50"/>
      <c r="D10" s="34"/>
      <c r="E10" s="36"/>
      <c r="F10" s="51">
        <f t="shared" si="0"/>
        <v>0</v>
      </c>
      <c r="G10" s="50"/>
      <c r="H10" s="36"/>
      <c r="I10" s="51">
        <f t="shared" si="1"/>
        <v>0</v>
      </c>
      <c r="J10" s="50"/>
      <c r="K10" s="36"/>
      <c r="L10" s="51">
        <f t="shared" si="2"/>
        <v>0</v>
      </c>
      <c r="P10" s="11"/>
      <c r="Q10" s="15">
        <f>R9+1</f>
        <v>10000001</v>
      </c>
      <c r="R10" s="15">
        <v>20000000</v>
      </c>
      <c r="S10" s="14">
        <v>0.105</v>
      </c>
    </row>
    <row r="11" spans="1:19" ht="32.5" customHeight="1">
      <c r="A11" s="47" t="s">
        <v>15</v>
      </c>
      <c r="B11" s="68" t="s">
        <v>91</v>
      </c>
      <c r="C11" s="50"/>
      <c r="D11" s="34"/>
      <c r="E11" s="36"/>
      <c r="F11" s="51">
        <f t="shared" si="0"/>
        <v>0</v>
      </c>
      <c r="G11" s="50"/>
      <c r="H11" s="36"/>
      <c r="I11" s="51">
        <f t="shared" si="1"/>
        <v>0</v>
      </c>
      <c r="J11" s="50"/>
      <c r="K11" s="36"/>
      <c r="L11" s="51">
        <f t="shared" si="2"/>
        <v>0</v>
      </c>
      <c r="P11" s="11"/>
      <c r="Q11" s="15">
        <f>R10+1</f>
        <v>20000001</v>
      </c>
      <c r="R11" s="15">
        <v>50000000</v>
      </c>
      <c r="S11" s="14">
        <v>0.09</v>
      </c>
    </row>
    <row r="12" spans="1:19" ht="32.5" customHeight="1">
      <c r="A12" s="47" t="s">
        <v>17</v>
      </c>
      <c r="B12" s="63" t="s">
        <v>146</v>
      </c>
      <c r="C12" s="50"/>
      <c r="D12" s="34"/>
      <c r="E12" s="36"/>
      <c r="F12" s="51">
        <f t="shared" si="0"/>
        <v>0</v>
      </c>
      <c r="G12" s="50"/>
      <c r="H12" s="36"/>
      <c r="I12" s="51">
        <f t="shared" si="1"/>
        <v>0</v>
      </c>
      <c r="J12" s="50"/>
      <c r="K12" s="36"/>
      <c r="L12" s="51">
        <f t="shared" si="2"/>
        <v>0</v>
      </c>
      <c r="P12" s="11"/>
      <c r="Q12" s="15">
        <f>R11+1</f>
        <v>50000001</v>
      </c>
      <c r="R12" s="15">
        <v>70000000</v>
      </c>
      <c r="S12" s="14">
        <v>0.08</v>
      </c>
    </row>
    <row r="13" spans="1:19" ht="32.5" customHeight="1">
      <c r="A13" s="47" t="s">
        <v>18</v>
      </c>
      <c r="B13" s="63" t="s">
        <v>94</v>
      </c>
      <c r="C13" s="50"/>
      <c r="D13" s="34"/>
      <c r="E13" s="36"/>
      <c r="F13" s="51">
        <f t="shared" si="0"/>
        <v>0</v>
      </c>
      <c r="G13" s="50"/>
      <c r="H13" s="36"/>
      <c r="I13" s="51">
        <f t="shared" si="1"/>
        <v>0</v>
      </c>
      <c r="J13" s="50"/>
      <c r="K13" s="36"/>
      <c r="L13" s="51">
        <f t="shared" si="2"/>
        <v>0</v>
      </c>
      <c r="P13" s="11"/>
      <c r="Q13" s="15">
        <f>R12+1</f>
        <v>70000001</v>
      </c>
      <c r="R13" s="15">
        <v>999999999999</v>
      </c>
      <c r="S13" s="14">
        <v>7.4999999999999997E-2</v>
      </c>
    </row>
    <row r="14" spans="1:19" ht="32.5" customHeight="1">
      <c r="A14" s="47" t="s">
        <v>19</v>
      </c>
      <c r="B14" s="63" t="s">
        <v>147</v>
      </c>
      <c r="C14" s="50"/>
      <c r="D14" s="34"/>
      <c r="E14" s="36"/>
      <c r="F14" s="51">
        <f t="shared" si="0"/>
        <v>0</v>
      </c>
      <c r="G14" s="50"/>
      <c r="H14" s="36"/>
      <c r="I14" s="51">
        <f t="shared" si="1"/>
        <v>0</v>
      </c>
      <c r="J14" s="50"/>
      <c r="K14" s="36"/>
      <c r="L14" s="51">
        <f t="shared" si="2"/>
        <v>0</v>
      </c>
      <c r="P14" s="11"/>
      <c r="Q14" s="11"/>
      <c r="R14" s="11"/>
      <c r="S14" s="11"/>
    </row>
    <row r="15" spans="1:19" ht="32.5" customHeight="1">
      <c r="A15" s="47" t="s">
        <v>20</v>
      </c>
      <c r="B15" s="63" t="s">
        <v>148</v>
      </c>
      <c r="C15" s="50"/>
      <c r="D15" s="34"/>
      <c r="E15" s="36"/>
      <c r="F15" s="51">
        <f t="shared" si="0"/>
        <v>0</v>
      </c>
      <c r="G15" s="50"/>
      <c r="H15" s="36"/>
      <c r="I15" s="51">
        <f t="shared" si="1"/>
        <v>0</v>
      </c>
      <c r="J15" s="50"/>
      <c r="K15" s="36"/>
      <c r="L15" s="51">
        <f t="shared" si="2"/>
        <v>0</v>
      </c>
      <c r="P15" s="11"/>
      <c r="Q15" s="11"/>
      <c r="R15" s="11"/>
      <c r="S15" s="11"/>
    </row>
    <row r="16" spans="1:19" ht="32.5" customHeight="1">
      <c r="A16" s="47" t="s">
        <v>21</v>
      </c>
      <c r="B16" s="63" t="s">
        <v>149</v>
      </c>
      <c r="C16" s="50"/>
      <c r="D16" s="34"/>
      <c r="E16" s="36"/>
      <c r="F16" s="51">
        <f t="shared" si="0"/>
        <v>0</v>
      </c>
      <c r="G16" s="50"/>
      <c r="H16" s="36"/>
      <c r="I16" s="51">
        <f t="shared" si="1"/>
        <v>0</v>
      </c>
      <c r="J16" s="50"/>
      <c r="K16" s="36"/>
      <c r="L16" s="51">
        <f t="shared" si="2"/>
        <v>0</v>
      </c>
      <c r="P16" s="11"/>
      <c r="Q16" s="13" t="s">
        <v>57</v>
      </c>
      <c r="R16" s="12">
        <f>VLOOKUP(R5,Q9:S13,3,1)</f>
        <v>0.125</v>
      </c>
      <c r="S16" s="11"/>
    </row>
    <row r="17" spans="1:19" ht="32.5" customHeight="1">
      <c r="A17" s="47" t="s">
        <v>22</v>
      </c>
      <c r="B17" s="63" t="s">
        <v>150</v>
      </c>
      <c r="C17" s="50"/>
      <c r="D17" s="34"/>
      <c r="E17" s="36"/>
      <c r="F17" s="51">
        <f t="shared" si="0"/>
        <v>0</v>
      </c>
      <c r="G17" s="50"/>
      <c r="H17" s="36"/>
      <c r="I17" s="51">
        <f t="shared" si="1"/>
        <v>0</v>
      </c>
      <c r="J17" s="50"/>
      <c r="K17" s="36"/>
      <c r="L17" s="51">
        <f t="shared" si="2"/>
        <v>0</v>
      </c>
      <c r="P17" s="11"/>
      <c r="Q17" s="11"/>
      <c r="R17" s="11"/>
      <c r="S17" s="11"/>
    </row>
    <row r="18" spans="1:19" ht="56.5" customHeight="1">
      <c r="A18" s="47" t="s">
        <v>24</v>
      </c>
      <c r="B18" s="63" t="s">
        <v>98</v>
      </c>
      <c r="C18" s="50"/>
      <c r="D18" s="34"/>
      <c r="E18" s="36"/>
      <c r="F18" s="51">
        <f t="shared" si="0"/>
        <v>0</v>
      </c>
      <c r="G18" s="50"/>
      <c r="H18" s="36"/>
      <c r="I18" s="51">
        <f t="shared" si="1"/>
        <v>0</v>
      </c>
      <c r="J18" s="50"/>
      <c r="K18" s="36"/>
      <c r="L18" s="51">
        <f t="shared" si="2"/>
        <v>0</v>
      </c>
    </row>
    <row r="19" spans="1:19" ht="32.5" customHeight="1">
      <c r="A19" s="47" t="s">
        <v>26</v>
      </c>
      <c r="B19" s="63" t="s">
        <v>151</v>
      </c>
      <c r="C19" s="50"/>
      <c r="D19" s="34"/>
      <c r="E19" s="36"/>
      <c r="F19" s="51">
        <f t="shared" si="0"/>
        <v>0</v>
      </c>
      <c r="G19" s="50"/>
      <c r="H19" s="36"/>
      <c r="I19" s="51">
        <f t="shared" si="1"/>
        <v>0</v>
      </c>
      <c r="J19" s="50"/>
      <c r="K19" s="36"/>
      <c r="L19" s="51">
        <f t="shared" si="2"/>
        <v>0</v>
      </c>
    </row>
    <row r="20" spans="1:19" ht="32.5" customHeight="1">
      <c r="A20" s="47" t="s">
        <v>27</v>
      </c>
      <c r="B20" s="63" t="s">
        <v>152</v>
      </c>
      <c r="C20" s="50"/>
      <c r="D20" s="34"/>
      <c r="E20" s="36"/>
      <c r="F20" s="51">
        <f t="shared" si="0"/>
        <v>0</v>
      </c>
      <c r="G20" s="50"/>
      <c r="H20" s="36"/>
      <c r="I20" s="51">
        <f t="shared" si="1"/>
        <v>0</v>
      </c>
      <c r="J20" s="50"/>
      <c r="K20" s="36"/>
      <c r="L20" s="51">
        <f t="shared" si="2"/>
        <v>0</v>
      </c>
    </row>
    <row r="21" spans="1:19" ht="32.5" customHeight="1">
      <c r="A21" s="47" t="s">
        <v>28</v>
      </c>
      <c r="B21" s="63" t="s">
        <v>38</v>
      </c>
      <c r="C21" s="50"/>
      <c r="D21" s="34"/>
      <c r="E21" s="36"/>
      <c r="F21" s="51">
        <f t="shared" si="0"/>
        <v>0</v>
      </c>
      <c r="G21" s="50"/>
      <c r="H21" s="36"/>
      <c r="I21" s="51">
        <f t="shared" si="1"/>
        <v>0</v>
      </c>
      <c r="J21" s="50"/>
      <c r="K21" s="36"/>
      <c r="L21" s="51">
        <f t="shared" si="2"/>
        <v>0</v>
      </c>
    </row>
    <row r="22" spans="1:19" ht="32.5" customHeight="1">
      <c r="A22" s="47" t="s">
        <v>29</v>
      </c>
      <c r="B22" s="63" t="s">
        <v>104</v>
      </c>
      <c r="C22" s="50"/>
      <c r="D22" s="34"/>
      <c r="E22" s="36"/>
      <c r="F22" s="51">
        <f t="shared" si="0"/>
        <v>0</v>
      </c>
      <c r="G22" s="50"/>
      <c r="H22" s="36"/>
      <c r="I22" s="51">
        <f t="shared" si="1"/>
        <v>0</v>
      </c>
      <c r="J22" s="50"/>
      <c r="K22" s="36"/>
      <c r="L22" s="51">
        <f t="shared" si="2"/>
        <v>0</v>
      </c>
      <c r="P22" s="21" t="s">
        <v>58</v>
      </c>
      <c r="Q22" s="11"/>
      <c r="R22" s="11"/>
      <c r="S22" s="11"/>
    </row>
    <row r="23" spans="1:19" ht="85" customHeight="1">
      <c r="A23" s="47" t="s">
        <v>31</v>
      </c>
      <c r="B23" s="63" t="s">
        <v>106</v>
      </c>
      <c r="C23" s="50"/>
      <c r="D23" s="34"/>
      <c r="E23" s="36"/>
      <c r="F23" s="51">
        <f t="shared" si="0"/>
        <v>0</v>
      </c>
      <c r="G23" s="50"/>
      <c r="H23" s="36"/>
      <c r="I23" s="51">
        <f t="shared" si="1"/>
        <v>0</v>
      </c>
      <c r="J23" s="50"/>
      <c r="K23" s="36"/>
      <c r="L23" s="51">
        <f t="shared" si="2"/>
        <v>0</v>
      </c>
      <c r="P23" s="11"/>
      <c r="Q23" s="20" t="s">
        <v>60</v>
      </c>
      <c r="R23" s="19">
        <f>E32</f>
        <v>0</v>
      </c>
      <c r="S23" s="11"/>
    </row>
    <row r="24" spans="1:19" ht="32.5" customHeight="1">
      <c r="A24" s="47" t="s">
        <v>33</v>
      </c>
      <c r="B24" s="63" t="s">
        <v>42</v>
      </c>
      <c r="C24" s="50"/>
      <c r="D24" s="34"/>
      <c r="E24" s="36"/>
      <c r="F24" s="51">
        <f t="shared" si="0"/>
        <v>0</v>
      </c>
      <c r="G24" s="50"/>
      <c r="H24" s="36"/>
      <c r="I24" s="51">
        <f t="shared" si="1"/>
        <v>0</v>
      </c>
      <c r="J24" s="50"/>
      <c r="K24" s="36"/>
      <c r="L24" s="51">
        <f t="shared" si="2"/>
        <v>0</v>
      </c>
      <c r="P24" s="11"/>
      <c r="Q24" s="11"/>
      <c r="R24" s="11"/>
      <c r="S24" s="11"/>
    </row>
    <row r="25" spans="1:19" ht="32.5" customHeight="1">
      <c r="A25" s="47" t="s">
        <v>35</v>
      </c>
      <c r="B25" s="63" t="s">
        <v>82</v>
      </c>
      <c r="C25" s="50"/>
      <c r="D25" s="34"/>
      <c r="E25" s="36"/>
      <c r="F25" s="51">
        <f t="shared" si="0"/>
        <v>0</v>
      </c>
      <c r="G25" s="50"/>
      <c r="H25" s="36"/>
      <c r="I25" s="51">
        <f t="shared" si="1"/>
        <v>0</v>
      </c>
      <c r="J25" s="50"/>
      <c r="K25" s="36"/>
      <c r="L25" s="51">
        <f t="shared" si="2"/>
        <v>0</v>
      </c>
      <c r="P25" s="11"/>
      <c r="Q25" s="18" t="s">
        <v>54</v>
      </c>
      <c r="R25" s="17"/>
      <c r="S25" s="13" t="s">
        <v>55</v>
      </c>
    </row>
    <row r="26" spans="1:19" ht="32.5" customHeight="1">
      <c r="A26" s="47"/>
      <c r="B26" s="63" t="s">
        <v>66</v>
      </c>
      <c r="C26" s="50"/>
      <c r="D26" s="34"/>
      <c r="E26" s="78"/>
      <c r="F26" s="51">
        <f t="shared" si="0"/>
        <v>0</v>
      </c>
      <c r="G26" s="50"/>
      <c r="H26" s="78"/>
      <c r="I26" s="51">
        <f t="shared" si="1"/>
        <v>0</v>
      </c>
      <c r="J26" s="50"/>
      <c r="K26" s="78"/>
      <c r="L26" s="51">
        <f t="shared" si="2"/>
        <v>0</v>
      </c>
      <c r="P26" s="11"/>
      <c r="Q26" s="16">
        <v>0</v>
      </c>
      <c r="R26" s="15">
        <v>5000000</v>
      </c>
      <c r="S26" s="14">
        <v>0.14000000000000001</v>
      </c>
    </row>
    <row r="27" spans="1:19" ht="32.5" customHeight="1">
      <c r="A27" s="99" t="s">
        <v>221</v>
      </c>
      <c r="B27" s="100"/>
      <c r="C27" s="75">
        <f>SUM(C6:C26)</f>
        <v>0</v>
      </c>
      <c r="D27" s="34"/>
      <c r="E27" s="76">
        <f>SUM(E6:E25)</f>
        <v>0</v>
      </c>
      <c r="F27" s="51">
        <f>C27-E27</f>
        <v>0</v>
      </c>
      <c r="G27" s="75">
        <f>SUM(G6:G26)</f>
        <v>0</v>
      </c>
      <c r="H27" s="76">
        <f>SUM(H6:H25)</f>
        <v>0</v>
      </c>
      <c r="I27" s="51">
        <f>G27-H27</f>
        <v>0</v>
      </c>
      <c r="J27" s="75">
        <f>SUM(J6:J26)</f>
        <v>0</v>
      </c>
      <c r="K27" s="76">
        <f>SUM(K6:K25)</f>
        <v>0</v>
      </c>
      <c r="L27" s="51">
        <f>J27-K27</f>
        <v>0</v>
      </c>
      <c r="P27" s="11"/>
      <c r="Q27" s="15">
        <f>R26+1</f>
        <v>5000001</v>
      </c>
      <c r="R27" s="15">
        <v>10000000</v>
      </c>
      <c r="S27" s="14">
        <v>0.13500000000000001</v>
      </c>
    </row>
    <row r="28" spans="1:19" ht="26.15" customHeight="1">
      <c r="A28" s="35"/>
      <c r="B28" s="65" t="s">
        <v>56</v>
      </c>
      <c r="C28" s="52"/>
      <c r="D28" s="25"/>
      <c r="E28" s="27"/>
      <c r="F28" s="51">
        <f t="shared" ref="F28:F31" si="3">C28-E28</f>
        <v>0</v>
      </c>
      <c r="G28" s="52"/>
      <c r="H28" s="27"/>
      <c r="I28" s="51">
        <f t="shared" ref="I28:I31" si="4">G28-H28</f>
        <v>0</v>
      </c>
      <c r="J28" s="52"/>
      <c r="K28" s="27"/>
      <c r="L28" s="51">
        <f t="shared" ref="L28:L31" si="5">J28-K28</f>
        <v>0</v>
      </c>
      <c r="P28" s="11"/>
      <c r="Q28" s="15">
        <f>R27+1</f>
        <v>10000001</v>
      </c>
      <c r="R28" s="15">
        <v>40000000</v>
      </c>
      <c r="S28" s="14">
        <v>0.13</v>
      </c>
    </row>
    <row r="29" spans="1:19" ht="26.15" customHeight="1">
      <c r="A29" s="35"/>
      <c r="B29" s="65" t="s">
        <v>216</v>
      </c>
      <c r="C29" s="54"/>
      <c r="D29" s="25"/>
      <c r="E29" s="27"/>
      <c r="F29" s="53">
        <f t="shared" si="3"/>
        <v>0</v>
      </c>
      <c r="G29" s="54"/>
      <c r="H29" s="27"/>
      <c r="I29" s="53">
        <f t="shared" si="4"/>
        <v>0</v>
      </c>
      <c r="J29" s="54"/>
      <c r="K29" s="27"/>
      <c r="L29" s="53">
        <f t="shared" si="5"/>
        <v>0</v>
      </c>
      <c r="P29" s="11"/>
      <c r="Q29" s="15">
        <f>R28+1</f>
        <v>40000001</v>
      </c>
      <c r="R29" s="15">
        <v>100000000</v>
      </c>
      <c r="S29" s="14">
        <v>0.125</v>
      </c>
    </row>
    <row r="30" spans="1:19" ht="26.15" customHeight="1">
      <c r="A30" s="45"/>
      <c r="B30" s="65" t="s">
        <v>217</v>
      </c>
      <c r="C30" s="55">
        <f>C27+C29</f>
        <v>0</v>
      </c>
      <c r="D30" s="34"/>
      <c r="E30" s="77">
        <f>E27+E29</f>
        <v>0</v>
      </c>
      <c r="F30" s="53">
        <f t="shared" si="3"/>
        <v>0</v>
      </c>
      <c r="G30" s="55">
        <f>G27+G29</f>
        <v>0</v>
      </c>
      <c r="H30" s="77">
        <f>H27+H29</f>
        <v>0</v>
      </c>
      <c r="I30" s="53">
        <f t="shared" si="4"/>
        <v>0</v>
      </c>
      <c r="J30" s="55">
        <f>J27+J29</f>
        <v>0</v>
      </c>
      <c r="K30" s="77">
        <f>K27+K29</f>
        <v>0</v>
      </c>
      <c r="L30" s="53">
        <f t="shared" si="5"/>
        <v>0</v>
      </c>
      <c r="M30" s="87" t="s">
        <v>241</v>
      </c>
      <c r="P30" s="11"/>
      <c r="Q30" s="15">
        <f>R29+1</f>
        <v>100000001</v>
      </c>
      <c r="R30" s="15">
        <v>200000000</v>
      </c>
      <c r="S30" s="14">
        <v>0.12</v>
      </c>
    </row>
    <row r="31" spans="1:19" ht="42" customHeight="1">
      <c r="A31" s="33"/>
      <c r="B31" s="66" t="s">
        <v>218</v>
      </c>
      <c r="C31" s="57"/>
      <c r="D31" s="89" t="e">
        <f>E31/(E30-E28/2)</f>
        <v>#DIV/0!</v>
      </c>
      <c r="E31" s="32"/>
      <c r="F31" s="53">
        <f t="shared" si="3"/>
        <v>0</v>
      </c>
      <c r="G31" s="52"/>
      <c r="H31" s="32"/>
      <c r="I31" s="53">
        <f t="shared" si="4"/>
        <v>0</v>
      </c>
      <c r="J31" s="52"/>
      <c r="K31" s="32"/>
      <c r="L31" s="53">
        <f t="shared" si="5"/>
        <v>0</v>
      </c>
      <c r="M31" s="88" t="e">
        <f>IF(D31&lt;=R16,"○","×")</f>
        <v>#DIV/0!</v>
      </c>
      <c r="P31" s="11"/>
      <c r="Q31" s="15">
        <f>R30+1</f>
        <v>200000001</v>
      </c>
      <c r="R31" s="15">
        <v>999999999999</v>
      </c>
      <c r="S31" s="14">
        <v>0.115</v>
      </c>
    </row>
    <row r="32" spans="1:19" ht="26.15" customHeight="1">
      <c r="A32" s="45"/>
      <c r="B32" s="65" t="s">
        <v>219</v>
      </c>
      <c r="C32" s="56">
        <f>C30+C31</f>
        <v>0</v>
      </c>
      <c r="D32" s="24"/>
      <c r="E32" s="31">
        <f>E30+E31</f>
        <v>0</v>
      </c>
      <c r="F32" s="53">
        <f t="shared" ref="F32:L32" si="6">F30+F31</f>
        <v>0</v>
      </c>
      <c r="G32" s="56">
        <f>G30+G31</f>
        <v>0</v>
      </c>
      <c r="H32" s="31">
        <f>H30+H31</f>
        <v>0</v>
      </c>
      <c r="I32" s="53">
        <f t="shared" si="6"/>
        <v>0</v>
      </c>
      <c r="J32" s="56">
        <f>J30+J31</f>
        <v>0</v>
      </c>
      <c r="K32" s="31">
        <f>K30+K31</f>
        <v>0</v>
      </c>
      <c r="L32" s="53">
        <f t="shared" si="6"/>
        <v>0</v>
      </c>
      <c r="P32" s="11"/>
      <c r="Q32" s="11"/>
      <c r="R32" s="11"/>
      <c r="S32" s="11"/>
    </row>
    <row r="33" spans="1:19" ht="36.65" customHeight="1">
      <c r="A33" s="30"/>
      <c r="B33" s="66" t="s">
        <v>220</v>
      </c>
      <c r="C33" s="57"/>
      <c r="D33" s="90" t="e">
        <f>E33/E32</f>
        <v>#DIV/0!</v>
      </c>
      <c r="E33" s="29"/>
      <c r="F33" s="51">
        <f t="shared" ref="F33:F43" si="7">C33-E33</f>
        <v>0</v>
      </c>
      <c r="G33" s="52"/>
      <c r="H33" s="29"/>
      <c r="I33" s="51">
        <f t="shared" ref="I33:I43" si="8">G33-H33</f>
        <v>0</v>
      </c>
      <c r="J33" s="52"/>
      <c r="K33" s="29"/>
      <c r="L33" s="51">
        <f t="shared" ref="L33:L43" si="9">J33-K33</f>
        <v>0</v>
      </c>
      <c r="M33" s="88" t="e">
        <f>IF(D33&lt;=R34,"○","×")</f>
        <v>#DIV/0!</v>
      </c>
      <c r="P33" s="11"/>
      <c r="Q33" s="11"/>
      <c r="R33" s="11"/>
      <c r="S33" s="11"/>
    </row>
    <row r="34" spans="1:19" ht="32.5" customHeight="1">
      <c r="A34" s="47"/>
      <c r="B34" s="63" t="s">
        <v>231</v>
      </c>
      <c r="C34" s="52"/>
      <c r="D34" s="25"/>
      <c r="E34" s="83"/>
      <c r="F34" s="53">
        <f t="shared" ref="F34:F39" si="10">C34-E34</f>
        <v>0</v>
      </c>
      <c r="G34" s="52"/>
      <c r="H34" s="83"/>
      <c r="I34" s="53">
        <f t="shared" ref="I34:I39" si="11">G34-H34</f>
        <v>0</v>
      </c>
      <c r="J34" s="52"/>
      <c r="K34" s="83"/>
      <c r="L34" s="51">
        <f t="shared" ref="L34:L39" si="12">J34-K34</f>
        <v>0</v>
      </c>
      <c r="P34" s="11"/>
      <c r="Q34" s="13" t="s">
        <v>57</v>
      </c>
      <c r="R34" s="12">
        <f>VLOOKUP(R23,Q26:S31,3,1)</f>
        <v>0.14000000000000001</v>
      </c>
      <c r="S34" s="11"/>
    </row>
    <row r="35" spans="1:19" ht="32.5" customHeight="1">
      <c r="A35" s="47"/>
      <c r="B35" s="63" t="s">
        <v>232</v>
      </c>
      <c r="C35" s="52"/>
      <c r="D35" s="25"/>
      <c r="E35" s="83"/>
      <c r="F35" s="53">
        <f t="shared" si="10"/>
        <v>0</v>
      </c>
      <c r="G35" s="52"/>
      <c r="H35" s="83"/>
      <c r="I35" s="53">
        <f t="shared" si="11"/>
        <v>0</v>
      </c>
      <c r="J35" s="52"/>
      <c r="K35" s="83"/>
      <c r="L35" s="51">
        <f t="shared" si="12"/>
        <v>0</v>
      </c>
      <c r="P35" s="11"/>
      <c r="Q35" s="43"/>
      <c r="R35" s="43"/>
      <c r="S35" s="44"/>
    </row>
    <row r="36" spans="1:19" ht="32.5" customHeight="1">
      <c r="A36" s="47"/>
      <c r="B36" s="63" t="s">
        <v>233</v>
      </c>
      <c r="C36" s="52"/>
      <c r="D36" s="25"/>
      <c r="E36" s="83"/>
      <c r="F36" s="53">
        <f t="shared" si="10"/>
        <v>0</v>
      </c>
      <c r="G36" s="52"/>
      <c r="H36" s="83"/>
      <c r="I36" s="53">
        <f t="shared" si="11"/>
        <v>0</v>
      </c>
      <c r="J36" s="52"/>
      <c r="K36" s="83"/>
      <c r="L36" s="51">
        <f t="shared" si="12"/>
        <v>0</v>
      </c>
      <c r="P36" s="11"/>
      <c r="Q36" s="43"/>
      <c r="R36" s="43"/>
      <c r="S36" s="44"/>
    </row>
    <row r="37" spans="1:19" ht="32.5" customHeight="1">
      <c r="A37" s="47"/>
      <c r="B37" s="63" t="s">
        <v>234</v>
      </c>
      <c r="C37" s="52"/>
      <c r="D37" s="25"/>
      <c r="E37" s="83"/>
      <c r="F37" s="53">
        <f t="shared" si="10"/>
        <v>0</v>
      </c>
      <c r="G37" s="52"/>
      <c r="H37" s="83"/>
      <c r="I37" s="53">
        <f t="shared" si="11"/>
        <v>0</v>
      </c>
      <c r="J37" s="52"/>
      <c r="K37" s="83"/>
      <c r="L37" s="51">
        <f t="shared" si="12"/>
        <v>0</v>
      </c>
      <c r="P37" s="11"/>
      <c r="Q37" s="43"/>
      <c r="R37" s="43"/>
      <c r="S37" s="44"/>
    </row>
    <row r="38" spans="1:19" ht="32.5" customHeight="1">
      <c r="A38" s="47"/>
      <c r="B38" s="63" t="s">
        <v>235</v>
      </c>
      <c r="C38" s="52"/>
      <c r="D38" s="25"/>
      <c r="E38" s="83"/>
      <c r="F38" s="53">
        <f t="shared" si="10"/>
        <v>0</v>
      </c>
      <c r="G38" s="52"/>
      <c r="H38" s="83"/>
      <c r="I38" s="53">
        <f t="shared" si="11"/>
        <v>0</v>
      </c>
      <c r="J38" s="52"/>
      <c r="K38" s="83"/>
      <c r="L38" s="51">
        <f t="shared" si="12"/>
        <v>0</v>
      </c>
      <c r="P38" s="11"/>
      <c r="Q38" s="43"/>
      <c r="R38" s="43"/>
      <c r="S38" s="44"/>
    </row>
    <row r="39" spans="1:19" ht="32.5" customHeight="1">
      <c r="A39" s="47"/>
      <c r="B39" s="63" t="s">
        <v>236</v>
      </c>
      <c r="C39" s="52"/>
      <c r="D39" s="25"/>
      <c r="E39" s="83"/>
      <c r="F39" s="53">
        <f t="shared" si="10"/>
        <v>0</v>
      </c>
      <c r="G39" s="52"/>
      <c r="H39" s="83"/>
      <c r="I39" s="53">
        <f t="shared" si="11"/>
        <v>0</v>
      </c>
      <c r="J39" s="52"/>
      <c r="K39" s="83"/>
      <c r="L39" s="51">
        <f t="shared" si="12"/>
        <v>0</v>
      </c>
      <c r="P39" s="11"/>
      <c r="Q39" s="43"/>
      <c r="R39" s="43"/>
      <c r="S39" s="44"/>
    </row>
    <row r="40" spans="1:19" ht="26.15" customHeight="1">
      <c r="A40" s="101" t="s">
        <v>237</v>
      </c>
      <c r="B40" s="102"/>
      <c r="C40" s="57"/>
      <c r="D40" s="28"/>
      <c r="E40" s="81"/>
      <c r="F40" s="82">
        <f t="shared" si="7"/>
        <v>0</v>
      </c>
      <c r="G40" s="57"/>
      <c r="H40" s="81"/>
      <c r="I40" s="82">
        <f t="shared" si="8"/>
        <v>0</v>
      </c>
      <c r="J40" s="57"/>
      <c r="K40" s="81"/>
      <c r="L40" s="51">
        <f t="shared" si="9"/>
        <v>0</v>
      </c>
      <c r="P40" s="11"/>
      <c r="Q40" s="43"/>
      <c r="R40" s="43"/>
      <c r="S40" s="44"/>
    </row>
    <row r="41" spans="1:19" ht="26.15" customHeight="1">
      <c r="A41" s="45"/>
      <c r="B41" s="65" t="s">
        <v>238</v>
      </c>
      <c r="C41" s="58">
        <f>SUM(C32:C40)</f>
        <v>0</v>
      </c>
      <c r="D41" s="25"/>
      <c r="E41" s="26">
        <f>SUM(E32:E39)</f>
        <v>0</v>
      </c>
      <c r="F41" s="51">
        <f>C41-E41</f>
        <v>0</v>
      </c>
      <c r="G41" s="84">
        <f>SUM(G32:G40)</f>
        <v>0</v>
      </c>
      <c r="H41" s="26">
        <f>SUM(H32:H39)</f>
        <v>0</v>
      </c>
      <c r="I41" s="51">
        <f t="shared" si="8"/>
        <v>0</v>
      </c>
      <c r="J41" s="84">
        <f>SUM(J32:J40)</f>
        <v>0</v>
      </c>
      <c r="K41" s="26">
        <f>SUM(K32:K39)</f>
        <v>0</v>
      </c>
      <c r="L41" s="51">
        <f t="shared" si="9"/>
        <v>0</v>
      </c>
      <c r="P41" s="11"/>
      <c r="Q41" s="43"/>
      <c r="R41" s="43"/>
      <c r="S41" s="44"/>
    </row>
    <row r="42" spans="1:19" ht="26.15" customHeight="1">
      <c r="A42" s="45"/>
      <c r="B42" s="65" t="s">
        <v>230</v>
      </c>
      <c r="C42" s="59"/>
      <c r="D42" s="24"/>
      <c r="E42" s="23"/>
      <c r="F42" s="51">
        <f>C42-E42</f>
        <v>0</v>
      </c>
      <c r="G42" s="59"/>
      <c r="H42" s="23"/>
      <c r="I42" s="51">
        <f t="shared" si="8"/>
        <v>0</v>
      </c>
      <c r="J42" s="59"/>
      <c r="K42" s="23"/>
      <c r="L42" s="51">
        <f t="shared" si="9"/>
        <v>0</v>
      </c>
      <c r="P42" s="11"/>
      <c r="Q42" s="43"/>
      <c r="R42" s="43"/>
      <c r="S42" s="44"/>
    </row>
    <row r="43" spans="1:19" ht="26.15" customHeight="1" thickBot="1">
      <c r="A43" s="46"/>
      <c r="B43" s="67" t="s">
        <v>239</v>
      </c>
      <c r="C43" s="60">
        <f>SUM(C41:C42)</f>
        <v>0</v>
      </c>
      <c r="D43" s="79"/>
      <c r="E43" s="22">
        <f>SUM(E41:E42)</f>
        <v>0</v>
      </c>
      <c r="F43" s="61">
        <f t="shared" si="7"/>
        <v>0</v>
      </c>
      <c r="G43" s="80">
        <f>SUM(G41:G42)</f>
        <v>0</v>
      </c>
      <c r="H43" s="22">
        <f>SUM(H41:H42)</f>
        <v>0</v>
      </c>
      <c r="I43" s="61">
        <f t="shared" si="8"/>
        <v>0</v>
      </c>
      <c r="J43" s="80">
        <f>SUM(J41:J42)</f>
        <v>0</v>
      </c>
      <c r="K43" s="22">
        <f>SUM(K41:K42)</f>
        <v>0</v>
      </c>
      <c r="L43" s="61">
        <f t="shared" si="9"/>
        <v>0</v>
      </c>
      <c r="P43" s="11"/>
      <c r="Q43" s="11"/>
      <c r="R43" s="11"/>
      <c r="S43" s="11"/>
    </row>
    <row r="44" spans="1:19">
      <c r="A44" s="4"/>
      <c r="B44" s="4"/>
      <c r="C44" s="9"/>
      <c r="D44" s="10"/>
      <c r="E44" s="9"/>
      <c r="F44" s="9"/>
      <c r="G44" s="9"/>
      <c r="H44" s="9"/>
      <c r="I44" s="9"/>
      <c r="J44" s="9"/>
      <c r="K44" s="9"/>
      <c r="L44" s="9"/>
      <c r="P44" s="11"/>
      <c r="Q44" s="43"/>
      <c r="R44" s="43"/>
      <c r="S44" s="44"/>
    </row>
    <row r="45" spans="1:19" ht="30" customHeight="1">
      <c r="A45" s="1" t="s">
        <v>59</v>
      </c>
      <c r="P45" s="11"/>
      <c r="Q45" s="43"/>
      <c r="R45" s="43"/>
      <c r="S45" s="44"/>
    </row>
    <row r="46" spans="1:19" ht="24" customHeight="1">
      <c r="A46" s="4"/>
      <c r="B46" s="4" t="s">
        <v>243</v>
      </c>
      <c r="C46" s="10"/>
      <c r="D46" s="10"/>
      <c r="E46" s="9"/>
      <c r="F46" s="9"/>
      <c r="G46" s="10"/>
      <c r="H46" s="9"/>
      <c r="I46" s="9"/>
      <c r="J46" s="10"/>
      <c r="K46" s="9"/>
      <c r="L46" s="9"/>
      <c r="P46" s="11"/>
      <c r="Q46" s="43"/>
      <c r="R46" s="43"/>
      <c r="S46" s="44"/>
    </row>
    <row r="47" spans="1:19" ht="24" customHeight="1">
      <c r="A47" s="4"/>
      <c r="B47" s="4" t="s">
        <v>61</v>
      </c>
      <c r="C47" s="10"/>
      <c r="D47" s="10"/>
      <c r="E47" s="9"/>
      <c r="F47" s="9"/>
      <c r="G47" s="10"/>
      <c r="H47" s="9"/>
      <c r="I47" s="9"/>
      <c r="J47" s="10"/>
      <c r="K47" s="9"/>
      <c r="L47" s="9"/>
      <c r="P47" s="11"/>
      <c r="Q47" s="43"/>
      <c r="R47" s="43"/>
      <c r="S47" s="44"/>
    </row>
    <row r="48" spans="1:19" ht="24" customHeight="1">
      <c r="A48" s="4"/>
      <c r="B48" s="4" t="s">
        <v>245</v>
      </c>
      <c r="C48" s="10"/>
      <c r="D48" s="10"/>
      <c r="E48" s="9"/>
      <c r="F48" s="9"/>
      <c r="G48" s="10"/>
      <c r="H48" s="9"/>
      <c r="I48" s="9"/>
      <c r="J48" s="10"/>
      <c r="K48" s="9"/>
      <c r="L48" s="9"/>
      <c r="P48" s="11"/>
      <c r="Q48" s="43"/>
      <c r="R48" s="43"/>
      <c r="S48" s="44"/>
    </row>
    <row r="49" spans="1:19" ht="24" customHeight="1">
      <c r="A49" s="4"/>
      <c r="B49" s="4"/>
      <c r="C49" s="10"/>
      <c r="D49" s="10"/>
      <c r="E49" s="9"/>
      <c r="F49" s="9"/>
      <c r="G49" s="10"/>
      <c r="H49" s="9"/>
      <c r="I49" s="9"/>
      <c r="J49" s="10"/>
      <c r="K49" s="9"/>
      <c r="L49" s="9"/>
      <c r="P49" s="11"/>
      <c r="Q49" s="43"/>
      <c r="R49" s="43"/>
      <c r="S49" s="44"/>
    </row>
    <row r="50" spans="1:19" ht="24" customHeight="1">
      <c r="A50" s="4"/>
      <c r="B50" s="4"/>
      <c r="C50" s="10"/>
      <c r="D50" s="10"/>
      <c r="E50" s="9"/>
      <c r="F50" s="9"/>
      <c r="G50" s="10"/>
      <c r="H50" s="9"/>
      <c r="I50" s="9"/>
      <c r="J50" s="10"/>
      <c r="K50" s="9"/>
      <c r="L50" s="9"/>
      <c r="P50" s="11"/>
      <c r="Q50" s="43"/>
      <c r="R50" s="43"/>
      <c r="S50" s="44"/>
    </row>
    <row r="51" spans="1:19" ht="24" customHeight="1">
      <c r="A51" s="4"/>
      <c r="B51" s="4"/>
      <c r="C51" s="10"/>
      <c r="D51" s="10"/>
      <c r="E51" s="9"/>
      <c r="F51" s="9"/>
      <c r="G51" s="10"/>
      <c r="H51" s="9"/>
      <c r="I51" s="9"/>
      <c r="J51" s="10"/>
      <c r="K51" s="9"/>
      <c r="L51" s="9"/>
      <c r="P51" s="11"/>
      <c r="Q51" s="43"/>
      <c r="R51" s="43"/>
      <c r="S51" s="44"/>
    </row>
    <row r="52" spans="1:19" ht="24" customHeight="1">
      <c r="A52" s="4"/>
      <c r="B52" s="4"/>
      <c r="C52" s="10"/>
      <c r="D52" s="10"/>
      <c r="E52" s="9"/>
      <c r="F52" s="9"/>
      <c r="G52" s="10"/>
      <c r="H52" s="9"/>
      <c r="I52" s="9"/>
      <c r="J52" s="10"/>
      <c r="K52" s="9"/>
      <c r="L52" s="9"/>
      <c r="P52" s="11"/>
      <c r="Q52" s="43"/>
      <c r="R52" s="43"/>
      <c r="S52" s="44"/>
    </row>
    <row r="53" spans="1:19" ht="24" customHeight="1">
      <c r="A53" s="4"/>
      <c r="B53" s="4"/>
      <c r="C53" s="10"/>
      <c r="D53" s="10"/>
      <c r="E53" s="9"/>
      <c r="F53" s="9"/>
      <c r="G53" s="10"/>
      <c r="H53" s="9"/>
      <c r="I53" s="9"/>
      <c r="J53" s="10"/>
      <c r="K53" s="9"/>
      <c r="L53" s="9"/>
      <c r="P53" s="11"/>
      <c r="Q53" s="43"/>
      <c r="R53" s="43"/>
      <c r="S53" s="44"/>
    </row>
    <row r="54" spans="1:19" ht="24" customHeight="1">
      <c r="A54" s="4"/>
      <c r="B54" s="4"/>
      <c r="C54" s="10"/>
      <c r="D54" s="10"/>
      <c r="E54" s="9"/>
      <c r="F54" s="9"/>
      <c r="G54" s="10"/>
      <c r="H54" s="9"/>
      <c r="I54" s="9"/>
      <c r="J54" s="10"/>
      <c r="K54" s="9"/>
      <c r="L54" s="9"/>
      <c r="P54" s="11"/>
      <c r="Q54" s="43"/>
      <c r="R54" s="43"/>
      <c r="S54" s="44"/>
    </row>
    <row r="55" spans="1:19" ht="24" customHeight="1">
      <c r="A55" s="4"/>
      <c r="B55" s="4"/>
      <c r="C55" s="10"/>
      <c r="D55" s="10"/>
      <c r="E55" s="9"/>
      <c r="F55" s="9"/>
      <c r="G55" s="10"/>
      <c r="H55" s="9"/>
      <c r="I55" s="9"/>
      <c r="J55" s="10"/>
      <c r="K55" s="9"/>
      <c r="L55" s="9"/>
      <c r="P55" s="11"/>
      <c r="Q55" s="43"/>
      <c r="R55" s="43"/>
      <c r="S55" s="44"/>
    </row>
    <row r="56" spans="1:19" ht="24" customHeight="1">
      <c r="A56" s="4"/>
      <c r="B56" s="4"/>
      <c r="C56" s="10"/>
      <c r="D56" s="10"/>
      <c r="E56" s="9"/>
      <c r="F56" s="9"/>
      <c r="G56" s="10"/>
      <c r="H56" s="9"/>
      <c r="I56" s="9"/>
      <c r="J56" s="10"/>
      <c r="K56" s="9"/>
      <c r="L56" s="9"/>
      <c r="P56" s="11"/>
      <c r="Q56" s="11"/>
      <c r="R56" s="11"/>
      <c r="S56" s="11"/>
    </row>
    <row r="57" spans="1:19" ht="24" hidden="1" customHeight="1">
      <c r="A57" s="4"/>
      <c r="B57" s="4"/>
      <c r="C57" s="10"/>
      <c r="D57" s="10"/>
      <c r="E57" s="9"/>
      <c r="F57" s="9"/>
      <c r="G57" s="10"/>
      <c r="H57" s="9"/>
      <c r="I57" s="9"/>
      <c r="J57" s="10"/>
      <c r="K57" s="9"/>
      <c r="L57" s="9"/>
      <c r="P57" s="11"/>
      <c r="Q57" s="11"/>
      <c r="R57" s="11"/>
      <c r="S57" s="11"/>
    </row>
    <row r="58" spans="1:19" ht="24" hidden="1" customHeight="1">
      <c r="A58" s="4"/>
      <c r="B58" s="4"/>
      <c r="C58" s="10"/>
      <c r="D58" s="10"/>
      <c r="E58" s="9"/>
      <c r="F58" s="9"/>
      <c r="G58" s="10"/>
      <c r="H58" s="9"/>
      <c r="I58" s="9"/>
      <c r="J58" s="10"/>
      <c r="K58" s="9"/>
      <c r="L58" s="9"/>
    </row>
    <row r="59" spans="1:19" ht="24" hidden="1" customHeight="1">
      <c r="A59" s="4"/>
      <c r="B59" s="4"/>
      <c r="C59" s="10"/>
      <c r="D59" s="10"/>
      <c r="E59" s="9"/>
      <c r="F59" s="9"/>
      <c r="G59" s="10"/>
      <c r="H59" s="9"/>
      <c r="I59" s="9"/>
      <c r="J59" s="10"/>
      <c r="K59" s="9"/>
      <c r="L59" s="9"/>
    </row>
    <row r="60" spans="1:19" ht="24" hidden="1" customHeight="1">
      <c r="A60" s="4"/>
      <c r="B60" s="4"/>
      <c r="C60" s="10"/>
      <c r="D60" s="10"/>
      <c r="E60" s="9"/>
      <c r="F60" s="9"/>
      <c r="G60" s="10"/>
      <c r="H60" s="9"/>
      <c r="I60" s="9"/>
      <c r="J60" s="10"/>
      <c r="K60" s="9"/>
      <c r="L60" s="9"/>
    </row>
    <row r="61" spans="1:19" ht="24" hidden="1" customHeight="1">
      <c r="A61" s="4"/>
      <c r="B61" s="4"/>
      <c r="C61" s="10"/>
      <c r="D61" s="10"/>
      <c r="E61" s="9"/>
      <c r="F61" s="9"/>
      <c r="G61" s="10"/>
      <c r="H61" s="9"/>
      <c r="I61" s="9"/>
      <c r="J61" s="10"/>
      <c r="K61" s="9"/>
      <c r="L61" s="9"/>
    </row>
    <row r="62" spans="1:19" ht="24" hidden="1" customHeight="1">
      <c r="A62" s="4"/>
      <c r="B62" s="4"/>
      <c r="C62" s="10"/>
      <c r="D62" s="10"/>
      <c r="E62" s="9"/>
      <c r="F62" s="9"/>
      <c r="G62" s="10"/>
      <c r="H62" s="9"/>
      <c r="I62" s="9"/>
      <c r="J62" s="10"/>
      <c r="K62" s="9"/>
      <c r="L62" s="9"/>
    </row>
    <row r="63" spans="1:19" ht="24" hidden="1" customHeight="1">
      <c r="A63" s="4"/>
      <c r="B63" s="4"/>
      <c r="C63" s="10"/>
      <c r="D63" s="10"/>
      <c r="E63" s="9"/>
      <c r="F63" s="9"/>
      <c r="G63" s="10"/>
      <c r="H63" s="9"/>
      <c r="I63" s="9"/>
      <c r="J63" s="10"/>
      <c r="K63" s="9"/>
      <c r="L63" s="9"/>
    </row>
    <row r="64" spans="1:19" ht="24" hidden="1" customHeight="1">
      <c r="A64" s="4"/>
      <c r="B64" s="4"/>
      <c r="C64" s="10"/>
      <c r="D64" s="10"/>
      <c r="E64" s="9"/>
      <c r="F64" s="9"/>
      <c r="G64" s="10"/>
      <c r="H64" s="9"/>
      <c r="I64" s="9"/>
      <c r="J64" s="10"/>
      <c r="K64" s="9"/>
      <c r="L64" s="9"/>
    </row>
    <row r="65" spans="1:19" ht="24" hidden="1" customHeight="1">
      <c r="A65" s="4"/>
      <c r="B65" s="4"/>
      <c r="C65" s="10"/>
      <c r="D65" s="10"/>
      <c r="E65" s="9"/>
      <c r="F65" s="9"/>
      <c r="G65" s="10"/>
      <c r="H65" s="9"/>
      <c r="I65" s="9"/>
      <c r="J65" s="10"/>
      <c r="K65" s="9"/>
      <c r="L65" s="9"/>
    </row>
    <row r="66" spans="1:19" ht="24" hidden="1" customHeight="1">
      <c r="A66" s="4"/>
      <c r="B66" s="4"/>
      <c r="C66" s="10"/>
      <c r="D66" s="10"/>
      <c r="E66" s="9"/>
      <c r="F66" s="9"/>
      <c r="G66" s="10"/>
      <c r="H66" s="9"/>
      <c r="I66" s="9"/>
      <c r="J66" s="10"/>
      <c r="K66" s="9"/>
      <c r="L66" s="9"/>
    </row>
    <row r="67" spans="1:19" ht="24" hidden="1" customHeight="1">
      <c r="A67" s="4"/>
      <c r="B67" s="4"/>
      <c r="C67" s="10"/>
      <c r="D67" s="10"/>
      <c r="E67" s="9"/>
      <c r="F67" s="9"/>
      <c r="G67" s="10"/>
      <c r="H67" s="9"/>
      <c r="I67" s="9"/>
      <c r="J67" s="10"/>
      <c r="K67" s="9"/>
      <c r="L67" s="9"/>
    </row>
    <row r="68" spans="1:19">
      <c r="A68" s="8"/>
      <c r="B68" s="4"/>
      <c r="C68" s="6"/>
      <c r="D68" s="6"/>
      <c r="E68" s="5"/>
      <c r="F68" s="5"/>
      <c r="G68" s="6"/>
      <c r="H68" s="5"/>
      <c r="I68" s="5"/>
      <c r="J68" s="6"/>
      <c r="K68" s="5"/>
      <c r="L68" s="5"/>
    </row>
    <row r="69" spans="1:19">
      <c r="A69" s="7"/>
      <c r="B69" s="4"/>
      <c r="C69" s="6"/>
      <c r="D69" s="6"/>
      <c r="E69" s="5"/>
      <c r="F69" s="5"/>
      <c r="G69" s="6"/>
      <c r="H69" s="5"/>
      <c r="I69" s="5"/>
      <c r="J69" s="6"/>
      <c r="K69" s="5"/>
      <c r="L69" s="5"/>
    </row>
    <row r="70" spans="1:19">
      <c r="B70" s="4"/>
    </row>
    <row r="71" spans="1:19">
      <c r="B71" s="4"/>
    </row>
    <row r="72" spans="1:19">
      <c r="B72" s="4"/>
    </row>
    <row r="73" spans="1:19" s="3" customFormat="1">
      <c r="A73" s="1"/>
      <c r="B73" s="4"/>
      <c r="D73" s="1"/>
      <c r="E73" s="2"/>
      <c r="F73" s="2"/>
      <c r="H73" s="2"/>
      <c r="I73" s="2"/>
      <c r="K73" s="2"/>
      <c r="L73" s="2"/>
      <c r="M73" s="1"/>
      <c r="N73" s="1"/>
      <c r="O73" s="1"/>
      <c r="P73" s="1"/>
      <c r="Q73" s="1"/>
      <c r="R73" s="1"/>
      <c r="S73" s="1"/>
    </row>
    <row r="74" spans="1:19" s="3" customFormat="1">
      <c r="A74" s="1"/>
      <c r="B74" s="4"/>
      <c r="D74" s="1"/>
      <c r="E74" s="2"/>
      <c r="F74" s="2"/>
      <c r="H74" s="2"/>
      <c r="I74" s="2"/>
      <c r="K74" s="2"/>
      <c r="L74" s="2"/>
      <c r="M74" s="1"/>
      <c r="N74" s="1"/>
      <c r="O74" s="1"/>
      <c r="P74" s="1"/>
      <c r="Q74" s="1"/>
      <c r="R74" s="1"/>
      <c r="S74" s="1"/>
    </row>
    <row r="75" spans="1:19" s="3" customFormat="1">
      <c r="A75" s="1"/>
      <c r="B75" s="4"/>
      <c r="D75" s="1"/>
      <c r="E75" s="2"/>
      <c r="F75" s="2"/>
      <c r="H75" s="2"/>
      <c r="I75" s="2"/>
      <c r="K75" s="2"/>
      <c r="L75" s="2"/>
      <c r="M75" s="1"/>
      <c r="N75" s="1"/>
      <c r="O75" s="1"/>
      <c r="P75" s="1"/>
      <c r="Q75" s="1"/>
      <c r="R75" s="1"/>
      <c r="S75" s="1"/>
    </row>
  </sheetData>
  <mergeCells count="15">
    <mergeCell ref="C2:F2"/>
    <mergeCell ref="G2:I2"/>
    <mergeCell ref="J2:L2"/>
    <mergeCell ref="A3:B4"/>
    <mergeCell ref="C3:C4"/>
    <mergeCell ref="D3:F3"/>
    <mergeCell ref="G3:G4"/>
    <mergeCell ref="H3:I3"/>
    <mergeCell ref="J3:J4"/>
    <mergeCell ref="K3:L3"/>
    <mergeCell ref="C5:F5"/>
    <mergeCell ref="G5:I5"/>
    <mergeCell ref="J5:L5"/>
    <mergeCell ref="A27:B27"/>
    <mergeCell ref="A40:B40"/>
  </mergeCells>
  <phoneticPr fontId="2"/>
  <pageMargins left="0.70866141732283472" right="0.70866141732283472" top="0.74803149606299213" bottom="0.74803149606299213" header="0.31496062992125984" footer="0.31496062992125984"/>
  <pageSetup paperSize="9" scale="38" firstPageNumber="68" fitToHeight="0" orientation="portrait" r:id="rId1"/>
  <headerFooter>
    <oddHeader>&amp;L参考資料（循環型社会形成推進交付金事業チェックリスト）
【機密性2情報】</oddHeader>
    <oddFooter>&amp;C&amp;P</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87402524D1E15428DBF3E90CA229700" ma:contentTypeVersion="14" ma:contentTypeDescription="新しいドキュメントを作成します。" ma:contentTypeScope="" ma:versionID="237fe6c0cb200180081d35dc5a21719d">
  <xsd:schema xmlns:xsd="http://www.w3.org/2001/XMLSchema" xmlns:xs="http://www.w3.org/2001/XMLSchema" xmlns:p="http://schemas.microsoft.com/office/2006/metadata/properties" xmlns:ns2="1fc1379f-5e6a-4518-9b3a-2742b99d2414" xmlns:ns3="e9d33e58-4a70-4799-89b5-fbd48a9ef91c" targetNamespace="http://schemas.microsoft.com/office/2006/metadata/properties" ma:root="true" ma:fieldsID="88c3ecef8c6c3c51725852a97b1d018f" ns2:_="" ns3:_="">
    <xsd:import namespace="1fc1379f-5e6a-4518-9b3a-2742b99d2414"/>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1379f-5e6a-4518-9b3a-2742b99d24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5cfc6d0-1ec9-4a54-a9f1-2e82adbc239b}"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9d33e58-4a70-4799-89b5-fbd48a9ef91c" xsi:nil="true"/>
    <lcf76f155ced4ddcb4097134ff3c332f xmlns="1fc1379f-5e6a-4518-9b3a-2742b99d24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7ED55F1-E200-4992-B653-09B16493C1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1379f-5e6a-4518-9b3a-2742b99d2414"/>
    <ds:schemaRef ds:uri="e9d33e58-4a70-4799-89b5-fbd48a9ef9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A1EDE1-51D7-4E21-8191-61C9B12D10EC}">
  <ds:schemaRefs>
    <ds:schemaRef ds:uri="http://schemas.microsoft.com/sharepoint/v3/contenttype/forms"/>
  </ds:schemaRefs>
</ds:datastoreItem>
</file>

<file path=customXml/itemProps3.xml><?xml version="1.0" encoding="utf-8"?>
<ds:datastoreItem xmlns:ds="http://schemas.openxmlformats.org/officeDocument/2006/customXml" ds:itemID="{2903E34F-3E3E-4932-AA87-EE9244C4F107}">
  <ds:schemaRefs>
    <ds:schemaRef ds:uri="http://schemas.microsoft.com/office/2006/metadata/properties"/>
    <ds:schemaRef ds:uri="http://schemas.microsoft.com/office/infopath/2007/PartnerControls"/>
    <ds:schemaRef ds:uri="e9d33e58-4a70-4799-89b5-fbd48a9ef91c"/>
    <ds:schemaRef ds:uri="1fc1379f-5e6a-4518-9b3a-2742b99d24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経費算定　記載例</vt:lpstr>
      <vt:lpstr>経費算定　①マテリアルリサイクル推進施設</vt:lpstr>
      <vt:lpstr>経費算定　②分散型資源回収拠点施設</vt:lpstr>
      <vt:lpstr>経費算定　③エネルギー回収型廃棄物処理施設等</vt:lpstr>
      <vt:lpstr>経費算定　④廃棄物運搬中継施設</vt:lpstr>
      <vt:lpstr>経費算定　⑤有機性廃棄物リサイクル推進施設</vt:lpstr>
      <vt:lpstr>経費算定　⑥最終処分場</vt:lpstr>
      <vt:lpstr>経費算定　⑦最終処分場再生事業</vt:lpstr>
      <vt:lpstr>経費算定　⑧基幹的設備改良事業(ごみ焼却施設)</vt:lpstr>
      <vt:lpstr>経費算定　⑨基幹的設備改良事業(し尿処理施設)</vt:lpstr>
      <vt:lpstr>経費算定⑩基幹的設備改良事業(リサイクルセンター)</vt:lpstr>
      <vt:lpstr>経費算定⑪基幹的設備改良事業(ストックヤード) </vt:lpstr>
      <vt:lpstr>経費算定　⑫漂流・漂着ごみ処理施設</vt:lpstr>
      <vt:lpstr>経費算定　⑬コミュニティ・プラント</vt:lpstr>
      <vt:lpstr>経費算定　⑭基幹的設備改造（エネルギー回収型廃棄物処理施設）</vt:lpstr>
      <vt:lpstr>経費算定　⑮基幹的設備改造（リサイクルセンター）</vt:lpstr>
      <vt:lpstr>経費算定　⑯廃棄物処理施設基幹的設備改造（沖縄・離島・奄美）</vt:lpstr>
      <vt:lpstr>経費算定　⑰可燃性廃棄物直接埋立施設</vt:lpstr>
      <vt:lpstr>経費算定　⑱焼却施設</vt:lpstr>
      <vt:lpstr>'経費算定　①マテリアルリサイクル推進施設'!Print_Area</vt:lpstr>
      <vt:lpstr>'経費算定　②分散型資源回収拠点施設'!Print_Area</vt:lpstr>
      <vt:lpstr>'経費算定　③エネルギー回収型廃棄物処理施設等'!Print_Area</vt:lpstr>
      <vt:lpstr>'経費算定　④廃棄物運搬中継施設'!Print_Area</vt:lpstr>
      <vt:lpstr>'経費算定　⑤有機性廃棄物リサイクル推進施設'!Print_Area</vt:lpstr>
      <vt:lpstr>'経費算定　⑥最終処分場'!Print_Area</vt:lpstr>
      <vt:lpstr>'経費算定　⑦最終処分場再生事業'!Print_Area</vt:lpstr>
      <vt:lpstr>'経費算定　⑧基幹的設備改良事業(ごみ焼却施設)'!Print_Area</vt:lpstr>
      <vt:lpstr>'経費算定　⑨基幹的設備改良事業(し尿処理施設)'!Print_Area</vt:lpstr>
      <vt:lpstr>'経費算定　⑫漂流・漂着ごみ処理施設'!Print_Area</vt:lpstr>
      <vt:lpstr>'経費算定　⑬コミュニティ・プラント'!Print_Area</vt:lpstr>
      <vt:lpstr>'経費算定　⑭基幹的設備改造（エネルギー回収型廃棄物処理施設）'!Print_Area</vt:lpstr>
      <vt:lpstr>'経費算定　⑮基幹的設備改造（リサイクルセンター）'!Print_Area</vt:lpstr>
      <vt:lpstr>'経費算定　⑯廃棄物処理施設基幹的設備改造（沖縄・離島・奄美）'!Print_Area</vt:lpstr>
      <vt:lpstr>'経費算定　⑰可燃性廃棄物直接埋立施設'!Print_Area</vt:lpstr>
      <vt:lpstr>'経費算定　⑱焼却施設'!Print_Area</vt:lpstr>
      <vt:lpstr>'経費算定　記載例'!Print_Area</vt:lpstr>
      <vt:lpstr>'経費算定⑩基幹的設備改良事業(リサイクルセンター)'!Print_Area</vt:lpstr>
      <vt:lpstr>'経費算定⑪基幹的設備改良事業(ストックヤード) '!Print_Area</vt:lpstr>
    </vt:vector>
  </TitlesOfParts>
  <Manager/>
  <Company>会計検査院</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会計検査院</dc:creator>
  <cp:keywords/>
  <dc:description/>
  <cp:lastModifiedBy>福武 徹(FUKUTAKE Toru)</cp:lastModifiedBy>
  <cp:revision/>
  <cp:lastPrinted>2026-01-23T02:29:40Z</cp:lastPrinted>
  <dcterms:created xsi:type="dcterms:W3CDTF">2022-12-15T05:52:34Z</dcterms:created>
  <dcterms:modified xsi:type="dcterms:W3CDTF">2026-01-30T02:31:52Z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0x010100587402524D1E15428DBF3E90CA229700</vt:lpwstr>
  </property>
  <property fmtid="{D5CDD505-2E9C-101B-9397-08002B2CF9AE}" pid="3" name="MediaServiceImageTags">
    <vt:lpwstr/>
  </property>
</Properties>
</file>