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○HP掲載資料\2023\様式\"/>
    </mc:Choice>
  </mc:AlternateContent>
  <xr:revisionPtr revIDLastSave="0" documentId="13_ncr:1_{F09591FF-3C0C-4A85-A329-EAB434D368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ｰ2" sheetId="13" r:id="rId1"/>
  </sheets>
  <calcPr calcId="191029"/>
  <customWorkbookViews>
    <customWorkbookView name="尾形 和剛 - 個人用ビュー" guid="{83ABAECA-BD9D-406B-A2A9-C8D25A424F34}" mergeInterval="0" personalView="1" xWindow="515" yWindow="64" windowWidth="1095" windowHeight="97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3" l="1"/>
  <c r="C30" i="13" l="1"/>
  <c r="C32" i="13" s="1"/>
  <c r="C27" i="13"/>
  <c r="C22" i="13"/>
  <c r="C26" i="13" s="1"/>
  <c r="G18" i="13"/>
  <c r="G17" i="13"/>
  <c r="G14" i="13"/>
  <c r="G20" i="13" s="1"/>
  <c r="G11" i="13"/>
  <c r="G10" i="13"/>
  <c r="G6" i="13"/>
  <c r="G13" i="13" s="1"/>
  <c r="C31" i="13" l="1"/>
  <c r="G21" i="13"/>
</calcChain>
</file>

<file path=xl/sharedStrings.xml><?xml version="1.0" encoding="utf-8"?>
<sst xmlns="http://schemas.openxmlformats.org/spreadsheetml/2006/main" count="73" uniqueCount="69">
  <si>
    <t>用地費及び補償費</t>
    <rPh sb="0" eb="3">
      <t>ヨウチヒ</t>
    </rPh>
    <rPh sb="3" eb="4">
      <t>オヨ</t>
    </rPh>
    <rPh sb="5" eb="8">
      <t>ホショウヒ</t>
    </rPh>
    <phoneticPr fontId="1"/>
  </si>
  <si>
    <t>交付金の算出方法</t>
    <rPh sb="0" eb="3">
      <t>コウフキン</t>
    </rPh>
    <rPh sb="4" eb="6">
      <t>サンシュツ</t>
    </rPh>
    <rPh sb="6" eb="8">
      <t>ホウホウ</t>
    </rPh>
    <phoneticPr fontId="1"/>
  </si>
  <si>
    <t>（単位：千円）</t>
    <rPh sb="1" eb="3">
      <t>タンイ</t>
    </rPh>
    <rPh sb="4" eb="6">
      <t>センエン</t>
    </rPh>
    <phoneticPr fontId="1"/>
  </si>
  <si>
    <t>付帯工事費</t>
    <rPh sb="0" eb="2">
      <t>フタイ</t>
    </rPh>
    <rPh sb="2" eb="5">
      <t>コウジヒ</t>
    </rPh>
    <phoneticPr fontId="1"/>
  </si>
  <si>
    <t>調査費</t>
    <rPh sb="0" eb="3">
      <t>チョウサヒ</t>
    </rPh>
    <phoneticPr fontId="1"/>
  </si>
  <si>
    <t>工事雑費</t>
    <rPh sb="0" eb="2">
      <t>コウジ</t>
    </rPh>
    <rPh sb="2" eb="4">
      <t>ザッピ</t>
    </rPh>
    <phoneticPr fontId="1"/>
  </si>
  <si>
    <t>処理能力</t>
    <rPh sb="0" eb="2">
      <t>ショリ</t>
    </rPh>
    <rPh sb="2" eb="4">
      <t>ノウリョク</t>
    </rPh>
    <phoneticPr fontId="1"/>
  </si>
  <si>
    <t>事業の内容</t>
    <rPh sb="0" eb="2">
      <t>ジギョウ</t>
    </rPh>
    <rPh sb="3" eb="5">
      <t>ナイヨウ</t>
    </rPh>
    <phoneticPr fontId="1"/>
  </si>
  <si>
    <t>その他</t>
    <rPh sb="2" eb="3">
      <t>タ</t>
    </rPh>
    <phoneticPr fontId="1"/>
  </si>
  <si>
    <t>総事業費</t>
    <rPh sb="0" eb="1">
      <t>ソウ</t>
    </rPh>
    <rPh sb="1" eb="4">
      <t>ジギョウヒ</t>
    </rPh>
    <phoneticPr fontId="1"/>
  </si>
  <si>
    <t>全体
事業</t>
    <rPh sb="0" eb="2">
      <t>ゼンタイ</t>
    </rPh>
    <rPh sb="3" eb="5">
      <t>ジギョウ</t>
    </rPh>
    <phoneticPr fontId="1"/>
  </si>
  <si>
    <t>当該年
度事業</t>
    <rPh sb="0" eb="2">
      <t>トウガイ</t>
    </rPh>
    <rPh sb="2" eb="3">
      <t>ネン</t>
    </rPh>
    <rPh sb="4" eb="5">
      <t>ド</t>
    </rPh>
    <rPh sb="5" eb="7">
      <t>ジギョウ</t>
    </rPh>
    <phoneticPr fontId="1"/>
  </si>
  <si>
    <t>摘要</t>
    <rPh sb="0" eb="2">
      <t>テキヨウ</t>
    </rPh>
    <phoneticPr fontId="1"/>
  </si>
  <si>
    <t>事務費の算出方法</t>
    <rPh sb="0" eb="3">
      <t>ジムヒ</t>
    </rPh>
    <rPh sb="4" eb="6">
      <t>サンシュツ</t>
    </rPh>
    <rPh sb="6" eb="8">
      <t>ホウホウ</t>
    </rPh>
    <phoneticPr fontId="1"/>
  </si>
  <si>
    <r>
      <t xml:space="preserve">当該年度事業に係る経費の配分
</t>
    </r>
    <r>
      <rPr>
        <sz val="11"/>
        <rFont val="ＭＳ 明朝"/>
        <family val="1"/>
        <charset val="128"/>
      </rPr>
      <t>（交付対象事業費）</t>
    </r>
    <rPh sb="0" eb="2">
      <t>トウガイ</t>
    </rPh>
    <rPh sb="2" eb="4">
      <t>ネンド</t>
    </rPh>
    <rPh sb="4" eb="6">
      <t>ジギョウ</t>
    </rPh>
    <rPh sb="7" eb="8">
      <t>カカ</t>
    </rPh>
    <rPh sb="9" eb="11">
      <t>ケイヒ</t>
    </rPh>
    <rPh sb="12" eb="14">
      <t>ハイブン</t>
    </rPh>
    <rPh sb="16" eb="18">
      <t>コウフ</t>
    </rPh>
    <rPh sb="18" eb="20">
      <t>タイショウ</t>
    </rPh>
    <rPh sb="20" eb="23">
      <t>ジギョウヒ</t>
    </rPh>
    <phoneticPr fontId="1"/>
  </si>
  <si>
    <t>１／３事業</t>
    <rPh sb="3" eb="5">
      <t>ジギョウ</t>
    </rPh>
    <phoneticPr fontId="1"/>
  </si>
  <si>
    <t>１／２事業</t>
    <rPh sb="3" eb="5">
      <t>ジギョウ</t>
    </rPh>
    <phoneticPr fontId="1"/>
  </si>
  <si>
    <t>交付金額（申請額）</t>
    <rPh sb="0" eb="3">
      <t>コウフキン</t>
    </rPh>
    <rPh sb="3" eb="4">
      <t>ガク</t>
    </rPh>
    <rPh sb="5" eb="8">
      <t>シンセイガク</t>
    </rPh>
    <phoneticPr fontId="1"/>
  </si>
  <si>
    <t>本工事費</t>
    <rPh sb="0" eb="3">
      <t>ホンコウジ</t>
    </rPh>
    <rPh sb="3" eb="4">
      <t>ヒ</t>
    </rPh>
    <phoneticPr fontId="1"/>
  </si>
  <si>
    <t>廃焼却施設解体費</t>
    <rPh sb="0" eb="1">
      <t>ハイ</t>
    </rPh>
    <rPh sb="1" eb="3">
      <t>ショウキャク</t>
    </rPh>
    <rPh sb="3" eb="5">
      <t>シセツ</t>
    </rPh>
    <rPh sb="5" eb="7">
      <t>カイタイ</t>
    </rPh>
    <rPh sb="7" eb="8">
      <t>ヒ</t>
    </rPh>
    <phoneticPr fontId="1"/>
  </si>
  <si>
    <t>マテリアルリサイクル推進施設</t>
    <rPh sb="10" eb="12">
      <t>スイシン</t>
    </rPh>
    <rPh sb="12" eb="14">
      <t>シセツ</t>
    </rPh>
    <phoneticPr fontId="1"/>
  </si>
  <si>
    <t>交付対象事業費
（１／３事業）Ａ</t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</si>
  <si>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t>交付対象事業費
（１／２事業）Ｂ</t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</si>
  <si>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t>工事費計　Ｃ</t>
    <rPh sb="0" eb="3">
      <t>コウジヒ</t>
    </rPh>
    <rPh sb="3" eb="4">
      <t>ケイ</t>
    </rPh>
    <phoneticPr fontId="1"/>
  </si>
  <si>
    <t>事務費　Ｄ</t>
    <rPh sb="0" eb="3">
      <t>ジムヒ</t>
    </rPh>
    <phoneticPr fontId="1"/>
  </si>
  <si>
    <t>事業費
Ｅ＝Ｃ＋Ｄ</t>
    <rPh sb="0" eb="3">
      <t>ジギョウヒ</t>
    </rPh>
    <phoneticPr fontId="1"/>
  </si>
  <si>
    <t>控除額　Ｆ</t>
    <rPh sb="0" eb="3">
      <t>コウジョガク</t>
    </rPh>
    <phoneticPr fontId="1"/>
  </si>
  <si>
    <t>交付基本額
Ｇ＝Ｅ－Ｆ</t>
    <rPh sb="2" eb="5">
      <t>キホンガク</t>
    </rPh>
    <phoneticPr fontId="1"/>
  </si>
  <si>
    <t>交付限度額
Ｈ＝Ａ÷３</t>
    <rPh sb="0" eb="2">
      <t>コウフ</t>
    </rPh>
    <rPh sb="2" eb="5">
      <t>ゲンドガク</t>
    </rPh>
    <phoneticPr fontId="1"/>
  </si>
  <si>
    <t>前年度まで
Ｉ</t>
    <rPh sb="0" eb="3">
      <t>ゼンネンド</t>
    </rPh>
    <phoneticPr fontId="1"/>
  </si>
  <si>
    <t>今年度
Ｊ</t>
    <rPh sb="0" eb="3">
      <t>コンネンド</t>
    </rPh>
    <phoneticPr fontId="1"/>
  </si>
  <si>
    <t>合計
Ｋ＝Ｉ＋Ｊ</t>
    <rPh sb="0" eb="2">
      <t>ゴウケイ</t>
    </rPh>
    <phoneticPr fontId="1"/>
  </si>
  <si>
    <t>進捗率
Ｌ＝Ｋ÷Ａ</t>
    <rPh sb="0" eb="3">
      <t>シンチョクリツ</t>
    </rPh>
    <phoneticPr fontId="1"/>
  </si>
  <si>
    <t>過年度受入済額
Ｍ</t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</si>
  <si>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t>単年度交付額
Ｎ＝Ｈ×Ｌ－Ｍ</t>
    <rPh sb="0" eb="3">
      <t>タンネンド</t>
    </rPh>
    <rPh sb="3" eb="6">
      <t>コウフガク</t>
    </rPh>
    <phoneticPr fontId="1"/>
  </si>
  <si>
    <t>交付限度額
Ｏ＝Ｂ÷２</t>
    <rPh sb="0" eb="2">
      <t>コウフ</t>
    </rPh>
    <rPh sb="2" eb="5">
      <t>ゲンドガク</t>
    </rPh>
    <phoneticPr fontId="1"/>
  </si>
  <si>
    <t>前年度まで
Ｐ</t>
    <rPh sb="0" eb="3">
      <t>ゼンネンド</t>
    </rPh>
    <phoneticPr fontId="1"/>
  </si>
  <si>
    <t>今年度
Ｑ</t>
    <rPh sb="0" eb="3">
      <t>コンネンド</t>
    </rPh>
    <phoneticPr fontId="1"/>
  </si>
  <si>
    <t>合計
Ｒ＝Ｐ＋Ｑ</t>
    <rPh sb="0" eb="2">
      <t>ゴウケイ</t>
    </rPh>
    <phoneticPr fontId="1"/>
  </si>
  <si>
    <t>進捗率
Ｓ＝Ｒ÷Ｂ</t>
    <rPh sb="0" eb="3">
      <t>シンチョクリツ</t>
    </rPh>
    <phoneticPr fontId="1"/>
  </si>
  <si>
    <t>過年度受入済額
Ｔ</t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</si>
  <si>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t>単年度交付額
Ｕ＝Ｏ×Ｓ－Ｔ</t>
    <rPh sb="0" eb="3">
      <t>タンネンド</t>
    </rPh>
    <rPh sb="3" eb="6">
      <t>コウフガク</t>
    </rPh>
    <phoneticPr fontId="1"/>
  </si>
  <si>
    <t>エネルギー回収型廃棄物処理施設</t>
    <rPh sb="5" eb="8">
      <t>カイシュウガタ</t>
    </rPh>
    <rPh sb="8" eb="11">
      <t>ハイキブツ</t>
    </rPh>
    <rPh sb="11" eb="13">
      <t>ショリ</t>
    </rPh>
    <rPh sb="13" eb="15">
      <t>シセツ</t>
    </rPh>
    <phoneticPr fontId="1"/>
  </si>
  <si>
    <t>高効率ごみ発電施設</t>
    <rPh sb="0" eb="3">
      <t>コウコウリツ</t>
    </rPh>
    <rPh sb="5" eb="7">
      <t>ハツデン</t>
    </rPh>
    <rPh sb="7" eb="9">
      <t>シセツ</t>
    </rPh>
    <phoneticPr fontId="1"/>
  </si>
  <si>
    <t>廃棄物運搬中継施設</t>
    <rPh sb="0" eb="3">
      <t>ハイキブツ</t>
    </rPh>
    <rPh sb="3" eb="5">
      <t>ウンパン</t>
    </rPh>
    <rPh sb="5" eb="7">
      <t>チュウケイ</t>
    </rPh>
    <rPh sb="7" eb="9">
      <t>シセツ</t>
    </rPh>
    <phoneticPr fontId="1"/>
  </si>
  <si>
    <t>有機性廃棄物リサイクル推進施設</t>
    <rPh sb="0" eb="3">
      <t>ユウキセイ</t>
    </rPh>
    <rPh sb="3" eb="6">
      <t>ハイキブツ</t>
    </rPh>
    <rPh sb="11" eb="13">
      <t>スイシン</t>
    </rPh>
    <rPh sb="13" eb="15">
      <t>シセツ</t>
    </rPh>
    <phoneticPr fontId="1"/>
  </si>
  <si>
    <t>最終処分場</t>
    <rPh sb="0" eb="2">
      <t>サイシュウ</t>
    </rPh>
    <rPh sb="2" eb="5">
      <t>ショブンジョウ</t>
    </rPh>
    <phoneticPr fontId="1"/>
  </si>
  <si>
    <t>最終処分場再生事業</t>
    <rPh sb="0" eb="2">
      <t>サイシュウ</t>
    </rPh>
    <rPh sb="2" eb="5">
      <t>ショブンジョウ</t>
    </rPh>
    <rPh sb="5" eb="7">
      <t>サイセイ</t>
    </rPh>
    <rPh sb="7" eb="9">
      <t>ジギョウ</t>
    </rPh>
    <phoneticPr fontId="1"/>
  </si>
  <si>
    <t>廃棄物処理施設の基幹的設備改良事業（交付率１／３）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</si>
  <si>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廃棄物処理施設の基幹的設備改良事業（交付率１／２）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</si>
  <si>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漂流・漂着ごみ処理施設</t>
    <rPh sb="0" eb="2">
      <t>ヒョウリュウ</t>
    </rPh>
    <rPh sb="3" eb="5">
      <t>ヒョウチャク</t>
    </rPh>
    <rPh sb="7" eb="9">
      <t>ショリ</t>
    </rPh>
    <rPh sb="9" eb="11">
      <t>シセツ</t>
    </rPh>
    <phoneticPr fontId="1"/>
  </si>
  <si>
    <t>廃棄物処理施設基幹的設備改造</t>
    <rPh sb="0" eb="3">
      <t>ハイキブツ</t>
    </rPh>
    <rPh sb="3" eb="5">
      <t>ショリ</t>
    </rPh>
    <rPh sb="5" eb="7">
      <t>シセツ</t>
    </rPh>
    <rPh sb="7" eb="10">
      <t>キカンテキ</t>
    </rPh>
    <rPh sb="10" eb="12">
      <t>セツビ</t>
    </rPh>
    <rPh sb="12" eb="14">
      <t>カイゾウ</t>
    </rPh>
    <phoneticPr fontId="1"/>
  </si>
  <si>
    <t>可燃性廃棄物直接埋立施設</t>
    <rPh sb="0" eb="3">
      <t>カネンセイ</t>
    </rPh>
    <rPh sb="3" eb="6">
      <t>ハイキブツ</t>
    </rPh>
    <rPh sb="6" eb="8">
      <t>チョクセツ</t>
    </rPh>
    <rPh sb="8" eb="10">
      <t>ウメタテ</t>
    </rPh>
    <rPh sb="10" eb="12">
      <t>シセツ</t>
    </rPh>
    <phoneticPr fontId="1"/>
  </si>
  <si>
    <t>焼却施設</t>
    <rPh sb="0" eb="2">
      <t>ショウキャク</t>
    </rPh>
    <rPh sb="2" eb="4">
      <t>シセツ</t>
    </rPh>
    <phoneticPr fontId="1"/>
  </si>
  <si>
    <t>施設整備に関する計画支援事業</t>
    <rPh sb="0" eb="2">
      <t>シセツ</t>
    </rPh>
    <rPh sb="2" eb="4">
      <t>セイビ</t>
    </rPh>
    <rPh sb="5" eb="6">
      <t>カン</t>
    </rPh>
    <rPh sb="8" eb="10">
      <t>ケイカク</t>
    </rPh>
    <rPh sb="10" eb="12">
      <t>シエン</t>
    </rPh>
    <rPh sb="12" eb="14">
      <t>ジギョウ</t>
    </rPh>
    <phoneticPr fontId="1"/>
  </si>
  <si>
    <t>施設区分（事業名）</t>
    <phoneticPr fontId="1"/>
  </si>
  <si>
    <t>施設区分詳細</t>
    <phoneticPr fontId="1"/>
  </si>
  <si>
    <t>交付対象事業費実績及び見込み</t>
    <rPh sb="0" eb="2">
      <t>コウフ</t>
    </rPh>
    <rPh sb="2" eb="4">
      <t>タイショウ</t>
    </rPh>
    <rPh sb="4" eb="7">
      <t>ジギョウヒ</t>
    </rPh>
    <rPh sb="7" eb="9">
      <t>ジッセキ</t>
    </rPh>
    <rPh sb="9" eb="10">
      <t>オヨ</t>
    </rPh>
    <rPh sb="11" eb="13">
      <t>ミコ</t>
    </rPh>
    <phoneticPr fontId="1"/>
  </si>
  <si>
    <t>コミュニティ・プラント</t>
    <phoneticPr fontId="1"/>
  </si>
  <si>
    <t>交付金額（計算上の上限）Ｖ＝Ｎ＋Ｕ</t>
    <rPh sb="0" eb="3">
      <t>コウフキン</t>
    </rPh>
    <rPh sb="3" eb="4">
      <t>ガク</t>
    </rPh>
    <rPh sb="5" eb="8">
      <t>ケイサンジョウ</t>
    </rPh>
    <rPh sb="9" eb="11">
      <t>ジョウゲン</t>
    </rPh>
    <phoneticPr fontId="1"/>
  </si>
  <si>
    <t>総事業費と交付対象事業費の差額の比較</t>
    <rPh sb="0" eb="4">
      <t>ソウジギョウヒ</t>
    </rPh>
    <rPh sb="5" eb="7">
      <t>コウフ</t>
    </rPh>
    <rPh sb="7" eb="9">
      <t>タイショウ</t>
    </rPh>
    <rPh sb="9" eb="11">
      <t>ジギョウ</t>
    </rPh>
    <rPh sb="11" eb="12">
      <t>ヒ</t>
    </rPh>
    <rPh sb="13" eb="15">
      <t>サガク</t>
    </rPh>
    <rPh sb="16" eb="18">
      <t>ヒカク</t>
    </rPh>
    <phoneticPr fontId="1"/>
  </si>
  <si>
    <t>※欄（行、列）の追加・削除を行わないこと。</t>
    <rPh sb="1" eb="2">
      <t>ラン</t>
    </rPh>
    <rPh sb="3" eb="4">
      <t>ギョウ</t>
    </rPh>
    <rPh sb="5" eb="6">
      <t>レツ</t>
    </rPh>
    <rPh sb="8" eb="10">
      <t>ツイカ</t>
    </rPh>
    <rPh sb="11" eb="13">
      <t>サクジョ</t>
    </rPh>
    <rPh sb="14" eb="15">
      <t>オコナ</t>
    </rPh>
    <phoneticPr fontId="1"/>
  </si>
  <si>
    <t>事務費率（Ｘ）</t>
    <rPh sb="0" eb="2">
      <t>ジム</t>
    </rPh>
    <rPh sb="2" eb="4">
      <t>ヒリツ</t>
    </rPh>
    <phoneticPr fontId="1"/>
  </si>
  <si>
    <t>事務費限度額
（Ｙ）＝（Ｗ）×（Ｘ）</t>
    <rPh sb="0" eb="3">
      <t>ジムヒ</t>
    </rPh>
    <rPh sb="3" eb="6">
      <t>ゲンドガク</t>
    </rPh>
    <phoneticPr fontId="1"/>
  </si>
  <si>
    <t>直近下位の最高額（Ｚ）</t>
    <rPh sb="0" eb="2">
      <t>チョッキン</t>
    </rPh>
    <rPh sb="2" eb="4">
      <t>カイ</t>
    </rPh>
    <rPh sb="5" eb="8">
      <t>サイコウガク</t>
    </rPh>
    <phoneticPr fontId="1"/>
  </si>
  <si>
    <t>工期全体の事務費（ＡＡ）</t>
    <rPh sb="0" eb="2">
      <t>コウキ</t>
    </rPh>
    <rPh sb="2" eb="4">
      <t>ゼンタイ</t>
    </rPh>
    <rPh sb="5" eb="8">
      <t>ジムヒ</t>
    </rPh>
    <phoneticPr fontId="1"/>
  </si>
  <si>
    <r>
      <t xml:space="preserve">工期全体の工事費（工事雑費を除く）
</t>
    </r>
    <r>
      <rPr>
        <sz val="11"/>
        <rFont val="ＭＳ 明朝"/>
        <family val="1"/>
        <charset val="128"/>
      </rPr>
      <t>（Ｗ）</t>
    </r>
    <rPh sb="0" eb="2">
      <t>コウキ</t>
    </rPh>
    <rPh sb="2" eb="4">
      <t>ゼンタイ</t>
    </rPh>
    <rPh sb="5" eb="8">
      <t>コウジヒ</t>
    </rPh>
    <rPh sb="9" eb="11">
      <t>コウジ</t>
    </rPh>
    <rPh sb="11" eb="13">
      <t>ザッピ</t>
    </rPh>
    <rPh sb="14" eb="15">
      <t>ノゾ</t>
    </rPh>
    <phoneticPr fontId="1"/>
  </si>
  <si>
    <t>様式１－２</t>
    <rPh sb="0" eb="2">
      <t>ヨウシキ</t>
    </rPh>
    <phoneticPr fontId="1"/>
  </si>
  <si>
    <t>令和○○年度廃棄物処理施設整備交付金事業別表（交付申請）</t>
    <rPh sb="0" eb="2">
      <t>レイワ</t>
    </rPh>
    <rPh sb="4" eb="6">
      <t>ネンド</t>
    </rPh>
    <rPh sb="23" eb="25">
      <t>コウフ</t>
    </rPh>
    <rPh sb="25" eb="2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</si>
</sst>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0000&quot;%&quot;;&quot;▲ &quot;#,##0.00000&quot;%&quot;"/>
    <numFmt numFmtId="178" formatCode="#,##0.0&quot; %&quot;;&quot;△ &quot;#,##0.0&quot; %&quot;"/>
    <numFmt numFmtId="179" formatCode="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76" fontId="2" fillId="2" borderId="3" xfId="0" applyNumberFormat="1" applyFont="1" applyFill="1" applyBorder="1" applyProtection="1">
      <alignment vertical="center"/>
      <protection locked="0"/>
    </xf>
    <xf numFmtId="176" fontId="2" fillId="0" borderId="3" xfId="0" applyNumberFormat="1" applyFont="1" applyBorder="1">
      <alignment vertical="center"/>
    </xf>
    <xf numFmtId="177" fontId="2" fillId="0" borderId="3" xfId="0" applyNumberFormat="1" applyFont="1" applyBorder="1" applyProtection="1">
      <alignment vertical="center"/>
      <protection locked="0"/>
    </xf>
    <xf numFmtId="176" fontId="2" fillId="2" borderId="16" xfId="0" applyNumberFormat="1" applyFont="1" applyFill="1" applyBorder="1" applyProtection="1">
      <alignment vertical="center"/>
      <protection locked="0"/>
    </xf>
    <xf numFmtId="176" fontId="2" fillId="0" borderId="16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4" xfId="0" applyNumberFormat="1" applyFont="1" applyBorder="1">
      <alignment vertical="center"/>
    </xf>
    <xf numFmtId="176" fontId="2" fillId="0" borderId="14" xfId="0" applyNumberFormat="1" applyFont="1" applyBorder="1" applyAlignment="1">
      <alignment horizontal="center" vertical="center"/>
    </xf>
    <xf numFmtId="178" fontId="2" fillId="0" borderId="16" xfId="0" applyNumberFormat="1" applyFont="1" applyBorder="1">
      <alignment vertical="center"/>
    </xf>
    <xf numFmtId="176" fontId="2" fillId="2" borderId="4" xfId="0" applyNumberFormat="1" applyFont="1" applyFill="1" applyBorder="1" applyProtection="1">
      <alignment vertical="center"/>
      <protection locked="0"/>
    </xf>
    <xf numFmtId="177" fontId="2" fillId="0" borderId="3" xfId="0" applyNumberFormat="1" applyFont="1" applyBorder="1">
      <alignment vertical="center"/>
    </xf>
    <xf numFmtId="179" fontId="2" fillId="0" borderId="16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176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42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4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176" fontId="2" fillId="0" borderId="4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2" borderId="5" xfId="0" applyNumberFormat="1" applyFont="1" applyFill="1" applyBorder="1" applyProtection="1">
      <alignment vertical="center"/>
      <protection locked="0"/>
    </xf>
    <xf numFmtId="176" fontId="2" fillId="2" borderId="7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1038225</xdr:colOff>
      <xdr:row>7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0" y="1419225"/>
          <a:ext cx="1038225" cy="3810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BreakPreview" zoomScaleNormal="100" zoomScaleSheetLayoutView="100" workbookViewId="0">
      <selection activeCell="Q9" sqref="Q9"/>
    </sheetView>
  </sheetViews>
  <sheetFormatPr defaultColWidth="9" defaultRowHeight="13.2" x14ac:dyDescent="0.2"/>
  <cols>
    <col min="1" max="1" width="13.77734375" style="1" customWidth="1"/>
    <col min="2" max="2" width="18.33203125" style="1" customWidth="1"/>
    <col min="3" max="3" width="19.109375" style="1" customWidth="1"/>
    <col min="4" max="4" width="4.6640625" style="1" customWidth="1"/>
    <col min="5" max="5" width="7.6640625" style="1" customWidth="1"/>
    <col min="6" max="6" width="13.6640625" style="1" customWidth="1"/>
    <col min="7" max="7" width="22.88671875" style="1" customWidth="1"/>
    <col min="8" max="8" width="9" style="1" customWidth="1"/>
    <col min="9" max="9" width="9" style="1" hidden="1" customWidth="1"/>
    <col min="10" max="16384" width="9" style="1"/>
  </cols>
  <sheetData>
    <row r="1" spans="1:9" x14ac:dyDescent="0.2">
      <c r="A1" s="1" t="s">
        <v>67</v>
      </c>
    </row>
    <row r="2" spans="1:9" ht="30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9" ht="8.25" customHeight="1" x14ac:dyDescent="0.2">
      <c r="A3" s="11"/>
      <c r="B3" s="11"/>
      <c r="C3" s="11"/>
      <c r="D3" s="11"/>
      <c r="E3" s="11"/>
      <c r="F3" s="11"/>
      <c r="G3" s="11"/>
    </row>
    <row r="4" spans="1:9" ht="30" customHeight="1" thickBot="1" x14ac:dyDescent="0.25">
      <c r="C4" s="11"/>
      <c r="D4" s="11"/>
      <c r="E4" s="11"/>
      <c r="F4" s="11"/>
      <c r="G4" s="2" t="s">
        <v>2</v>
      </c>
    </row>
    <row r="5" spans="1:9" ht="30" customHeight="1" thickBot="1" x14ac:dyDescent="0.25">
      <c r="A5" s="49" t="s">
        <v>7</v>
      </c>
      <c r="B5" s="49"/>
      <c r="C5" s="49"/>
      <c r="D5" s="74" t="s">
        <v>1</v>
      </c>
      <c r="E5" s="75"/>
      <c r="F5" s="75"/>
      <c r="G5" s="76"/>
    </row>
    <row r="6" spans="1:9" ht="15.75" customHeight="1" x14ac:dyDescent="0.2">
      <c r="A6" s="77" t="s">
        <v>55</v>
      </c>
      <c r="B6" s="79"/>
      <c r="C6" s="80"/>
      <c r="D6" s="61" t="s">
        <v>15</v>
      </c>
      <c r="E6" s="83" t="s">
        <v>28</v>
      </c>
      <c r="F6" s="84"/>
      <c r="G6" s="87" t="str">
        <f>IF(C11="","",ROUNDDOWN(C11/3,0))</f>
        <v/>
      </c>
    </row>
    <row r="7" spans="1:9" ht="14.25" customHeight="1" x14ac:dyDescent="0.2">
      <c r="A7" s="78"/>
      <c r="B7" s="81"/>
      <c r="C7" s="82"/>
      <c r="D7" s="62"/>
      <c r="E7" s="85"/>
      <c r="F7" s="86"/>
      <c r="G7" s="88"/>
    </row>
    <row r="8" spans="1:9" ht="30" customHeight="1" x14ac:dyDescent="0.2">
      <c r="A8" s="14" t="s">
        <v>56</v>
      </c>
      <c r="B8" s="89"/>
      <c r="C8" s="90"/>
      <c r="D8" s="62"/>
      <c r="E8" s="65" t="s">
        <v>57</v>
      </c>
      <c r="F8" s="4" t="s">
        <v>29</v>
      </c>
      <c r="G8" s="16"/>
      <c r="I8" s="1" t="s">
        <v>20</v>
      </c>
    </row>
    <row r="9" spans="1:9" ht="30" customHeight="1" x14ac:dyDescent="0.2">
      <c r="A9" s="14" t="s">
        <v>6</v>
      </c>
      <c r="B9" s="89"/>
      <c r="C9" s="90"/>
      <c r="D9" s="62"/>
      <c r="E9" s="66"/>
      <c r="F9" s="4" t="s">
        <v>30</v>
      </c>
      <c r="G9" s="16"/>
      <c r="I9" s="1" t="s">
        <v>42</v>
      </c>
    </row>
    <row r="10" spans="1:9" ht="30" customHeight="1" x14ac:dyDescent="0.2">
      <c r="A10" s="14" t="s">
        <v>10</v>
      </c>
      <c r="B10" s="3" t="s">
        <v>9</v>
      </c>
      <c r="C10" s="16"/>
      <c r="D10" s="62"/>
      <c r="E10" s="67"/>
      <c r="F10" s="4" t="s">
        <v>31</v>
      </c>
      <c r="G10" s="17" t="str">
        <f>IF(C11="","",SUM(G8:G9))</f>
        <v/>
      </c>
      <c r="I10" s="1" t="s">
        <v>43</v>
      </c>
    </row>
    <row r="11" spans="1:9" ht="30" customHeight="1" x14ac:dyDescent="0.2">
      <c r="A11" s="14" t="s">
        <v>10</v>
      </c>
      <c r="B11" s="15" t="s">
        <v>21</v>
      </c>
      <c r="C11" s="16"/>
      <c r="D11" s="62"/>
      <c r="E11" s="68" t="s">
        <v>32</v>
      </c>
      <c r="F11" s="33"/>
      <c r="G11" s="28" t="str">
        <f>IF(C11=0,"",IF(C11="","",ROUND(G10/C11*100,5)))</f>
        <v/>
      </c>
      <c r="I11" s="1" t="s">
        <v>44</v>
      </c>
    </row>
    <row r="12" spans="1:9" ht="30" customHeight="1" x14ac:dyDescent="0.2">
      <c r="A12" s="14" t="s">
        <v>10</v>
      </c>
      <c r="B12" s="15" t="s">
        <v>22</v>
      </c>
      <c r="C12" s="16"/>
      <c r="D12" s="62"/>
      <c r="E12" s="69" t="s">
        <v>33</v>
      </c>
      <c r="F12" s="69"/>
      <c r="G12" s="16"/>
      <c r="I12" s="1" t="s">
        <v>45</v>
      </c>
    </row>
    <row r="13" spans="1:9" ht="30" customHeight="1" thickBot="1" x14ac:dyDescent="0.25">
      <c r="A13" s="5" t="s">
        <v>11</v>
      </c>
      <c r="B13" s="6" t="s">
        <v>9</v>
      </c>
      <c r="C13" s="19"/>
      <c r="D13" s="62"/>
      <c r="E13" s="57" t="s">
        <v>34</v>
      </c>
      <c r="F13" s="57"/>
      <c r="G13" s="20" t="str">
        <f>IF(C11="","",ROUNDDOWN(G6*G11/100,0)-G12)</f>
        <v/>
      </c>
      <c r="I13" s="1" t="s">
        <v>46</v>
      </c>
    </row>
    <row r="14" spans="1:9" ht="30" customHeight="1" thickBot="1" x14ac:dyDescent="0.25">
      <c r="A14" s="58" t="s">
        <v>14</v>
      </c>
      <c r="B14" s="59"/>
      <c r="C14" s="60"/>
      <c r="D14" s="61" t="s">
        <v>16</v>
      </c>
      <c r="E14" s="64" t="s">
        <v>35</v>
      </c>
      <c r="F14" s="64"/>
      <c r="G14" s="21" t="str">
        <f>IF(C12="","",ROUNDDOWN(C12/2,0))</f>
        <v/>
      </c>
      <c r="I14" s="1" t="s">
        <v>47</v>
      </c>
    </row>
    <row r="15" spans="1:9" ht="30" customHeight="1" x14ac:dyDescent="0.2">
      <c r="A15" s="7" t="s">
        <v>18</v>
      </c>
      <c r="B15" s="8"/>
      <c r="C15" s="22"/>
      <c r="D15" s="62"/>
      <c r="E15" s="65" t="s">
        <v>57</v>
      </c>
      <c r="F15" s="4" t="s">
        <v>36</v>
      </c>
      <c r="G15" s="16"/>
      <c r="I15" s="1" t="s">
        <v>48</v>
      </c>
    </row>
    <row r="16" spans="1:9" ht="30" customHeight="1" x14ac:dyDescent="0.2">
      <c r="A16" s="12" t="s">
        <v>3</v>
      </c>
      <c r="B16" s="13"/>
      <c r="C16" s="16"/>
      <c r="D16" s="62"/>
      <c r="E16" s="66"/>
      <c r="F16" s="4" t="s">
        <v>37</v>
      </c>
      <c r="G16" s="16"/>
      <c r="I16" s="1" t="s">
        <v>49</v>
      </c>
    </row>
    <row r="17" spans="1:9" ht="30" customHeight="1" x14ac:dyDescent="0.2">
      <c r="A17" s="12" t="s">
        <v>19</v>
      </c>
      <c r="B17" s="13"/>
      <c r="C17" s="16"/>
      <c r="D17" s="62"/>
      <c r="E17" s="67"/>
      <c r="F17" s="4" t="s">
        <v>38</v>
      </c>
      <c r="G17" s="17" t="str">
        <f>IF(C12="","",SUM(G15:G16))</f>
        <v/>
      </c>
      <c r="I17" s="1" t="s">
        <v>50</v>
      </c>
    </row>
    <row r="18" spans="1:9" ht="30" customHeight="1" x14ac:dyDescent="0.2">
      <c r="A18" s="12" t="s">
        <v>0</v>
      </c>
      <c r="B18" s="13"/>
      <c r="C18" s="16"/>
      <c r="D18" s="62"/>
      <c r="E18" s="68" t="s">
        <v>39</v>
      </c>
      <c r="F18" s="33"/>
      <c r="G18" s="18" t="str">
        <f>IF(C12=0,"",IF(C12="","",ROUND(G17/C12*100,5)))</f>
        <v/>
      </c>
      <c r="I18" s="1" t="s">
        <v>58</v>
      </c>
    </row>
    <row r="19" spans="1:9" ht="30" customHeight="1" x14ac:dyDescent="0.2">
      <c r="A19" s="12" t="s">
        <v>4</v>
      </c>
      <c r="B19" s="13"/>
      <c r="C19" s="16"/>
      <c r="D19" s="62"/>
      <c r="E19" s="69" t="s">
        <v>40</v>
      </c>
      <c r="F19" s="69"/>
      <c r="G19" s="16"/>
      <c r="I19" s="1" t="s">
        <v>51</v>
      </c>
    </row>
    <row r="20" spans="1:9" ht="30" customHeight="1" thickBot="1" x14ac:dyDescent="0.25">
      <c r="A20" s="12" t="s">
        <v>5</v>
      </c>
      <c r="B20" s="13"/>
      <c r="C20" s="16"/>
      <c r="D20" s="63"/>
      <c r="E20" s="70" t="s">
        <v>41</v>
      </c>
      <c r="F20" s="70"/>
      <c r="G20" s="20" t="str">
        <f>IF(C12="","",ROUNDDOWN(G14*G18/100,0)-G19)</f>
        <v/>
      </c>
      <c r="I20" s="1" t="s">
        <v>52</v>
      </c>
    </row>
    <row r="21" spans="1:9" ht="30" customHeight="1" x14ac:dyDescent="0.2">
      <c r="A21" s="43" t="s">
        <v>8</v>
      </c>
      <c r="B21" s="44"/>
      <c r="C21" s="16"/>
      <c r="D21" s="71" t="s">
        <v>59</v>
      </c>
      <c r="E21" s="72"/>
      <c r="F21" s="72"/>
      <c r="G21" s="21" t="str">
        <f>IF(B6="","",SUM(G13,G20))</f>
        <v/>
      </c>
      <c r="I21" s="1" t="s">
        <v>53</v>
      </c>
    </row>
    <row r="22" spans="1:9" ht="30" customHeight="1" thickBot="1" x14ac:dyDescent="0.25">
      <c r="A22" s="32" t="s">
        <v>23</v>
      </c>
      <c r="B22" s="33"/>
      <c r="C22" s="17" t="str">
        <f>IF(B6="","",SUM(C15:C21))</f>
        <v/>
      </c>
      <c r="D22" s="30" t="s">
        <v>17</v>
      </c>
      <c r="E22" s="31"/>
      <c r="F22" s="31"/>
      <c r="G22" s="23"/>
      <c r="I22" s="1" t="s">
        <v>54</v>
      </c>
    </row>
    <row r="23" spans="1:9" ht="30" customHeight="1" x14ac:dyDescent="0.2">
      <c r="A23" s="32" t="s">
        <v>24</v>
      </c>
      <c r="B23" s="33"/>
      <c r="C23" s="16"/>
      <c r="D23" s="54" t="s">
        <v>12</v>
      </c>
      <c r="E23" s="55"/>
      <c r="F23" s="55"/>
      <c r="G23" s="56"/>
    </row>
    <row r="24" spans="1:9" ht="30" customHeight="1" x14ac:dyDescent="0.2">
      <c r="A24" s="32" t="s">
        <v>25</v>
      </c>
      <c r="B24" s="33"/>
      <c r="C24" s="29">
        <f>IF(SUM(C22:C23)-C25=SUM(G9,G16),SUM(C22:C23),IF(SUM(C22:C23)-C25&lt;SUM(G9,G16),SUM(C22:C23),"要確認Ｊ・Ｑ"))</f>
        <v>0</v>
      </c>
      <c r="D24" s="34"/>
      <c r="E24" s="35"/>
      <c r="F24" s="35"/>
      <c r="G24" s="36"/>
    </row>
    <row r="25" spans="1:9" ht="30" customHeight="1" x14ac:dyDescent="0.2">
      <c r="A25" s="43" t="s">
        <v>26</v>
      </c>
      <c r="B25" s="44"/>
      <c r="C25" s="19"/>
      <c r="D25" s="37"/>
      <c r="E25" s="38"/>
      <c r="F25" s="38"/>
      <c r="G25" s="39"/>
    </row>
    <row r="26" spans="1:9" ht="30" customHeight="1" thickBot="1" x14ac:dyDescent="0.25">
      <c r="A26" s="45" t="s">
        <v>27</v>
      </c>
      <c r="B26" s="46"/>
      <c r="C26" s="24" t="str">
        <f>IF(B6="","",SUM(C22:C23)-C25)</f>
        <v/>
      </c>
      <c r="D26" s="37"/>
      <c r="E26" s="38"/>
      <c r="F26" s="38"/>
      <c r="G26" s="39"/>
    </row>
    <row r="27" spans="1:9" ht="30" customHeight="1" thickBot="1" x14ac:dyDescent="0.25">
      <c r="A27" s="47" t="s">
        <v>60</v>
      </c>
      <c r="B27" s="48"/>
      <c r="C27" s="25" t="str">
        <f>IF(C10="","",IF(C10-SUM(C11:C12)&gt;=C13-SUM(G9,G16),"　　－　　","要確認"))</f>
        <v/>
      </c>
      <c r="D27" s="37"/>
      <c r="E27" s="38"/>
      <c r="F27" s="38"/>
      <c r="G27" s="39"/>
    </row>
    <row r="28" spans="1:9" ht="30" customHeight="1" thickBot="1" x14ac:dyDescent="0.25">
      <c r="A28" s="49" t="s">
        <v>13</v>
      </c>
      <c r="B28" s="49"/>
      <c r="C28" s="49"/>
      <c r="D28" s="37"/>
      <c r="E28" s="38"/>
      <c r="F28" s="38"/>
      <c r="G28" s="39"/>
    </row>
    <row r="29" spans="1:9" ht="30" customHeight="1" x14ac:dyDescent="0.2">
      <c r="A29" s="50" t="s">
        <v>66</v>
      </c>
      <c r="B29" s="51"/>
      <c r="C29" s="19"/>
      <c r="D29" s="37"/>
      <c r="E29" s="38"/>
      <c r="F29" s="38"/>
      <c r="G29" s="39"/>
    </row>
    <row r="30" spans="1:9" ht="30" customHeight="1" x14ac:dyDescent="0.2">
      <c r="A30" s="52" t="s">
        <v>62</v>
      </c>
      <c r="B30" s="53"/>
      <c r="C30" s="26" t="str">
        <f>IF(C29="","",IF(C29&lt;=50000,3.5,IF(C29&lt;=100000,3,IF(C29&lt;=300000,2.5,IF(C29&lt;=500000,2,IF(C29&lt;=1000000,1,0.5))))))</f>
        <v/>
      </c>
      <c r="D30" s="37"/>
      <c r="E30" s="38"/>
      <c r="F30" s="38"/>
      <c r="G30" s="39"/>
    </row>
    <row r="31" spans="1:9" ht="30" customHeight="1" x14ac:dyDescent="0.2">
      <c r="A31" s="52" t="s">
        <v>63</v>
      </c>
      <c r="B31" s="44"/>
      <c r="C31" s="20" t="str">
        <f>IF(C29="","",ROUNDDOWN(C29*C30/100,0))</f>
        <v/>
      </c>
      <c r="D31" s="37"/>
      <c r="E31" s="38"/>
      <c r="F31" s="38"/>
      <c r="G31" s="39"/>
    </row>
    <row r="32" spans="1:9" ht="30" customHeight="1" x14ac:dyDescent="0.2">
      <c r="A32" s="12" t="s">
        <v>64</v>
      </c>
      <c r="B32" s="13"/>
      <c r="C32" s="20" t="str">
        <f>IF(C30=3.5,"          －  ",IF(C30=3,1750,IF(C30=2.5,3000,IF(C30=2,7500,IF(C30=1,10000,IF(C30=0.5,10000,""))))))</f>
        <v/>
      </c>
      <c r="D32" s="37"/>
      <c r="E32" s="38"/>
      <c r="F32" s="38"/>
      <c r="G32" s="39"/>
    </row>
    <row r="33" spans="1:7" ht="30" customHeight="1" thickBot="1" x14ac:dyDescent="0.25">
      <c r="A33" s="9" t="s">
        <v>65</v>
      </c>
      <c r="B33" s="10"/>
      <c r="C33" s="27"/>
      <c r="D33" s="40"/>
      <c r="E33" s="41"/>
      <c r="F33" s="41"/>
      <c r="G33" s="42"/>
    </row>
    <row r="34" spans="1:7" x14ac:dyDescent="0.2">
      <c r="A34" s="1" t="s">
        <v>61</v>
      </c>
    </row>
  </sheetData>
  <sheetProtection sheet="1" objects="1" scenarios="1"/>
  <mergeCells count="36">
    <mergeCell ref="A21:B21"/>
    <mergeCell ref="D21:F21"/>
    <mergeCell ref="A22:B22"/>
    <mergeCell ref="A2:G2"/>
    <mergeCell ref="A5:C5"/>
    <mergeCell ref="D5:G5"/>
    <mergeCell ref="A6:A7"/>
    <mergeCell ref="B6:C7"/>
    <mergeCell ref="D6:D13"/>
    <mergeCell ref="E6:F7"/>
    <mergeCell ref="G6:G7"/>
    <mergeCell ref="B8:C8"/>
    <mergeCell ref="E8:E10"/>
    <mergeCell ref="B9:C9"/>
    <mergeCell ref="E11:F11"/>
    <mergeCell ref="E12:F12"/>
    <mergeCell ref="E13:F13"/>
    <mergeCell ref="A14:C14"/>
    <mergeCell ref="D14:D20"/>
    <mergeCell ref="E14:F14"/>
    <mergeCell ref="E15:E17"/>
    <mergeCell ref="E18:F18"/>
    <mergeCell ref="E19:F19"/>
    <mergeCell ref="E20:F20"/>
    <mergeCell ref="D22:F22"/>
    <mergeCell ref="A24:B24"/>
    <mergeCell ref="D24:G33"/>
    <mergeCell ref="A25:B25"/>
    <mergeCell ref="A26:B26"/>
    <mergeCell ref="A27:B27"/>
    <mergeCell ref="A28:C28"/>
    <mergeCell ref="A29:B29"/>
    <mergeCell ref="A30:B30"/>
    <mergeCell ref="A31:B31"/>
    <mergeCell ref="A23:B23"/>
    <mergeCell ref="D23:G23"/>
  </mergeCells>
  <phoneticPr fontId="1"/>
  <dataValidations count="1">
    <dataValidation type="list" allowBlank="1" showInputMessage="1" showErrorMessage="1" sqref="B6" xr:uid="{00000000-0002-0000-0000-000000000000}">
      <formula1>$I$7:$I$23</formula1>
    </dataValidation>
  </dataValidations>
  <pageMargins left="0.70866141732283472" right="0.70866141732283472" top="0.55118110236220474" bottom="0.55118110236220474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工藤 れん（REN KUDO）</cp:lastModifiedBy>
  <cp:lastPrinted>2022-03-30T06:17:16Z</cp:lastPrinted>
  <dcterms:created xsi:type="dcterms:W3CDTF">2005-01-05T02:37:44Z</dcterms:created>
  <dcterms:modified xsi:type="dcterms:W3CDTF">2023-10-19T13:27:22Z</dcterms:modified>
</cp:coreProperties>
</file>