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7E65C501-9BFE-41AA-8778-D61487939B03}" xr6:coauthVersionLast="47" xr6:coauthVersionMax="47" xr10:uidLastSave="{00000000-0000-0000-0000-000000000000}"/>
  <bookViews>
    <workbookView xWindow="-14400" yWindow="-16320" windowWidth="29040" windowHeight="15990" tabRatio="892" xr2:uid="{EBE551B6-0B2E-471B-AD0C-4A746377E440}"/>
  </bookViews>
  <sheets>
    <sheet name="計画表_白紙" sheetId="27" r:id="rId1"/>
    <sheet name="計画表_X市" sheetId="26" r:id="rId2"/>
    <sheet name="計画表_Y市" sheetId="25" r:id="rId3"/>
    <sheet name="計画表_Z市" sheetId="31" r:id="rId4"/>
    <sheet name="2.1の計算例" sheetId="29" r:id="rId5"/>
    <sheet name="2.2の計算例" sheetId="30" r:id="rId6"/>
  </sheets>
  <definedNames>
    <definedName name="aaa" localSheetId="3">#REF!</definedName>
    <definedName name="aaa">#REF!</definedName>
    <definedName name="_xlnm.Print_Area" localSheetId="4">'2.1の計算例'!$A$1:$Q$29</definedName>
    <definedName name="_xlnm.Print_Area" localSheetId="5">'2.2の計算例'!$A$1:$Q$29</definedName>
    <definedName name="_xlnm.Print_Area" localSheetId="1">計画表_X市!$A$1:$Q$29</definedName>
    <definedName name="_xlnm.Print_Area" localSheetId="2">計画表_Y市!$A$1:$Q$29</definedName>
    <definedName name="_xlnm.Print_Area" localSheetId="3">計画表_Z市!$A$1:$Q$29</definedName>
    <definedName name="_xlnm.Print_Area" localSheetId="0">計画表_白紙!$A$1:$Q$29</definedName>
    <definedName name="あ１" localSheetId="4">#REF!</definedName>
    <definedName name="あ１" localSheetId="5">#REF!</definedName>
    <definedName name="あ１" localSheetId="1">#REF!</definedName>
    <definedName name="あ１" localSheetId="2">#REF!</definedName>
    <definedName name="あ１" localSheetId="3">#REF!</definedName>
    <definedName name="あ１" localSheetId="0">#REF!</definedName>
    <definedName name="あ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2" i="31" l="1"/>
  <c r="L22" i="31"/>
  <c r="K22" i="31"/>
  <c r="J22" i="31"/>
  <c r="I22" i="31"/>
  <c r="H22" i="31"/>
  <c r="M21" i="31"/>
  <c r="L21" i="31"/>
  <c r="K21" i="31"/>
  <c r="J21" i="31"/>
  <c r="I21" i="31"/>
  <c r="H21" i="31"/>
  <c r="M20" i="31"/>
  <c r="L20" i="31"/>
  <c r="K20" i="31"/>
  <c r="J20" i="31"/>
  <c r="I20" i="31"/>
  <c r="N18" i="31" s="1"/>
  <c r="H20" i="31"/>
  <c r="M19" i="31"/>
  <c r="L19" i="31"/>
  <c r="K19" i="31"/>
  <c r="J19" i="31"/>
  <c r="I19" i="31"/>
  <c r="H19" i="31"/>
  <c r="M18" i="31"/>
  <c r="L18" i="31"/>
  <c r="K18" i="31"/>
  <c r="J18" i="31"/>
  <c r="I18" i="31"/>
  <c r="H18" i="31"/>
  <c r="P22" i="30"/>
  <c r="N22" i="30"/>
  <c r="N22" i="29"/>
  <c r="P22" i="29"/>
  <c r="P22" i="25"/>
  <c r="N22" i="25"/>
  <c r="P22" i="26"/>
  <c r="N22" i="26"/>
  <c r="P22" i="27"/>
  <c r="N22" i="27"/>
  <c r="M22" i="30"/>
  <c r="L22" i="30"/>
  <c r="K22" i="30"/>
  <c r="J22" i="30"/>
  <c r="I22" i="30"/>
  <c r="H22" i="30"/>
  <c r="M21" i="30"/>
  <c r="L21" i="30"/>
  <c r="K21" i="30"/>
  <c r="J21" i="30"/>
  <c r="I21" i="30"/>
  <c r="H21" i="30"/>
  <c r="M20" i="30"/>
  <c r="L20" i="30"/>
  <c r="K20" i="30"/>
  <c r="J20" i="30"/>
  <c r="I20" i="30"/>
  <c r="H20" i="30"/>
  <c r="M19" i="30"/>
  <c r="L19" i="30"/>
  <c r="K19" i="30"/>
  <c r="J19" i="30"/>
  <c r="I19" i="30"/>
  <c r="H19" i="30"/>
  <c r="M18" i="30"/>
  <c r="L18" i="30"/>
  <c r="K18" i="30"/>
  <c r="J18" i="30"/>
  <c r="I18" i="30"/>
  <c r="H18" i="30"/>
  <c r="M22" i="29"/>
  <c r="L22" i="29"/>
  <c r="K22" i="29"/>
  <c r="J22" i="29"/>
  <c r="I22" i="29"/>
  <c r="H22" i="29"/>
  <c r="M21" i="29"/>
  <c r="L21" i="29"/>
  <c r="K21" i="29"/>
  <c r="J21" i="29"/>
  <c r="I21" i="29"/>
  <c r="H21" i="29"/>
  <c r="M20" i="29"/>
  <c r="L20" i="29"/>
  <c r="K20" i="29"/>
  <c r="J20" i="29"/>
  <c r="I20" i="29"/>
  <c r="H20" i="29"/>
  <c r="M19" i="29"/>
  <c r="L19" i="29"/>
  <c r="K19" i="29"/>
  <c r="J19" i="29"/>
  <c r="I19" i="29"/>
  <c r="H19" i="29"/>
  <c r="M18" i="29"/>
  <c r="L18" i="29"/>
  <c r="K18" i="29"/>
  <c r="J18" i="29"/>
  <c r="I18" i="29"/>
  <c r="H18" i="29"/>
  <c r="N22" i="31" l="1"/>
  <c r="P18" i="31"/>
  <c r="P22" i="31" s="1"/>
  <c r="N18" i="30"/>
  <c r="P18" i="30" s="1"/>
  <c r="N18" i="29"/>
  <c r="H20" i="27"/>
  <c r="M22" i="27"/>
  <c r="L22" i="27"/>
  <c r="K22" i="27"/>
  <c r="J22" i="27"/>
  <c r="I22" i="27"/>
  <c r="H22" i="27"/>
  <c r="M21" i="27"/>
  <c r="L21" i="27"/>
  <c r="K21" i="27"/>
  <c r="J21" i="27"/>
  <c r="I21" i="27"/>
  <c r="H21" i="27"/>
  <c r="M20" i="27"/>
  <c r="L20" i="27"/>
  <c r="K20" i="27"/>
  <c r="J20" i="27"/>
  <c r="I20" i="27"/>
  <c r="M19" i="27"/>
  <c r="L19" i="27"/>
  <c r="K19" i="27"/>
  <c r="J19" i="27"/>
  <c r="I19" i="27"/>
  <c r="H19" i="27"/>
  <c r="M18" i="27"/>
  <c r="L18" i="27"/>
  <c r="K18" i="27"/>
  <c r="J18" i="27"/>
  <c r="I18" i="27"/>
  <c r="H18" i="27"/>
  <c r="M22" i="25"/>
  <c r="L22" i="25"/>
  <c r="K22" i="25"/>
  <c r="J22" i="25"/>
  <c r="I22" i="25"/>
  <c r="H22" i="25"/>
  <c r="P18" i="29" l="1"/>
  <c r="N18" i="27"/>
  <c r="P18" i="27" s="1"/>
  <c r="M22" i="26"/>
  <c r="L22" i="26"/>
  <c r="K22" i="26"/>
  <c r="J22" i="26"/>
  <c r="I22" i="26"/>
  <c r="H22" i="26"/>
  <c r="M21" i="26"/>
  <c r="L21" i="26"/>
  <c r="K21" i="26"/>
  <c r="J21" i="26"/>
  <c r="I21" i="26"/>
  <c r="H21" i="26"/>
  <c r="M20" i="26"/>
  <c r="L20" i="26"/>
  <c r="K20" i="26"/>
  <c r="J20" i="26"/>
  <c r="I20" i="26"/>
  <c r="H20" i="26"/>
  <c r="M19" i="26"/>
  <c r="L19" i="26"/>
  <c r="K19" i="26"/>
  <c r="J19" i="26"/>
  <c r="I19" i="26"/>
  <c r="H19" i="26"/>
  <c r="M18" i="26"/>
  <c r="L18" i="26"/>
  <c r="K18" i="26"/>
  <c r="J18" i="26"/>
  <c r="I18" i="26"/>
  <c r="H18" i="26"/>
  <c r="M21" i="25"/>
  <c r="L21" i="25"/>
  <c r="K21" i="25"/>
  <c r="J21" i="25"/>
  <c r="I21" i="25"/>
  <c r="H21" i="25"/>
  <c r="M20" i="25"/>
  <c r="L20" i="25"/>
  <c r="K20" i="25"/>
  <c r="J20" i="25"/>
  <c r="I20" i="25"/>
  <c r="H20" i="25"/>
  <c r="M19" i="25"/>
  <c r="L19" i="25"/>
  <c r="K19" i="25"/>
  <c r="J19" i="25"/>
  <c r="I19" i="25"/>
  <c r="H19" i="25"/>
  <c r="M18" i="25"/>
  <c r="L18" i="25"/>
  <c r="K18" i="25"/>
  <c r="J18" i="25"/>
  <c r="I18" i="25"/>
  <c r="H18" i="25"/>
  <c r="N18" i="25" l="1"/>
  <c r="N18" i="26"/>
  <c r="P18" i="25" l="1"/>
  <c r="P18" i="26"/>
</calcChain>
</file>

<file path=xl/sharedStrings.xml><?xml version="1.0" encoding="utf-8"?>
<sst xmlns="http://schemas.openxmlformats.org/spreadsheetml/2006/main" count="360" uniqueCount="97">
  <si>
    <r>
      <rPr>
        <b/>
        <sz val="14"/>
        <color theme="1"/>
        <rFont val="ＭＳ ゴシック"/>
        <family val="3"/>
        <charset val="128"/>
      </rPr>
      <t>浄化槽長寿命化計画</t>
    </r>
    <rPh sb="0" eb="9">
      <t>ジョウカソウチョウジュミョウカケイカク</t>
    </rPh>
    <phoneticPr fontId="1"/>
  </si>
  <si>
    <r>
      <rPr>
        <b/>
        <sz val="12"/>
        <color theme="1"/>
        <rFont val="ＭＳ ゴシック"/>
        <family val="3"/>
        <charset val="128"/>
      </rPr>
      <t>計画の名称</t>
    </r>
    <rPh sb="0" eb="2">
      <t>ケイカク</t>
    </rPh>
    <rPh sb="3" eb="5">
      <t>メイショウ</t>
    </rPh>
    <phoneticPr fontId="1"/>
  </si>
  <si>
    <r>
      <rPr>
        <b/>
        <sz val="12"/>
        <color theme="1"/>
        <rFont val="ＭＳ ゴシック"/>
        <family val="3"/>
        <charset val="128"/>
      </rPr>
      <t>地方公共団体名</t>
    </r>
    <rPh sb="0" eb="2">
      <t>チホウ</t>
    </rPh>
    <rPh sb="2" eb="4">
      <t>コウキョウ</t>
    </rPh>
    <rPh sb="4" eb="6">
      <t>ダンタイ</t>
    </rPh>
    <rPh sb="6" eb="7">
      <t>メイ</t>
    </rPh>
    <phoneticPr fontId="1"/>
  </si>
  <si>
    <r>
      <rPr>
        <sz val="11"/>
        <color theme="1"/>
        <rFont val="ＭＳ ゴシック"/>
        <family val="3"/>
        <charset val="128"/>
      </rPr>
      <t>令和</t>
    </r>
    <r>
      <rPr>
        <sz val="11"/>
        <color theme="1"/>
        <rFont val="Times New Roman"/>
        <family val="1"/>
      </rPr>
      <t>3</t>
    </r>
    <r>
      <rPr>
        <sz val="11"/>
        <color theme="1"/>
        <rFont val="ＭＳ ゴシック"/>
        <family val="3"/>
        <charset val="128"/>
      </rPr>
      <t>年（</t>
    </r>
    <r>
      <rPr>
        <sz val="11"/>
        <color theme="1"/>
        <rFont val="Times New Roman"/>
        <family val="1"/>
      </rPr>
      <t>2021</t>
    </r>
    <r>
      <rPr>
        <sz val="11"/>
        <color theme="1"/>
        <rFont val="ＭＳ ゴシック"/>
        <family val="3"/>
        <charset val="128"/>
      </rPr>
      <t>年）</t>
    </r>
    <r>
      <rPr>
        <sz val="11"/>
        <color theme="1"/>
        <rFont val="Times New Roman"/>
        <family val="1"/>
      </rPr>
      <t>4</t>
    </r>
    <r>
      <rPr>
        <sz val="11"/>
        <color theme="1"/>
        <rFont val="ＭＳ ゴシック"/>
        <family val="3"/>
        <charset val="128"/>
      </rPr>
      <t>月</t>
    </r>
    <r>
      <rPr>
        <sz val="11"/>
        <color theme="1"/>
        <rFont val="Times New Roman"/>
        <family val="1"/>
      </rPr>
      <t>1</t>
    </r>
    <r>
      <rPr>
        <sz val="11"/>
        <color theme="1"/>
        <rFont val="ＭＳ ゴシック"/>
        <family val="3"/>
        <charset val="128"/>
      </rPr>
      <t>日時点</t>
    </r>
    <rPh sb="0" eb="2">
      <t>レイワ</t>
    </rPh>
    <rPh sb="3" eb="4">
      <t>ネン</t>
    </rPh>
    <rPh sb="9" eb="10">
      <t>ネン</t>
    </rPh>
    <rPh sb="12" eb="13">
      <t>ガツ</t>
    </rPh>
    <rPh sb="14" eb="15">
      <t>ニチ</t>
    </rPh>
    <rPh sb="15" eb="17">
      <t>ジテン</t>
    </rPh>
    <phoneticPr fontId="1"/>
  </si>
  <si>
    <r>
      <rPr>
        <b/>
        <sz val="12"/>
        <color theme="1"/>
        <rFont val="ＭＳ ゴシック"/>
        <family val="3"/>
        <charset val="128"/>
      </rPr>
      <t>１．目的と背景</t>
    </r>
    <rPh sb="2" eb="4">
      <t>モクテキ</t>
    </rPh>
    <rPh sb="5" eb="7">
      <t>ハイケイ</t>
    </rPh>
    <phoneticPr fontId="1"/>
  </si>
  <si>
    <r>
      <t>10</t>
    </r>
    <r>
      <rPr>
        <sz val="11"/>
        <color theme="1"/>
        <rFont val="ＭＳ ゴシック"/>
        <family val="3"/>
        <charset val="128"/>
      </rPr>
      <t>年以下</t>
    </r>
    <rPh sb="2" eb="3">
      <t>ネン</t>
    </rPh>
    <rPh sb="3" eb="5">
      <t>イカ</t>
    </rPh>
    <phoneticPr fontId="1"/>
  </si>
  <si>
    <r>
      <t>11</t>
    </r>
    <r>
      <rPr>
        <sz val="11"/>
        <color theme="1"/>
        <rFont val="ＭＳ ゴシック"/>
        <family val="3"/>
        <charset val="128"/>
      </rPr>
      <t>－</t>
    </r>
    <r>
      <rPr>
        <sz val="11"/>
        <color theme="1"/>
        <rFont val="Times New Roman"/>
        <family val="1"/>
      </rPr>
      <t>20</t>
    </r>
    <r>
      <rPr>
        <sz val="11"/>
        <color theme="1"/>
        <rFont val="ＭＳ ゴシック"/>
        <family val="3"/>
        <charset val="128"/>
      </rPr>
      <t>年</t>
    </r>
    <rPh sb="5" eb="6">
      <t>ネン</t>
    </rPh>
    <phoneticPr fontId="1"/>
  </si>
  <si>
    <r>
      <t>21</t>
    </r>
    <r>
      <rPr>
        <sz val="11"/>
        <color theme="1"/>
        <rFont val="ＭＳ ゴシック"/>
        <family val="3"/>
        <charset val="128"/>
      </rPr>
      <t>－</t>
    </r>
    <r>
      <rPr>
        <sz val="11"/>
        <color theme="1"/>
        <rFont val="Times New Roman"/>
        <family val="1"/>
      </rPr>
      <t>30</t>
    </r>
    <r>
      <rPr>
        <sz val="11"/>
        <color theme="1"/>
        <rFont val="ＭＳ ゴシック"/>
        <family val="3"/>
        <charset val="128"/>
      </rPr>
      <t>年</t>
    </r>
    <rPh sb="5" eb="6">
      <t>ネン</t>
    </rPh>
    <phoneticPr fontId="1"/>
  </si>
  <si>
    <r>
      <t>31</t>
    </r>
    <r>
      <rPr>
        <sz val="11"/>
        <color theme="1"/>
        <rFont val="ＭＳ ゴシック"/>
        <family val="3"/>
        <charset val="128"/>
      </rPr>
      <t>－</t>
    </r>
    <r>
      <rPr>
        <sz val="11"/>
        <color theme="1"/>
        <rFont val="Times New Roman"/>
        <family val="1"/>
      </rPr>
      <t>40</t>
    </r>
    <r>
      <rPr>
        <sz val="11"/>
        <color theme="1"/>
        <rFont val="ＭＳ ゴシック"/>
        <family val="3"/>
        <charset val="128"/>
      </rPr>
      <t>年</t>
    </r>
    <rPh sb="5" eb="6">
      <t>ネン</t>
    </rPh>
    <phoneticPr fontId="1"/>
  </si>
  <si>
    <r>
      <t>40</t>
    </r>
    <r>
      <rPr>
        <sz val="11"/>
        <color theme="1"/>
        <rFont val="ＭＳ ゴシック"/>
        <family val="3"/>
        <charset val="128"/>
      </rPr>
      <t>年超</t>
    </r>
    <rPh sb="2" eb="3">
      <t>ネン</t>
    </rPh>
    <rPh sb="3" eb="4">
      <t>チョウ</t>
    </rPh>
    <phoneticPr fontId="1"/>
  </si>
  <si>
    <r>
      <rPr>
        <b/>
        <sz val="12"/>
        <color theme="1"/>
        <rFont val="ＭＳ ゴシック"/>
        <family val="3"/>
        <charset val="128"/>
      </rPr>
      <t>２．事業実施期間</t>
    </r>
    <rPh sb="2" eb="4">
      <t>ジギョウ</t>
    </rPh>
    <rPh sb="4" eb="6">
      <t>ジッシ</t>
    </rPh>
    <rPh sb="6" eb="8">
      <t>キカン</t>
    </rPh>
    <phoneticPr fontId="1"/>
  </si>
  <si>
    <r>
      <rPr>
        <sz val="10"/>
        <color theme="1"/>
        <rFont val="ＭＳ ゴシック"/>
        <family val="3"/>
        <charset val="128"/>
      </rPr>
      <t>事業実施期間</t>
    </r>
    <rPh sb="0" eb="2">
      <t>ジギョウ</t>
    </rPh>
    <rPh sb="2" eb="4">
      <t>ジッシ</t>
    </rPh>
    <rPh sb="4" eb="6">
      <t>キカン</t>
    </rPh>
    <phoneticPr fontId="1"/>
  </si>
  <si>
    <r>
      <rPr>
        <sz val="10"/>
        <color theme="1"/>
        <rFont val="ＭＳ ゴシック"/>
        <family val="3"/>
        <charset val="128"/>
      </rPr>
      <t>年</t>
    </r>
    <rPh sb="0" eb="1">
      <t>ネン</t>
    </rPh>
    <phoneticPr fontId="1"/>
  </si>
  <si>
    <r>
      <rPr>
        <b/>
        <sz val="12"/>
        <color theme="1"/>
        <rFont val="ＭＳ ゴシック"/>
        <family val="3"/>
        <charset val="128"/>
      </rPr>
      <t>４．実施計画表</t>
    </r>
    <rPh sb="2" eb="4">
      <t>ジッシ</t>
    </rPh>
    <rPh sb="4" eb="6">
      <t>ケイカク</t>
    </rPh>
    <rPh sb="6" eb="7">
      <t>ヒョウ</t>
    </rPh>
    <phoneticPr fontId="1"/>
  </si>
  <si>
    <r>
      <rPr>
        <sz val="10"/>
        <color theme="1"/>
        <rFont val="ＭＳ ゴシック"/>
        <family val="3"/>
        <charset val="128"/>
      </rPr>
      <t>公共浄化槽の設置経過年数別・主要改築部位別の長寿命化対策費用（千円／事業期間）</t>
    </r>
    <rPh sb="0" eb="2">
      <t>コウキョウ</t>
    </rPh>
    <rPh sb="2" eb="5">
      <t>ジョウカソウ</t>
    </rPh>
    <rPh sb="6" eb="8">
      <t>セッチ</t>
    </rPh>
    <rPh sb="8" eb="10">
      <t>ケイカ</t>
    </rPh>
    <rPh sb="10" eb="12">
      <t>ネンスウ</t>
    </rPh>
    <rPh sb="12" eb="13">
      <t>ベツ</t>
    </rPh>
    <rPh sb="14" eb="16">
      <t>シュヨウ</t>
    </rPh>
    <rPh sb="16" eb="18">
      <t>カイチク</t>
    </rPh>
    <rPh sb="18" eb="20">
      <t>ブイ</t>
    </rPh>
    <rPh sb="20" eb="21">
      <t>ベツ</t>
    </rPh>
    <rPh sb="22" eb="26">
      <t>チョウジュミョウカ</t>
    </rPh>
    <rPh sb="26" eb="28">
      <t>タイサク</t>
    </rPh>
    <rPh sb="28" eb="30">
      <t>ヒヨウ</t>
    </rPh>
    <rPh sb="31" eb="32">
      <t>セン</t>
    </rPh>
    <rPh sb="32" eb="33">
      <t>エン</t>
    </rPh>
    <rPh sb="34" eb="36">
      <t>ジギョウ</t>
    </rPh>
    <rPh sb="36" eb="38">
      <t>キカン</t>
    </rPh>
    <phoneticPr fontId="1"/>
  </si>
  <si>
    <t>A×B</t>
    <phoneticPr fontId="1"/>
  </si>
  <si>
    <t>B</t>
    <phoneticPr fontId="1"/>
  </si>
  <si>
    <r>
      <rPr>
        <sz val="10"/>
        <color theme="1"/>
        <rFont val="ＭＳ ゴシック"/>
        <family val="3"/>
        <charset val="128"/>
      </rPr>
      <t>改築部位</t>
    </r>
    <rPh sb="0" eb="2">
      <t>カイチク</t>
    </rPh>
    <rPh sb="2" eb="4">
      <t>ブイ</t>
    </rPh>
    <phoneticPr fontId="1"/>
  </si>
  <si>
    <r>
      <rPr>
        <sz val="10"/>
        <color rgb="FF000000"/>
        <rFont val="ＭＳ ゴシック"/>
        <family val="3"/>
        <charset val="128"/>
      </rPr>
      <t>ﾌﾞﾛﾜの交換</t>
    </r>
    <phoneticPr fontId="1"/>
  </si>
  <si>
    <r>
      <rPr>
        <sz val="10"/>
        <color rgb="FF000000"/>
        <rFont val="ＭＳ ゴシック"/>
        <family val="3"/>
        <charset val="128"/>
      </rPr>
      <t>水中ﾎﾟﾝﾌﾟの
交換</t>
    </r>
    <phoneticPr fontId="1"/>
  </si>
  <si>
    <r>
      <rPr>
        <sz val="10"/>
        <color rgb="FF000000"/>
        <rFont val="ＭＳ ゴシック"/>
        <family val="3"/>
        <charset val="128"/>
      </rPr>
      <t>ﾏﾝﾎｰﾙの交換</t>
    </r>
    <phoneticPr fontId="1"/>
  </si>
  <si>
    <r>
      <rPr>
        <sz val="10"/>
        <color rgb="FF000000"/>
        <rFont val="ＭＳ ゴシック"/>
        <family val="3"/>
        <charset val="128"/>
      </rPr>
      <t>担体の補充</t>
    </r>
    <phoneticPr fontId="1"/>
  </si>
  <si>
    <r>
      <t>10</t>
    </r>
    <r>
      <rPr>
        <sz val="10"/>
        <color theme="1"/>
        <rFont val="ＭＳ ゴシック"/>
        <family val="3"/>
        <charset val="128"/>
      </rPr>
      <t>年以下</t>
    </r>
    <rPh sb="2" eb="3">
      <t>ネン</t>
    </rPh>
    <rPh sb="3" eb="5">
      <t>イカ</t>
    </rPh>
    <phoneticPr fontId="1"/>
  </si>
  <si>
    <t>A</t>
    <phoneticPr fontId="1"/>
  </si>
  <si>
    <r>
      <t>11</t>
    </r>
    <r>
      <rPr>
        <sz val="10"/>
        <color theme="1"/>
        <rFont val="ＭＳ ゴシック"/>
        <family val="3"/>
        <charset val="128"/>
      </rPr>
      <t>－</t>
    </r>
    <r>
      <rPr>
        <sz val="10"/>
        <color theme="1"/>
        <rFont val="Times New Roman"/>
        <family val="1"/>
      </rPr>
      <t>20</t>
    </r>
    <r>
      <rPr>
        <sz val="10"/>
        <color theme="1"/>
        <rFont val="ＭＳ ゴシック"/>
        <family val="3"/>
        <charset val="128"/>
      </rPr>
      <t>年</t>
    </r>
    <rPh sb="5" eb="6">
      <t>ネン</t>
    </rPh>
    <phoneticPr fontId="1"/>
  </si>
  <si>
    <r>
      <rPr>
        <sz val="10"/>
        <color rgb="FF000000"/>
        <rFont val="ＭＳ ゴシック"/>
        <family val="3"/>
        <charset val="128"/>
      </rPr>
      <t>水中ﾎﾟﾝﾌﾟの交換</t>
    </r>
    <phoneticPr fontId="1"/>
  </si>
  <si>
    <r>
      <t>21</t>
    </r>
    <r>
      <rPr>
        <sz val="10"/>
        <color theme="1"/>
        <rFont val="ＭＳ ゴシック"/>
        <family val="3"/>
        <charset val="128"/>
      </rPr>
      <t>－</t>
    </r>
    <r>
      <rPr>
        <sz val="10"/>
        <color theme="1"/>
        <rFont val="Times New Roman"/>
        <family val="1"/>
      </rPr>
      <t>30</t>
    </r>
    <r>
      <rPr>
        <sz val="10"/>
        <color theme="1"/>
        <rFont val="ＭＳ ゴシック"/>
        <family val="3"/>
        <charset val="128"/>
      </rPr>
      <t>年</t>
    </r>
    <rPh sb="5" eb="6">
      <t>ネン</t>
    </rPh>
    <phoneticPr fontId="1"/>
  </si>
  <si>
    <r>
      <t>31</t>
    </r>
    <r>
      <rPr>
        <sz val="10"/>
        <color theme="1"/>
        <rFont val="ＭＳ ゴシック"/>
        <family val="3"/>
        <charset val="128"/>
      </rPr>
      <t>－</t>
    </r>
    <r>
      <rPr>
        <sz val="10"/>
        <color theme="1"/>
        <rFont val="Times New Roman"/>
        <family val="1"/>
      </rPr>
      <t>40</t>
    </r>
    <r>
      <rPr>
        <sz val="10"/>
        <color theme="1"/>
        <rFont val="ＭＳ ゴシック"/>
        <family val="3"/>
        <charset val="128"/>
      </rPr>
      <t>年</t>
    </r>
    <rPh sb="5" eb="6">
      <t>ネン</t>
    </rPh>
    <phoneticPr fontId="1"/>
  </si>
  <si>
    <r>
      <t>40</t>
    </r>
    <r>
      <rPr>
        <sz val="10"/>
        <color theme="1"/>
        <rFont val="ＭＳ ゴシック"/>
        <family val="3"/>
        <charset val="128"/>
      </rPr>
      <t>年超</t>
    </r>
    <rPh sb="2" eb="3">
      <t>ネン</t>
    </rPh>
    <rPh sb="3" eb="4">
      <t>チョウ</t>
    </rPh>
    <phoneticPr fontId="1"/>
  </si>
  <si>
    <r>
      <rPr>
        <b/>
        <sz val="12"/>
        <color theme="1"/>
        <rFont val="ＭＳ ゴシック"/>
        <family val="3"/>
        <charset val="128"/>
      </rPr>
      <t>５．実施方針</t>
    </r>
    <rPh sb="2" eb="4">
      <t>ジッシ</t>
    </rPh>
    <rPh sb="4" eb="6">
      <t>ホウシン</t>
    </rPh>
    <phoneticPr fontId="1"/>
  </si>
  <si>
    <r>
      <rPr>
        <b/>
        <sz val="12"/>
        <color theme="1"/>
        <rFont val="ＭＳ ゴシック"/>
        <family val="3"/>
        <charset val="128"/>
      </rPr>
      <t>６．進捗状況の整理と記録</t>
    </r>
    <rPh sb="2" eb="4">
      <t>シンチョク</t>
    </rPh>
    <rPh sb="4" eb="6">
      <t>ジョウキョウ</t>
    </rPh>
    <rPh sb="7" eb="9">
      <t>セイリ</t>
    </rPh>
    <rPh sb="10" eb="12">
      <t>キロク</t>
    </rPh>
    <phoneticPr fontId="1"/>
  </si>
  <si>
    <t>その他</t>
    <rPh sb="2" eb="3">
      <t>タ</t>
    </rPh>
    <phoneticPr fontId="1"/>
  </si>
  <si>
    <t>躯体・仕切板の補修</t>
    <rPh sb="0" eb="2">
      <t>クタイ</t>
    </rPh>
    <rPh sb="3" eb="5">
      <t>シキリ</t>
    </rPh>
    <rPh sb="5" eb="6">
      <t>バン</t>
    </rPh>
    <phoneticPr fontId="1"/>
  </si>
  <si>
    <r>
      <rPr>
        <sz val="10"/>
        <color theme="1"/>
        <rFont val="ＭＳ Ｐゴシック"/>
        <family val="3"/>
        <charset val="128"/>
      </rPr>
      <t>：</t>
    </r>
    <phoneticPr fontId="1"/>
  </si>
  <si>
    <t>ﾌﾞﾛﾜの交換</t>
    <phoneticPr fontId="1"/>
  </si>
  <si>
    <t>令和　年　月　日</t>
    <rPh sb="0" eb="2">
      <t>レイワ</t>
    </rPh>
    <rPh sb="3" eb="4">
      <t>ネン</t>
    </rPh>
    <rPh sb="5" eb="6">
      <t>ガツ</t>
    </rPh>
    <rPh sb="7" eb="8">
      <t>ニチ</t>
    </rPh>
    <phoneticPr fontId="1"/>
  </si>
  <si>
    <r>
      <rPr>
        <sz val="10"/>
        <color rgb="FF000000"/>
        <rFont val="ＭＳ ゴシック"/>
        <family val="3"/>
        <charset val="128"/>
      </rPr>
      <t>その他</t>
    </r>
    <r>
      <rPr>
        <sz val="10"/>
        <color rgb="FF000000"/>
        <rFont val="Times New Roman"/>
        <family val="1"/>
      </rPr>
      <t>*</t>
    </r>
    <rPh sb="2" eb="3">
      <t>タ</t>
    </rPh>
    <phoneticPr fontId="1"/>
  </si>
  <si>
    <r>
      <rPr>
        <sz val="14"/>
        <color theme="1"/>
        <rFont val="ＭＳ ゴシック"/>
        <family val="3"/>
        <charset val="128"/>
      </rPr>
      <t>令和　年　月　日</t>
    </r>
    <rPh sb="0" eb="2">
      <t>レイワ</t>
    </rPh>
    <rPh sb="3" eb="4">
      <t>ネン</t>
    </rPh>
    <rPh sb="5" eb="6">
      <t>ガツ</t>
    </rPh>
    <rPh sb="7" eb="8">
      <t>ニチ</t>
    </rPh>
    <phoneticPr fontId="1"/>
  </si>
  <si>
    <r>
      <t>Y</t>
    </r>
    <r>
      <rPr>
        <sz val="10"/>
        <color theme="1"/>
        <rFont val="ＭＳ ゴシック"/>
        <family val="3"/>
        <charset val="128"/>
      </rPr>
      <t>市公共浄化槽長寿命化計画</t>
    </r>
    <rPh sb="1" eb="3">
      <t>コウキョウ</t>
    </rPh>
    <rPh sb="3" eb="6">
      <t>ジョウカソウ</t>
    </rPh>
    <rPh sb="6" eb="10">
      <t>チョウジュミョウカ</t>
    </rPh>
    <rPh sb="10" eb="12">
      <t>ケイカク</t>
    </rPh>
    <phoneticPr fontId="1"/>
  </si>
  <si>
    <r>
      <t>Y</t>
    </r>
    <r>
      <rPr>
        <sz val="10"/>
        <color theme="1"/>
        <rFont val="ＭＳ ゴシック"/>
        <family val="3"/>
        <charset val="128"/>
      </rPr>
      <t>県</t>
    </r>
    <r>
      <rPr>
        <sz val="10"/>
        <color theme="1"/>
        <rFont val="Times New Roman"/>
        <family val="1"/>
      </rPr>
      <t>Y</t>
    </r>
    <r>
      <rPr>
        <sz val="10"/>
        <color theme="1"/>
        <rFont val="ＭＳ ゴシック"/>
        <family val="3"/>
        <charset val="128"/>
      </rPr>
      <t>市</t>
    </r>
    <rPh sb="1" eb="2">
      <t>ケン</t>
    </rPh>
    <phoneticPr fontId="1"/>
  </si>
  <si>
    <r>
      <rPr>
        <b/>
        <sz val="11"/>
        <color theme="1"/>
        <rFont val="Times New Roman"/>
        <family val="1"/>
      </rPr>
      <t>A</t>
    </r>
    <r>
      <rPr>
        <b/>
        <sz val="11"/>
        <color theme="1"/>
        <rFont val="ＭＳ ゴシック"/>
        <family val="3"/>
        <charset val="128"/>
      </rPr>
      <t>：</t>
    </r>
    <r>
      <rPr>
        <sz val="11"/>
        <color theme="1"/>
        <rFont val="ＭＳ ゴシック"/>
        <family val="3"/>
        <charset val="128"/>
      </rPr>
      <t>設置経過年数別公共浄化槽基数</t>
    </r>
    <rPh sb="2" eb="4">
      <t>セッチ</t>
    </rPh>
    <rPh sb="4" eb="6">
      <t>ケイカ</t>
    </rPh>
    <rPh sb="6" eb="8">
      <t>ネンスウ</t>
    </rPh>
    <rPh sb="8" eb="9">
      <t>ベツ</t>
    </rPh>
    <rPh sb="9" eb="11">
      <t>コウキョウ</t>
    </rPh>
    <rPh sb="11" eb="14">
      <t>ジョウカソウ</t>
    </rPh>
    <rPh sb="14" eb="16">
      <t>キスウ</t>
    </rPh>
    <phoneticPr fontId="1"/>
  </si>
  <si>
    <r>
      <rPr>
        <sz val="10"/>
        <rFont val="ＭＳ ゴシック"/>
        <family val="3"/>
        <charset val="128"/>
      </rPr>
      <t>・</t>
    </r>
    <r>
      <rPr>
        <sz val="10"/>
        <rFont val="Times New Roman"/>
        <family val="1"/>
      </rPr>
      <t>Y</t>
    </r>
    <r>
      <rPr>
        <sz val="10"/>
        <rFont val="ＭＳ Ｐゴシック"/>
        <family val="1"/>
        <charset val="128"/>
      </rPr>
      <t>市は、公共浄化槽の整備事業を平成</t>
    </r>
    <r>
      <rPr>
        <sz val="10"/>
        <rFont val="Times New Roman"/>
        <family val="1"/>
      </rPr>
      <t>17</t>
    </r>
    <r>
      <rPr>
        <sz val="10"/>
        <rFont val="ＭＳ Ｐゴシック"/>
        <family val="1"/>
        <charset val="128"/>
      </rPr>
      <t>年度（</t>
    </r>
    <r>
      <rPr>
        <sz val="10"/>
        <rFont val="Times New Roman"/>
        <family val="1"/>
      </rPr>
      <t>2005</t>
    </r>
    <r>
      <rPr>
        <sz val="10"/>
        <rFont val="ＭＳ Ｐゴシック"/>
        <family val="1"/>
        <charset val="128"/>
      </rPr>
      <t>年）に開始し、令和</t>
    </r>
    <r>
      <rPr>
        <sz val="10"/>
        <rFont val="Times New Roman"/>
        <family val="1"/>
      </rPr>
      <t>2</t>
    </r>
    <r>
      <rPr>
        <sz val="10"/>
        <rFont val="ＭＳ Ｐゴシック"/>
        <family val="1"/>
        <charset val="128"/>
      </rPr>
      <t>年</t>
    </r>
    <r>
      <rPr>
        <sz val="10"/>
        <rFont val="Times New Roman"/>
        <family val="1"/>
      </rPr>
      <t>4</t>
    </r>
    <r>
      <rPr>
        <sz val="10"/>
        <rFont val="ＭＳ Ｐゴシック"/>
        <family val="1"/>
        <charset val="128"/>
      </rPr>
      <t>月時点で</t>
    </r>
    <r>
      <rPr>
        <sz val="10"/>
        <rFont val="Times New Roman"/>
        <family val="1"/>
      </rPr>
      <t>16</t>
    </r>
    <r>
      <rPr>
        <sz val="10"/>
        <rFont val="ＭＳ Ｐゴシック"/>
        <family val="1"/>
        <charset val="128"/>
      </rPr>
      <t>年目を迎え、改築が必要となる浄化槽が年々増加している。</t>
    </r>
    <r>
      <rPr>
        <sz val="10"/>
        <rFont val="ＭＳ ゴシック"/>
        <family val="3"/>
        <charset val="128"/>
      </rPr>
      <t xml:space="preserve">
・</t>
    </r>
    <r>
      <rPr>
        <sz val="10"/>
        <rFont val="ＭＳ Ｐゴシック"/>
        <family val="3"/>
        <charset val="128"/>
      </rPr>
      <t>公共下水道、農業集落排水事業区域外の汚水処理を地域再生計画に基づき、毎年</t>
    </r>
    <r>
      <rPr>
        <sz val="10"/>
        <rFont val="Times New Roman"/>
        <family val="3"/>
      </rPr>
      <t>105</t>
    </r>
    <r>
      <rPr>
        <sz val="10"/>
        <rFont val="ＭＳ Ｐゴシック"/>
        <family val="3"/>
        <charset val="128"/>
      </rPr>
      <t>基の設置を目標に整備を進めている。</t>
    </r>
    <r>
      <rPr>
        <sz val="10"/>
        <rFont val="ＭＳ ゴシック"/>
        <family val="3"/>
        <charset val="128"/>
      </rPr>
      <t xml:space="preserve">
・現在、市町村設置型の浄化槽及び個人からの寄付等による浄化槽の約</t>
    </r>
    <r>
      <rPr>
        <sz val="10"/>
        <rFont val="Times New Roman"/>
        <family val="1"/>
      </rPr>
      <t>2,000</t>
    </r>
    <r>
      <rPr>
        <sz val="10"/>
        <rFont val="ＭＳ ゴシック"/>
        <family val="3"/>
        <charset val="128"/>
      </rPr>
      <t>基について維持管理を行っているが、管理基数の増加に伴う維持管理費業務や、耐用年数等を迎える浄化槽の今後の対応策が近年問題となっている。
・浄化槽の劣化・故障に対する未然対策を推進し、効率的に事業を運営することを目的に「</t>
    </r>
    <r>
      <rPr>
        <sz val="10"/>
        <rFont val="Times New Roman"/>
        <family val="1"/>
      </rPr>
      <t>Y</t>
    </r>
    <r>
      <rPr>
        <sz val="10"/>
        <rFont val="ＭＳ ゴシック"/>
        <family val="3"/>
        <charset val="128"/>
      </rPr>
      <t>市公共浄化槽長寿命化計画」を策定する。</t>
    </r>
    <phoneticPr fontId="1"/>
  </si>
  <si>
    <r>
      <rPr>
        <sz val="10"/>
        <color theme="1"/>
        <rFont val="ＭＳ ゴシック"/>
        <family val="3"/>
        <charset val="128"/>
      </rPr>
      <t>計画は、令和</t>
    </r>
    <r>
      <rPr>
        <sz val="10"/>
        <color theme="1"/>
        <rFont val="Times New Roman"/>
        <family val="1"/>
      </rPr>
      <t>3</t>
    </r>
    <r>
      <rPr>
        <sz val="10"/>
        <color theme="1"/>
        <rFont val="ＭＳ ゴシック"/>
        <family val="3"/>
        <charset val="128"/>
      </rPr>
      <t>年度を基準年とし、令和</t>
    </r>
    <r>
      <rPr>
        <sz val="10"/>
        <color theme="1"/>
        <rFont val="Times New Roman"/>
        <family val="1"/>
      </rPr>
      <t>13</t>
    </r>
    <r>
      <rPr>
        <sz val="10"/>
        <color theme="1"/>
        <rFont val="ＭＳ ゴシック"/>
        <family val="3"/>
        <charset val="128"/>
      </rPr>
      <t>年</t>
    </r>
    <r>
      <rPr>
        <sz val="10"/>
        <color theme="1"/>
        <rFont val="Times New Roman"/>
        <family val="1"/>
      </rPr>
      <t>3</t>
    </r>
    <r>
      <rPr>
        <sz val="10"/>
        <color theme="1"/>
        <rFont val="ＭＳ ゴシック"/>
        <family val="3"/>
        <charset val="128"/>
      </rPr>
      <t>月までの</t>
    </r>
    <r>
      <rPr>
        <sz val="10"/>
        <color theme="1"/>
        <rFont val="Times New Roman"/>
        <family val="1"/>
      </rPr>
      <t>10</t>
    </r>
    <r>
      <rPr>
        <sz val="10"/>
        <color theme="1"/>
        <rFont val="ＭＳ ゴシック"/>
        <family val="3"/>
        <charset val="128"/>
      </rPr>
      <t>年を長寿命化計画の期間とする。社会情勢の変化、事業の進捗状況等に応じ、毎年度計画の見直しを行うこととする。</t>
    </r>
    <phoneticPr fontId="1"/>
  </si>
  <si>
    <r>
      <rPr>
        <b/>
        <sz val="10"/>
        <color theme="1"/>
        <rFont val="Times New Roman"/>
        <family val="1"/>
      </rPr>
      <t>B</t>
    </r>
    <r>
      <rPr>
        <b/>
        <sz val="10"/>
        <color theme="1"/>
        <rFont val="ＭＳ ゴシック"/>
        <family val="3"/>
        <charset val="128"/>
      </rPr>
      <t>：</t>
    </r>
    <r>
      <rPr>
        <sz val="10"/>
        <color theme="1"/>
        <rFont val="ＭＳ ゴシック"/>
        <family val="3"/>
        <charset val="128"/>
      </rPr>
      <t>長寿命化に重要な改築部位の
標準費用および修繕周期</t>
    </r>
    <rPh sb="2" eb="6">
      <t>チョウジュミョウカ</t>
    </rPh>
    <rPh sb="7" eb="9">
      <t>ジュウヨウ</t>
    </rPh>
    <rPh sb="10" eb="12">
      <t>カイチク</t>
    </rPh>
    <rPh sb="12" eb="14">
      <t>ブイ</t>
    </rPh>
    <rPh sb="23" eb="25">
      <t>シュウゼン</t>
    </rPh>
    <rPh sb="25" eb="27">
      <t>シュウキ</t>
    </rPh>
    <phoneticPr fontId="1"/>
  </si>
  <si>
    <r>
      <rPr>
        <sz val="10"/>
        <color rgb="FF000000"/>
        <rFont val="ＭＳ ゴシック"/>
        <family val="3"/>
        <charset val="128"/>
      </rPr>
      <t>事業に要する総費用</t>
    </r>
    <rPh sb="0" eb="2">
      <t>ジギョウ</t>
    </rPh>
    <rPh sb="3" eb="4">
      <t>ヨウ</t>
    </rPh>
    <rPh sb="6" eb="9">
      <t>ソウヒヨウ</t>
    </rPh>
    <phoneticPr fontId="1"/>
  </si>
  <si>
    <r>
      <rPr>
        <sz val="10"/>
        <color rgb="FF000000"/>
        <rFont val="ＭＳ ゴシック"/>
        <family val="3"/>
        <charset val="128"/>
      </rPr>
      <t>年間に要する費用</t>
    </r>
    <rPh sb="0" eb="2">
      <t>ネンカン</t>
    </rPh>
    <rPh sb="3" eb="4">
      <t>ヨウ</t>
    </rPh>
    <rPh sb="6" eb="8">
      <t>ヒヨウ</t>
    </rPh>
    <phoneticPr fontId="1"/>
  </si>
  <si>
    <r>
      <rPr>
        <sz val="10"/>
        <color theme="1"/>
        <rFont val="ＭＳ ゴシック"/>
        <family val="3"/>
        <charset val="128"/>
      </rPr>
      <t>修繕費用
（千円／回）</t>
    </r>
    <rPh sb="0" eb="2">
      <t>シュウゼン</t>
    </rPh>
    <rPh sb="2" eb="4">
      <t>ヒヨウ</t>
    </rPh>
    <phoneticPr fontId="1"/>
  </si>
  <si>
    <r>
      <rPr>
        <sz val="10"/>
        <color theme="1"/>
        <rFont val="ＭＳ ゴシック"/>
        <family val="3"/>
        <charset val="128"/>
      </rPr>
      <t>修繕周期
（年／回）</t>
    </r>
    <rPh sb="0" eb="2">
      <t>シュウゼン</t>
    </rPh>
    <rPh sb="2" eb="4">
      <t>シュウキ</t>
    </rPh>
    <rPh sb="6" eb="7">
      <t>ネン</t>
    </rPh>
    <rPh sb="8" eb="9">
      <t>カイ</t>
    </rPh>
    <phoneticPr fontId="1"/>
  </si>
  <si>
    <r>
      <rPr>
        <sz val="10"/>
        <color rgb="FF000000"/>
        <rFont val="ＭＳ ゴシック"/>
        <family val="3"/>
        <charset val="128"/>
      </rPr>
      <t>躯体・仕切板の補修</t>
    </r>
    <rPh sb="0" eb="2">
      <t>クタイ</t>
    </rPh>
    <rPh sb="3" eb="5">
      <t>シキリ</t>
    </rPh>
    <rPh sb="5" eb="6">
      <t>バン</t>
    </rPh>
    <phoneticPr fontId="1"/>
  </si>
  <si>
    <r>
      <rPr>
        <sz val="10"/>
        <color rgb="FF000000"/>
        <rFont val="ＭＳ ゴシック"/>
        <family val="3"/>
        <charset val="128"/>
      </rPr>
      <t>その他</t>
    </r>
    <rPh sb="2" eb="3">
      <t>タ</t>
    </rPh>
    <phoneticPr fontId="1"/>
  </si>
  <si>
    <r>
      <rPr>
        <sz val="10"/>
        <color rgb="FF000000"/>
        <rFont val="ＭＳ ゴシック"/>
        <family val="3"/>
        <charset val="128"/>
      </rPr>
      <t>（千円／事業期間）</t>
    </r>
    <phoneticPr fontId="1"/>
  </si>
  <si>
    <r>
      <rPr>
        <sz val="10"/>
        <color rgb="FF000000"/>
        <rFont val="ＭＳ ゴシック"/>
        <family val="3"/>
        <charset val="128"/>
      </rPr>
      <t>（千円／年）</t>
    </r>
    <phoneticPr fontId="1"/>
  </si>
  <si>
    <r>
      <t>*</t>
    </r>
    <r>
      <rPr>
        <sz val="10"/>
        <color theme="1"/>
        <rFont val="ＭＳ ゴシック"/>
        <family val="3"/>
        <charset val="128"/>
      </rPr>
      <t>その他、長寿命化に資する部位がある場合、部位名を記入</t>
    </r>
    <rPh sb="3" eb="4">
      <t>タ</t>
    </rPh>
    <rPh sb="5" eb="9">
      <t>チョウジュミョウカ</t>
    </rPh>
    <rPh sb="10" eb="11">
      <t>シ</t>
    </rPh>
    <rPh sb="13" eb="15">
      <t>ブイ</t>
    </rPh>
    <rPh sb="18" eb="20">
      <t>バアイ</t>
    </rPh>
    <rPh sb="21" eb="23">
      <t>ブイ</t>
    </rPh>
    <rPh sb="23" eb="24">
      <t>メイ</t>
    </rPh>
    <rPh sb="25" eb="27">
      <t>キニュウ</t>
    </rPh>
    <phoneticPr fontId="1"/>
  </si>
  <si>
    <r>
      <rPr>
        <sz val="10"/>
        <color theme="1"/>
        <rFont val="ＭＳ ゴシック"/>
        <family val="3"/>
        <charset val="128"/>
      </rPr>
      <t>：</t>
    </r>
    <phoneticPr fontId="1"/>
  </si>
  <si>
    <r>
      <t>Y</t>
    </r>
    <r>
      <rPr>
        <sz val="10"/>
        <rFont val="ＭＳ ゴシック"/>
        <family val="3"/>
        <charset val="128"/>
      </rPr>
      <t>市では、本体部分に係る部材・機器交換や補修に係る改築費用を最小限に抑えながら、年度間の財政負担の平準化を図るため、</t>
    </r>
    <r>
      <rPr>
        <sz val="10"/>
        <rFont val="Times New Roman"/>
        <family val="1"/>
      </rPr>
      <t>5</t>
    </r>
    <r>
      <rPr>
        <sz val="10"/>
        <rFont val="ＭＳ ゴシック"/>
        <family val="3"/>
        <charset val="128"/>
      </rPr>
      <t>年おきに長寿命化計画を策定する。長寿命化対策の実施に当たっては、固定資産台帳で管理されている固定資産番号に基づいた改築リスト策定したうえで、業務発注を行う。業務の実施状況については、記録及び報告内容を明確にして、進捗状況を管理し、次回の計画の策定に活用する。</t>
    </r>
  </si>
  <si>
    <r>
      <rPr>
        <sz val="10"/>
        <rFont val="ＭＳ ゴシック"/>
        <family val="3"/>
        <charset val="128"/>
      </rPr>
      <t>・</t>
    </r>
    <r>
      <rPr>
        <sz val="10"/>
        <rFont val="Times New Roman"/>
        <family val="1"/>
      </rPr>
      <t>Y</t>
    </r>
    <r>
      <rPr>
        <sz val="10"/>
        <rFont val="ＭＳ ゴシック"/>
        <family val="3"/>
        <charset val="128"/>
      </rPr>
      <t>市では、固定資産台帳で管理されている固定資産番号に基づいた改築リストを作成し、これを委託業者に提供することとした。
・委託業者は、市から提供された改築対象リストを基に、浄化槽改築実施リスト（案）を作成し、市の承認を受けたうえで仕様書に基づいた改築作業を行うこととした。
・委託業者には、浄化槽改築実施リストに作業日や作業内容、所見情報を明記するとともに、月締めで作業記録を市に所定のフォーマットで報告させることとした。
・その他、改築以外の所見情報や進捗等について事前に共有すべきと判断した事項は市に報告させることとした。</t>
    </r>
    <rPh sb="190" eb="192">
      <t>ショテイ</t>
    </rPh>
    <phoneticPr fontId="1"/>
  </si>
  <si>
    <t>X市公共浄化槽長寿命化計画</t>
    <rPh sb="2" eb="4">
      <t>コウキョウ</t>
    </rPh>
    <rPh sb="4" eb="7">
      <t>ジョウカソウ</t>
    </rPh>
    <rPh sb="7" eb="11">
      <t>チョウジュミョウカ</t>
    </rPh>
    <rPh sb="11" eb="13">
      <t>ケイカク</t>
    </rPh>
    <phoneticPr fontId="1"/>
  </si>
  <si>
    <r>
      <rPr>
        <sz val="10"/>
        <color theme="1"/>
        <rFont val="Times New Roman"/>
        <family val="1"/>
      </rPr>
      <t>X</t>
    </r>
    <r>
      <rPr>
        <sz val="10"/>
        <color theme="1"/>
        <rFont val="ＭＳ 明朝"/>
        <family val="1"/>
        <charset val="128"/>
      </rPr>
      <t>県</t>
    </r>
    <r>
      <rPr>
        <sz val="10"/>
        <color theme="1"/>
        <rFont val="Times New Roman"/>
        <family val="1"/>
      </rPr>
      <t>X</t>
    </r>
    <r>
      <rPr>
        <sz val="10"/>
        <color theme="1"/>
        <rFont val="ＭＳ 明朝"/>
        <family val="1"/>
        <charset val="128"/>
      </rPr>
      <t>市</t>
    </r>
    <rPh sb="1" eb="2">
      <t>ケン</t>
    </rPh>
    <phoneticPr fontId="1"/>
  </si>
  <si>
    <r>
      <rPr>
        <b/>
        <sz val="11"/>
        <color theme="1"/>
        <rFont val="Times New Roman"/>
        <family val="1"/>
      </rPr>
      <t>A</t>
    </r>
    <r>
      <rPr>
        <b/>
        <sz val="11"/>
        <color theme="1"/>
        <rFont val="ＭＳ ゴシック"/>
        <family val="3"/>
        <charset val="128"/>
      </rPr>
      <t>：</t>
    </r>
    <r>
      <rPr>
        <sz val="11"/>
        <color theme="1"/>
        <rFont val="ＭＳ ゴシック"/>
        <family val="3"/>
        <charset val="128"/>
      </rPr>
      <t>設置経過年数</t>
    </r>
    <r>
      <rPr>
        <sz val="11"/>
        <color theme="1"/>
        <rFont val="ＭＳ ゴシック"/>
        <family val="1"/>
        <charset val="128"/>
      </rPr>
      <t>別公共浄化槽基数</t>
    </r>
    <rPh sb="2" eb="4">
      <t>セッチ</t>
    </rPh>
    <rPh sb="4" eb="6">
      <t>ケイカ</t>
    </rPh>
    <rPh sb="6" eb="8">
      <t>ネンスウ</t>
    </rPh>
    <rPh sb="8" eb="9">
      <t>ベツ</t>
    </rPh>
    <rPh sb="9" eb="11">
      <t>コウキョウ</t>
    </rPh>
    <rPh sb="11" eb="14">
      <t>ジョウカソウ</t>
    </rPh>
    <rPh sb="14" eb="16">
      <t>キスウ</t>
    </rPh>
    <phoneticPr fontId="1"/>
  </si>
  <si>
    <r>
      <rPr>
        <sz val="10"/>
        <rFont val="ＭＳ 明朝"/>
        <family val="1"/>
        <charset val="128"/>
      </rPr>
      <t>・</t>
    </r>
    <r>
      <rPr>
        <sz val="10"/>
        <rFont val="Times New Roman"/>
        <family val="1"/>
      </rPr>
      <t>X</t>
    </r>
    <r>
      <rPr>
        <sz val="10"/>
        <rFont val="ＭＳ 明朝"/>
        <family val="1"/>
        <charset val="128"/>
      </rPr>
      <t>市は、市内の立地条件や今後の人口減を考慮し、身近な水環境の保全を図るための公共浄化槽整備を進めており、</t>
    </r>
    <r>
      <rPr>
        <sz val="10"/>
        <rFont val="Times New Roman"/>
        <family val="1"/>
      </rPr>
      <t>X</t>
    </r>
    <r>
      <rPr>
        <sz val="10"/>
        <rFont val="ＭＳ 明朝"/>
        <family val="1"/>
        <charset val="128"/>
      </rPr>
      <t>市生活排水処理基本計画及び</t>
    </r>
    <r>
      <rPr>
        <sz val="10"/>
        <rFont val="Times New Roman"/>
        <family val="1"/>
      </rPr>
      <t>X</t>
    </r>
    <r>
      <rPr>
        <sz val="10"/>
        <rFont val="ＭＳ 明朝"/>
        <family val="1"/>
        <charset val="128"/>
      </rPr>
      <t>市下水道事業経営戦略等に基づいた特定地域生活排水処理事業による市町村設置型浄化槽整備を</t>
    </r>
    <r>
      <rPr>
        <sz val="10"/>
        <rFont val="Times New Roman"/>
        <family val="1"/>
      </rPr>
      <t>PFI</t>
    </r>
    <r>
      <rPr>
        <sz val="10"/>
        <rFont val="ＭＳ 明朝"/>
        <family val="1"/>
        <charset val="128"/>
      </rPr>
      <t>事業により推進している。
・平成</t>
    </r>
    <r>
      <rPr>
        <sz val="10"/>
        <rFont val="Times New Roman"/>
        <family val="1"/>
      </rPr>
      <t>16</t>
    </r>
    <r>
      <rPr>
        <sz val="10"/>
        <rFont val="ＭＳ 明朝"/>
        <family val="1"/>
        <charset val="128"/>
      </rPr>
      <t>年度から合併旧町村の一部で市町村設置型浄化槽整備を始めていたが、平成</t>
    </r>
    <r>
      <rPr>
        <sz val="10"/>
        <rFont val="Times New Roman"/>
        <family val="1"/>
      </rPr>
      <t>27</t>
    </r>
    <r>
      <rPr>
        <sz val="10"/>
        <rFont val="ＭＳ 明朝"/>
        <family val="1"/>
        <charset val="128"/>
      </rPr>
      <t>年度からは市内全域にエリアを拡大し、令和</t>
    </r>
    <r>
      <rPr>
        <sz val="10"/>
        <rFont val="Times New Roman"/>
        <family val="1"/>
      </rPr>
      <t>12</t>
    </r>
    <r>
      <rPr>
        <sz val="10"/>
        <rFont val="ＭＳ 明朝"/>
        <family val="1"/>
        <charset val="128"/>
      </rPr>
      <t>年度末までの</t>
    </r>
    <r>
      <rPr>
        <sz val="10"/>
        <rFont val="Times New Roman"/>
        <family val="1"/>
      </rPr>
      <t>16</t>
    </r>
    <r>
      <rPr>
        <sz val="10"/>
        <rFont val="ＭＳ 明朝"/>
        <family val="1"/>
        <charset val="128"/>
      </rPr>
      <t>年間で、延べ</t>
    </r>
    <r>
      <rPr>
        <sz val="10"/>
        <rFont val="Times New Roman"/>
        <family val="1"/>
      </rPr>
      <t>2,700</t>
    </r>
    <r>
      <rPr>
        <sz val="10"/>
        <rFont val="ＭＳ 明朝"/>
        <family val="1"/>
        <charset val="128"/>
      </rPr>
      <t>基の浄化槽の設置を目指している。
・浄化槽整備は市町村設置型のため、本体部分に係る修繕は市が担うこととなっているが、設置後</t>
    </r>
    <r>
      <rPr>
        <sz val="10"/>
        <rFont val="Times New Roman"/>
        <family val="1"/>
      </rPr>
      <t>10</t>
    </r>
    <r>
      <rPr>
        <sz val="10"/>
        <rFont val="ＭＳ 明朝"/>
        <family val="1"/>
        <charset val="128"/>
      </rPr>
      <t>年を超えるものが増加しており、修繕費用は年々増加傾向にあって、これらの財源負担軽減が大きな課題となっている。
・急速な人口減等による厳しい状況が続く中、将来的な市の財政負担を考慮し、計画的・効率的な公共浄化槽整備を進める共に、持続可能な事業運営を図ることを目的に「</t>
    </r>
    <r>
      <rPr>
        <sz val="10"/>
        <rFont val="Times New Roman"/>
        <family val="1"/>
      </rPr>
      <t>X</t>
    </r>
    <r>
      <rPr>
        <sz val="10"/>
        <rFont val="ＭＳ 明朝"/>
        <family val="1"/>
        <charset val="128"/>
      </rPr>
      <t>市公共浄化槽長寿命化計画」を策定する。</t>
    </r>
    <rPh sb="24" eb="26">
      <t>ミジカ</t>
    </rPh>
    <rPh sb="27" eb="28">
      <t>ミズ</t>
    </rPh>
    <rPh sb="28" eb="30">
      <t>カンキョウ</t>
    </rPh>
    <rPh sb="31" eb="33">
      <t>ホゼン</t>
    </rPh>
    <rPh sb="34" eb="35">
      <t>ハカ</t>
    </rPh>
    <rPh sb="39" eb="41">
      <t>コウキョウ</t>
    </rPh>
    <rPh sb="41" eb="44">
      <t>ジョウカソウ</t>
    </rPh>
    <rPh sb="44" eb="46">
      <t>セイビ</t>
    </rPh>
    <rPh sb="47" eb="48">
      <t>スス</t>
    </rPh>
    <rPh sb="55" eb="57">
      <t>セイカツ</t>
    </rPh>
    <rPh sb="57" eb="59">
      <t>ハイスイ</t>
    </rPh>
    <rPh sb="59" eb="61">
      <t>ショリ</t>
    </rPh>
    <rPh sb="61" eb="63">
      <t>キホン</t>
    </rPh>
    <rPh sb="63" eb="65">
      <t>ケイカク</t>
    </rPh>
    <rPh sb="65" eb="66">
      <t>オヨ</t>
    </rPh>
    <rPh sb="69" eb="72">
      <t>ゲスイドウ</t>
    </rPh>
    <rPh sb="72" eb="74">
      <t>ジギョウ</t>
    </rPh>
    <rPh sb="74" eb="76">
      <t>ケイエイ</t>
    </rPh>
    <rPh sb="76" eb="78">
      <t>センリャク</t>
    </rPh>
    <rPh sb="78" eb="79">
      <t>トウ</t>
    </rPh>
    <rPh sb="80" eb="81">
      <t>モト</t>
    </rPh>
    <rPh sb="84" eb="86">
      <t>トクテイ</t>
    </rPh>
    <rPh sb="86" eb="88">
      <t>チイキ</t>
    </rPh>
    <rPh sb="88" eb="90">
      <t>セイカツ</t>
    </rPh>
    <rPh sb="90" eb="92">
      <t>ハイスイ</t>
    </rPh>
    <rPh sb="92" eb="94">
      <t>ショリ</t>
    </rPh>
    <rPh sb="94" eb="96">
      <t>ジギョウ</t>
    </rPh>
    <rPh sb="99" eb="102">
      <t>シチョウソン</t>
    </rPh>
    <rPh sb="102" eb="104">
      <t>セッチ</t>
    </rPh>
    <rPh sb="104" eb="105">
      <t>カタ</t>
    </rPh>
    <rPh sb="114" eb="116">
      <t>ジギョウ</t>
    </rPh>
    <rPh sb="119" eb="121">
      <t>スイシン</t>
    </rPh>
    <rPh sb="128" eb="130">
      <t>ヘイセイ</t>
    </rPh>
    <rPh sb="132" eb="134">
      <t>ネンド</t>
    </rPh>
    <rPh sb="136" eb="138">
      <t>ガッペイ</t>
    </rPh>
    <rPh sb="138" eb="139">
      <t>キュウ</t>
    </rPh>
    <rPh sb="139" eb="141">
      <t>チョウソン</t>
    </rPh>
    <rPh sb="142" eb="144">
      <t>イチブ</t>
    </rPh>
    <rPh sb="145" eb="148">
      <t>シチョウソン</t>
    </rPh>
    <rPh sb="148" eb="151">
      <t>セッチガタ</t>
    </rPh>
    <rPh sb="157" eb="158">
      <t>ハジ</t>
    </rPh>
    <rPh sb="164" eb="166">
      <t>ヘイセイ</t>
    </rPh>
    <rPh sb="168" eb="170">
      <t>ネンド</t>
    </rPh>
    <rPh sb="173" eb="175">
      <t>シナイ</t>
    </rPh>
    <rPh sb="175" eb="177">
      <t>ゼンイキ</t>
    </rPh>
    <rPh sb="182" eb="184">
      <t>カクダイ</t>
    </rPh>
    <rPh sb="186" eb="188">
      <t>レイワ</t>
    </rPh>
    <rPh sb="190" eb="192">
      <t>ネンド</t>
    </rPh>
    <rPh sb="192" eb="193">
      <t>マツ</t>
    </rPh>
    <rPh sb="198" eb="200">
      <t>ネンカン</t>
    </rPh>
    <rPh sb="202" eb="203">
      <t>ノ</t>
    </rPh>
    <rPh sb="209" eb="210">
      <t>キ</t>
    </rPh>
    <rPh sb="211" eb="214">
      <t>ジョウカソウ</t>
    </rPh>
    <rPh sb="215" eb="217">
      <t>セッチ</t>
    </rPh>
    <rPh sb="218" eb="220">
      <t>メザ</t>
    </rPh>
    <rPh sb="227" eb="230">
      <t>ジョウカソウ</t>
    </rPh>
    <rPh sb="230" eb="232">
      <t>セイビ</t>
    </rPh>
    <rPh sb="233" eb="236">
      <t>シチョウソン</t>
    </rPh>
    <rPh sb="236" eb="238">
      <t>セッチ</t>
    </rPh>
    <rPh sb="238" eb="239">
      <t>カタ</t>
    </rPh>
    <rPh sb="243" eb="245">
      <t>ホンタイ</t>
    </rPh>
    <rPh sb="245" eb="247">
      <t>ブブン</t>
    </rPh>
    <rPh sb="248" eb="249">
      <t>カカ</t>
    </rPh>
    <rPh sb="250" eb="252">
      <t>シュウゼン</t>
    </rPh>
    <rPh sb="253" eb="254">
      <t>シ</t>
    </rPh>
    <rPh sb="255" eb="256">
      <t>ニナ</t>
    </rPh>
    <rPh sb="267" eb="269">
      <t>セッチ</t>
    </rPh>
    <rPh sb="269" eb="270">
      <t>ゴ</t>
    </rPh>
    <rPh sb="272" eb="273">
      <t>ネン</t>
    </rPh>
    <rPh sb="274" eb="275">
      <t>コ</t>
    </rPh>
    <rPh sb="280" eb="282">
      <t>ゾウカ</t>
    </rPh>
    <rPh sb="292" eb="294">
      <t>ネンネン</t>
    </rPh>
    <rPh sb="294" eb="296">
      <t>ゾウカ</t>
    </rPh>
    <rPh sb="296" eb="298">
      <t>ケイコウ</t>
    </rPh>
    <rPh sb="307" eb="309">
      <t>ザイゲン</t>
    </rPh>
    <rPh sb="309" eb="311">
      <t>フタン</t>
    </rPh>
    <rPh sb="311" eb="313">
      <t>ケイゲン</t>
    </rPh>
    <rPh sb="314" eb="315">
      <t>オオ</t>
    </rPh>
    <rPh sb="317" eb="319">
      <t>カダイ</t>
    </rPh>
    <rPh sb="341" eb="343">
      <t>ジョウキョウ</t>
    </rPh>
    <rPh sb="344" eb="345">
      <t>ツヅ</t>
    </rPh>
    <rPh sb="346" eb="347">
      <t>ナカ</t>
    </rPh>
    <rPh sb="348" eb="350">
      <t>ショウライ</t>
    </rPh>
    <rPh sb="350" eb="351">
      <t>テキ</t>
    </rPh>
    <rPh sb="352" eb="353">
      <t>シ</t>
    </rPh>
    <rPh sb="354" eb="356">
      <t>ザイセイ</t>
    </rPh>
    <rPh sb="356" eb="358">
      <t>フタン</t>
    </rPh>
    <rPh sb="359" eb="361">
      <t>コウリョ</t>
    </rPh>
    <rPh sb="363" eb="366">
      <t>ケイカクテキ</t>
    </rPh>
    <rPh sb="367" eb="370">
      <t>コウリツテキ</t>
    </rPh>
    <rPh sb="371" eb="373">
      <t>コウキョウ</t>
    </rPh>
    <rPh sb="373" eb="376">
      <t>ジョウカソウ</t>
    </rPh>
    <rPh sb="376" eb="378">
      <t>セイビ</t>
    </rPh>
    <rPh sb="379" eb="380">
      <t>スス</t>
    </rPh>
    <rPh sb="382" eb="383">
      <t>トモ</t>
    </rPh>
    <rPh sb="385" eb="387">
      <t>ジゾク</t>
    </rPh>
    <rPh sb="387" eb="389">
      <t>カノウ</t>
    </rPh>
    <rPh sb="390" eb="392">
      <t>ジギョウ</t>
    </rPh>
    <rPh sb="392" eb="394">
      <t>ウンエイ</t>
    </rPh>
    <rPh sb="395" eb="396">
      <t>ハカ</t>
    </rPh>
    <rPh sb="400" eb="402">
      <t>モクテキ</t>
    </rPh>
    <rPh sb="406" eb="408">
      <t>コウキョウ</t>
    </rPh>
    <rPh sb="408" eb="411">
      <t>ジョウカソウ</t>
    </rPh>
    <rPh sb="411" eb="414">
      <t>チョウジュミョウ</t>
    </rPh>
    <rPh sb="414" eb="415">
      <t>カ</t>
    </rPh>
    <rPh sb="415" eb="417">
      <t>ケイカク</t>
    </rPh>
    <rPh sb="419" eb="421">
      <t>サクテイ</t>
    </rPh>
    <phoneticPr fontId="1"/>
  </si>
  <si>
    <r>
      <rPr>
        <sz val="10"/>
        <color theme="1"/>
        <rFont val="ＭＳ ゴシック"/>
        <family val="3"/>
        <charset val="128"/>
      </rPr>
      <t>計画は、令和</t>
    </r>
    <r>
      <rPr>
        <sz val="10"/>
        <color theme="1"/>
        <rFont val="Times New Roman"/>
        <family val="1"/>
      </rPr>
      <t>3</t>
    </r>
    <r>
      <rPr>
        <sz val="10"/>
        <color theme="1"/>
        <rFont val="ＭＳ ゴシック"/>
        <family val="3"/>
        <charset val="128"/>
      </rPr>
      <t>年度を基準年とし、令和</t>
    </r>
    <r>
      <rPr>
        <sz val="10"/>
        <color theme="1"/>
        <rFont val="Times New Roman"/>
        <family val="1"/>
      </rPr>
      <t>13</t>
    </r>
    <r>
      <rPr>
        <sz val="10"/>
        <color theme="1"/>
        <rFont val="ＭＳ ゴシック"/>
        <family val="3"/>
        <charset val="128"/>
      </rPr>
      <t>年</t>
    </r>
    <r>
      <rPr>
        <sz val="10"/>
        <color theme="1"/>
        <rFont val="Times New Roman"/>
        <family val="1"/>
      </rPr>
      <t>3</t>
    </r>
    <r>
      <rPr>
        <sz val="10"/>
        <color theme="1"/>
        <rFont val="ＭＳ ゴシック"/>
        <family val="3"/>
        <charset val="128"/>
      </rPr>
      <t>月までの</t>
    </r>
    <r>
      <rPr>
        <sz val="10"/>
        <color theme="1"/>
        <rFont val="Times New Roman"/>
        <family val="1"/>
      </rPr>
      <t>10</t>
    </r>
    <r>
      <rPr>
        <sz val="10"/>
        <color theme="1"/>
        <rFont val="ＭＳ ゴシック"/>
        <family val="3"/>
        <charset val="128"/>
      </rPr>
      <t>年を長寿命化計画の期間とする。社会情勢の変化、事業の進捗状況等に応じ、概ね</t>
    </r>
    <r>
      <rPr>
        <sz val="10"/>
        <color theme="1"/>
        <rFont val="Times New Roman"/>
        <family val="1"/>
      </rPr>
      <t>5</t>
    </r>
    <r>
      <rPr>
        <sz val="10"/>
        <color theme="1"/>
        <rFont val="ＭＳ ゴシック"/>
        <family val="3"/>
        <charset val="128"/>
      </rPr>
      <t>年後を目途に計画の見直しを行うこととする。</t>
    </r>
    <rPh sb="0" eb="2">
      <t>ケイカク</t>
    </rPh>
    <rPh sb="4" eb="6">
      <t>レイワ</t>
    </rPh>
    <rPh sb="7" eb="9">
      <t>ネンド</t>
    </rPh>
    <rPh sb="10" eb="12">
      <t>キジュン</t>
    </rPh>
    <rPh sb="12" eb="13">
      <t>ネン</t>
    </rPh>
    <rPh sb="16" eb="18">
      <t>レイワ</t>
    </rPh>
    <rPh sb="20" eb="21">
      <t>ネン</t>
    </rPh>
    <rPh sb="22" eb="23">
      <t>ガツ</t>
    </rPh>
    <rPh sb="28" eb="29">
      <t>ネン</t>
    </rPh>
    <rPh sb="30" eb="34">
      <t>チョウジュミョウカ</t>
    </rPh>
    <rPh sb="34" eb="36">
      <t>ケイカク</t>
    </rPh>
    <rPh sb="37" eb="39">
      <t>キカン</t>
    </rPh>
    <rPh sb="43" eb="45">
      <t>シャカイ</t>
    </rPh>
    <rPh sb="45" eb="47">
      <t>ジョウセイ</t>
    </rPh>
    <rPh sb="48" eb="50">
      <t>ヘンカ</t>
    </rPh>
    <rPh sb="51" eb="53">
      <t>ジギョウ</t>
    </rPh>
    <rPh sb="54" eb="56">
      <t>シンチョク</t>
    </rPh>
    <rPh sb="56" eb="58">
      <t>ジョウキョウ</t>
    </rPh>
    <rPh sb="58" eb="59">
      <t>トウ</t>
    </rPh>
    <rPh sb="60" eb="61">
      <t>オウ</t>
    </rPh>
    <rPh sb="63" eb="64">
      <t>オオム</t>
    </rPh>
    <rPh sb="66" eb="67">
      <t>ネン</t>
    </rPh>
    <rPh sb="67" eb="68">
      <t>ゴ</t>
    </rPh>
    <rPh sb="69" eb="71">
      <t>メド</t>
    </rPh>
    <rPh sb="72" eb="74">
      <t>ケイカク</t>
    </rPh>
    <rPh sb="75" eb="77">
      <t>ミナオ</t>
    </rPh>
    <rPh sb="79" eb="80">
      <t>オコナ</t>
    </rPh>
    <phoneticPr fontId="1"/>
  </si>
  <si>
    <r>
      <rPr>
        <b/>
        <sz val="10"/>
        <color theme="1"/>
        <rFont val="Times New Roman"/>
        <family val="1"/>
      </rPr>
      <t>B</t>
    </r>
    <r>
      <rPr>
        <b/>
        <sz val="10"/>
        <color theme="1"/>
        <rFont val="ＭＳ ゴシック"/>
        <family val="3"/>
        <charset val="128"/>
      </rPr>
      <t>：</t>
    </r>
    <r>
      <rPr>
        <sz val="10"/>
        <color theme="1"/>
        <rFont val="ＭＳ ゴシック"/>
        <family val="3"/>
        <charset val="128"/>
      </rPr>
      <t>長寿命化に重要な改築部位の標準費用および修繕周期</t>
    </r>
    <rPh sb="2" eb="6">
      <t>チョウジュミョウカ</t>
    </rPh>
    <rPh sb="7" eb="9">
      <t>ジュウヨウ</t>
    </rPh>
    <rPh sb="10" eb="12">
      <t>カイチク</t>
    </rPh>
    <rPh sb="12" eb="14">
      <t>ブイ</t>
    </rPh>
    <rPh sb="22" eb="24">
      <t>シュウゼン</t>
    </rPh>
    <rPh sb="24" eb="26">
      <t>シュウキ</t>
    </rPh>
    <phoneticPr fontId="1"/>
  </si>
  <si>
    <t>修繕費用
（千円／回）</t>
    <rPh sb="0" eb="2">
      <t>シュウゼン</t>
    </rPh>
    <rPh sb="2" eb="4">
      <t>ヒヨウ</t>
    </rPh>
    <phoneticPr fontId="1"/>
  </si>
  <si>
    <t>修繕周期
（年／回）</t>
    <rPh sb="0" eb="2">
      <t>シュウゼン</t>
    </rPh>
    <rPh sb="2" eb="4">
      <t>シュウキ</t>
    </rPh>
    <rPh sb="6" eb="7">
      <t>ネン</t>
    </rPh>
    <rPh sb="8" eb="9">
      <t>カイ</t>
    </rPh>
    <phoneticPr fontId="1"/>
  </si>
  <si>
    <r>
      <t>*</t>
    </r>
    <r>
      <rPr>
        <sz val="10"/>
        <color theme="1"/>
        <rFont val="ＭＳ Ｐ明朝"/>
        <family val="1"/>
        <charset val="128"/>
      </rPr>
      <t>その他、</t>
    </r>
    <r>
      <rPr>
        <sz val="10"/>
        <color theme="1"/>
        <rFont val="ＭＳ Ｐゴシック"/>
        <family val="3"/>
        <charset val="128"/>
      </rPr>
      <t>長寿命化に資する部位がある場合、部位名を記入すること</t>
    </r>
    <rPh sb="3" eb="4">
      <t>タ</t>
    </rPh>
    <rPh sb="5" eb="9">
      <t>チョウジュミョウカ</t>
    </rPh>
    <rPh sb="10" eb="11">
      <t>シ</t>
    </rPh>
    <rPh sb="13" eb="15">
      <t>ブイ</t>
    </rPh>
    <rPh sb="18" eb="20">
      <t>バアイ</t>
    </rPh>
    <rPh sb="21" eb="23">
      <t>ブイ</t>
    </rPh>
    <rPh sb="23" eb="24">
      <t>メイ</t>
    </rPh>
    <rPh sb="25" eb="27">
      <t>キニュウ</t>
    </rPh>
    <phoneticPr fontId="1"/>
  </si>
  <si>
    <r>
      <rPr>
        <sz val="10"/>
        <color theme="1"/>
        <rFont val="ＭＳ Ｐゴシック"/>
        <family val="3"/>
        <charset val="128"/>
      </rPr>
      <t>内部配管類（流量調整ポンプ、流入管・放流管（</t>
    </r>
    <r>
      <rPr>
        <sz val="10"/>
        <color theme="1"/>
        <rFont val="Times New Roman"/>
        <family val="1"/>
      </rPr>
      <t>1m</t>
    </r>
    <r>
      <rPr>
        <sz val="10"/>
        <color theme="1"/>
        <rFont val="ＭＳ Ｐゴシック"/>
        <family val="3"/>
        <charset val="128"/>
      </rPr>
      <t>以内）</t>
    </r>
    <rPh sb="0" eb="2">
      <t>ナイブ</t>
    </rPh>
    <rPh sb="2" eb="4">
      <t>ハイカン</t>
    </rPh>
    <rPh sb="4" eb="5">
      <t>ルイ</t>
    </rPh>
    <rPh sb="24" eb="26">
      <t>イナイ</t>
    </rPh>
    <phoneticPr fontId="1"/>
  </si>
  <si>
    <r>
      <rPr>
        <sz val="10"/>
        <rFont val="ＭＳ 明朝"/>
        <family val="1"/>
        <charset val="128"/>
      </rPr>
      <t>・</t>
    </r>
    <r>
      <rPr>
        <sz val="10"/>
        <rFont val="Times New Roman"/>
        <family val="1"/>
      </rPr>
      <t>X</t>
    </r>
    <r>
      <rPr>
        <sz val="10"/>
        <rFont val="ＭＳ 明朝"/>
        <family val="1"/>
        <charset val="128"/>
      </rPr>
      <t>市では、本体部分に係る部材・機器交換や補修に係る改築費用を最小限に抑えながら、年度間の財政負担の平準化を図るため、長寿命化計画と実施方針を策定する。長寿命化対策の実施にあたっては、各年度で発生が見込まれる機器・部材等の交換や補修等の改築費用等を事前にリスト化しながら、傾向と対策を検討し、業務発注段階でその検討内容を反映させるとともに、業務の実施状況については記録及び報告内容を明確化して今後の対策に役立てる。
実施方針１：生活排水処理基本計画及び経営戦略に基づき、各年度の事業予算を勘案しつつ、設置経過年数を経ている浄化槽から、今後、特に改築が見込まれる対象設備（機器・部材等）の絞り込みを行う。
実施方針２：</t>
    </r>
    <r>
      <rPr>
        <sz val="10"/>
        <rFont val="Times New Roman"/>
        <family val="1"/>
      </rPr>
      <t>X</t>
    </r>
    <r>
      <rPr>
        <sz val="10"/>
        <rFont val="ＭＳ 明朝"/>
        <family val="1"/>
        <charset val="128"/>
      </rPr>
      <t>市では、設置経過年数の各区分で最大年数を迎える浄化槽の中から優先度の高い改築対象施設をリストアップし、計画的な改築を進める。
実施方針３：</t>
    </r>
    <r>
      <rPr>
        <sz val="10"/>
        <rFont val="Times New Roman"/>
        <family val="1"/>
      </rPr>
      <t>X</t>
    </r>
    <r>
      <rPr>
        <sz val="10"/>
        <rFont val="ＭＳ 明朝"/>
        <family val="1"/>
        <charset val="128"/>
      </rPr>
      <t>市では、優先度が高いとされた改築対象施設の中から、さらに機器・部材の交換・補修等で、より長寿命化の効果が見込まれる設備をリストアップし、優先的に改築を進める。
実施方針４：</t>
    </r>
    <r>
      <rPr>
        <sz val="10"/>
        <rFont val="Times New Roman"/>
        <family val="1"/>
      </rPr>
      <t>X</t>
    </r>
    <r>
      <rPr>
        <sz val="10"/>
        <rFont val="ＭＳ 明朝"/>
        <family val="1"/>
        <charset val="128"/>
      </rPr>
      <t>市では、複数年度の業務の委託を一括して発注するため、対象年度の業務委託仕様において、改築に係る対象設備、対象機器・部材、調達計画を明記し、計画に基づいた業務を進めるとともに、実施状況や改築内容を管理台帳に反映させる。</t>
    </r>
    <rPh sb="6" eb="8">
      <t>ホンタイ</t>
    </rPh>
    <rPh sb="8" eb="10">
      <t>ブブン</t>
    </rPh>
    <rPh sb="11" eb="12">
      <t>カカ</t>
    </rPh>
    <rPh sb="13" eb="15">
      <t>ブザイ</t>
    </rPh>
    <rPh sb="16" eb="18">
      <t>キキ</t>
    </rPh>
    <rPh sb="18" eb="20">
      <t>コウカン</t>
    </rPh>
    <rPh sb="21" eb="23">
      <t>ホシュウ</t>
    </rPh>
    <rPh sb="24" eb="25">
      <t>カカ</t>
    </rPh>
    <rPh sb="26" eb="28">
      <t>カイチク</t>
    </rPh>
    <rPh sb="28" eb="30">
      <t>ヒヨウ</t>
    </rPh>
    <rPh sb="31" eb="34">
      <t>サイショウゲン</t>
    </rPh>
    <rPh sb="35" eb="36">
      <t>オサ</t>
    </rPh>
    <rPh sb="41" eb="43">
      <t>ネンド</t>
    </rPh>
    <rPh sb="43" eb="44">
      <t>カン</t>
    </rPh>
    <rPh sb="45" eb="47">
      <t>ザイセイ</t>
    </rPh>
    <rPh sb="47" eb="49">
      <t>フタン</t>
    </rPh>
    <rPh sb="50" eb="53">
      <t>ヘイジュンカ</t>
    </rPh>
    <rPh sb="54" eb="55">
      <t>ハカ</t>
    </rPh>
    <rPh sb="92" eb="93">
      <t>カク</t>
    </rPh>
    <rPh sb="93" eb="95">
      <t>ネンド</t>
    </rPh>
    <rPh sb="96" eb="98">
      <t>ハッセイ</t>
    </rPh>
    <rPh sb="99" eb="101">
      <t>ミコ</t>
    </rPh>
    <rPh sb="104" eb="106">
      <t>キキ</t>
    </rPh>
    <rPh sb="107" eb="109">
      <t>ブザイ</t>
    </rPh>
    <rPh sb="109" eb="110">
      <t>トウ</t>
    </rPh>
    <rPh sb="111" eb="113">
      <t>コウカン</t>
    </rPh>
    <rPh sb="120" eb="122">
      <t>ヒヨウ</t>
    </rPh>
    <rPh sb="122" eb="123">
      <t>トウ</t>
    </rPh>
    <rPh sb="124" eb="126">
      <t>ジゼン</t>
    </rPh>
    <rPh sb="130" eb="131">
      <t>カ</t>
    </rPh>
    <rPh sb="136" eb="138">
      <t>ケイコウ</t>
    </rPh>
    <rPh sb="139" eb="141">
      <t>タイサク</t>
    </rPh>
    <rPh sb="142" eb="144">
      <t>ケントウ</t>
    </rPh>
    <rPh sb="150" eb="152">
      <t>ダンカイ</t>
    </rPh>
    <rPh sb="155" eb="157">
      <t>ケントウ</t>
    </rPh>
    <rPh sb="157" eb="159">
      <t>ナイヨウ</t>
    </rPh>
    <rPh sb="160" eb="162">
      <t>ハンエイ</t>
    </rPh>
    <rPh sb="170" eb="172">
      <t>ギョウム</t>
    </rPh>
    <rPh sb="175" eb="177">
      <t>ジョウキョウ</t>
    </rPh>
    <rPh sb="184" eb="185">
      <t>オヨ</t>
    </rPh>
    <rPh sb="193" eb="194">
      <t>カ</t>
    </rPh>
    <rPh sb="196" eb="198">
      <t>コンゴ</t>
    </rPh>
    <rPh sb="199" eb="201">
      <t>タイサク</t>
    </rPh>
    <rPh sb="202" eb="204">
      <t>ヤクダ</t>
    </rPh>
    <rPh sb="214" eb="216">
      <t>セイカツ</t>
    </rPh>
    <rPh sb="216" eb="218">
      <t>ハイスイ</t>
    </rPh>
    <rPh sb="218" eb="220">
      <t>ショリ</t>
    </rPh>
    <rPh sb="220" eb="222">
      <t>キホン</t>
    </rPh>
    <rPh sb="222" eb="224">
      <t>ケイカク</t>
    </rPh>
    <rPh sb="224" eb="225">
      <t>オヨ</t>
    </rPh>
    <rPh sb="226" eb="228">
      <t>ケイエイ</t>
    </rPh>
    <rPh sb="228" eb="230">
      <t>センリャク</t>
    </rPh>
    <rPh sb="231" eb="232">
      <t>モト</t>
    </rPh>
    <rPh sb="235" eb="236">
      <t>カク</t>
    </rPh>
    <rPh sb="236" eb="237">
      <t>ネン</t>
    </rPh>
    <rPh sb="237" eb="238">
      <t>ド</t>
    </rPh>
    <rPh sb="239" eb="241">
      <t>ジギョウ</t>
    </rPh>
    <rPh sb="267" eb="269">
      <t>コンゴ</t>
    </rPh>
    <rPh sb="270" eb="271">
      <t>トク</t>
    </rPh>
    <rPh sb="272" eb="274">
      <t>カイチク</t>
    </rPh>
    <rPh sb="275" eb="277">
      <t>ミコ</t>
    </rPh>
    <rPh sb="280" eb="282">
      <t>タイショウ</t>
    </rPh>
    <rPh sb="282" eb="284">
      <t>セツビ</t>
    </rPh>
    <rPh sb="285" eb="287">
      <t>キキ</t>
    </rPh>
    <rPh sb="288" eb="290">
      <t>ブザイ</t>
    </rPh>
    <rPh sb="290" eb="291">
      <t>トウ</t>
    </rPh>
    <rPh sb="293" eb="294">
      <t>シボ</t>
    </rPh>
    <rPh sb="295" eb="296">
      <t>コ</t>
    </rPh>
    <rPh sb="298" eb="299">
      <t>オコナ</t>
    </rPh>
    <rPh sb="336" eb="337">
      <t>ナカ</t>
    </rPh>
    <rPh sb="339" eb="342">
      <t>ユウセンド</t>
    </rPh>
    <rPh sb="343" eb="344">
      <t>タカ</t>
    </rPh>
    <rPh sb="347" eb="349">
      <t>タイショウ</t>
    </rPh>
    <rPh sb="349" eb="351">
      <t>シセツ</t>
    </rPh>
    <rPh sb="360" eb="362">
      <t>ケイカク</t>
    </rPh>
    <rPh sb="362" eb="363">
      <t>テキ</t>
    </rPh>
    <rPh sb="364" eb="366">
      <t>カイチク</t>
    </rPh>
    <rPh sb="367" eb="368">
      <t>スス</t>
    </rPh>
    <rPh sb="383" eb="386">
      <t>ユウセンド</t>
    </rPh>
    <rPh sb="387" eb="388">
      <t>タカ</t>
    </rPh>
    <rPh sb="393" eb="395">
      <t>カイチク</t>
    </rPh>
    <rPh sb="395" eb="397">
      <t>タイショウ</t>
    </rPh>
    <rPh sb="397" eb="399">
      <t>シセツ</t>
    </rPh>
    <rPh sb="400" eb="401">
      <t>ナカ</t>
    </rPh>
    <rPh sb="407" eb="409">
      <t>キキ</t>
    </rPh>
    <rPh sb="410" eb="412">
      <t>ブザイ</t>
    </rPh>
    <rPh sb="413" eb="415">
      <t>コウカン</t>
    </rPh>
    <rPh sb="416" eb="418">
      <t>ホシュウ</t>
    </rPh>
    <rPh sb="418" eb="419">
      <t>トウ</t>
    </rPh>
    <rPh sb="423" eb="424">
      <t>チョウ</t>
    </rPh>
    <rPh sb="424" eb="427">
      <t>ジュミョウカ</t>
    </rPh>
    <rPh sb="428" eb="430">
      <t>コウカ</t>
    </rPh>
    <rPh sb="431" eb="433">
      <t>ミコ</t>
    </rPh>
    <rPh sb="436" eb="438">
      <t>セツビ</t>
    </rPh>
    <rPh sb="447" eb="450">
      <t>ユウセンテキ</t>
    </rPh>
    <rPh sb="451" eb="453">
      <t>カイチク</t>
    </rPh>
    <rPh sb="454" eb="455">
      <t>スス</t>
    </rPh>
    <rPh sb="459" eb="461">
      <t>ジッシ</t>
    </rPh>
    <rPh sb="461" eb="463">
      <t>ホウシン</t>
    </rPh>
    <rPh sb="470" eb="472">
      <t>フクスウ</t>
    </rPh>
    <rPh sb="472" eb="474">
      <t>ネンド</t>
    </rPh>
    <rPh sb="475" eb="477">
      <t>ギョウム</t>
    </rPh>
    <rPh sb="481" eb="483">
      <t>イッカツ</t>
    </rPh>
    <rPh sb="492" eb="494">
      <t>タイショウ</t>
    </rPh>
    <rPh sb="494" eb="496">
      <t>ネンド</t>
    </rPh>
    <rPh sb="497" eb="499">
      <t>ギョウム</t>
    </rPh>
    <rPh sb="499" eb="501">
      <t>イタク</t>
    </rPh>
    <rPh sb="508" eb="510">
      <t>カイチク</t>
    </rPh>
    <rPh sb="511" eb="512">
      <t>カカ</t>
    </rPh>
    <rPh sb="513" eb="515">
      <t>タイショウ</t>
    </rPh>
    <rPh sb="515" eb="517">
      <t>セツビ</t>
    </rPh>
    <rPh sb="518" eb="520">
      <t>タイショウ</t>
    </rPh>
    <rPh sb="520" eb="522">
      <t>キキ</t>
    </rPh>
    <rPh sb="523" eb="525">
      <t>ブザイ</t>
    </rPh>
    <rPh sb="526" eb="528">
      <t>チョウタツ</t>
    </rPh>
    <rPh sb="528" eb="530">
      <t>ケイカク</t>
    </rPh>
    <rPh sb="531" eb="533">
      <t>メイキ</t>
    </rPh>
    <rPh sb="535" eb="537">
      <t>ケイカク</t>
    </rPh>
    <rPh sb="538" eb="539">
      <t>モト</t>
    </rPh>
    <rPh sb="542" eb="544">
      <t>ギョウム</t>
    </rPh>
    <rPh sb="545" eb="546">
      <t>スス</t>
    </rPh>
    <rPh sb="553" eb="555">
      <t>ジッシ</t>
    </rPh>
    <rPh sb="555" eb="557">
      <t>ジョウキョウ</t>
    </rPh>
    <rPh sb="558" eb="560">
      <t>カイチク</t>
    </rPh>
    <rPh sb="560" eb="562">
      <t>ナイヨウ</t>
    </rPh>
    <rPh sb="563" eb="565">
      <t>カンリ</t>
    </rPh>
    <rPh sb="565" eb="567">
      <t>ダイチョウ</t>
    </rPh>
    <rPh sb="568" eb="570">
      <t>ハンエイ</t>
    </rPh>
    <phoneticPr fontId="1"/>
  </si>
  <si>
    <r>
      <rPr>
        <sz val="10"/>
        <rFont val="ＭＳ 明朝"/>
        <family val="1"/>
        <charset val="128"/>
      </rPr>
      <t>・</t>
    </r>
    <r>
      <rPr>
        <sz val="10"/>
        <rFont val="Times New Roman"/>
        <family val="1"/>
      </rPr>
      <t>X</t>
    </r>
    <r>
      <rPr>
        <sz val="10"/>
        <rFont val="ＭＳ 明朝"/>
        <family val="1"/>
        <charset val="128"/>
      </rPr>
      <t>市は、対象年度内で改築等を行う必要のある「浄化槽改築対象リスト」を作成し、委託業者に提供する。
・委託業者は、市から提供された改築対象リストを基に、効果的な改築により長寿命化が可能な「浄化槽改築実施リスト（案）」を作成し、市の承認を受けた後、仕様書に基づいた改築作業を行う。
・委託業者は、改築対象施設のうちで、改築ではなく、躯体の更新を進める方が経済的で効果的と判断できる場合は、改築等は行わず、市に報告し、判断を仰ぐ。
・委託業者は、改築等の作業を完了する度に、実施リストに作業日、作業内容（改築費用・改築箇所等）、所見情報等を記載する。
・委託業者は、月締めで月ごとの作業記録を電子データで市に提供するほか、伝達事項があれば電話やメール等で報告を行う。
・委託業者は、年度ごとに定められた目標基数の改築を達成するため、事前に共有すべきと判断した事項は市に報告を行う。</t>
    </r>
    <rPh sb="5" eb="7">
      <t>タイショウ</t>
    </rPh>
    <rPh sb="7" eb="9">
      <t>ネンド</t>
    </rPh>
    <rPh sb="9" eb="10">
      <t>ナイ</t>
    </rPh>
    <rPh sb="23" eb="26">
      <t>ジョウカソウ</t>
    </rPh>
    <rPh sb="26" eb="28">
      <t>カイチク</t>
    </rPh>
    <rPh sb="28" eb="30">
      <t>タイショウ</t>
    </rPh>
    <rPh sb="44" eb="46">
      <t>テイキョウ</t>
    </rPh>
    <rPh sb="57" eb="58">
      <t>シ</t>
    </rPh>
    <rPh sb="60" eb="62">
      <t>テイキョウ</t>
    </rPh>
    <rPh sb="65" eb="67">
      <t>カイチク</t>
    </rPh>
    <rPh sb="67" eb="69">
      <t>タイショウ</t>
    </rPh>
    <rPh sb="73" eb="74">
      <t>モト</t>
    </rPh>
    <rPh sb="76" eb="79">
      <t>コウカテキ</t>
    </rPh>
    <rPh sb="80" eb="82">
      <t>カイチク</t>
    </rPh>
    <rPh sb="97" eb="99">
      <t>カイチク</t>
    </rPh>
    <rPh sb="99" eb="101">
      <t>ジッシ</t>
    </rPh>
    <rPh sb="105" eb="106">
      <t>アン</t>
    </rPh>
    <rPh sb="109" eb="111">
      <t>サクセイ</t>
    </rPh>
    <rPh sb="113" eb="114">
      <t>シ</t>
    </rPh>
    <rPh sb="115" eb="117">
      <t>ショウニン</t>
    </rPh>
    <rPh sb="118" eb="119">
      <t>ウ</t>
    </rPh>
    <rPh sb="121" eb="122">
      <t>ノチ</t>
    </rPh>
    <rPh sb="123" eb="126">
      <t>シヨウショ</t>
    </rPh>
    <rPh sb="127" eb="128">
      <t>モト</t>
    </rPh>
    <rPh sb="131" eb="133">
      <t>カイチク</t>
    </rPh>
    <rPh sb="147" eb="149">
      <t>カイチク</t>
    </rPh>
    <rPh sb="149" eb="151">
      <t>タイショウ</t>
    </rPh>
    <rPh sb="151" eb="153">
      <t>シセツ</t>
    </rPh>
    <rPh sb="171" eb="172">
      <t>スス</t>
    </rPh>
    <rPh sb="174" eb="175">
      <t>ホウ</t>
    </rPh>
    <rPh sb="176" eb="179">
      <t>ケイザイテキ</t>
    </rPh>
    <rPh sb="180" eb="183">
      <t>コウカテキ</t>
    </rPh>
    <rPh sb="207" eb="209">
      <t>ハンダン</t>
    </rPh>
    <rPh sb="210" eb="211">
      <t>アオ</t>
    </rPh>
    <rPh sb="232" eb="233">
      <t>タビ</t>
    </rPh>
    <rPh sb="235" eb="237">
      <t>ジッシ</t>
    </rPh>
    <rPh sb="250" eb="252">
      <t>カイチク</t>
    </rPh>
    <rPh sb="252" eb="254">
      <t>ヒヨウ</t>
    </rPh>
    <rPh sb="255" eb="257">
      <t>カイチク</t>
    </rPh>
    <rPh sb="257" eb="259">
      <t>カショ</t>
    </rPh>
    <rPh sb="259" eb="260">
      <t>トウ</t>
    </rPh>
    <rPh sb="281" eb="283">
      <t>ツキジ</t>
    </rPh>
    <rPh sb="302" eb="304">
      <t>テイキョウ</t>
    </rPh>
    <rPh sb="317" eb="319">
      <t>デンワ</t>
    </rPh>
    <rPh sb="323" eb="324">
      <t>トウ</t>
    </rPh>
    <rPh sb="328" eb="329">
      <t>オコナ</t>
    </rPh>
    <rPh sb="339" eb="341">
      <t>ネンド</t>
    </rPh>
    <rPh sb="344" eb="345">
      <t>サダ</t>
    </rPh>
    <rPh sb="357" eb="359">
      <t>タッセイ</t>
    </rPh>
    <rPh sb="364" eb="366">
      <t>ジゼン</t>
    </rPh>
    <rPh sb="385" eb="386">
      <t>オコナ</t>
    </rPh>
    <phoneticPr fontId="1"/>
  </si>
  <si>
    <r>
      <rPr>
        <sz val="11"/>
        <color theme="1"/>
        <rFont val="ＭＳ ゴシック"/>
        <family val="3"/>
        <charset val="128"/>
      </rPr>
      <t>令和　年（</t>
    </r>
    <r>
      <rPr>
        <sz val="11"/>
        <color theme="1"/>
        <rFont val="Times New Roman"/>
        <family val="1"/>
      </rPr>
      <t>20</t>
    </r>
    <r>
      <rPr>
        <sz val="11"/>
        <color theme="1"/>
        <rFont val="ＭＳ Ｐ明朝"/>
        <family val="1"/>
        <charset val="128"/>
      </rPr>
      <t>　</t>
    </r>
    <r>
      <rPr>
        <sz val="11"/>
        <color theme="1"/>
        <rFont val="ＭＳ ゴシック"/>
        <family val="3"/>
        <charset val="128"/>
      </rPr>
      <t>年）　月　日時点</t>
    </r>
    <rPh sb="0" eb="2">
      <t>レイワ</t>
    </rPh>
    <rPh sb="3" eb="4">
      <t>ネン</t>
    </rPh>
    <rPh sb="8" eb="9">
      <t>ネン</t>
    </rPh>
    <rPh sb="11" eb="12">
      <t>ガツ</t>
    </rPh>
    <rPh sb="13" eb="14">
      <t>ニチ</t>
    </rPh>
    <rPh sb="14" eb="16">
      <t>ジテン</t>
    </rPh>
    <phoneticPr fontId="1"/>
  </si>
  <si>
    <t>３．浄化槽基数</t>
    <rPh sb="2" eb="5">
      <t>ジョウカソウ</t>
    </rPh>
    <rPh sb="5" eb="7">
      <t>キスウ</t>
    </rPh>
    <phoneticPr fontId="1"/>
  </si>
  <si>
    <t>浄化槽の設置経過年数別・主要改築部位別の長寿命化対策費用（千円／事業期間）</t>
    <rPh sb="0" eb="3">
      <t>ジョウカソウ</t>
    </rPh>
    <rPh sb="4" eb="6">
      <t>セッチ</t>
    </rPh>
    <rPh sb="6" eb="8">
      <t>ケイカ</t>
    </rPh>
    <rPh sb="8" eb="10">
      <t>ネンスウ</t>
    </rPh>
    <rPh sb="10" eb="11">
      <t>ベツ</t>
    </rPh>
    <rPh sb="12" eb="14">
      <t>シュヨウ</t>
    </rPh>
    <rPh sb="14" eb="16">
      <t>カイチク</t>
    </rPh>
    <rPh sb="16" eb="18">
      <t>ブイ</t>
    </rPh>
    <rPh sb="18" eb="19">
      <t>ベツ</t>
    </rPh>
    <rPh sb="20" eb="24">
      <t>チョウジュミョウカ</t>
    </rPh>
    <rPh sb="24" eb="26">
      <t>タイサク</t>
    </rPh>
    <rPh sb="26" eb="28">
      <t>ヒヨウ</t>
    </rPh>
    <rPh sb="29" eb="30">
      <t>セン</t>
    </rPh>
    <rPh sb="30" eb="31">
      <t>エン</t>
    </rPh>
    <rPh sb="32" eb="34">
      <t>ジギョウ</t>
    </rPh>
    <rPh sb="34" eb="36">
      <t>キカン</t>
    </rPh>
    <phoneticPr fontId="1"/>
  </si>
  <si>
    <r>
      <rPr>
        <b/>
        <sz val="11"/>
        <color theme="1"/>
        <rFont val="Times New Roman"/>
        <family val="1"/>
      </rPr>
      <t>A</t>
    </r>
    <r>
      <rPr>
        <b/>
        <sz val="11"/>
        <color theme="1"/>
        <rFont val="ＭＳ ゴシック"/>
        <family val="3"/>
        <charset val="128"/>
      </rPr>
      <t>：</t>
    </r>
    <r>
      <rPr>
        <sz val="11"/>
        <color theme="1"/>
        <rFont val="ＭＳ ゴシック"/>
        <family val="3"/>
        <charset val="128"/>
      </rPr>
      <t>設置経過年数</t>
    </r>
    <r>
      <rPr>
        <sz val="11"/>
        <color theme="1"/>
        <rFont val="ＭＳ ゴシック"/>
        <family val="1"/>
        <charset val="128"/>
      </rPr>
      <t>別浄化槽基数</t>
    </r>
    <rPh sb="2" eb="4">
      <t>セッチ</t>
    </rPh>
    <rPh sb="4" eb="6">
      <t>ケイカ</t>
    </rPh>
    <rPh sb="6" eb="8">
      <t>ネンスウ</t>
    </rPh>
    <rPh sb="8" eb="9">
      <t>ベツ</t>
    </rPh>
    <rPh sb="9" eb="12">
      <t>ジョウカソウ</t>
    </rPh>
    <rPh sb="12" eb="14">
      <t>キスウ</t>
    </rPh>
    <phoneticPr fontId="1"/>
  </si>
  <si>
    <t>Z市浄化槽長寿命化計画</t>
    <rPh sb="1" eb="2">
      <t>シ</t>
    </rPh>
    <rPh sb="2" eb="5">
      <t>ジョウカソウ</t>
    </rPh>
    <rPh sb="5" eb="9">
      <t>チョウジュミョウカ</t>
    </rPh>
    <rPh sb="9" eb="11">
      <t>ケイカク</t>
    </rPh>
    <phoneticPr fontId="1"/>
  </si>
  <si>
    <t>Z県Z市</t>
    <rPh sb="1" eb="2">
      <t>ケン</t>
    </rPh>
    <rPh sb="3" eb="4">
      <t>シ</t>
    </rPh>
    <phoneticPr fontId="1"/>
  </si>
  <si>
    <r>
      <rPr>
        <sz val="11"/>
        <color theme="1"/>
        <rFont val="ＭＳ ゴシック"/>
        <family val="3"/>
        <charset val="128"/>
      </rPr>
      <t>令和4年（</t>
    </r>
    <r>
      <rPr>
        <sz val="11"/>
        <color theme="1"/>
        <rFont val="Times New Roman"/>
        <family val="1"/>
      </rPr>
      <t>2022</t>
    </r>
    <r>
      <rPr>
        <sz val="11"/>
        <color theme="1"/>
        <rFont val="ＭＳ ゴシック"/>
        <family val="3"/>
        <charset val="128"/>
      </rPr>
      <t>年）</t>
    </r>
    <r>
      <rPr>
        <sz val="11"/>
        <color theme="1"/>
        <rFont val="Times New Roman"/>
        <family val="1"/>
      </rPr>
      <t>4</t>
    </r>
    <r>
      <rPr>
        <sz val="11"/>
        <color theme="1"/>
        <rFont val="ＭＳ ゴシック"/>
        <family val="3"/>
        <charset val="128"/>
      </rPr>
      <t>月</t>
    </r>
    <r>
      <rPr>
        <sz val="11"/>
        <color theme="1"/>
        <rFont val="Times New Roman"/>
        <family val="1"/>
      </rPr>
      <t>1</t>
    </r>
    <r>
      <rPr>
        <sz val="11"/>
        <color theme="1"/>
        <rFont val="ＭＳ ゴシック"/>
        <family val="3"/>
        <charset val="128"/>
      </rPr>
      <t>日時点</t>
    </r>
    <rPh sb="0" eb="2">
      <t>レイワ</t>
    </rPh>
    <rPh sb="3" eb="4">
      <t>ネン</t>
    </rPh>
    <rPh sb="9" eb="10">
      <t>ネン</t>
    </rPh>
    <rPh sb="12" eb="13">
      <t>ガツ</t>
    </rPh>
    <rPh sb="14" eb="15">
      <t>ニチ</t>
    </rPh>
    <rPh sb="15" eb="17">
      <t>ジテン</t>
    </rPh>
    <phoneticPr fontId="1"/>
  </si>
  <si>
    <r>
      <rPr>
        <b/>
        <sz val="11"/>
        <color theme="1"/>
        <rFont val="Times New Roman"/>
        <family val="1"/>
      </rPr>
      <t>A</t>
    </r>
    <r>
      <rPr>
        <b/>
        <sz val="11"/>
        <color theme="1"/>
        <rFont val="ＭＳ ゴシック"/>
        <family val="3"/>
        <charset val="128"/>
      </rPr>
      <t>：</t>
    </r>
    <r>
      <rPr>
        <sz val="11"/>
        <color theme="1"/>
        <rFont val="ＭＳ ゴシック"/>
        <family val="3"/>
        <charset val="128"/>
      </rPr>
      <t>設置経過年数</t>
    </r>
    <r>
      <rPr>
        <sz val="11"/>
        <color theme="1"/>
        <rFont val="ＭＳ ゴシック"/>
        <family val="3"/>
        <charset val="128"/>
      </rPr>
      <t>別浄化槽基数</t>
    </r>
    <rPh sb="2" eb="4">
      <t>セッチ</t>
    </rPh>
    <rPh sb="4" eb="6">
      <t>ケイカ</t>
    </rPh>
    <rPh sb="6" eb="8">
      <t>ネンスウ</t>
    </rPh>
    <rPh sb="8" eb="9">
      <t>ベツ</t>
    </rPh>
    <rPh sb="9" eb="12">
      <t>ジョウカソウ</t>
    </rPh>
    <rPh sb="12" eb="14">
      <t>キスウ</t>
    </rPh>
    <phoneticPr fontId="1"/>
  </si>
  <si>
    <r>
      <rPr>
        <sz val="10"/>
        <color theme="1"/>
        <rFont val="ＭＳ ゴシック"/>
        <family val="3"/>
        <charset val="128"/>
      </rPr>
      <t>計画は、令和</t>
    </r>
    <r>
      <rPr>
        <sz val="10"/>
        <color theme="1"/>
        <rFont val="Times New Roman"/>
        <family val="3"/>
      </rPr>
      <t>5</t>
    </r>
    <r>
      <rPr>
        <sz val="10"/>
        <color theme="1"/>
        <rFont val="ＭＳ ゴシック"/>
        <family val="3"/>
        <charset val="128"/>
      </rPr>
      <t>年度を基準年とし、令和</t>
    </r>
    <r>
      <rPr>
        <sz val="10"/>
        <color theme="1"/>
        <rFont val="Times New Roman"/>
        <family val="3"/>
      </rPr>
      <t>15</t>
    </r>
    <r>
      <rPr>
        <sz val="10"/>
        <color theme="1"/>
        <rFont val="ＭＳ Ｐ明朝"/>
        <family val="1"/>
        <charset val="128"/>
      </rPr>
      <t>年度末まで</t>
    </r>
    <r>
      <rPr>
        <sz val="10"/>
        <color theme="1"/>
        <rFont val="ＭＳ ゴシック"/>
        <family val="3"/>
        <charset val="128"/>
      </rPr>
      <t>の</t>
    </r>
    <r>
      <rPr>
        <sz val="10"/>
        <color theme="1"/>
        <rFont val="Times New Roman"/>
        <family val="3"/>
      </rPr>
      <t>10</t>
    </r>
    <r>
      <rPr>
        <sz val="10"/>
        <color theme="1"/>
        <rFont val="ＭＳ ゴシック"/>
        <family val="3"/>
        <charset val="128"/>
      </rPr>
      <t>年を長寿命化計画の期間とする。社会情勢の変化、事業の進捗状況等に応じ、</t>
    </r>
    <r>
      <rPr>
        <sz val="10"/>
        <color theme="1"/>
        <rFont val="ＭＳ Ｐ明朝"/>
        <family val="1"/>
        <charset val="128"/>
      </rPr>
      <t>毎年度</t>
    </r>
    <r>
      <rPr>
        <sz val="10"/>
        <color theme="1"/>
        <rFont val="ＭＳ ゴシック"/>
        <family val="3"/>
        <charset val="128"/>
      </rPr>
      <t>計画の見直しを行うこととする。</t>
    </r>
    <rPh sb="0" eb="2">
      <t>ケイカク</t>
    </rPh>
    <rPh sb="4" eb="6">
      <t>レイワ</t>
    </rPh>
    <rPh sb="7" eb="9">
      <t>ネンド</t>
    </rPh>
    <rPh sb="10" eb="12">
      <t>キジュン</t>
    </rPh>
    <rPh sb="12" eb="13">
      <t>ネン</t>
    </rPh>
    <rPh sb="16" eb="18">
      <t>レイワ</t>
    </rPh>
    <rPh sb="20" eb="22">
      <t>ネンド</t>
    </rPh>
    <rPh sb="22" eb="23">
      <t>マツ</t>
    </rPh>
    <rPh sb="28" eb="29">
      <t>ネン</t>
    </rPh>
    <rPh sb="30" eb="34">
      <t>チョウジュミョウカ</t>
    </rPh>
    <rPh sb="34" eb="36">
      <t>ケイカク</t>
    </rPh>
    <rPh sb="37" eb="39">
      <t>キカン</t>
    </rPh>
    <rPh sb="43" eb="45">
      <t>シャカイ</t>
    </rPh>
    <rPh sb="45" eb="47">
      <t>ジョウセイ</t>
    </rPh>
    <rPh sb="48" eb="50">
      <t>ヘンカ</t>
    </rPh>
    <rPh sb="51" eb="53">
      <t>ジギョウ</t>
    </rPh>
    <rPh sb="54" eb="56">
      <t>シンチョク</t>
    </rPh>
    <rPh sb="56" eb="58">
      <t>ジョウキョウ</t>
    </rPh>
    <rPh sb="58" eb="59">
      <t>トウ</t>
    </rPh>
    <rPh sb="60" eb="61">
      <t>オウ</t>
    </rPh>
    <rPh sb="63" eb="66">
      <t>マイネンド</t>
    </rPh>
    <rPh sb="66" eb="68">
      <t>ケイカク</t>
    </rPh>
    <rPh sb="69" eb="71">
      <t>ミナオ</t>
    </rPh>
    <rPh sb="73" eb="74">
      <t>オコナレイワネンガツネンチョウジュミョウカケイカクキカンシャカイジョウセイヘンカジギョウシンチョクジョウキョウトウオウネンゴケイカクミナオオコナ</t>
    </rPh>
    <phoneticPr fontId="1"/>
  </si>
  <si>
    <t>A×B</t>
  </si>
  <si>
    <t>B</t>
  </si>
  <si>
    <r>
      <rPr>
        <sz val="10"/>
        <color rgb="FF000000"/>
        <rFont val="ＭＳ ゴシック"/>
        <family val="3"/>
        <charset val="128"/>
      </rPr>
      <t>ﾌﾞﾛﾜの交換</t>
    </r>
  </si>
  <si>
    <r>
      <rPr>
        <sz val="10"/>
        <color rgb="FF000000"/>
        <rFont val="ＭＳ ゴシック"/>
        <family val="3"/>
        <charset val="128"/>
      </rPr>
      <t>水中ﾎﾟﾝﾌﾟの
交換</t>
    </r>
  </si>
  <si>
    <r>
      <rPr>
        <sz val="10"/>
        <color rgb="FF000000"/>
        <rFont val="ＭＳ ゴシック"/>
        <family val="3"/>
        <charset val="128"/>
      </rPr>
      <t>ﾏﾝﾎｰﾙの交換</t>
    </r>
  </si>
  <si>
    <r>
      <rPr>
        <sz val="10"/>
        <color rgb="FF000000"/>
        <rFont val="ＭＳ ゴシック"/>
        <family val="3"/>
        <charset val="128"/>
      </rPr>
      <t>担体の補充</t>
    </r>
  </si>
  <si>
    <t>ﾌﾞﾛﾜの交換</t>
  </si>
  <si>
    <t>A</t>
  </si>
  <si>
    <r>
      <rPr>
        <sz val="10"/>
        <color rgb="FF000000"/>
        <rFont val="ＭＳ ゴシック"/>
        <family val="3"/>
        <charset val="128"/>
      </rPr>
      <t>水中ﾎﾟﾝﾌﾟの交換</t>
    </r>
  </si>
  <si>
    <r>
      <t>11</t>
    </r>
    <r>
      <rPr>
        <sz val="10"/>
        <color theme="1"/>
        <rFont val="ＭＳ ゴシック"/>
        <family val="3"/>
        <charset val="128"/>
      </rPr>
      <t>－</t>
    </r>
    <r>
      <rPr>
        <sz val="10"/>
        <color theme="1"/>
        <rFont val="Times New Roman"/>
        <family val="3"/>
      </rPr>
      <t>20</t>
    </r>
    <r>
      <rPr>
        <sz val="10"/>
        <color theme="1"/>
        <rFont val="ＭＳ ゴシック"/>
        <family val="3"/>
        <charset val="128"/>
      </rPr>
      <t>年</t>
    </r>
    <rPh sb="5" eb="6">
      <t>ネン</t>
    </rPh>
    <phoneticPr fontId="1"/>
  </si>
  <si>
    <r>
      <t>21</t>
    </r>
    <r>
      <rPr>
        <sz val="10"/>
        <color theme="1"/>
        <rFont val="ＭＳ ゴシック"/>
        <family val="3"/>
        <charset val="128"/>
      </rPr>
      <t>－</t>
    </r>
    <r>
      <rPr>
        <sz val="10"/>
        <color theme="1"/>
        <rFont val="Times New Roman"/>
        <family val="3"/>
      </rPr>
      <t>30</t>
    </r>
    <r>
      <rPr>
        <sz val="10"/>
        <color theme="1"/>
        <rFont val="ＭＳ ゴシック"/>
        <family val="3"/>
        <charset val="128"/>
      </rPr>
      <t>年</t>
    </r>
    <rPh sb="5" eb="6">
      <t>ネン</t>
    </rPh>
    <phoneticPr fontId="1"/>
  </si>
  <si>
    <r>
      <t>31</t>
    </r>
    <r>
      <rPr>
        <sz val="10"/>
        <color theme="1"/>
        <rFont val="ＭＳ ゴシック"/>
        <family val="3"/>
        <charset val="128"/>
      </rPr>
      <t>－</t>
    </r>
    <r>
      <rPr>
        <sz val="10"/>
        <color theme="1"/>
        <rFont val="Times New Roman"/>
        <family val="3"/>
      </rPr>
      <t>40</t>
    </r>
    <r>
      <rPr>
        <sz val="10"/>
        <color theme="1"/>
        <rFont val="ＭＳ ゴシック"/>
        <family val="3"/>
        <charset val="128"/>
      </rPr>
      <t>年</t>
    </r>
    <rPh sb="5" eb="6">
      <t>ネン</t>
    </rPh>
    <phoneticPr fontId="1"/>
  </si>
  <si>
    <r>
      <rPr>
        <sz val="10"/>
        <color theme="1"/>
        <rFont val="ＭＳ Ｐゴシック"/>
        <family val="3"/>
        <charset val="128"/>
      </rPr>
      <t>：</t>
    </r>
  </si>
  <si>
    <t>長寿命化対策（事業費）</t>
    <rPh sb="0" eb="4">
      <t>チョウジュミョウカ</t>
    </rPh>
    <rPh sb="4" eb="6">
      <t>タイサク</t>
    </rPh>
    <rPh sb="7" eb="10">
      <t>ジギョウヒ</t>
    </rPh>
    <phoneticPr fontId="1"/>
  </si>
  <si>
    <t>公共浄化槽</t>
  </si>
  <si>
    <t>個人設置型浄化槽</t>
  </si>
  <si>
    <t>長寿命化対策（公共負担額）</t>
    <rPh sb="0" eb="4">
      <t>チョウジュミョウカ</t>
    </rPh>
    <rPh sb="4" eb="6">
      <t>タイサク</t>
    </rPh>
    <rPh sb="7" eb="9">
      <t>コウキョウ</t>
    </rPh>
    <rPh sb="9" eb="12">
      <t>フタンガク</t>
    </rPh>
    <phoneticPr fontId="1"/>
  </si>
  <si>
    <r>
      <rPr>
        <sz val="10"/>
        <rFont val="ＭＳ Ｐ明朝"/>
        <family val="1"/>
        <charset val="128"/>
      </rPr>
      <t>・</t>
    </r>
    <r>
      <rPr>
        <sz val="10"/>
        <rFont val="Times New Roman"/>
        <family val="1"/>
      </rPr>
      <t>Z</t>
    </r>
    <r>
      <rPr>
        <sz val="10"/>
        <rFont val="ＭＳ Ｐ明朝"/>
        <family val="1"/>
        <charset val="128"/>
      </rPr>
      <t>市は、令和</t>
    </r>
    <r>
      <rPr>
        <sz val="10"/>
        <rFont val="Times New Roman"/>
        <family val="1"/>
      </rPr>
      <t>7</t>
    </r>
    <r>
      <rPr>
        <sz val="10"/>
        <rFont val="ＭＳ Ｐ明朝"/>
        <family val="1"/>
        <charset val="128"/>
      </rPr>
      <t>年度に生活排水処理率</t>
    </r>
    <r>
      <rPr>
        <sz val="10"/>
        <rFont val="Times New Roman"/>
        <family val="1"/>
      </rPr>
      <t>100%</t>
    </r>
    <r>
      <rPr>
        <sz val="10"/>
        <rFont val="ＭＳ Ｐ明朝"/>
        <family val="1"/>
        <charset val="128"/>
      </rPr>
      <t>の達成に向けて、公共下水道及び合併処理浄化槽の普及促進を進めている。
・令和元年度末までに、合併処理浄化槽は、</t>
    </r>
    <r>
      <rPr>
        <sz val="10"/>
        <rFont val="Times New Roman"/>
        <family val="1"/>
      </rPr>
      <t>6,671</t>
    </r>
    <r>
      <rPr>
        <sz val="10"/>
        <rFont val="ＭＳ Ｐ明朝"/>
        <family val="1"/>
        <charset val="128"/>
      </rPr>
      <t>基設置され、生活排水処理人口の</t>
    </r>
    <r>
      <rPr>
        <sz val="10"/>
        <rFont val="Times New Roman"/>
        <family val="1"/>
      </rPr>
      <t>18.5%</t>
    </r>
    <r>
      <rPr>
        <sz val="10"/>
        <rFont val="ＭＳ Ｐ明朝"/>
        <family val="1"/>
        <charset val="128"/>
      </rPr>
      <t>（</t>
    </r>
    <r>
      <rPr>
        <sz val="10"/>
        <rFont val="Times New Roman"/>
        <family val="1"/>
      </rPr>
      <t>14,664</t>
    </r>
    <r>
      <rPr>
        <sz val="10"/>
        <rFont val="ＭＳ Ｐ明朝"/>
        <family val="1"/>
        <charset val="128"/>
      </rPr>
      <t>人）に利用されている。合併処理浄化槽の更なる設置と設置済み合併処理浄化槽の適正な維持管理が求められている。
・合併処理浄化槽の適正な維持管理に向け、</t>
    </r>
    <r>
      <rPr>
        <sz val="10"/>
        <rFont val="Times New Roman"/>
        <family val="1"/>
      </rPr>
      <t>Z</t>
    </r>
    <r>
      <rPr>
        <sz val="10"/>
        <rFont val="ＭＳ Ｐ明朝"/>
        <family val="1"/>
        <charset val="128"/>
      </rPr>
      <t>市では、保守点検業者、清掃業者、浄化槽管理者からなる</t>
    </r>
    <r>
      <rPr>
        <sz val="10"/>
        <rFont val="Times New Roman"/>
        <family val="1"/>
      </rPr>
      <t>Z</t>
    </r>
    <r>
      <rPr>
        <sz val="10"/>
        <rFont val="ＭＳ Ｐ明朝"/>
        <family val="1"/>
        <charset val="128"/>
      </rPr>
      <t>市浄化槽組合を設けており、管理者が組合に加入することで管理の質を担保している。
・</t>
    </r>
    <r>
      <rPr>
        <sz val="10"/>
        <rFont val="Times New Roman"/>
        <family val="1"/>
      </rPr>
      <t>Z</t>
    </r>
    <r>
      <rPr>
        <sz val="10"/>
        <rFont val="ＭＳ Ｐ明朝"/>
        <family val="1"/>
        <charset val="128"/>
      </rPr>
      <t>市は、合併処理浄化槽の設置及び転換の費用の一部を浄化槽管理者に補助する他、点検、清掃、法定検査に係る費用の一部も組合に加入している浄化槽管理者に補助している。近年、合併処理浄化槽の更新に係る補助金の申請件数が増加しており、今後も増加していくと予想される。
・合併処理浄化槽の更新に伴う市の財政負担を抑制・平準化することに向けては、合併処理浄化槽の長寿命化によって浄化槽の更新時期を延ばし、ライフサイクルコストを最小化することが重要である。
・上記の課題を解決し、合併処理浄化槽の持続可能な事業運営を図ることを目的に「</t>
    </r>
    <r>
      <rPr>
        <sz val="10"/>
        <rFont val="Times New Roman"/>
        <family val="1"/>
      </rPr>
      <t>Z</t>
    </r>
    <r>
      <rPr>
        <sz val="10"/>
        <rFont val="ＭＳ Ｐ明朝"/>
        <family val="1"/>
        <charset val="128"/>
      </rPr>
      <t>市浄化槽長寿命化計画」を策定する。</t>
    </r>
    <phoneticPr fontId="1"/>
  </si>
  <si>
    <r>
      <rPr>
        <sz val="10"/>
        <rFont val="ＭＳ Ｐ明朝"/>
        <family val="1"/>
        <charset val="128"/>
      </rPr>
      <t>・</t>
    </r>
    <r>
      <rPr>
        <sz val="10"/>
        <rFont val="Times New Roman"/>
        <family val="1"/>
      </rPr>
      <t>Z</t>
    </r>
    <r>
      <rPr>
        <sz val="10"/>
        <rFont val="ＭＳ Ｐ明朝"/>
        <family val="1"/>
        <charset val="128"/>
      </rPr>
      <t>市は、</t>
    </r>
    <r>
      <rPr>
        <sz val="10"/>
        <rFont val="Times New Roman"/>
        <family val="1"/>
      </rPr>
      <t>Z</t>
    </r>
    <r>
      <rPr>
        <sz val="10"/>
        <rFont val="ＭＳ Ｐ明朝"/>
        <family val="1"/>
        <charset val="128"/>
      </rPr>
      <t>市浄化槽組合と連携し、対象となる合併処理浄化槽を特定し、修繕の実施状況を把握及び管理する。
・</t>
    </r>
    <r>
      <rPr>
        <sz val="10"/>
        <rFont val="Times New Roman"/>
        <family val="1"/>
      </rPr>
      <t>Z</t>
    </r>
    <r>
      <rPr>
        <sz val="10"/>
        <rFont val="ＭＳ Ｐ明朝"/>
        <family val="1"/>
        <charset val="128"/>
      </rPr>
      <t>市浄化槽組合は、設置経過年数別に整理したリスト（組合に加入している浄化槽管理者の浄化槽改築対象リスト）を作成し、優先順位の高い浄化槽管理者に、長寿命化対策費用の補助の周知と改築の提案を行う。
・</t>
    </r>
    <r>
      <rPr>
        <sz val="10"/>
        <rFont val="Times New Roman"/>
        <family val="1"/>
      </rPr>
      <t>Z</t>
    </r>
    <r>
      <rPr>
        <sz val="10"/>
        <rFont val="ＭＳ Ｐ明朝"/>
        <family val="1"/>
        <charset val="128"/>
      </rPr>
      <t>市は、長寿命化対策に係る申請書様式を作成し、組合に加入している浄化槽管理者に提示する。申請書には、継続的な長寿命化対策の実施に係る誓約に係る事項を含めることで、長寿命化を担保する。
・</t>
    </r>
    <r>
      <rPr>
        <sz val="10"/>
        <rFont val="Times New Roman"/>
        <family val="1"/>
      </rPr>
      <t>Z</t>
    </r>
    <r>
      <rPr>
        <sz val="10"/>
        <rFont val="ＭＳ Ｐ明朝"/>
        <family val="1"/>
        <charset val="128"/>
      </rPr>
      <t>市は、組合に加入している浄化槽管理者からの改築申請を承認する体制を、</t>
    </r>
    <r>
      <rPr>
        <sz val="10"/>
        <rFont val="Times New Roman"/>
        <family val="1"/>
      </rPr>
      <t>Z</t>
    </r>
    <r>
      <rPr>
        <sz val="10"/>
        <rFont val="ＭＳ Ｐ明朝"/>
        <family val="1"/>
        <charset val="128"/>
      </rPr>
      <t>市浄化槽組合と検討して定める。
・</t>
    </r>
    <r>
      <rPr>
        <sz val="10"/>
        <rFont val="Times New Roman"/>
        <family val="1"/>
      </rPr>
      <t>Z</t>
    </r>
    <r>
      <rPr>
        <sz val="10"/>
        <rFont val="ＭＳ Ｐ明朝"/>
        <family val="1"/>
        <charset val="128"/>
      </rPr>
      <t>市は、各年度の事業予算を勘案しつつ計画的な改築を進めるとともに、</t>
    </r>
    <r>
      <rPr>
        <sz val="10"/>
        <rFont val="Times New Roman"/>
        <family val="1"/>
      </rPr>
      <t>Z</t>
    </r>
    <r>
      <rPr>
        <sz val="10"/>
        <rFont val="ＭＳ Ｐ明朝"/>
        <family val="1"/>
        <charset val="128"/>
      </rPr>
      <t>市浄化槽組合と連携して、改築の進捗状況を管理し、次回の計画の策定に活用する。</t>
    </r>
    <phoneticPr fontId="1"/>
  </si>
  <si>
    <t>・Z市は、組合に加入している浄化槽管理者からの改築申請内容の確認とその結果の共有をZ市浄化槽組合に依頼する。
・Z市浄化槽組合は、改築申請内容に不備があった場合は、組合に加入している浄化槽管理者に再提出や不適合結果の改善を求めることができる。改築以外の所見情報や進捗等について事前に共有すべきと判断した事項は、市に報告する。
・Z市浄化槽組合は、個人設置型浄化槽の改築後の適切な使用・維持管理を、改築後10年間の法定検査により確認する。長寿命化を担保できない個人設置型浄化槽があった場合には、市に報告する。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</si>
</sst>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9"/>
      <color theme="1"/>
      <name val="Times New Roman"/>
      <family val="1"/>
    </font>
    <font>
      <sz val="12"/>
      <color theme="1"/>
      <name val="Times New Roman"/>
      <family val="1"/>
    </font>
    <font>
      <sz val="8"/>
      <color theme="1"/>
      <name val="Times New Roman"/>
      <family val="1"/>
    </font>
    <font>
      <b/>
      <sz val="14"/>
      <color theme="1"/>
      <name val="Times New Roman"/>
      <family val="1"/>
    </font>
    <font>
      <b/>
      <sz val="14"/>
      <color theme="1"/>
      <name val="ＭＳ ゴシック"/>
      <family val="3"/>
      <charset val="128"/>
    </font>
    <font>
      <sz val="14"/>
      <color theme="1"/>
      <name val="Times New Roman"/>
      <family val="1"/>
    </font>
    <font>
      <sz val="14"/>
      <color theme="1"/>
      <name val="ＭＳ ゴシック"/>
      <family val="3"/>
      <charset val="128"/>
    </font>
    <font>
      <b/>
      <sz val="12"/>
      <color theme="1"/>
      <name val="Times New Roman"/>
      <family val="1"/>
    </font>
    <font>
      <b/>
      <sz val="12"/>
      <color theme="1"/>
      <name val="ＭＳ ゴシック"/>
      <family val="3"/>
      <charset val="128"/>
    </font>
    <font>
      <sz val="10"/>
      <color theme="1"/>
      <name val="Times New Roman"/>
      <family val="1"/>
    </font>
    <font>
      <sz val="10"/>
      <color theme="1"/>
      <name val="ＭＳ ゴシック"/>
      <family val="3"/>
      <charset val="128"/>
    </font>
    <font>
      <sz val="11"/>
      <color theme="1"/>
      <name val="Times New Roman"/>
      <family val="1"/>
    </font>
    <font>
      <sz val="11"/>
      <color theme="1"/>
      <name val="ＭＳ ゴシック"/>
      <family val="3"/>
      <charset val="128"/>
    </font>
    <font>
      <sz val="10"/>
      <color rgb="FFFF0000"/>
      <name val="Times New Roman"/>
      <family val="1"/>
    </font>
    <font>
      <sz val="10"/>
      <name val="ＭＳ ゴシック"/>
      <family val="3"/>
      <charset val="128"/>
    </font>
    <font>
      <sz val="10"/>
      <name val="Times New Roman"/>
      <family val="1"/>
    </font>
    <font>
      <b/>
      <sz val="10"/>
      <color theme="1"/>
      <name val="Times New Roman"/>
      <family val="1"/>
    </font>
    <font>
      <b/>
      <sz val="10"/>
      <color theme="1"/>
      <name val="ＭＳ ゴシック"/>
      <family val="3"/>
      <charset val="128"/>
    </font>
    <font>
      <sz val="10"/>
      <color rgb="FF000000"/>
      <name val="ＭＳ ゴシック"/>
      <family val="3"/>
      <charset val="128"/>
    </font>
    <font>
      <sz val="10"/>
      <color rgb="FF000000"/>
      <name val="Times New Roman"/>
      <family val="1"/>
    </font>
    <font>
      <sz val="10"/>
      <name val="Times New Roman"/>
      <family val="3"/>
      <charset val="128"/>
    </font>
    <font>
      <sz val="10"/>
      <color theme="1"/>
      <name val="Times New Roman"/>
      <family val="3"/>
      <charset val="128"/>
    </font>
    <font>
      <sz val="10"/>
      <color theme="1"/>
      <name val="ＭＳ Ｐ明朝"/>
      <family val="1"/>
      <charset val="128"/>
    </font>
    <font>
      <sz val="10"/>
      <color theme="1"/>
      <name val="Times New Roman"/>
      <family val="3"/>
    </font>
    <font>
      <sz val="10"/>
      <name val="Times New Roman"/>
      <family val="3"/>
    </font>
    <font>
      <sz val="10"/>
      <color theme="1"/>
      <name val="ＭＳ 明朝"/>
      <family val="1"/>
      <charset val="128"/>
    </font>
    <font>
      <sz val="10"/>
      <color theme="1"/>
      <name val="ＭＳ Ｐゴシック"/>
      <family val="3"/>
      <charset val="128"/>
    </font>
    <font>
      <sz val="10"/>
      <color rgb="FF000000"/>
      <name val="ＭＳ Ｐ明朝"/>
      <family val="3"/>
      <charset val="128"/>
    </font>
    <font>
      <b/>
      <sz val="11"/>
      <color theme="1"/>
      <name val="Times New Roman"/>
      <family val="1"/>
    </font>
    <font>
      <b/>
      <sz val="11"/>
      <color theme="1"/>
      <name val="ＭＳ ゴシック"/>
      <family val="3"/>
      <charset val="128"/>
    </font>
    <font>
      <sz val="10"/>
      <name val="ＭＳ Ｐゴシック"/>
      <family val="1"/>
      <charset val="128"/>
    </font>
    <font>
      <sz val="10"/>
      <name val="ＭＳ Ｐゴシック"/>
      <family val="3"/>
      <charset val="128"/>
    </font>
    <font>
      <sz val="10"/>
      <color theme="1"/>
      <name val="Times New Roman"/>
      <family val="1"/>
      <charset val="128"/>
    </font>
    <font>
      <sz val="11"/>
      <color theme="1"/>
      <name val="ＭＳ ゴシック"/>
      <family val="1"/>
      <charset val="128"/>
    </font>
    <font>
      <sz val="10"/>
      <name val="Times New Roman"/>
      <family val="1"/>
      <charset val="128"/>
    </font>
    <font>
      <sz val="10"/>
      <name val="ＭＳ 明朝"/>
      <family val="1"/>
      <charset val="128"/>
    </font>
    <font>
      <sz val="11"/>
      <color theme="1"/>
      <name val="ＭＳ Ｐ明朝"/>
      <family val="1"/>
      <charset val="128"/>
    </font>
    <font>
      <sz val="11"/>
      <color theme="1"/>
      <name val="Times New Roman"/>
      <family val="3"/>
      <charset val="128"/>
    </font>
    <font>
      <sz val="10"/>
      <name val="ＭＳ Ｐ明朝"/>
      <family val="1"/>
      <charset val="128"/>
    </font>
    <font>
      <sz val="10"/>
      <color rgb="FF000000"/>
      <name val="ＭＳ Ｐ明朝"/>
      <family val="1"/>
      <charset val="128"/>
    </font>
    <font>
      <b/>
      <sz val="12"/>
      <color theme="1"/>
      <name val="ＭＳ 明朝"/>
      <family val="1"/>
      <charset val="128"/>
    </font>
  </fonts>
  <fills count="3">
    <fill>
      <patternFill patternType="none"/>
    </fill>
    <fill>
      <patternFill patternType="gray125"/>
    </fill>
    <fill>
      <patternFill patternType="solid">
        <fgColor rgb="FFC0C0C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s>
  <cellStyleXfs count="3">
    <xf numFmtId="0" fontId="0" fillId="0" borderId="0">
      <alignment vertical="center"/>
    </xf>
    <xf numFmtId="0" fontId="3" fillId="0" borderId="0">
      <alignment vertical="center"/>
    </xf>
    <xf numFmtId="38" fontId="2" fillId="0" borderId="0" applyFont="0" applyFill="0" applyBorder="0" applyAlignment="0" applyProtection="0">
      <alignment vertical="center"/>
    </xf>
  </cellStyleXfs>
  <cellXfs count="180">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pplyAlignment="1"/>
    <xf numFmtId="0" fontId="9" fillId="0" borderId="0" xfId="0" applyFont="1" applyAlignment="1"/>
    <xf numFmtId="0" fontId="11" fillId="2" borderId="9" xfId="0" applyFont="1" applyFill="1" applyBorder="1" applyAlignment="1">
      <alignment horizontal="left" vertical="center"/>
    </xf>
    <xf numFmtId="0" fontId="6" fillId="2" borderId="10" xfId="0" applyFont="1" applyFill="1" applyBorder="1">
      <alignment vertical="center"/>
    </xf>
    <xf numFmtId="0" fontId="11" fillId="2" borderId="5" xfId="0" applyFont="1" applyFill="1" applyBorder="1">
      <alignment vertical="center"/>
    </xf>
    <xf numFmtId="0" fontId="11" fillId="2" borderId="12" xfId="0" applyFont="1" applyFill="1" applyBorder="1">
      <alignment vertical="center"/>
    </xf>
    <xf numFmtId="0" fontId="6" fillId="2" borderId="6" xfId="0" applyFont="1" applyFill="1" applyBorder="1">
      <alignment vertical="center"/>
    </xf>
    <xf numFmtId="0" fontId="11" fillId="2" borderId="7" xfId="0" applyFont="1" applyFill="1" applyBorder="1" applyAlignment="1">
      <alignment horizontal="left" vertical="center"/>
    </xf>
    <xf numFmtId="0" fontId="6" fillId="2" borderId="9" xfId="0" applyFont="1" applyFill="1" applyBorder="1">
      <alignment vertical="center"/>
    </xf>
    <xf numFmtId="0" fontId="13" fillId="2" borderId="13" xfId="0" applyFont="1" applyFill="1" applyBorder="1">
      <alignment vertical="center"/>
    </xf>
    <xf numFmtId="0" fontId="15" fillId="0" borderId="14" xfId="0" applyFont="1" applyBorder="1">
      <alignment vertical="center"/>
    </xf>
    <xf numFmtId="0" fontId="15" fillId="0" borderId="15" xfId="0" applyFont="1" applyBorder="1">
      <alignment vertical="center"/>
    </xf>
    <xf numFmtId="0" fontId="11" fillId="2" borderId="6" xfId="0" applyFont="1" applyFill="1" applyBorder="1">
      <alignment vertical="center"/>
    </xf>
    <xf numFmtId="0" fontId="5" fillId="2" borderId="0" xfId="0" applyFont="1" applyFill="1">
      <alignment vertical="center"/>
    </xf>
    <xf numFmtId="0" fontId="15" fillId="0" borderId="1" xfId="0" applyFont="1" applyBorder="1" applyAlignment="1">
      <alignment horizontal="center" vertical="center"/>
    </xf>
    <xf numFmtId="0" fontId="15" fillId="0" borderId="15" xfId="0" applyFont="1" applyBorder="1" applyAlignment="1">
      <alignment horizontal="center" vertical="center"/>
    </xf>
    <xf numFmtId="0" fontId="5" fillId="2" borderId="13" xfId="0" applyFont="1" applyFill="1" applyBorder="1">
      <alignment vertical="center"/>
    </xf>
    <xf numFmtId="56" fontId="15" fillId="0" borderId="1" xfId="0" quotePrefix="1" applyNumberFormat="1" applyFont="1" applyBorder="1" applyAlignment="1">
      <alignment horizontal="center" vertical="center"/>
    </xf>
    <xf numFmtId="0" fontId="5" fillId="2" borderId="7" xfId="0" applyFont="1" applyFill="1" applyBorder="1">
      <alignment vertical="center"/>
    </xf>
    <xf numFmtId="0" fontId="5" fillId="2" borderId="17" xfId="0" applyFont="1" applyFill="1" applyBorder="1">
      <alignment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11" fillId="2" borderId="13" xfId="0" applyFont="1" applyFill="1" applyBorder="1" applyAlignment="1">
      <alignment horizontal="left" vertical="center"/>
    </xf>
    <xf numFmtId="0" fontId="6" fillId="2" borderId="0" xfId="0" applyFont="1" applyFill="1">
      <alignment vertical="center"/>
    </xf>
    <xf numFmtId="0" fontId="11" fillId="2" borderId="0" xfId="0" applyFont="1" applyFill="1">
      <alignment vertical="center"/>
    </xf>
    <xf numFmtId="0" fontId="5" fillId="2" borderId="8" xfId="0" applyFont="1" applyFill="1" applyBorder="1">
      <alignment vertical="center"/>
    </xf>
    <xf numFmtId="0" fontId="13" fillId="0" borderId="22" xfId="0" applyFont="1" applyBorder="1" applyAlignment="1">
      <alignment horizontal="left" wrapText="1"/>
    </xf>
    <xf numFmtId="0" fontId="11" fillId="2" borderId="5" xfId="0" applyFont="1" applyFill="1" applyBorder="1" applyAlignment="1">
      <alignment horizontal="left" vertical="center"/>
    </xf>
    <xf numFmtId="0" fontId="6" fillId="2" borderId="12" xfId="0" applyFont="1" applyFill="1" applyBorder="1">
      <alignment vertical="center"/>
    </xf>
    <xf numFmtId="0" fontId="13" fillId="2" borderId="12" xfId="0" applyFont="1" applyFill="1" applyBorder="1">
      <alignment vertical="center"/>
    </xf>
    <xf numFmtId="0" fontId="13" fillId="2" borderId="6" xfId="0" applyFont="1" applyFill="1" applyBorder="1">
      <alignment vertical="center"/>
    </xf>
    <xf numFmtId="0" fontId="13" fillId="0" borderId="1"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13" fillId="0" borderId="30" xfId="0" applyFont="1" applyBorder="1" applyAlignment="1">
      <alignment horizontal="center" vertical="center"/>
    </xf>
    <xf numFmtId="176" fontId="15" fillId="0" borderId="1" xfId="0" applyNumberFormat="1" applyFont="1" applyBorder="1" applyAlignment="1">
      <alignment horizontal="center" vertical="center"/>
    </xf>
    <xf numFmtId="56" fontId="13" fillId="0" borderId="30" xfId="0" quotePrefix="1" applyNumberFormat="1" applyFont="1" applyBorder="1" applyAlignment="1">
      <alignment horizontal="center" vertical="center"/>
    </xf>
    <xf numFmtId="0" fontId="5" fillId="2" borderId="12" xfId="0" applyFont="1" applyFill="1" applyBorder="1">
      <alignment vertical="center"/>
    </xf>
    <xf numFmtId="0" fontId="22" fillId="0" borderId="23"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36" xfId="0" applyFont="1" applyBorder="1" applyAlignment="1">
      <alignment horizontal="center" vertical="center" wrapText="1"/>
    </xf>
    <xf numFmtId="0" fontId="13" fillId="0" borderId="38" xfId="0" applyFont="1" applyBorder="1" applyAlignment="1">
      <alignment horizontal="center" vertical="center"/>
    </xf>
    <xf numFmtId="0" fontId="13" fillId="0" borderId="2" xfId="0" applyFont="1" applyBorder="1" applyAlignment="1">
      <alignment vertical="center" wrapText="1"/>
    </xf>
    <xf numFmtId="0" fontId="10" fillId="0" borderId="0" xfId="0" applyFont="1" applyAlignment="1">
      <alignment horizontal="right"/>
    </xf>
    <xf numFmtId="0" fontId="14" fillId="0" borderId="1" xfId="0" applyFont="1" applyBorder="1" applyAlignment="1">
      <alignment horizontal="center" vertical="center" wrapText="1"/>
    </xf>
    <xf numFmtId="0" fontId="13" fillId="0" borderId="17" xfId="0" applyFont="1" applyBorder="1" applyAlignment="1">
      <alignment horizontal="center" vertical="center"/>
    </xf>
    <xf numFmtId="0" fontId="31"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9" fillId="0" borderId="0" xfId="0" applyFont="1" applyAlignment="1">
      <alignment horizontal="right"/>
    </xf>
    <xf numFmtId="176" fontId="15" fillId="0" borderId="15" xfId="0" applyNumberFormat="1" applyFont="1" applyBorder="1" applyAlignment="1">
      <alignment horizontal="center" vertical="center"/>
    </xf>
    <xf numFmtId="176" fontId="15" fillId="0" borderId="18" xfId="0" applyNumberFormat="1" applyFont="1" applyBorder="1" applyAlignment="1">
      <alignment horizontal="center" vertical="center"/>
    </xf>
    <xf numFmtId="0" fontId="13" fillId="0" borderId="4" xfId="0" applyFont="1" applyBorder="1" applyAlignment="1">
      <alignment vertical="center" wrapText="1"/>
    </xf>
    <xf numFmtId="0" fontId="13" fillId="0" borderId="0" xfId="0" applyFont="1" applyAlignment="1">
      <alignment vertical="center" wrapText="1"/>
    </xf>
    <xf numFmtId="177" fontId="15" fillId="0" borderId="0" xfId="0" applyNumberFormat="1" applyFont="1" applyAlignment="1"/>
    <xf numFmtId="177" fontId="15" fillId="0" borderId="8" xfId="0" applyNumberFormat="1" applyFont="1" applyBorder="1" applyAlignment="1"/>
    <xf numFmtId="0" fontId="4" fillId="2" borderId="0" xfId="0" applyFont="1" applyFill="1">
      <alignment vertical="center"/>
    </xf>
    <xf numFmtId="0" fontId="4" fillId="2" borderId="8" xfId="0" applyFont="1" applyFill="1" applyBorder="1">
      <alignment vertical="center"/>
    </xf>
    <xf numFmtId="0" fontId="13"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41" fillId="0" borderId="14" xfId="0" applyFont="1" applyBorder="1">
      <alignment vertical="center"/>
    </xf>
    <xf numFmtId="0" fontId="13"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5" xfId="0" applyFont="1" applyBorder="1" applyAlignment="1">
      <alignment horizontal="center" vertical="center" wrapText="1"/>
    </xf>
    <xf numFmtId="0" fontId="12" fillId="2" borderId="5" xfId="0" applyFont="1" applyFill="1" applyBorder="1">
      <alignment vertical="center"/>
    </xf>
    <xf numFmtId="0" fontId="27" fillId="2" borderId="13" xfId="0" applyFont="1" applyFill="1" applyBorder="1">
      <alignment vertical="center"/>
    </xf>
    <xf numFmtId="0" fontId="5" fillId="2" borderId="42" xfId="0" applyFont="1" applyFill="1" applyBorder="1">
      <alignment vertical="center"/>
    </xf>
    <xf numFmtId="177" fontId="15" fillId="0" borderId="15" xfId="0" applyNumberFormat="1" applyFont="1" applyBorder="1" applyAlignment="1">
      <alignment horizontal="center" vertical="center"/>
    </xf>
    <xf numFmtId="0" fontId="5" fillId="2" borderId="43" xfId="0" applyFont="1" applyFill="1" applyBorder="1">
      <alignment vertical="center"/>
    </xf>
    <xf numFmtId="177" fontId="15" fillId="0" borderId="18" xfId="0" applyNumberFormat="1" applyFont="1" applyBorder="1" applyAlignment="1">
      <alignment horizontal="center" vertical="center"/>
    </xf>
    <xf numFmtId="0" fontId="27" fillId="0" borderId="22" xfId="0" applyFont="1" applyBorder="1" applyAlignment="1">
      <alignment horizontal="left" wrapText="1"/>
    </xf>
    <xf numFmtId="0" fontId="27" fillId="2" borderId="12" xfId="0" applyFont="1" applyFill="1" applyBorder="1">
      <alignment vertical="center"/>
    </xf>
    <xf numFmtId="0" fontId="27" fillId="2" borderId="6" xfId="0" applyFont="1" applyFill="1" applyBorder="1">
      <alignment vertical="center"/>
    </xf>
    <xf numFmtId="0" fontId="27" fillId="0" borderId="30" xfId="0" applyFont="1" applyBorder="1" applyAlignment="1">
      <alignment horizontal="center" vertical="center"/>
    </xf>
    <xf numFmtId="56" fontId="27" fillId="0" borderId="30" xfId="0" quotePrefix="1" applyNumberFormat="1" applyFont="1" applyBorder="1" applyAlignment="1">
      <alignment horizontal="center" vertical="center"/>
    </xf>
    <xf numFmtId="0" fontId="27" fillId="0" borderId="38" xfId="0" applyFont="1" applyBorder="1" applyAlignment="1">
      <alignment horizontal="center" vertical="center"/>
    </xf>
    <xf numFmtId="0" fontId="43" fillId="0" borderId="1" xfId="0" applyFont="1" applyBorder="1" applyAlignment="1">
      <alignment horizontal="center" vertical="center" wrapText="1"/>
    </xf>
    <xf numFmtId="0" fontId="27" fillId="0" borderId="2" xfId="0" applyFont="1" applyBorder="1" applyAlignment="1">
      <alignment vertical="center" wrapText="1"/>
    </xf>
    <xf numFmtId="0" fontId="27" fillId="0" borderId="4" xfId="0" applyFont="1" applyBorder="1" applyAlignment="1">
      <alignment vertical="center" wrapText="1"/>
    </xf>
    <xf numFmtId="0" fontId="27" fillId="0" borderId="0" xfId="0" applyFont="1" applyAlignment="1">
      <alignment vertical="center" wrapText="1"/>
    </xf>
    <xf numFmtId="0" fontId="27" fillId="0" borderId="17" xfId="0" applyFont="1" applyBorder="1" applyAlignment="1">
      <alignment horizontal="center" vertical="center"/>
    </xf>
    <xf numFmtId="176" fontId="15" fillId="0" borderId="2" xfId="0" applyNumberFormat="1" applyFont="1" applyBorder="1" applyAlignment="1">
      <alignment horizontal="center" vertical="center"/>
    </xf>
    <xf numFmtId="177" fontId="15" fillId="0" borderId="41" xfId="0" applyNumberFormat="1" applyFont="1" applyBorder="1" applyAlignment="1">
      <alignment horizontal="center"/>
    </xf>
    <xf numFmtId="177" fontId="15" fillId="0" borderId="47" xfId="0" applyNumberFormat="1" applyFont="1" applyBorder="1" applyAlignment="1">
      <alignment horizontal="center"/>
    </xf>
    <xf numFmtId="0" fontId="44" fillId="2" borderId="6" xfId="0" applyFont="1" applyFill="1" applyBorder="1" applyAlignment="1">
      <alignment horizontal="center" vertical="center"/>
    </xf>
    <xf numFmtId="0" fontId="27" fillId="0" borderId="1" xfId="0" applyFont="1" applyBorder="1" applyAlignment="1">
      <alignment horizontal="center" vertical="center" wrapText="1"/>
    </xf>
    <xf numFmtId="0" fontId="22" fillId="0" borderId="48"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3" xfId="0" applyFont="1" applyBorder="1" applyAlignment="1">
      <alignment horizontal="center" vertical="center" wrapText="1"/>
    </xf>
    <xf numFmtId="177" fontId="15" fillId="0" borderId="7" xfId="0" applyNumberFormat="1" applyFont="1" applyBorder="1" applyAlignment="1">
      <alignment horizontal="center"/>
    </xf>
    <xf numFmtId="177" fontId="15" fillId="0" borderId="46" xfId="0" applyNumberFormat="1" applyFont="1" applyBorder="1" applyAlignment="1">
      <alignment horizontal="center"/>
    </xf>
    <xf numFmtId="0" fontId="38" fillId="0" borderId="32" xfId="0" applyFont="1" applyBorder="1" applyAlignment="1">
      <alignment horizontal="left" vertical="top" wrapText="1"/>
    </xf>
    <xf numFmtId="0" fontId="19" fillId="0" borderId="33" xfId="0" applyFont="1" applyBorder="1" applyAlignment="1">
      <alignment horizontal="left" vertical="top" wrapText="1"/>
    </xf>
    <xf numFmtId="0" fontId="19" fillId="0" borderId="34" xfId="0" applyFont="1" applyBorder="1" applyAlignment="1">
      <alignment horizontal="left" vertical="top" wrapText="1"/>
    </xf>
    <xf numFmtId="0" fontId="13" fillId="0" borderId="29"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5" xfId="0" applyFont="1" applyBorder="1" applyAlignment="1">
      <alignment horizontal="left" vertical="center"/>
    </xf>
    <xf numFmtId="0" fontId="13" fillId="0" borderId="17" xfId="0" applyFont="1" applyBorder="1" applyAlignment="1">
      <alignment horizontal="left" vertical="center"/>
    </xf>
    <xf numFmtId="0" fontId="25" fillId="0" borderId="32" xfId="0" applyFont="1" applyBorder="1" applyAlignment="1">
      <alignment horizontal="left" vertical="center"/>
    </xf>
    <xf numFmtId="0" fontId="25" fillId="0" borderId="33" xfId="0" applyFont="1" applyBorder="1" applyAlignment="1">
      <alignment horizontal="left" vertical="center"/>
    </xf>
    <xf numFmtId="0" fontId="25" fillId="0" borderId="34" xfId="0" applyFont="1" applyBorder="1" applyAlignment="1">
      <alignment horizontal="left" vertical="center"/>
    </xf>
    <xf numFmtId="0" fontId="17" fillId="0" borderId="33" xfId="0" applyFont="1" applyBorder="1" applyAlignment="1">
      <alignment horizontal="left" vertical="top" wrapText="1"/>
    </xf>
    <xf numFmtId="0" fontId="17" fillId="0" borderId="34" xfId="0" applyFont="1" applyBorder="1" applyAlignment="1">
      <alignment horizontal="left" vertical="top" wrapText="1"/>
    </xf>
    <xf numFmtId="0" fontId="13" fillId="0" borderId="1" xfId="0" applyFont="1" applyBorder="1" applyAlignment="1">
      <alignment horizontal="center" vertical="center" wrapText="1"/>
    </xf>
    <xf numFmtId="0" fontId="14" fillId="0" borderId="2" xfId="0" applyFont="1" applyBorder="1" applyAlignment="1">
      <alignment horizontal="center" vertical="center"/>
    </xf>
    <xf numFmtId="0" fontId="14" fillId="0" borderId="19" xfId="0" applyFont="1" applyBorder="1" applyAlignment="1">
      <alignment horizontal="center" vertical="center"/>
    </xf>
    <xf numFmtId="0" fontId="13" fillId="0" borderId="14"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7" fillId="0" borderId="11" xfId="0" applyFont="1" applyBorder="1" applyAlignment="1">
      <alignment horizontal="left" vertical="center"/>
    </xf>
    <xf numFmtId="0" fontId="13" fillId="0" borderId="11" xfId="0" applyFont="1" applyBorder="1" applyAlignment="1">
      <alignment horizontal="left" vertical="center"/>
    </xf>
    <xf numFmtId="0" fontId="36" fillId="0" borderId="11" xfId="0" applyFont="1" applyBorder="1" applyAlignment="1">
      <alignment horizontal="left" vertical="center"/>
    </xf>
    <xf numFmtId="0" fontId="37" fillId="0" borderId="2" xfId="0" applyFont="1" applyBorder="1" applyAlignment="1">
      <alignment horizontal="center" vertical="center"/>
    </xf>
    <xf numFmtId="0" fontId="37" fillId="0" borderId="39" xfId="0" applyFont="1" applyBorder="1" applyAlignment="1">
      <alignment horizontal="center" vertical="center"/>
    </xf>
    <xf numFmtId="0" fontId="38" fillId="0" borderId="1" xfId="0" applyFont="1" applyBorder="1" applyAlignment="1">
      <alignment horizontal="left" vertical="top" wrapText="1"/>
    </xf>
    <xf numFmtId="0" fontId="19" fillId="0" borderId="1" xfId="0" applyFont="1" applyBorder="1" applyAlignment="1">
      <alignment horizontal="left" vertical="top" wrapText="1"/>
    </xf>
    <xf numFmtId="0" fontId="19" fillId="0" borderId="2" xfId="0" applyFont="1" applyBorder="1" applyAlignment="1">
      <alignment horizontal="left" vertical="top" wrapText="1"/>
    </xf>
    <xf numFmtId="0" fontId="19" fillId="0" borderId="16" xfId="0" applyFont="1" applyBorder="1" applyAlignment="1">
      <alignment horizontal="left" vertical="top" wrapText="1"/>
    </xf>
    <xf numFmtId="0" fontId="19" fillId="0" borderId="32" xfId="0" applyFont="1" applyBorder="1" applyAlignment="1">
      <alignment horizontal="left" vertical="top" wrapText="1"/>
    </xf>
    <xf numFmtId="0" fontId="13" fillId="0" borderId="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3" xfId="0" applyFont="1" applyBorder="1" applyAlignment="1">
      <alignment horizontal="center" vertical="center" wrapText="1"/>
    </xf>
    <xf numFmtId="0" fontId="25" fillId="0" borderId="14" xfId="0" applyFont="1" applyBorder="1" applyAlignment="1">
      <alignment horizontal="left" vertical="top" wrapText="1"/>
    </xf>
    <xf numFmtId="0" fontId="13" fillId="0" borderId="4" xfId="0" applyFont="1" applyBorder="1" applyAlignment="1">
      <alignment horizontal="left" vertical="top" wrapText="1"/>
    </xf>
    <xf numFmtId="0" fontId="13" fillId="0" borderId="20" xfId="0" applyFont="1" applyBorder="1" applyAlignment="1">
      <alignment horizontal="left" vertical="top" wrapText="1"/>
    </xf>
    <xf numFmtId="0" fontId="13" fillId="0" borderId="23" xfId="0" applyFont="1" applyBorder="1" applyAlignment="1">
      <alignment horizontal="left" vertical="top" wrapText="1"/>
    </xf>
    <xf numFmtId="0" fontId="13" fillId="0" borderId="0" xfId="0" applyFont="1" applyAlignment="1">
      <alignment horizontal="left" vertical="top" wrapText="1"/>
    </xf>
    <xf numFmtId="0" fontId="13" fillId="0" borderId="8" xfId="0" applyFont="1" applyBorder="1" applyAlignment="1">
      <alignment horizontal="left" vertical="top" wrapText="1"/>
    </xf>
    <xf numFmtId="0" fontId="15" fillId="0" borderId="21" xfId="0" applyFont="1" applyBorder="1" applyAlignment="1">
      <alignment horizontal="center"/>
    </xf>
    <xf numFmtId="0" fontId="13" fillId="0" borderId="14" xfId="0" applyFont="1" applyBorder="1" applyAlignment="1">
      <alignment horizontal="center" vertical="center"/>
    </xf>
    <xf numFmtId="0" fontId="13" fillId="0" borderId="4" xfId="0" applyFont="1" applyBorder="1" applyAlignment="1">
      <alignment horizontal="center" vertical="center"/>
    </xf>
    <xf numFmtId="0" fontId="23" fillId="0" borderId="40" xfId="0" applyFont="1" applyBorder="1" applyAlignment="1">
      <alignment horizontal="center" vertical="center"/>
    </xf>
    <xf numFmtId="177" fontId="15" fillId="0" borderId="13" xfId="0" applyNumberFormat="1" applyFont="1" applyBorder="1" applyAlignment="1">
      <alignment horizontal="center"/>
    </xf>
    <xf numFmtId="177" fontId="15" fillId="0" borderId="22" xfId="0" applyNumberFormat="1" applyFont="1" applyBorder="1" applyAlignment="1">
      <alignment horizontal="center"/>
    </xf>
    <xf numFmtId="0" fontId="23" fillId="0" borderId="50" xfId="0" applyFont="1" applyBorder="1" applyAlignment="1">
      <alignment horizontal="center" vertical="center" wrapText="1"/>
    </xf>
    <xf numFmtId="0" fontId="23" fillId="0" borderId="28" xfId="0" applyFont="1" applyBorder="1" applyAlignment="1">
      <alignment horizontal="center" vertical="center" wrapText="1"/>
    </xf>
    <xf numFmtId="0" fontId="15" fillId="0" borderId="2" xfId="0" applyFont="1" applyBorder="1" applyAlignment="1">
      <alignment horizontal="center" vertical="center"/>
    </xf>
    <xf numFmtId="0" fontId="15" fillId="0" borderId="39" xfId="0" applyFont="1" applyBorder="1" applyAlignment="1">
      <alignment horizontal="center" vertical="center"/>
    </xf>
    <xf numFmtId="0" fontId="24" fillId="0" borderId="1" xfId="0" applyFont="1" applyBorder="1" applyAlignment="1">
      <alignment horizontal="left" vertical="top" wrapText="1"/>
    </xf>
    <xf numFmtId="0" fontId="13" fillId="0" borderId="14" xfId="0" applyFont="1" applyBorder="1" applyAlignment="1">
      <alignment horizontal="left" vertical="top" wrapText="1"/>
    </xf>
    <xf numFmtId="0" fontId="24" fillId="0" borderId="32" xfId="0" applyFont="1" applyBorder="1" applyAlignment="1">
      <alignment horizontal="left" vertical="top" wrapText="1"/>
    </xf>
    <xf numFmtId="0" fontId="13" fillId="0" borderId="32" xfId="0" applyFont="1" applyBorder="1" applyAlignment="1">
      <alignment horizontal="left" vertical="center"/>
    </xf>
    <xf numFmtId="0" fontId="13" fillId="0" borderId="33" xfId="0" applyFont="1" applyBorder="1" applyAlignment="1">
      <alignment horizontal="left" vertical="center"/>
    </xf>
    <xf numFmtId="0" fontId="13" fillId="0" borderId="34" xfId="0" applyFont="1" applyBorder="1" applyAlignment="1">
      <alignment horizontal="left" vertical="center"/>
    </xf>
    <xf numFmtId="0" fontId="27" fillId="0" borderId="35" xfId="0" applyFont="1" applyBorder="1" applyAlignment="1">
      <alignment horizontal="left" vertical="center"/>
    </xf>
    <xf numFmtId="0" fontId="27" fillId="0" borderId="17" xfId="0" applyFont="1" applyBorder="1" applyAlignment="1">
      <alignment horizontal="left" vertical="center"/>
    </xf>
    <xf numFmtId="0" fontId="27" fillId="0" borderId="32" xfId="0" applyFont="1" applyBorder="1" applyAlignment="1">
      <alignment horizontal="left" vertical="center"/>
    </xf>
    <xf numFmtId="0" fontId="27" fillId="0" borderId="33" xfId="0" applyFont="1" applyBorder="1" applyAlignment="1">
      <alignment horizontal="left" vertical="center"/>
    </xf>
    <xf numFmtId="0" fontId="27" fillId="0" borderId="34" xfId="0" applyFont="1" applyBorder="1" applyAlignment="1">
      <alignment horizontal="left" vertical="center"/>
    </xf>
    <xf numFmtId="0" fontId="39" fillId="0" borderId="32" xfId="0" applyFont="1" applyBorder="1" applyAlignment="1">
      <alignment horizontal="left" vertical="top" wrapText="1"/>
    </xf>
    <xf numFmtId="0" fontId="27" fillId="0" borderId="29"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1" xfId="0" applyFont="1" applyBorder="1" applyAlignment="1">
      <alignment horizontal="center" vertical="center" wrapText="1"/>
    </xf>
    <xf numFmtId="0" fontId="14" fillId="0" borderId="4" xfId="0" applyFont="1" applyBorder="1" applyAlignment="1">
      <alignment horizontal="center" vertical="center"/>
    </xf>
    <xf numFmtId="0" fontId="27" fillId="0" borderId="4" xfId="0" applyFont="1" applyBorder="1" applyAlignment="1">
      <alignment horizontal="center" vertical="center"/>
    </xf>
    <xf numFmtId="0" fontId="27" fillId="0" borderId="14"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28" xfId="0" applyFont="1" applyBorder="1" applyAlignment="1">
      <alignment horizontal="center" vertical="center" wrapText="1"/>
    </xf>
    <xf numFmtId="0" fontId="29" fillId="0" borderId="11" xfId="0" applyFont="1" applyBorder="1" applyAlignment="1">
      <alignment horizontal="left" vertical="center"/>
    </xf>
    <xf numFmtId="0" fontId="16" fillId="0" borderId="2" xfId="0" applyFont="1" applyBorder="1" applyAlignment="1">
      <alignment horizontal="center" vertical="center"/>
    </xf>
    <xf numFmtId="0" fontId="16" fillId="0" borderId="39" xfId="0" applyFont="1" applyBorder="1" applyAlignment="1">
      <alignment horizontal="center" vertical="center"/>
    </xf>
    <xf numFmtId="0" fontId="27" fillId="0" borderId="2"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4" xfId="0" applyFont="1" applyBorder="1" applyAlignment="1">
      <alignment horizontal="left" vertical="top" wrapText="1"/>
    </xf>
    <xf numFmtId="0" fontId="27" fillId="0" borderId="4" xfId="0" applyFont="1" applyBorder="1" applyAlignment="1">
      <alignment horizontal="left" vertical="top" wrapText="1"/>
    </xf>
    <xf numFmtId="0" fontId="27" fillId="0" borderId="20" xfId="0" applyFont="1" applyBorder="1" applyAlignment="1">
      <alignment horizontal="left" vertical="top" wrapText="1"/>
    </xf>
    <xf numFmtId="0" fontId="27" fillId="0" borderId="23" xfId="0" applyFont="1" applyBorder="1" applyAlignment="1">
      <alignment horizontal="left" vertical="top" wrapText="1"/>
    </xf>
    <xf numFmtId="0" fontId="27" fillId="0" borderId="0" xfId="0" applyFont="1" applyAlignment="1">
      <alignment horizontal="left" vertical="top" wrapText="1"/>
    </xf>
    <xf numFmtId="0" fontId="27" fillId="0" borderId="8" xfId="0" applyFont="1" applyBorder="1" applyAlignment="1">
      <alignment horizontal="left" vertical="top" wrapText="1"/>
    </xf>
  </cellXfs>
  <cellStyles count="3">
    <cellStyle name="桁区切り 2" xfId="2" xr:uid="{D7DBEB18-3250-4177-A2D2-28D83558407D}"/>
    <cellStyle name="標準" xfId="0" builtinId="0"/>
    <cellStyle name="標準 2" xfId="1" xr:uid="{D5DA5F41-9C18-44BC-8349-D229A270262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D594A"/>
      <rgbColor rgb="00BCD7A0"/>
      <rgbColor rgb="00647E9E"/>
      <rgbColor rgb="00E4BB46"/>
      <rgbColor rgb="00AF5A7D"/>
      <rgbColor rgb="00B3D7C7"/>
      <rgbColor rgb="00A92C1D"/>
      <rgbColor rgb="006B894B"/>
      <rgbColor rgb="003E5E84"/>
      <rgbColor rgb="00AA8622"/>
      <rgbColor rgb="00A89FBC"/>
      <rgbColor rgb="00528E83"/>
      <rgbColor rgb="00E1E1E1"/>
      <rgbColor rgb="007E7E7E"/>
      <rgbColor rgb="00D3DCE8"/>
      <rgbColor rgb="00E1AFB9"/>
      <rgbColor rgb="00F1DB9D"/>
      <rgbColor rgb="00CCE7ED"/>
      <rgbColor rgb="00DDD5E5"/>
      <rgbColor rgb="00E9C6BB"/>
      <rgbColor rgb="00CCE6C6"/>
      <rgbColor rgb="00F5DAC1"/>
      <rgbColor rgb="003E5E84"/>
      <rgbColor rgb="00AF5A7D"/>
      <rgbColor rgb="00876B1B"/>
      <rgbColor rgb="002D6C7B"/>
      <rgbColor rgb="005C527F"/>
      <rgbColor rgb="00A92C1D"/>
      <rgbColor rgb="002E6D39"/>
      <rgbColor rgb="00853F1C"/>
      <rgbColor rgb="00BBC8D9"/>
      <rgbColor rgb="00CDE7DA"/>
      <rgbColor rgb="00D2E8BD"/>
      <rgbColor rgb="00F1DB9D"/>
      <rgbColor rgb="00D3DCE8"/>
      <rgbColor rgb="00D7929F"/>
      <rgbColor rgb="00DDD5E5"/>
      <rgbColor rgb="00F5DAC1"/>
      <rgbColor rgb="0096A8C0"/>
      <rgbColor rgb="0089B8AA"/>
      <rgbColor rgb="00C89E28"/>
      <rgbColor rgb="00E9C4A3"/>
      <rgbColor rgb="00CB9C7B"/>
      <rgbColor rgb="00A36745"/>
      <rgbColor rgb="007D7399"/>
      <rgbColor rgb="00ACACAC"/>
      <rgbColor rgb="00286F66"/>
      <rgbColor rgb="0099B67C"/>
      <rgbColor rgb="00496827"/>
      <rgbColor rgb="00876B1B"/>
      <rgbColor rgb="00853F1C"/>
      <rgbColor rgb="00C9C0D6"/>
      <rgbColor rgb="005C527F"/>
      <rgbColor rgb="005C5C5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A78F-AE17-401B-BFAF-232034C1600C}">
  <sheetPr>
    <pageSetUpPr fitToPage="1"/>
  </sheetPr>
  <dimension ref="B1:P29"/>
  <sheetViews>
    <sheetView showGridLines="0" tabSelected="1" view="pageBreakPreview" zoomScale="85" zoomScaleNormal="100" zoomScaleSheetLayoutView="85" zoomScalePageLayoutView="70" workbookViewId="0"/>
  </sheetViews>
  <sheetFormatPr defaultColWidth="8.69921875" defaultRowHeight="15.6" x14ac:dyDescent="0.45"/>
  <cols>
    <col min="1" max="1" width="1.59765625" style="2" customWidth="1"/>
    <col min="2" max="2" width="2.3984375" style="1" customWidth="1"/>
    <col min="3" max="3" width="18.296875" style="2" customWidth="1"/>
    <col min="4" max="5" width="15.5" style="2" customWidth="1"/>
    <col min="6" max="6" width="2.3984375" style="2" customWidth="1"/>
    <col min="7" max="8" width="11.69921875" style="2" customWidth="1"/>
    <col min="9" max="9" width="13" style="2" customWidth="1"/>
    <col min="10" max="13" width="11.69921875" style="2" customWidth="1"/>
    <col min="14" max="14" width="2.3984375" style="2" customWidth="1"/>
    <col min="15" max="16" width="17.296875" style="2" customWidth="1"/>
    <col min="17" max="17" width="1.59765625" style="2" customWidth="1"/>
    <col min="18" max="21" width="8.69921875" style="2"/>
    <col min="22" max="22" width="14.5" style="2" customWidth="1"/>
    <col min="23" max="16384" width="8.69921875" style="2"/>
  </cols>
  <sheetData>
    <row r="1" spans="2:16" ht="9.6" customHeight="1" x14ac:dyDescent="0.45"/>
    <row r="2" spans="2:16" s="1" customFormat="1" ht="18.600000000000001" thickBot="1" x14ac:dyDescent="0.4">
      <c r="B2" s="3" t="s">
        <v>0</v>
      </c>
      <c r="C2" s="4"/>
      <c r="D2" s="4"/>
      <c r="E2" s="4"/>
      <c r="F2" s="4"/>
      <c r="G2" s="4"/>
      <c r="H2" s="4"/>
      <c r="I2" s="4"/>
      <c r="J2" s="4"/>
      <c r="K2" s="4"/>
      <c r="L2" s="4"/>
      <c r="M2" s="4"/>
      <c r="N2" s="4"/>
      <c r="O2" s="4"/>
      <c r="P2" s="46" t="s">
        <v>35</v>
      </c>
    </row>
    <row r="3" spans="2:16" ht="19.2" customHeight="1" thickBot="1" x14ac:dyDescent="0.5">
      <c r="B3" s="5" t="s">
        <v>1</v>
      </c>
      <c r="C3" s="6"/>
      <c r="D3" s="6"/>
      <c r="E3" s="117"/>
      <c r="F3" s="118"/>
      <c r="G3" s="118"/>
      <c r="H3" s="118"/>
      <c r="I3" s="118"/>
      <c r="J3" s="118"/>
      <c r="K3" s="118"/>
      <c r="L3" s="118"/>
      <c r="M3" s="118"/>
      <c r="N3" s="66" t="s">
        <v>69</v>
      </c>
      <c r="O3" s="8"/>
      <c r="P3" s="86"/>
    </row>
    <row r="4" spans="2:16" ht="19.2" customHeight="1" thickBot="1" x14ac:dyDescent="0.5">
      <c r="B4" s="10" t="s">
        <v>2</v>
      </c>
      <c r="C4" s="11"/>
      <c r="D4" s="6"/>
      <c r="E4" s="119"/>
      <c r="F4" s="118"/>
      <c r="G4" s="118"/>
      <c r="H4" s="118"/>
      <c r="I4" s="118"/>
      <c r="J4" s="118"/>
      <c r="K4" s="118"/>
      <c r="L4" s="118"/>
      <c r="M4" s="118"/>
      <c r="N4" s="12"/>
      <c r="O4" s="62" t="s">
        <v>68</v>
      </c>
      <c r="P4" s="14"/>
    </row>
    <row r="5" spans="2:16" ht="14.4" customHeight="1" x14ac:dyDescent="0.45">
      <c r="B5" s="7" t="s">
        <v>4</v>
      </c>
      <c r="C5" s="8"/>
      <c r="D5" s="8"/>
      <c r="E5" s="8"/>
      <c r="F5" s="8"/>
      <c r="G5" s="8"/>
      <c r="H5" s="8"/>
      <c r="I5" s="8"/>
      <c r="J5" s="8"/>
      <c r="K5" s="8"/>
      <c r="L5" s="8"/>
      <c r="M5" s="8"/>
      <c r="N5" s="19"/>
      <c r="O5" s="120" t="s">
        <v>71</v>
      </c>
      <c r="P5" s="121"/>
    </row>
    <row r="6" spans="2:16" ht="25.2" customHeight="1" x14ac:dyDescent="0.45">
      <c r="B6" s="19"/>
      <c r="C6" s="122"/>
      <c r="D6" s="123"/>
      <c r="E6" s="123"/>
      <c r="F6" s="123"/>
      <c r="G6" s="123"/>
      <c r="H6" s="123"/>
      <c r="I6" s="123"/>
      <c r="J6" s="123"/>
      <c r="K6" s="123"/>
      <c r="L6" s="123"/>
      <c r="M6" s="124"/>
      <c r="N6" s="19"/>
      <c r="O6" s="17" t="s">
        <v>5</v>
      </c>
      <c r="P6" s="18">
        <v>0</v>
      </c>
    </row>
    <row r="7" spans="2:16" ht="25.2" customHeight="1" x14ac:dyDescent="0.45">
      <c r="B7" s="19"/>
      <c r="C7" s="123"/>
      <c r="D7" s="123"/>
      <c r="E7" s="123"/>
      <c r="F7" s="123"/>
      <c r="G7" s="123"/>
      <c r="H7" s="123"/>
      <c r="I7" s="123"/>
      <c r="J7" s="123"/>
      <c r="K7" s="123"/>
      <c r="L7" s="123"/>
      <c r="M7" s="124"/>
      <c r="N7" s="19"/>
      <c r="O7" s="20" t="s">
        <v>6</v>
      </c>
      <c r="P7" s="18">
        <v>0</v>
      </c>
    </row>
    <row r="8" spans="2:16" ht="25.2" customHeight="1" x14ac:dyDescent="0.45">
      <c r="B8" s="19"/>
      <c r="C8" s="123"/>
      <c r="D8" s="123"/>
      <c r="E8" s="123"/>
      <c r="F8" s="123"/>
      <c r="G8" s="123"/>
      <c r="H8" s="123"/>
      <c r="I8" s="123"/>
      <c r="J8" s="123"/>
      <c r="K8" s="123"/>
      <c r="L8" s="123"/>
      <c r="M8" s="124"/>
      <c r="N8" s="19"/>
      <c r="O8" s="17" t="s">
        <v>7</v>
      </c>
      <c r="P8" s="18">
        <v>0</v>
      </c>
    </row>
    <row r="9" spans="2:16" ht="25.2" customHeight="1" x14ac:dyDescent="0.45">
      <c r="B9" s="19"/>
      <c r="C9" s="123"/>
      <c r="D9" s="123"/>
      <c r="E9" s="123"/>
      <c r="F9" s="123"/>
      <c r="G9" s="123"/>
      <c r="H9" s="123"/>
      <c r="I9" s="123"/>
      <c r="J9" s="123"/>
      <c r="K9" s="123"/>
      <c r="L9" s="123"/>
      <c r="M9" s="124"/>
      <c r="N9" s="19"/>
      <c r="O9" s="17" t="s">
        <v>8</v>
      </c>
      <c r="P9" s="18">
        <v>0</v>
      </c>
    </row>
    <row r="10" spans="2:16" ht="22.8" customHeight="1" thickBot="1" x14ac:dyDescent="0.5">
      <c r="B10" s="21"/>
      <c r="C10" s="125"/>
      <c r="D10" s="125"/>
      <c r="E10" s="125"/>
      <c r="F10" s="125"/>
      <c r="G10" s="125"/>
      <c r="H10" s="125"/>
      <c r="I10" s="125"/>
      <c r="J10" s="125"/>
      <c r="K10" s="125"/>
      <c r="L10" s="125"/>
      <c r="M10" s="126"/>
      <c r="N10" s="21"/>
      <c r="O10" s="23" t="s">
        <v>9</v>
      </c>
      <c r="P10" s="24">
        <v>0</v>
      </c>
    </row>
    <row r="11" spans="2:16" ht="15" customHeight="1" x14ac:dyDescent="0.45">
      <c r="B11" s="25" t="s">
        <v>10</v>
      </c>
      <c r="C11" s="26"/>
      <c r="D11" s="26"/>
      <c r="E11" s="27"/>
      <c r="F11" s="27"/>
      <c r="G11" s="27"/>
      <c r="H11" s="27"/>
      <c r="I11" s="27"/>
      <c r="J11" s="27"/>
      <c r="K11" s="27"/>
      <c r="L11" s="27"/>
      <c r="M11" s="27"/>
      <c r="N11" s="16"/>
      <c r="O11" s="16"/>
      <c r="P11" s="28"/>
    </row>
    <row r="12" spans="2:16" ht="17.399999999999999" customHeight="1" x14ac:dyDescent="0.45">
      <c r="B12" s="25"/>
      <c r="C12" s="127" t="s">
        <v>11</v>
      </c>
      <c r="D12" s="128"/>
      <c r="E12" s="129"/>
      <c r="F12" s="130"/>
      <c r="G12" s="131"/>
      <c r="H12" s="131"/>
      <c r="I12" s="131"/>
      <c r="J12" s="131"/>
      <c r="K12" s="131"/>
      <c r="L12" s="131"/>
      <c r="M12" s="131"/>
      <c r="N12" s="131"/>
      <c r="O12" s="131"/>
      <c r="P12" s="132"/>
    </row>
    <row r="13" spans="2:16" ht="23.4" customHeight="1" thickBot="1" x14ac:dyDescent="0.3">
      <c r="B13" s="25"/>
      <c r="C13" s="136">
        <v>10</v>
      </c>
      <c r="D13" s="136"/>
      <c r="E13" s="29" t="s">
        <v>12</v>
      </c>
      <c r="F13" s="133"/>
      <c r="G13" s="134"/>
      <c r="H13" s="134"/>
      <c r="I13" s="134"/>
      <c r="J13" s="134"/>
      <c r="K13" s="134"/>
      <c r="L13" s="134"/>
      <c r="M13" s="134"/>
      <c r="N13" s="134"/>
      <c r="O13" s="134"/>
      <c r="P13" s="135"/>
    </row>
    <row r="14" spans="2:16" ht="14.4" customHeight="1" thickBot="1" x14ac:dyDescent="0.5">
      <c r="B14" s="30" t="s">
        <v>13</v>
      </c>
      <c r="C14" s="31"/>
      <c r="D14" s="31"/>
      <c r="E14" s="32"/>
      <c r="F14" s="32"/>
      <c r="G14" s="32"/>
      <c r="H14" s="32"/>
      <c r="I14" s="32"/>
      <c r="J14" s="32"/>
      <c r="K14" s="32"/>
      <c r="L14" s="32"/>
      <c r="M14" s="32"/>
      <c r="N14" s="32"/>
      <c r="O14" s="32"/>
      <c r="P14" s="33"/>
    </row>
    <row r="15" spans="2:16" ht="15.6" customHeight="1" x14ac:dyDescent="0.45">
      <c r="B15" s="19"/>
      <c r="C15" s="108" t="s">
        <v>61</v>
      </c>
      <c r="D15" s="108"/>
      <c r="E15" s="108"/>
      <c r="F15" s="109" t="s">
        <v>70</v>
      </c>
      <c r="G15" s="110"/>
      <c r="H15" s="110"/>
      <c r="I15" s="110"/>
      <c r="J15" s="110"/>
      <c r="K15" s="110"/>
      <c r="L15" s="110"/>
      <c r="M15" s="110"/>
      <c r="N15" s="88" t="s">
        <v>90</v>
      </c>
      <c r="O15" s="89"/>
      <c r="P15" s="90"/>
    </row>
    <row r="16" spans="2:16" ht="16.2" thickBot="1" x14ac:dyDescent="0.5">
      <c r="B16" s="19"/>
      <c r="C16" s="108"/>
      <c r="D16" s="108"/>
      <c r="E16" s="108"/>
      <c r="F16" s="111" t="s">
        <v>15</v>
      </c>
      <c r="G16" s="112"/>
      <c r="H16" s="115" t="s">
        <v>16</v>
      </c>
      <c r="I16" s="116"/>
      <c r="J16" s="116"/>
      <c r="K16" s="116"/>
      <c r="L16" s="116"/>
      <c r="M16" s="116"/>
      <c r="N16" s="91" t="s">
        <v>44</v>
      </c>
      <c r="O16" s="92"/>
      <c r="P16" s="65" t="s">
        <v>45</v>
      </c>
    </row>
    <row r="17" spans="2:16" ht="25.2" customHeight="1" thickTop="1" x14ac:dyDescent="0.45">
      <c r="B17" s="19"/>
      <c r="C17" s="60" t="s">
        <v>17</v>
      </c>
      <c r="D17" s="47" t="s">
        <v>62</v>
      </c>
      <c r="E17" s="47" t="s">
        <v>63</v>
      </c>
      <c r="F17" s="113"/>
      <c r="G17" s="114"/>
      <c r="H17" s="35" t="s">
        <v>18</v>
      </c>
      <c r="I17" s="35" t="s">
        <v>19</v>
      </c>
      <c r="J17" s="35" t="s">
        <v>20</v>
      </c>
      <c r="K17" s="42" t="s">
        <v>32</v>
      </c>
      <c r="L17" s="36" t="s">
        <v>21</v>
      </c>
      <c r="M17" s="41" t="s">
        <v>31</v>
      </c>
      <c r="N17" s="91" t="s">
        <v>50</v>
      </c>
      <c r="O17" s="92"/>
      <c r="P17" s="65" t="s">
        <v>51</v>
      </c>
    </row>
    <row r="18" spans="2:16" ht="15.6" customHeight="1" thickBot="1" x14ac:dyDescent="0.3">
      <c r="B18" s="19"/>
      <c r="C18" s="42" t="s">
        <v>34</v>
      </c>
      <c r="D18" s="61">
        <v>70</v>
      </c>
      <c r="E18" s="61">
        <v>10</v>
      </c>
      <c r="F18" s="98" t="s">
        <v>23</v>
      </c>
      <c r="G18" s="37" t="s">
        <v>22</v>
      </c>
      <c r="H18" s="38">
        <f>IF(E18&lt;=10,D18*$P6)</f>
        <v>0</v>
      </c>
      <c r="I18" s="38">
        <f>IF(E19&lt;=10,D19*$P6,"0")</f>
        <v>0</v>
      </c>
      <c r="J18" s="38" t="str">
        <f>IF(E20&lt;=10,D20*$P6,"0")</f>
        <v>0</v>
      </c>
      <c r="K18" s="38" t="str">
        <f>IF(E21&lt;=10,D21*$P6,"0")</f>
        <v>0</v>
      </c>
      <c r="L18" s="38" t="str">
        <f>IF(E22&lt;=10,D22*$P6,"0")</f>
        <v>0</v>
      </c>
      <c r="M18" s="83">
        <f>IF(E23&lt;=10,D23*$P6,"0")</f>
        <v>0</v>
      </c>
      <c r="N18" s="93">
        <f>SUM(H18:M22)</f>
        <v>0</v>
      </c>
      <c r="O18" s="94"/>
      <c r="P18" s="85">
        <f>N18/C13</f>
        <v>0</v>
      </c>
    </row>
    <row r="19" spans="2:16" ht="15.6" customHeight="1" x14ac:dyDescent="0.45">
      <c r="B19" s="19"/>
      <c r="C19" s="61" t="s">
        <v>25</v>
      </c>
      <c r="D19" s="61">
        <v>150</v>
      </c>
      <c r="E19" s="61">
        <v>10</v>
      </c>
      <c r="F19" s="99"/>
      <c r="G19" s="39" t="s">
        <v>24</v>
      </c>
      <c r="H19" s="38">
        <f>IF(E18&lt;=20,D18*$P7,"0")</f>
        <v>0</v>
      </c>
      <c r="I19" s="38">
        <f>IF(E19&lt;=20,D19*$P7,"0")</f>
        <v>0</v>
      </c>
      <c r="J19" s="38">
        <f>IF(E20&lt;=20,D20*$P7,"0")</f>
        <v>0</v>
      </c>
      <c r="K19" s="38" t="str">
        <f>IF(E21&lt;=20,D21*$P7,"0")</f>
        <v>0</v>
      </c>
      <c r="L19" s="38">
        <f>IF(E22&lt;=20,D22*$P7,"0")</f>
        <v>0</v>
      </c>
      <c r="M19" s="83">
        <f>IF(E23&lt;=20,D23*$P7,"0")</f>
        <v>0</v>
      </c>
      <c r="N19" s="88" t="s">
        <v>93</v>
      </c>
      <c r="O19" s="89"/>
      <c r="P19" s="90"/>
    </row>
    <row r="20" spans="2:16" ht="15.6" customHeight="1" x14ac:dyDescent="0.45">
      <c r="B20" s="19"/>
      <c r="C20" s="61" t="s">
        <v>20</v>
      </c>
      <c r="D20" s="61">
        <v>40</v>
      </c>
      <c r="E20" s="61">
        <v>20</v>
      </c>
      <c r="F20" s="99"/>
      <c r="G20" s="37" t="s">
        <v>26</v>
      </c>
      <c r="H20" s="38">
        <f>IF(OR(E18=10,E18=30),D18*$P8,"0")</f>
        <v>0</v>
      </c>
      <c r="I20" s="38">
        <f>IF(OR(E19=10,E19=30),D19*$P8,"0")</f>
        <v>0</v>
      </c>
      <c r="J20" s="38" t="str">
        <f>IF(OR(E20=10,E20=30),D20*$P8,"0")</f>
        <v>0</v>
      </c>
      <c r="K20" s="38">
        <f>IF(OR(E21=10,E21=30),D21*$P8,"0")</f>
        <v>0</v>
      </c>
      <c r="L20" s="38" t="str">
        <f>IF(OR(E22=10,E22=30),D22*$P8,"0")</f>
        <v>0</v>
      </c>
      <c r="M20" s="83" t="str">
        <f>IF(OR(E23=10,E23=30),D23*$P8,"0")</f>
        <v>0</v>
      </c>
      <c r="N20" s="91" t="s">
        <v>44</v>
      </c>
      <c r="O20" s="92"/>
      <c r="P20" s="65" t="s">
        <v>45</v>
      </c>
    </row>
    <row r="21" spans="2:16" ht="15.6" customHeight="1" x14ac:dyDescent="0.45">
      <c r="B21" s="19"/>
      <c r="C21" s="42" t="s">
        <v>32</v>
      </c>
      <c r="D21" s="61">
        <v>160</v>
      </c>
      <c r="E21" s="61">
        <v>30</v>
      </c>
      <c r="F21" s="99"/>
      <c r="G21" s="37" t="s">
        <v>27</v>
      </c>
      <c r="H21" s="38">
        <f>IF(OR(E18&lt;=20,E18=40),D18*$P9,"0")</f>
        <v>0</v>
      </c>
      <c r="I21" s="38">
        <f>IF(OR(E19&lt;=20,E19=40),D19*$P9,"0")</f>
        <v>0</v>
      </c>
      <c r="J21" s="38">
        <f>IF(OR(E20&lt;=20,E20=40),D20*$P9,"0")</f>
        <v>0</v>
      </c>
      <c r="K21" s="38" t="str">
        <f>IF(OR(E21&lt;=20,E21=40),D21*$P9,"0")</f>
        <v>0</v>
      </c>
      <c r="L21" s="38">
        <f>IF(OR(E22&lt;=20,E22=40),D22*$P9,"0")</f>
        <v>0</v>
      </c>
      <c r="M21" s="83">
        <f>IF(OR(E23&lt;=20,E23=40),D23*$P9,"0")</f>
        <v>0</v>
      </c>
      <c r="N21" s="91" t="s">
        <v>50</v>
      </c>
      <c r="O21" s="92"/>
      <c r="P21" s="65" t="s">
        <v>51</v>
      </c>
    </row>
    <row r="22" spans="2:16" ht="15.6" customHeight="1" thickBot="1" x14ac:dyDescent="0.3">
      <c r="B22" s="19"/>
      <c r="C22" s="43" t="s">
        <v>21</v>
      </c>
      <c r="D22" s="43">
        <v>100</v>
      </c>
      <c r="E22" s="61">
        <v>20</v>
      </c>
      <c r="F22" s="100"/>
      <c r="G22" s="37" t="s">
        <v>28</v>
      </c>
      <c r="H22" s="38">
        <f>IF(OR(E18=10,E18=50),D18*$P10,"0")</f>
        <v>0</v>
      </c>
      <c r="I22" s="38">
        <f>IF(OR(E19=10,F18=50),D19*$P10,"0")</f>
        <v>0</v>
      </c>
      <c r="J22" s="38" t="str">
        <f>IF(OR(E20=10,E20=50),D20*$P10,"0")</f>
        <v>0</v>
      </c>
      <c r="K22" s="38" t="str">
        <f>IF(OR(E21=10,E21=50),D21*$P10,"0")</f>
        <v>0</v>
      </c>
      <c r="L22" s="38" t="str">
        <f>IF(OR(E22=10,E22=50),D22*$P10,"0")</f>
        <v>0</v>
      </c>
      <c r="M22" s="83" t="str">
        <f>IF(OR(E23=10,E23=50),D23*$P10,"0")</f>
        <v>0</v>
      </c>
      <c r="N22" s="93">
        <f>IF(P3="個人設置型浄化槽",N18*(4/10), N18*(10/10))</f>
        <v>0</v>
      </c>
      <c r="O22" s="94"/>
      <c r="P22" s="85">
        <f>IF(P3="個人設置型浄化槽",P18*(4/10), P18*(10/10))</f>
        <v>0</v>
      </c>
    </row>
    <row r="23" spans="2:16" ht="15.6" customHeight="1" x14ac:dyDescent="0.25">
      <c r="B23" s="19"/>
      <c r="C23" s="49" t="s">
        <v>36</v>
      </c>
      <c r="D23" s="61">
        <v>0</v>
      </c>
      <c r="E23" s="61">
        <v>0</v>
      </c>
      <c r="F23" s="45"/>
      <c r="G23" s="54"/>
      <c r="H23" s="54"/>
      <c r="I23" s="54"/>
      <c r="J23" s="54"/>
      <c r="K23" s="54"/>
      <c r="L23" s="54"/>
      <c r="M23" s="55"/>
      <c r="N23" s="56"/>
      <c r="O23" s="56"/>
      <c r="P23" s="57"/>
    </row>
    <row r="24" spans="2:16" ht="15.6" customHeight="1" thickBot="1" x14ac:dyDescent="0.5">
      <c r="B24" s="21"/>
      <c r="C24" s="101" t="s">
        <v>64</v>
      </c>
      <c r="D24" s="102"/>
      <c r="E24" s="102"/>
      <c r="F24" s="48" t="s">
        <v>33</v>
      </c>
      <c r="G24" s="103"/>
      <c r="H24" s="104"/>
      <c r="I24" s="104"/>
      <c r="J24" s="104"/>
      <c r="K24" s="104"/>
      <c r="L24" s="104"/>
      <c r="M24" s="104"/>
      <c r="N24" s="104"/>
      <c r="O24" s="104"/>
      <c r="P24" s="105"/>
    </row>
    <row r="25" spans="2:16" x14ac:dyDescent="0.45">
      <c r="B25" s="25" t="s">
        <v>29</v>
      </c>
      <c r="C25" s="26"/>
      <c r="D25" s="26"/>
      <c r="E25" s="16"/>
      <c r="F25" s="16"/>
      <c r="G25" s="16"/>
      <c r="H25" s="16"/>
      <c r="I25" s="58"/>
      <c r="J25" s="58"/>
      <c r="K25" s="58"/>
      <c r="L25" s="58"/>
      <c r="M25" s="58"/>
      <c r="N25" s="58"/>
      <c r="O25" s="58"/>
      <c r="P25" s="59"/>
    </row>
    <row r="26" spans="2:16" ht="111.6" customHeight="1" thickBot="1" x14ac:dyDescent="0.5">
      <c r="B26" s="21"/>
      <c r="C26" s="95"/>
      <c r="D26" s="96"/>
      <c r="E26" s="106"/>
      <c r="F26" s="106"/>
      <c r="G26" s="106"/>
      <c r="H26" s="106"/>
      <c r="I26" s="106"/>
      <c r="J26" s="106"/>
      <c r="K26" s="106"/>
      <c r="L26" s="106"/>
      <c r="M26" s="106"/>
      <c r="N26" s="106"/>
      <c r="O26" s="106"/>
      <c r="P26" s="107"/>
    </row>
    <row r="27" spans="2:16" ht="15.6" customHeight="1" x14ac:dyDescent="0.45">
      <c r="B27" s="7" t="s">
        <v>30</v>
      </c>
      <c r="C27" s="8"/>
      <c r="D27" s="8"/>
      <c r="E27" s="40"/>
      <c r="F27" s="40"/>
      <c r="G27" s="40"/>
      <c r="H27" s="40"/>
      <c r="I27" s="40"/>
      <c r="J27" s="40"/>
      <c r="K27" s="40"/>
      <c r="L27" s="40"/>
      <c r="M27" s="31"/>
      <c r="N27" s="31"/>
      <c r="O27" s="31"/>
      <c r="P27" s="9"/>
    </row>
    <row r="28" spans="2:16" ht="93.6" customHeight="1" thickBot="1" x14ac:dyDescent="0.5">
      <c r="B28" s="21"/>
      <c r="C28" s="95"/>
      <c r="D28" s="96"/>
      <c r="E28" s="96"/>
      <c r="F28" s="96"/>
      <c r="G28" s="96"/>
      <c r="H28" s="96"/>
      <c r="I28" s="96"/>
      <c r="J28" s="96"/>
      <c r="K28" s="96"/>
      <c r="L28" s="96"/>
      <c r="M28" s="96"/>
      <c r="N28" s="96"/>
      <c r="O28" s="96"/>
      <c r="P28" s="97"/>
    </row>
    <row r="29" spans="2:16" ht="9.6" customHeight="1" x14ac:dyDescent="0.45"/>
  </sheetData>
  <mergeCells count="24">
    <mergeCell ref="E3:M3"/>
    <mergeCell ref="E4:M4"/>
    <mergeCell ref="O5:P5"/>
    <mergeCell ref="C6:M10"/>
    <mergeCell ref="C12:E12"/>
    <mergeCell ref="F12:P13"/>
    <mergeCell ref="C13:D13"/>
    <mergeCell ref="C15:E16"/>
    <mergeCell ref="F15:M15"/>
    <mergeCell ref="N15:P15"/>
    <mergeCell ref="F16:G17"/>
    <mergeCell ref="H16:M16"/>
    <mergeCell ref="N16:O16"/>
    <mergeCell ref="N17:O17"/>
    <mergeCell ref="N19:P19"/>
    <mergeCell ref="N20:O20"/>
    <mergeCell ref="N21:O21"/>
    <mergeCell ref="N22:O22"/>
    <mergeCell ref="C28:P28"/>
    <mergeCell ref="F18:F22"/>
    <mergeCell ref="N18:O18"/>
    <mergeCell ref="C24:E24"/>
    <mergeCell ref="G24:P24"/>
    <mergeCell ref="C26:P26"/>
  </mergeCells>
  <phoneticPr fontId="1"/>
  <dataValidations count="1">
    <dataValidation type="list" allowBlank="1" showInputMessage="1" showErrorMessage="1" sqref="P3" xr:uid="{927411B6-96C0-46DD-B39B-9F9DFE160C6C}">
      <formula1>"個人設置型浄化槽, 公共浄化槽"</formula1>
    </dataValidation>
  </dataValidations>
  <pageMargins left="0.70866141732283472" right="0.70866141732283472" top="0.74803149606299213" bottom="0.74803149606299213" header="0.31496062992125984" footer="0.31496062992125984"/>
  <pageSetup paperSize="9" scale="68"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D5264-F544-43B9-B10D-9B588F31CDCF}">
  <sheetPr>
    <pageSetUpPr fitToPage="1"/>
  </sheetPr>
  <dimension ref="B1:P29"/>
  <sheetViews>
    <sheetView showGridLines="0" view="pageBreakPreview" zoomScale="85" zoomScaleNormal="100" zoomScaleSheetLayoutView="85" zoomScalePageLayoutView="70" workbookViewId="0"/>
  </sheetViews>
  <sheetFormatPr defaultColWidth="8.69921875" defaultRowHeight="15.6" x14ac:dyDescent="0.45"/>
  <cols>
    <col min="1" max="1" width="1.59765625" style="2" customWidth="1"/>
    <col min="2" max="2" width="2.3984375" style="1" customWidth="1"/>
    <col min="3" max="3" width="18.296875" style="2" customWidth="1"/>
    <col min="4" max="5" width="15.5" style="2" customWidth="1"/>
    <col min="6" max="6" width="2.3984375" style="2" customWidth="1"/>
    <col min="7" max="8" width="11.69921875" style="2" customWidth="1"/>
    <col min="9" max="9" width="13" style="2" customWidth="1"/>
    <col min="10" max="13" width="11.69921875" style="2" customWidth="1"/>
    <col min="14" max="14" width="2.3984375" style="2" customWidth="1"/>
    <col min="15" max="16" width="19.09765625" style="2" customWidth="1"/>
    <col min="17" max="17" width="1.59765625" style="2" customWidth="1"/>
    <col min="18" max="21" width="8.69921875" style="2"/>
    <col min="22" max="22" width="14.5" style="2" customWidth="1"/>
    <col min="23" max="16384" width="8.69921875" style="2"/>
  </cols>
  <sheetData>
    <row r="1" spans="2:16" ht="9.6" customHeight="1" x14ac:dyDescent="0.45"/>
    <row r="2" spans="2:16" s="1" customFormat="1" ht="18.600000000000001" thickBot="1" x14ac:dyDescent="0.4">
      <c r="B2" s="3" t="s">
        <v>0</v>
      </c>
      <c r="C2" s="4"/>
      <c r="D2" s="4"/>
      <c r="E2" s="4"/>
      <c r="F2" s="4"/>
      <c r="G2" s="4"/>
      <c r="H2" s="4"/>
      <c r="I2" s="4"/>
      <c r="J2" s="4"/>
      <c r="K2" s="4"/>
      <c r="L2" s="4"/>
      <c r="M2" s="4"/>
      <c r="N2" s="4"/>
      <c r="O2" s="4"/>
      <c r="P2" s="46" t="s">
        <v>35</v>
      </c>
    </row>
    <row r="3" spans="2:16" ht="19.2" customHeight="1" thickBot="1" x14ac:dyDescent="0.5">
      <c r="B3" s="5" t="s">
        <v>1</v>
      </c>
      <c r="C3" s="6"/>
      <c r="D3" s="6"/>
      <c r="E3" s="117" t="s">
        <v>56</v>
      </c>
      <c r="F3" s="118"/>
      <c r="G3" s="118"/>
      <c r="H3" s="118"/>
      <c r="I3" s="118"/>
      <c r="J3" s="118"/>
      <c r="K3" s="118"/>
      <c r="L3" s="118"/>
      <c r="M3" s="118"/>
      <c r="N3" s="66" t="s">
        <v>69</v>
      </c>
      <c r="O3" s="8"/>
      <c r="P3" s="86" t="s">
        <v>91</v>
      </c>
    </row>
    <row r="4" spans="2:16" ht="19.2" customHeight="1" thickBot="1" x14ac:dyDescent="0.5">
      <c r="B4" s="10" t="s">
        <v>2</v>
      </c>
      <c r="C4" s="11"/>
      <c r="D4" s="6"/>
      <c r="E4" s="119" t="s">
        <v>57</v>
      </c>
      <c r="F4" s="118"/>
      <c r="G4" s="118"/>
      <c r="H4" s="118"/>
      <c r="I4" s="118"/>
      <c r="J4" s="118"/>
      <c r="K4" s="118"/>
      <c r="L4" s="118"/>
      <c r="M4" s="118"/>
      <c r="N4" s="12"/>
      <c r="O4" s="13" t="s">
        <v>3</v>
      </c>
      <c r="P4" s="14"/>
    </row>
    <row r="5" spans="2:16" ht="14.4" customHeight="1" x14ac:dyDescent="0.45">
      <c r="B5" s="7" t="s">
        <v>4</v>
      </c>
      <c r="C5" s="8"/>
      <c r="D5" s="8"/>
      <c r="E5" s="8"/>
      <c r="F5" s="8"/>
      <c r="G5" s="8"/>
      <c r="H5" s="8"/>
      <c r="I5" s="8"/>
      <c r="J5" s="8"/>
      <c r="K5" s="8"/>
      <c r="L5" s="8"/>
      <c r="M5" s="8"/>
      <c r="N5" s="19"/>
      <c r="O5" s="120" t="s">
        <v>58</v>
      </c>
      <c r="P5" s="121"/>
    </row>
    <row r="6" spans="2:16" ht="25.2" customHeight="1" x14ac:dyDescent="0.45">
      <c r="B6" s="19"/>
      <c r="C6" s="122" t="s">
        <v>59</v>
      </c>
      <c r="D6" s="123"/>
      <c r="E6" s="123"/>
      <c r="F6" s="123"/>
      <c r="G6" s="123"/>
      <c r="H6" s="123"/>
      <c r="I6" s="123"/>
      <c r="J6" s="123"/>
      <c r="K6" s="123"/>
      <c r="L6" s="123"/>
      <c r="M6" s="124"/>
      <c r="N6" s="19"/>
      <c r="O6" s="17" t="s">
        <v>5</v>
      </c>
      <c r="P6" s="18">
        <v>702</v>
      </c>
    </row>
    <row r="7" spans="2:16" ht="25.2" customHeight="1" x14ac:dyDescent="0.45">
      <c r="B7" s="19"/>
      <c r="C7" s="123"/>
      <c r="D7" s="123"/>
      <c r="E7" s="123"/>
      <c r="F7" s="123"/>
      <c r="G7" s="123"/>
      <c r="H7" s="123"/>
      <c r="I7" s="123"/>
      <c r="J7" s="123"/>
      <c r="K7" s="123"/>
      <c r="L7" s="123"/>
      <c r="M7" s="124"/>
      <c r="N7" s="19"/>
      <c r="O7" s="20" t="s">
        <v>6</v>
      </c>
      <c r="P7" s="18">
        <v>371</v>
      </c>
    </row>
    <row r="8" spans="2:16" ht="25.2" customHeight="1" x14ac:dyDescent="0.45">
      <c r="B8" s="19"/>
      <c r="C8" s="123"/>
      <c r="D8" s="123"/>
      <c r="E8" s="123"/>
      <c r="F8" s="123"/>
      <c r="G8" s="123"/>
      <c r="H8" s="123"/>
      <c r="I8" s="123"/>
      <c r="J8" s="123"/>
      <c r="K8" s="123"/>
      <c r="L8" s="123"/>
      <c r="M8" s="124"/>
      <c r="N8" s="19"/>
      <c r="O8" s="17" t="s">
        <v>7</v>
      </c>
      <c r="P8" s="18">
        <v>0</v>
      </c>
    </row>
    <row r="9" spans="2:16" ht="25.2" customHeight="1" x14ac:dyDescent="0.45">
      <c r="B9" s="19"/>
      <c r="C9" s="123"/>
      <c r="D9" s="123"/>
      <c r="E9" s="123"/>
      <c r="F9" s="123"/>
      <c r="G9" s="123"/>
      <c r="H9" s="123"/>
      <c r="I9" s="123"/>
      <c r="J9" s="123"/>
      <c r="K9" s="123"/>
      <c r="L9" s="123"/>
      <c r="M9" s="124"/>
      <c r="N9" s="19"/>
      <c r="O9" s="17" t="s">
        <v>8</v>
      </c>
      <c r="P9" s="18">
        <v>0</v>
      </c>
    </row>
    <row r="10" spans="2:16" ht="22.8" customHeight="1" thickBot="1" x14ac:dyDescent="0.5">
      <c r="B10" s="21"/>
      <c r="C10" s="125"/>
      <c r="D10" s="125"/>
      <c r="E10" s="125"/>
      <c r="F10" s="125"/>
      <c r="G10" s="125"/>
      <c r="H10" s="125"/>
      <c r="I10" s="125"/>
      <c r="J10" s="125"/>
      <c r="K10" s="125"/>
      <c r="L10" s="125"/>
      <c r="M10" s="126"/>
      <c r="N10" s="21"/>
      <c r="O10" s="23" t="s">
        <v>9</v>
      </c>
      <c r="P10" s="24">
        <v>0</v>
      </c>
    </row>
    <row r="11" spans="2:16" ht="15" customHeight="1" x14ac:dyDescent="0.45">
      <c r="B11" s="25" t="s">
        <v>10</v>
      </c>
      <c r="C11" s="26"/>
      <c r="D11" s="26"/>
      <c r="E11" s="27"/>
      <c r="F11" s="27"/>
      <c r="G11" s="27"/>
      <c r="H11" s="27"/>
      <c r="I11" s="27"/>
      <c r="J11" s="27"/>
      <c r="K11" s="27"/>
      <c r="L11" s="27"/>
      <c r="M11" s="27"/>
      <c r="N11" s="16"/>
      <c r="O11" s="16"/>
      <c r="P11" s="28"/>
    </row>
    <row r="12" spans="2:16" ht="17.399999999999999" customHeight="1" x14ac:dyDescent="0.45">
      <c r="B12" s="25"/>
      <c r="C12" s="127" t="s">
        <v>11</v>
      </c>
      <c r="D12" s="128"/>
      <c r="E12" s="129"/>
      <c r="F12" s="130" t="s">
        <v>60</v>
      </c>
      <c r="G12" s="131"/>
      <c r="H12" s="131"/>
      <c r="I12" s="131"/>
      <c r="J12" s="131"/>
      <c r="K12" s="131"/>
      <c r="L12" s="131"/>
      <c r="M12" s="131"/>
      <c r="N12" s="131"/>
      <c r="O12" s="131"/>
      <c r="P12" s="132"/>
    </row>
    <row r="13" spans="2:16" ht="23.4" customHeight="1" thickBot="1" x14ac:dyDescent="0.3">
      <c r="B13" s="25"/>
      <c r="C13" s="136">
        <v>10</v>
      </c>
      <c r="D13" s="136"/>
      <c r="E13" s="29" t="s">
        <v>12</v>
      </c>
      <c r="F13" s="133"/>
      <c r="G13" s="134"/>
      <c r="H13" s="134"/>
      <c r="I13" s="134"/>
      <c r="J13" s="134"/>
      <c r="K13" s="134"/>
      <c r="L13" s="134"/>
      <c r="M13" s="134"/>
      <c r="N13" s="134"/>
      <c r="O13" s="134"/>
      <c r="P13" s="135"/>
    </row>
    <row r="14" spans="2:16" ht="14.4" customHeight="1" thickBot="1" x14ac:dyDescent="0.5">
      <c r="B14" s="30" t="s">
        <v>13</v>
      </c>
      <c r="C14" s="31"/>
      <c r="D14" s="31"/>
      <c r="E14" s="32"/>
      <c r="F14" s="32"/>
      <c r="G14" s="32"/>
      <c r="H14" s="32"/>
      <c r="I14" s="32"/>
      <c r="J14" s="32"/>
      <c r="K14" s="32"/>
      <c r="L14" s="32"/>
      <c r="M14" s="32"/>
      <c r="N14" s="32"/>
      <c r="O14" s="32"/>
      <c r="P14" s="33"/>
    </row>
    <row r="15" spans="2:16" ht="15.6" customHeight="1" x14ac:dyDescent="0.45">
      <c r="B15" s="19"/>
      <c r="C15" s="108" t="s">
        <v>61</v>
      </c>
      <c r="D15" s="108"/>
      <c r="E15" s="108"/>
      <c r="F15" s="137" t="s">
        <v>14</v>
      </c>
      <c r="G15" s="138"/>
      <c r="H15" s="138"/>
      <c r="I15" s="138"/>
      <c r="J15" s="138"/>
      <c r="K15" s="138"/>
      <c r="L15" s="138"/>
      <c r="M15" s="138"/>
      <c r="N15" s="88" t="s">
        <v>90</v>
      </c>
      <c r="O15" s="89"/>
      <c r="P15" s="90"/>
    </row>
    <row r="16" spans="2:16" ht="18.600000000000001" customHeight="1" thickBot="1" x14ac:dyDescent="0.5">
      <c r="B16" s="19"/>
      <c r="C16" s="108"/>
      <c r="D16" s="108"/>
      <c r="E16" s="108"/>
      <c r="F16" s="111" t="s">
        <v>15</v>
      </c>
      <c r="G16" s="112"/>
      <c r="H16" s="115" t="s">
        <v>16</v>
      </c>
      <c r="I16" s="116"/>
      <c r="J16" s="116"/>
      <c r="K16" s="116"/>
      <c r="L16" s="116"/>
      <c r="M16" s="139"/>
      <c r="N16" s="91" t="s">
        <v>44</v>
      </c>
      <c r="O16" s="92"/>
      <c r="P16" s="65" t="s">
        <v>45</v>
      </c>
    </row>
    <row r="17" spans="2:16" ht="25.2" customHeight="1" thickTop="1" x14ac:dyDescent="0.45">
      <c r="B17" s="19"/>
      <c r="C17" s="34" t="s">
        <v>17</v>
      </c>
      <c r="D17" s="47" t="s">
        <v>62</v>
      </c>
      <c r="E17" s="47" t="s">
        <v>63</v>
      </c>
      <c r="F17" s="113"/>
      <c r="G17" s="114"/>
      <c r="H17" s="35" t="s">
        <v>18</v>
      </c>
      <c r="I17" s="35" t="s">
        <v>19</v>
      </c>
      <c r="J17" s="35" t="s">
        <v>20</v>
      </c>
      <c r="K17" s="42" t="s">
        <v>32</v>
      </c>
      <c r="L17" s="36" t="s">
        <v>21</v>
      </c>
      <c r="M17" s="41" t="s">
        <v>31</v>
      </c>
      <c r="N17" s="91" t="s">
        <v>50</v>
      </c>
      <c r="O17" s="92"/>
      <c r="P17" s="65" t="s">
        <v>51</v>
      </c>
    </row>
    <row r="18" spans="2:16" ht="15.6" customHeight="1" thickBot="1" x14ac:dyDescent="0.3">
      <c r="B18" s="19"/>
      <c r="C18" s="42" t="s">
        <v>34</v>
      </c>
      <c r="D18" s="50">
        <v>60</v>
      </c>
      <c r="E18" s="50">
        <v>10</v>
      </c>
      <c r="F18" s="98" t="s">
        <v>23</v>
      </c>
      <c r="G18" s="37" t="s">
        <v>22</v>
      </c>
      <c r="H18" s="38">
        <f>IF(E18&lt;=10,D18*$P6)</f>
        <v>42120</v>
      </c>
      <c r="I18" s="38" t="str">
        <f>IF(E19&lt;=10,D19*$P6,"0")</f>
        <v>0</v>
      </c>
      <c r="J18" s="38">
        <f>IF(E20&lt;=10,D20*$P6,"0")</f>
        <v>21060</v>
      </c>
      <c r="K18" s="38" t="str">
        <f>IF(E21&lt;=10,D21*$P6,"0")</f>
        <v>0</v>
      </c>
      <c r="L18" s="38" t="str">
        <f>IF(E22&lt;=10,D22*$P6,"0")</f>
        <v>0</v>
      </c>
      <c r="M18" s="38" t="str">
        <f>IF(E23&lt;=10,D23*$P6,"0")</f>
        <v>0</v>
      </c>
      <c r="N18" s="140">
        <f>SUM(H18:M22)</f>
        <v>207870</v>
      </c>
      <c r="O18" s="141"/>
      <c r="P18" s="84">
        <f>N18/C13</f>
        <v>20787</v>
      </c>
    </row>
    <row r="19" spans="2:16" ht="15.6" customHeight="1" x14ac:dyDescent="0.45">
      <c r="B19" s="19"/>
      <c r="C19" s="50" t="s">
        <v>25</v>
      </c>
      <c r="D19" s="50">
        <v>120</v>
      </c>
      <c r="E19" s="50">
        <v>20</v>
      </c>
      <c r="F19" s="99"/>
      <c r="G19" s="39" t="s">
        <v>24</v>
      </c>
      <c r="H19" s="38">
        <f>IF(E18&lt;=20,D18*$P7,"0")</f>
        <v>22260</v>
      </c>
      <c r="I19" s="38">
        <f>IF(E19&lt;=20,D19*$P7,"0")</f>
        <v>44520</v>
      </c>
      <c r="J19" s="38">
        <f>IF(E20&lt;=20,D20*$P7,"0")</f>
        <v>11130</v>
      </c>
      <c r="K19" s="38">
        <f>IF(E21&lt;=20,D21*$P7,"0")</f>
        <v>48230</v>
      </c>
      <c r="L19" s="38">
        <f>IF(E22&lt;=20,D22*$P7,"0")</f>
        <v>7420</v>
      </c>
      <c r="M19" s="83">
        <f>IF(E23&lt;=20,D23*$P7,"0")</f>
        <v>11130</v>
      </c>
      <c r="N19" s="88" t="s">
        <v>93</v>
      </c>
      <c r="O19" s="89"/>
      <c r="P19" s="90"/>
    </row>
    <row r="20" spans="2:16" ht="15.6" customHeight="1" x14ac:dyDescent="0.45">
      <c r="B20" s="19"/>
      <c r="C20" s="50" t="s">
        <v>20</v>
      </c>
      <c r="D20" s="50">
        <v>30</v>
      </c>
      <c r="E20" s="50">
        <v>10</v>
      </c>
      <c r="F20" s="99"/>
      <c r="G20" s="37" t="s">
        <v>26</v>
      </c>
      <c r="H20" s="38">
        <f>IF(OR(E18=10,E18=30),D18*$P8,"0")</f>
        <v>0</v>
      </c>
      <c r="I20" s="38" t="str">
        <f>IF(OR(E19=10,E19=30),D19*$P8,"0")</f>
        <v>0</v>
      </c>
      <c r="J20" s="38">
        <f>IF(OR(E20=10,E20=30),D20*$P8,"0")</f>
        <v>0</v>
      </c>
      <c r="K20" s="38" t="str">
        <f>IF(OR(E21=10,E21=30),D21*$P8,"0")</f>
        <v>0</v>
      </c>
      <c r="L20" s="38" t="str">
        <f>IF(OR(E22=10,E22=30),D22*$P8,"0")</f>
        <v>0</v>
      </c>
      <c r="M20" s="83" t="str">
        <f>IF(OR(E23=10,E23=30),D23*$P8,"0")</f>
        <v>0</v>
      </c>
      <c r="N20" s="142" t="s">
        <v>44</v>
      </c>
      <c r="O20" s="143"/>
      <c r="P20" s="65" t="s">
        <v>45</v>
      </c>
    </row>
    <row r="21" spans="2:16" ht="15.6" customHeight="1" x14ac:dyDescent="0.45">
      <c r="B21" s="19"/>
      <c r="C21" s="42" t="s">
        <v>32</v>
      </c>
      <c r="D21" s="50">
        <v>130</v>
      </c>
      <c r="E21" s="50">
        <v>20</v>
      </c>
      <c r="F21" s="99"/>
      <c r="G21" s="37" t="s">
        <v>27</v>
      </c>
      <c r="H21" s="38">
        <f>IF(OR(E18&lt;=20,E18=40),D18*$P9,"0")</f>
        <v>0</v>
      </c>
      <c r="I21" s="38">
        <f>IF(OR(E19&lt;=20,E19=40),D19*$P9,"0")</f>
        <v>0</v>
      </c>
      <c r="J21" s="38">
        <f>IF(OR(E20&lt;=20,E20=40),D20*$P9,"0")</f>
        <v>0</v>
      </c>
      <c r="K21" s="38">
        <f>IF(OR(E21&lt;=20,E21=40),D21*$P9,"0")</f>
        <v>0</v>
      </c>
      <c r="L21" s="38">
        <f>IF(OR(E22&lt;=20,E22=40),D22*$P9,"0")</f>
        <v>0</v>
      </c>
      <c r="M21" s="83">
        <f>IF(OR(E23&lt;=20,E23=40),D23*$P9,"0")</f>
        <v>0</v>
      </c>
      <c r="N21" s="91" t="s">
        <v>50</v>
      </c>
      <c r="O21" s="92"/>
      <c r="P21" s="65" t="s">
        <v>51</v>
      </c>
    </row>
    <row r="22" spans="2:16" ht="15.6" customHeight="1" thickBot="1" x14ac:dyDescent="0.3">
      <c r="B22" s="19"/>
      <c r="C22" s="43" t="s">
        <v>21</v>
      </c>
      <c r="D22" s="43">
        <v>20</v>
      </c>
      <c r="E22" s="50">
        <v>20</v>
      </c>
      <c r="F22" s="100"/>
      <c r="G22" s="37" t="s">
        <v>28</v>
      </c>
      <c r="H22" s="38">
        <f>IF(OR(E18=10,E18=50),D18*$P10,"0")</f>
        <v>0</v>
      </c>
      <c r="I22" s="38" t="str">
        <f>IF(OR(E19=10,F18=50),D19*$P10,"0")</f>
        <v>0</v>
      </c>
      <c r="J22" s="38">
        <f>IF(OR(E20=10,E20=50),D20*$P10,"0")</f>
        <v>0</v>
      </c>
      <c r="K22" s="38" t="str">
        <f>IF(OR(E21=10,E21=50),D21*$P10,"0")</f>
        <v>0</v>
      </c>
      <c r="L22" s="38" t="str">
        <f>IF(OR(E22=10,E22=50),D22*$P10,"0")</f>
        <v>0</v>
      </c>
      <c r="M22" s="83" t="str">
        <f>IF(OR(E23=10,E23=50),D23*$P10,"0")</f>
        <v>0</v>
      </c>
      <c r="N22" s="93">
        <f>IF(P3="個人設置型浄化槽",N18*(4/10), N18*(10/10))</f>
        <v>207870</v>
      </c>
      <c r="O22" s="94"/>
      <c r="P22" s="85">
        <f>IF(P3="個人設置型浄化槽",P18*(4/10), P18*(10/10))</f>
        <v>20787</v>
      </c>
    </row>
    <row r="23" spans="2:16" ht="15.6" customHeight="1" x14ac:dyDescent="0.25">
      <c r="B23" s="19"/>
      <c r="C23" s="49" t="s">
        <v>36</v>
      </c>
      <c r="D23" s="50">
        <v>30</v>
      </c>
      <c r="E23" s="50">
        <v>20</v>
      </c>
      <c r="F23" s="45"/>
      <c r="G23" s="54"/>
      <c r="H23" s="54"/>
      <c r="I23" s="54"/>
      <c r="J23" s="54"/>
      <c r="K23" s="54"/>
      <c r="L23" s="54"/>
      <c r="M23" s="55"/>
      <c r="N23" s="56"/>
      <c r="O23" s="56"/>
      <c r="P23" s="57"/>
    </row>
    <row r="24" spans="2:16" ht="15.6" customHeight="1" thickBot="1" x14ac:dyDescent="0.5">
      <c r="B24" s="21"/>
      <c r="C24" s="101" t="s">
        <v>64</v>
      </c>
      <c r="D24" s="102"/>
      <c r="E24" s="102"/>
      <c r="F24" s="48" t="s">
        <v>33</v>
      </c>
      <c r="G24" s="103" t="s">
        <v>65</v>
      </c>
      <c r="H24" s="104"/>
      <c r="I24" s="104"/>
      <c r="J24" s="104"/>
      <c r="K24" s="104"/>
      <c r="L24" s="104"/>
      <c r="M24" s="104"/>
      <c r="N24" s="104"/>
      <c r="O24" s="104"/>
      <c r="P24" s="105"/>
    </row>
    <row r="25" spans="2:16" x14ac:dyDescent="0.45">
      <c r="B25" s="25" t="s">
        <v>29</v>
      </c>
      <c r="C25" s="26"/>
      <c r="D25" s="26"/>
      <c r="E25" s="16"/>
      <c r="F25" s="16"/>
      <c r="G25" s="16"/>
      <c r="H25" s="16"/>
      <c r="I25" s="58"/>
      <c r="J25" s="58"/>
      <c r="K25" s="58"/>
      <c r="L25" s="58"/>
      <c r="M25" s="58"/>
      <c r="N25" s="58"/>
      <c r="O25" s="58"/>
      <c r="P25" s="59"/>
    </row>
    <row r="26" spans="2:16" ht="111.6" customHeight="1" thickBot="1" x14ac:dyDescent="0.5">
      <c r="B26" s="21"/>
      <c r="C26" s="95" t="s">
        <v>66</v>
      </c>
      <c r="D26" s="96"/>
      <c r="E26" s="106"/>
      <c r="F26" s="106"/>
      <c r="G26" s="106"/>
      <c r="H26" s="106"/>
      <c r="I26" s="106"/>
      <c r="J26" s="106"/>
      <c r="K26" s="106"/>
      <c r="L26" s="106"/>
      <c r="M26" s="106"/>
      <c r="N26" s="106"/>
      <c r="O26" s="106"/>
      <c r="P26" s="107"/>
    </row>
    <row r="27" spans="2:16" ht="15.6" customHeight="1" x14ac:dyDescent="0.45">
      <c r="B27" s="7" t="s">
        <v>30</v>
      </c>
      <c r="C27" s="8"/>
      <c r="D27" s="8"/>
      <c r="E27" s="40"/>
      <c r="F27" s="40"/>
      <c r="G27" s="40"/>
      <c r="H27" s="40"/>
      <c r="I27" s="40"/>
      <c r="J27" s="40"/>
      <c r="K27" s="40"/>
      <c r="L27" s="40"/>
      <c r="M27" s="31"/>
      <c r="N27" s="31"/>
      <c r="O27" s="31"/>
      <c r="P27" s="9"/>
    </row>
    <row r="28" spans="2:16" ht="93.6" customHeight="1" thickBot="1" x14ac:dyDescent="0.5">
      <c r="B28" s="21"/>
      <c r="C28" s="95" t="s">
        <v>67</v>
      </c>
      <c r="D28" s="96"/>
      <c r="E28" s="96"/>
      <c r="F28" s="96"/>
      <c r="G28" s="96"/>
      <c r="H28" s="96"/>
      <c r="I28" s="96"/>
      <c r="J28" s="96"/>
      <c r="K28" s="96"/>
      <c r="L28" s="96"/>
      <c r="M28" s="96"/>
      <c r="N28" s="96"/>
      <c r="O28" s="96"/>
      <c r="P28" s="97"/>
    </row>
    <row r="29" spans="2:16" ht="9.6" customHeight="1" x14ac:dyDescent="0.45"/>
  </sheetData>
  <mergeCells count="24">
    <mergeCell ref="C28:P28"/>
    <mergeCell ref="C15:E16"/>
    <mergeCell ref="F15:M15"/>
    <mergeCell ref="N15:P15"/>
    <mergeCell ref="F16:G17"/>
    <mergeCell ref="H16:M16"/>
    <mergeCell ref="N16:O16"/>
    <mergeCell ref="N17:O17"/>
    <mergeCell ref="F18:F22"/>
    <mergeCell ref="N22:O22"/>
    <mergeCell ref="C24:E24"/>
    <mergeCell ref="G24:P24"/>
    <mergeCell ref="C26:P26"/>
    <mergeCell ref="N18:O18"/>
    <mergeCell ref="N20:O20"/>
    <mergeCell ref="N21:O21"/>
    <mergeCell ref="N19:P19"/>
    <mergeCell ref="E3:M3"/>
    <mergeCell ref="E4:M4"/>
    <mergeCell ref="O5:P5"/>
    <mergeCell ref="C6:M10"/>
    <mergeCell ref="C12:E12"/>
    <mergeCell ref="F12:P13"/>
    <mergeCell ref="C13:D13"/>
  </mergeCells>
  <phoneticPr fontId="1"/>
  <dataValidations count="1">
    <dataValidation type="list" allowBlank="1" showInputMessage="1" showErrorMessage="1" sqref="P3" xr:uid="{48A5CFC3-AE92-48B7-820B-2BCFE83DAC69}">
      <formula1>"個人設置型浄化槽, 公共浄化槽"</formula1>
    </dataValidation>
  </dataValidations>
  <pageMargins left="0.70866141732283472" right="0.70866141732283472" top="0.74803149606299213" bottom="0.74803149606299213" header="0.31496062992125984" footer="0.31496062992125984"/>
  <pageSetup paperSize="9" scale="67"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CD8F1-1C28-4F45-A5A6-ADB7167E5915}">
  <sheetPr>
    <pageSetUpPr fitToPage="1"/>
  </sheetPr>
  <dimension ref="B1:P29"/>
  <sheetViews>
    <sheetView showGridLines="0" view="pageBreakPreview" zoomScale="85" zoomScaleNormal="100" zoomScaleSheetLayoutView="85" zoomScalePageLayoutView="70" workbookViewId="0"/>
  </sheetViews>
  <sheetFormatPr defaultColWidth="8.69921875" defaultRowHeight="15.6" x14ac:dyDescent="0.45"/>
  <cols>
    <col min="1" max="1" width="1.59765625" style="2" customWidth="1"/>
    <col min="2" max="2" width="2.3984375" style="1" customWidth="1"/>
    <col min="3" max="3" width="18.296875" style="2" customWidth="1"/>
    <col min="4" max="5" width="15.5" style="2" customWidth="1"/>
    <col min="6" max="6" width="2.3984375" style="2" customWidth="1"/>
    <col min="7" max="8" width="11.69921875" style="2" customWidth="1"/>
    <col min="9" max="9" width="13" style="2" customWidth="1"/>
    <col min="10" max="13" width="11.69921875" style="2" customWidth="1"/>
    <col min="14" max="14" width="2.3984375" style="2" customWidth="1"/>
    <col min="15" max="16" width="19.296875" style="2" customWidth="1"/>
    <col min="17" max="17" width="1.59765625" style="2" customWidth="1"/>
    <col min="18" max="21" width="8.69921875" style="2"/>
    <col min="22" max="22" width="14.5" style="2" customWidth="1"/>
    <col min="23" max="16384" width="8.69921875" style="2"/>
  </cols>
  <sheetData>
    <row r="1" spans="2:16" ht="9.6" customHeight="1" x14ac:dyDescent="0.45"/>
    <row r="2" spans="2:16" s="1" customFormat="1" ht="18.600000000000001" thickBot="1" x14ac:dyDescent="0.4">
      <c r="B2" s="3" t="s">
        <v>0</v>
      </c>
      <c r="C2" s="4"/>
      <c r="D2" s="4"/>
      <c r="E2" s="4"/>
      <c r="F2" s="4"/>
      <c r="G2" s="4"/>
      <c r="H2" s="4"/>
      <c r="I2" s="4"/>
      <c r="J2" s="4"/>
      <c r="K2" s="4"/>
      <c r="L2" s="4"/>
      <c r="M2" s="4"/>
      <c r="N2" s="4"/>
      <c r="O2" s="4"/>
      <c r="P2" s="51" t="s">
        <v>37</v>
      </c>
    </row>
    <row r="3" spans="2:16" ht="19.2" customHeight="1" thickBot="1" x14ac:dyDescent="0.5">
      <c r="B3" s="5" t="s">
        <v>1</v>
      </c>
      <c r="C3" s="6"/>
      <c r="D3" s="6"/>
      <c r="E3" s="118" t="s">
        <v>38</v>
      </c>
      <c r="F3" s="118"/>
      <c r="G3" s="118"/>
      <c r="H3" s="118"/>
      <c r="I3" s="118"/>
      <c r="J3" s="118"/>
      <c r="K3" s="118"/>
      <c r="L3" s="118"/>
      <c r="M3" s="118"/>
      <c r="N3" s="66" t="s">
        <v>69</v>
      </c>
      <c r="O3" s="8"/>
      <c r="P3" s="86" t="s">
        <v>91</v>
      </c>
    </row>
    <row r="4" spans="2:16" ht="19.2" customHeight="1" thickBot="1" x14ac:dyDescent="0.5">
      <c r="B4" s="10" t="s">
        <v>2</v>
      </c>
      <c r="C4" s="11"/>
      <c r="D4" s="6"/>
      <c r="E4" s="118" t="s">
        <v>39</v>
      </c>
      <c r="F4" s="118"/>
      <c r="G4" s="118"/>
      <c r="H4" s="118"/>
      <c r="I4" s="118"/>
      <c r="J4" s="118"/>
      <c r="K4" s="118"/>
      <c r="L4" s="118"/>
      <c r="M4" s="118"/>
      <c r="N4" s="12"/>
      <c r="O4" s="13" t="s">
        <v>3</v>
      </c>
      <c r="P4" s="14"/>
    </row>
    <row r="5" spans="2:16" ht="14.4" customHeight="1" x14ac:dyDescent="0.45">
      <c r="B5" s="7" t="s">
        <v>4</v>
      </c>
      <c r="C5" s="8"/>
      <c r="D5" s="8"/>
      <c r="E5" s="8"/>
      <c r="F5" s="8"/>
      <c r="G5" s="8"/>
      <c r="H5" s="8"/>
      <c r="I5" s="8"/>
      <c r="J5" s="8"/>
      <c r="K5" s="8"/>
      <c r="L5" s="8"/>
      <c r="M5" s="15"/>
      <c r="N5" s="16"/>
      <c r="O5" s="144" t="s">
        <v>40</v>
      </c>
      <c r="P5" s="145"/>
    </row>
    <row r="6" spans="2:16" ht="25.2" customHeight="1" x14ac:dyDescent="0.45">
      <c r="B6" s="19"/>
      <c r="C6" s="146" t="s">
        <v>41</v>
      </c>
      <c r="D6" s="123"/>
      <c r="E6" s="123"/>
      <c r="F6" s="123"/>
      <c r="G6" s="123"/>
      <c r="H6" s="123"/>
      <c r="I6" s="123"/>
      <c r="J6" s="123"/>
      <c r="K6" s="123"/>
      <c r="L6" s="123"/>
      <c r="M6" s="123"/>
      <c r="N6" s="16"/>
      <c r="O6" s="17" t="s">
        <v>5</v>
      </c>
      <c r="P6" s="52">
        <v>707</v>
      </c>
    </row>
    <row r="7" spans="2:16" ht="25.2" customHeight="1" x14ac:dyDescent="0.45">
      <c r="B7" s="19"/>
      <c r="C7" s="123"/>
      <c r="D7" s="123"/>
      <c r="E7" s="123"/>
      <c r="F7" s="123"/>
      <c r="G7" s="123"/>
      <c r="H7" s="123"/>
      <c r="I7" s="123"/>
      <c r="J7" s="123"/>
      <c r="K7" s="123"/>
      <c r="L7" s="123"/>
      <c r="M7" s="123"/>
      <c r="N7" s="16"/>
      <c r="O7" s="20" t="s">
        <v>6</v>
      </c>
      <c r="P7" s="52">
        <v>1509</v>
      </c>
    </row>
    <row r="8" spans="2:16" ht="25.2" customHeight="1" x14ac:dyDescent="0.45">
      <c r="B8" s="19"/>
      <c r="C8" s="123"/>
      <c r="D8" s="123"/>
      <c r="E8" s="123"/>
      <c r="F8" s="123"/>
      <c r="G8" s="123"/>
      <c r="H8" s="123"/>
      <c r="I8" s="123"/>
      <c r="J8" s="123"/>
      <c r="K8" s="123"/>
      <c r="L8" s="123"/>
      <c r="M8" s="123"/>
      <c r="N8" s="16"/>
      <c r="O8" s="17" t="s">
        <v>7</v>
      </c>
      <c r="P8" s="52">
        <v>1</v>
      </c>
    </row>
    <row r="9" spans="2:16" ht="25.2" customHeight="1" x14ac:dyDescent="0.45">
      <c r="B9" s="19"/>
      <c r="C9" s="123"/>
      <c r="D9" s="123"/>
      <c r="E9" s="123"/>
      <c r="F9" s="123"/>
      <c r="G9" s="123"/>
      <c r="H9" s="123"/>
      <c r="I9" s="123"/>
      <c r="J9" s="123"/>
      <c r="K9" s="123"/>
      <c r="L9" s="123"/>
      <c r="M9" s="123"/>
      <c r="N9" s="16"/>
      <c r="O9" s="17" t="s">
        <v>8</v>
      </c>
      <c r="P9" s="52">
        <v>0</v>
      </c>
    </row>
    <row r="10" spans="2:16" ht="22.8" customHeight="1" thickBot="1" x14ac:dyDescent="0.5">
      <c r="B10" s="21"/>
      <c r="C10" s="125"/>
      <c r="D10" s="125"/>
      <c r="E10" s="125"/>
      <c r="F10" s="125"/>
      <c r="G10" s="125"/>
      <c r="H10" s="125"/>
      <c r="I10" s="125"/>
      <c r="J10" s="125"/>
      <c r="K10" s="125"/>
      <c r="L10" s="125"/>
      <c r="M10" s="125"/>
      <c r="N10" s="22"/>
      <c r="O10" s="23" t="s">
        <v>9</v>
      </c>
      <c r="P10" s="53">
        <v>0</v>
      </c>
    </row>
    <row r="11" spans="2:16" ht="15" customHeight="1" x14ac:dyDescent="0.45">
      <c r="B11" s="25" t="s">
        <v>10</v>
      </c>
      <c r="C11" s="26"/>
      <c r="D11" s="26"/>
      <c r="E11" s="27"/>
      <c r="F11" s="27"/>
      <c r="G11" s="27"/>
      <c r="H11" s="27"/>
      <c r="I11" s="27"/>
      <c r="J11" s="27"/>
      <c r="K11" s="27"/>
      <c r="L11" s="27"/>
      <c r="M11" s="27"/>
      <c r="N11" s="16"/>
      <c r="O11" s="16"/>
      <c r="P11" s="28"/>
    </row>
    <row r="12" spans="2:16" ht="17.399999999999999" customHeight="1" x14ac:dyDescent="0.45">
      <c r="B12" s="25"/>
      <c r="C12" s="127" t="s">
        <v>11</v>
      </c>
      <c r="D12" s="128"/>
      <c r="E12" s="129"/>
      <c r="F12" s="147" t="s">
        <v>42</v>
      </c>
      <c r="G12" s="131"/>
      <c r="H12" s="131"/>
      <c r="I12" s="131"/>
      <c r="J12" s="131"/>
      <c r="K12" s="131"/>
      <c r="L12" s="131"/>
      <c r="M12" s="131"/>
      <c r="N12" s="131"/>
      <c r="O12" s="131"/>
      <c r="P12" s="132"/>
    </row>
    <row r="13" spans="2:16" ht="23.4" customHeight="1" thickBot="1" x14ac:dyDescent="0.3">
      <c r="B13" s="25"/>
      <c r="C13" s="136">
        <v>10</v>
      </c>
      <c r="D13" s="136"/>
      <c r="E13" s="29" t="s">
        <v>12</v>
      </c>
      <c r="F13" s="133"/>
      <c r="G13" s="134"/>
      <c r="H13" s="134"/>
      <c r="I13" s="134"/>
      <c r="J13" s="134"/>
      <c r="K13" s="134"/>
      <c r="L13" s="134"/>
      <c r="M13" s="134"/>
      <c r="N13" s="134"/>
      <c r="O13" s="134"/>
      <c r="P13" s="135"/>
    </row>
    <row r="14" spans="2:16" ht="14.4" customHeight="1" thickBot="1" x14ac:dyDescent="0.5">
      <c r="B14" s="30" t="s">
        <v>13</v>
      </c>
      <c r="C14" s="31"/>
      <c r="D14" s="31"/>
      <c r="E14" s="32"/>
      <c r="F14" s="32"/>
      <c r="G14" s="32"/>
      <c r="H14" s="32"/>
      <c r="I14" s="32"/>
      <c r="J14" s="32"/>
      <c r="K14" s="32"/>
      <c r="L14" s="32"/>
      <c r="M14" s="32"/>
      <c r="N14" s="32"/>
      <c r="O14" s="32"/>
      <c r="P14" s="33"/>
    </row>
    <row r="15" spans="2:16" ht="15.6" customHeight="1" x14ac:dyDescent="0.45">
      <c r="B15" s="19"/>
      <c r="C15" s="108" t="s">
        <v>43</v>
      </c>
      <c r="D15" s="108"/>
      <c r="E15" s="108"/>
      <c r="F15" s="138" t="s">
        <v>14</v>
      </c>
      <c r="G15" s="138"/>
      <c r="H15" s="138"/>
      <c r="I15" s="138"/>
      <c r="J15" s="138"/>
      <c r="K15" s="138"/>
      <c r="L15" s="138"/>
      <c r="M15" s="138"/>
      <c r="N15" s="88" t="s">
        <v>90</v>
      </c>
      <c r="O15" s="89"/>
      <c r="P15" s="90"/>
    </row>
    <row r="16" spans="2:16" ht="18.600000000000001" customHeight="1" thickBot="1" x14ac:dyDescent="0.5">
      <c r="B16" s="19"/>
      <c r="C16" s="108"/>
      <c r="D16" s="108"/>
      <c r="E16" s="108"/>
      <c r="F16" s="111" t="s">
        <v>15</v>
      </c>
      <c r="G16" s="112"/>
      <c r="H16" s="115" t="s">
        <v>16</v>
      </c>
      <c r="I16" s="116"/>
      <c r="J16" s="116"/>
      <c r="K16" s="116"/>
      <c r="L16" s="116"/>
      <c r="M16" s="139"/>
      <c r="N16" s="91" t="s">
        <v>44</v>
      </c>
      <c r="O16" s="92"/>
      <c r="P16" s="65" t="s">
        <v>45</v>
      </c>
    </row>
    <row r="17" spans="2:16" ht="25.2" customHeight="1" thickTop="1" x14ac:dyDescent="0.45">
      <c r="B17" s="19"/>
      <c r="C17" s="34" t="s">
        <v>17</v>
      </c>
      <c r="D17" s="34" t="s">
        <v>46</v>
      </c>
      <c r="E17" s="34" t="s">
        <v>47</v>
      </c>
      <c r="F17" s="113"/>
      <c r="G17" s="114"/>
      <c r="H17" s="35" t="s">
        <v>18</v>
      </c>
      <c r="I17" s="35" t="s">
        <v>19</v>
      </c>
      <c r="J17" s="35" t="s">
        <v>20</v>
      </c>
      <c r="K17" s="50" t="s">
        <v>48</v>
      </c>
      <c r="L17" s="36" t="s">
        <v>21</v>
      </c>
      <c r="M17" s="36" t="s">
        <v>49</v>
      </c>
      <c r="N17" s="91" t="s">
        <v>50</v>
      </c>
      <c r="O17" s="92"/>
      <c r="P17" s="65" t="s">
        <v>51</v>
      </c>
    </row>
    <row r="18" spans="2:16" ht="15.6" customHeight="1" thickBot="1" x14ac:dyDescent="0.3">
      <c r="B18" s="19"/>
      <c r="C18" s="50" t="s">
        <v>18</v>
      </c>
      <c r="D18" s="50">
        <v>52</v>
      </c>
      <c r="E18" s="50">
        <v>10</v>
      </c>
      <c r="F18" s="98" t="s">
        <v>23</v>
      </c>
      <c r="G18" s="37" t="s">
        <v>22</v>
      </c>
      <c r="H18" s="38">
        <f>IF(E18&lt;=10,D18*$P6)</f>
        <v>36764</v>
      </c>
      <c r="I18" s="38">
        <f>IF(E19&lt;=10,D19*$P6,"0")</f>
        <v>95445</v>
      </c>
      <c r="J18" s="38" t="str">
        <f>IF(E20&lt;=10,D20*$P6,"0")</f>
        <v>0</v>
      </c>
      <c r="K18" s="38" t="str">
        <f>IF(E21&lt;=10,D21*$P6,"0")</f>
        <v>0</v>
      </c>
      <c r="L18" s="38" t="str">
        <f>IF(E22&lt;=10,D22*$P6,"0")</f>
        <v>0</v>
      </c>
      <c r="M18" s="38">
        <f>IF(E23&lt;=10,D23*$P6,"0")</f>
        <v>0</v>
      </c>
      <c r="N18" s="140">
        <f>SUM(H18:M22)</f>
        <v>594303</v>
      </c>
      <c r="O18" s="141"/>
      <c r="P18" s="84">
        <f>N18/C13</f>
        <v>59430.3</v>
      </c>
    </row>
    <row r="19" spans="2:16" ht="15.6" customHeight="1" x14ac:dyDescent="0.45">
      <c r="B19" s="19"/>
      <c r="C19" s="50" t="s">
        <v>25</v>
      </c>
      <c r="D19" s="50">
        <v>135</v>
      </c>
      <c r="E19" s="50">
        <v>10</v>
      </c>
      <c r="F19" s="99"/>
      <c r="G19" s="39" t="s">
        <v>24</v>
      </c>
      <c r="H19" s="38">
        <f>IF(E18&lt;=20,D18*$P7,"0")</f>
        <v>78468</v>
      </c>
      <c r="I19" s="38">
        <f>IF(E19&lt;=20,D19*$P7,"0")</f>
        <v>203715</v>
      </c>
      <c r="J19" s="38">
        <f>IF(E20&lt;=20,D20*$P7,"0")</f>
        <v>52815</v>
      </c>
      <c r="K19" s="38" t="str">
        <f>IF(E21&lt;=20,D21*$P7,"0")</f>
        <v>0</v>
      </c>
      <c r="L19" s="38">
        <f>IF(E22&lt;=20,D22*$P7,"0")</f>
        <v>126756</v>
      </c>
      <c r="M19" s="38">
        <f>IF(E23&lt;=20,D23*$P7,"0")</f>
        <v>0</v>
      </c>
      <c r="N19" s="88" t="s">
        <v>93</v>
      </c>
      <c r="O19" s="89"/>
      <c r="P19" s="90"/>
    </row>
    <row r="20" spans="2:16" ht="15.6" customHeight="1" x14ac:dyDescent="0.45">
      <c r="B20" s="19"/>
      <c r="C20" s="50" t="s">
        <v>20</v>
      </c>
      <c r="D20" s="50">
        <v>35</v>
      </c>
      <c r="E20" s="50">
        <v>20</v>
      </c>
      <c r="F20" s="99"/>
      <c r="G20" s="37" t="s">
        <v>26</v>
      </c>
      <c r="H20" s="38">
        <f>IF(OR(E18=10,E18=30),D18*$P8,"0")</f>
        <v>52</v>
      </c>
      <c r="I20" s="38">
        <f>IF(OR(E19=10,E19=30),D19*$P8,"0")</f>
        <v>135</v>
      </c>
      <c r="J20" s="38" t="str">
        <f>IF(OR(E20=10,E20=30),D20*$P8,"0")</f>
        <v>0</v>
      </c>
      <c r="K20" s="38">
        <f>IF(OR(E21=10,E21=30),D21*$P8,"0")</f>
        <v>153</v>
      </c>
      <c r="L20" s="38" t="str">
        <f>IF(OR(E22=10,E22=30),D22*$P8,"0")</f>
        <v>0</v>
      </c>
      <c r="M20" s="38" t="str">
        <f>IF(OR(E23=10,E23=30),D23*$P8,"0")</f>
        <v>0</v>
      </c>
      <c r="N20" s="142" t="s">
        <v>44</v>
      </c>
      <c r="O20" s="143"/>
      <c r="P20" s="65" t="s">
        <v>45</v>
      </c>
    </row>
    <row r="21" spans="2:16" ht="15.6" customHeight="1" x14ac:dyDescent="0.45">
      <c r="B21" s="19"/>
      <c r="C21" s="50" t="s">
        <v>48</v>
      </c>
      <c r="D21" s="50">
        <v>153</v>
      </c>
      <c r="E21" s="50">
        <v>30</v>
      </c>
      <c r="F21" s="99"/>
      <c r="G21" s="37" t="s">
        <v>27</v>
      </c>
      <c r="H21" s="38">
        <f>IF(OR(E18&lt;=20,E18=40),D18*$P9,"0")</f>
        <v>0</v>
      </c>
      <c r="I21" s="38">
        <f>IF(OR(E19&lt;=20,E19=40),D19*$P9,"0")</f>
        <v>0</v>
      </c>
      <c r="J21" s="38">
        <f>IF(OR(E20&lt;=20,E20=40),D20*$P9,"0")</f>
        <v>0</v>
      </c>
      <c r="K21" s="38" t="str">
        <f>IF(OR(E21&lt;=20,E21=40),D21*$P9,"0")</f>
        <v>0</v>
      </c>
      <c r="L21" s="38">
        <f>IF(OR(E22&lt;=20,E22=40),D22*$P9,"0")</f>
        <v>0</v>
      </c>
      <c r="M21" s="38">
        <f>IF(OR(E23&lt;=20,E23=40),D23*$P9,"0")</f>
        <v>0</v>
      </c>
      <c r="N21" s="91" t="s">
        <v>50</v>
      </c>
      <c r="O21" s="92"/>
      <c r="P21" s="65" t="s">
        <v>51</v>
      </c>
    </row>
    <row r="22" spans="2:16" ht="15.6" customHeight="1" thickBot="1" x14ac:dyDescent="0.3">
      <c r="B22" s="19"/>
      <c r="C22" s="43" t="s">
        <v>21</v>
      </c>
      <c r="D22" s="43">
        <v>84</v>
      </c>
      <c r="E22" s="50">
        <v>20</v>
      </c>
      <c r="F22" s="100"/>
      <c r="G22" s="44" t="s">
        <v>28</v>
      </c>
      <c r="H22" s="38">
        <f>IF(OR(E18=10,E18=50),D18*$P10,"0")</f>
        <v>0</v>
      </c>
      <c r="I22" s="38">
        <f>IF(OR(E19=10,F18=50),D19*$P10,"0")</f>
        <v>0</v>
      </c>
      <c r="J22" s="38" t="str">
        <f>IF(OR(E20=10,E20=50),D20*$P10,"0")</f>
        <v>0</v>
      </c>
      <c r="K22" s="38" t="str">
        <f>IF(OR(E21=10,E21=50),D21*$P10,"0")</f>
        <v>0</v>
      </c>
      <c r="L22" s="38" t="str">
        <f>IF(OR(E22=10,E22=50),D22*$P10,"0")</f>
        <v>0</v>
      </c>
      <c r="M22" s="38" t="str">
        <f>IF(OR(E23=10,E23=50),D23*$P10,"0")</f>
        <v>0</v>
      </c>
      <c r="N22" s="93">
        <f>IF(P3="個人設置型浄化槽",N18*(4/10), N18*(10/10))</f>
        <v>594303</v>
      </c>
      <c r="O22" s="94"/>
      <c r="P22" s="85">
        <f>IF(P3="個人設置型浄化槽",P18*(4/10), P18*(10/10))</f>
        <v>59430.3</v>
      </c>
    </row>
    <row r="23" spans="2:16" ht="15.6" customHeight="1" x14ac:dyDescent="0.25">
      <c r="B23" s="19"/>
      <c r="C23" s="50" t="s">
        <v>36</v>
      </c>
      <c r="D23" s="50">
        <v>0</v>
      </c>
      <c r="E23" s="50">
        <v>0</v>
      </c>
      <c r="F23" s="45"/>
      <c r="G23" s="54"/>
      <c r="H23" s="54"/>
      <c r="I23" s="54"/>
      <c r="J23" s="54"/>
      <c r="K23" s="54"/>
      <c r="L23" s="54"/>
      <c r="M23" s="55"/>
      <c r="N23" s="56"/>
      <c r="O23" s="56"/>
      <c r="P23" s="57"/>
    </row>
    <row r="24" spans="2:16" ht="15.6" customHeight="1" thickBot="1" x14ac:dyDescent="0.5">
      <c r="B24" s="21"/>
      <c r="C24" s="101" t="s">
        <v>52</v>
      </c>
      <c r="D24" s="102"/>
      <c r="E24" s="102"/>
      <c r="F24" s="48" t="s">
        <v>53</v>
      </c>
      <c r="G24" s="149"/>
      <c r="H24" s="150"/>
      <c r="I24" s="150"/>
      <c r="J24" s="150"/>
      <c r="K24" s="150"/>
      <c r="L24" s="150"/>
      <c r="M24" s="150"/>
      <c r="N24" s="150"/>
      <c r="O24" s="150"/>
      <c r="P24" s="151"/>
    </row>
    <row r="25" spans="2:16" x14ac:dyDescent="0.45">
      <c r="B25" s="25" t="s">
        <v>29</v>
      </c>
      <c r="C25" s="26"/>
      <c r="D25" s="26"/>
      <c r="E25" s="16"/>
      <c r="F25" s="16"/>
      <c r="G25" s="16"/>
      <c r="H25" s="16"/>
      <c r="I25" s="58"/>
      <c r="J25" s="58"/>
      <c r="K25" s="58"/>
      <c r="L25" s="58"/>
      <c r="M25" s="58"/>
      <c r="N25" s="58"/>
      <c r="O25" s="58"/>
      <c r="P25" s="59"/>
    </row>
    <row r="26" spans="2:16" ht="111.6" customHeight="1" thickBot="1" x14ac:dyDescent="0.5">
      <c r="B26" s="21"/>
      <c r="C26" s="126" t="s">
        <v>54</v>
      </c>
      <c r="D26" s="96"/>
      <c r="E26" s="106"/>
      <c r="F26" s="106"/>
      <c r="G26" s="106"/>
      <c r="H26" s="106"/>
      <c r="I26" s="106"/>
      <c r="J26" s="106"/>
      <c r="K26" s="106"/>
      <c r="L26" s="106"/>
      <c r="M26" s="106"/>
      <c r="N26" s="106"/>
      <c r="O26" s="106"/>
      <c r="P26" s="107"/>
    </row>
    <row r="27" spans="2:16" ht="15.6" customHeight="1" x14ac:dyDescent="0.45">
      <c r="B27" s="7" t="s">
        <v>30</v>
      </c>
      <c r="C27" s="8"/>
      <c r="D27" s="8"/>
      <c r="E27" s="40"/>
      <c r="F27" s="40"/>
      <c r="G27" s="40"/>
      <c r="H27" s="40"/>
      <c r="I27" s="40"/>
      <c r="J27" s="40"/>
      <c r="K27" s="40"/>
      <c r="L27" s="40"/>
      <c r="M27" s="31"/>
      <c r="N27" s="31"/>
      <c r="O27" s="31"/>
      <c r="P27" s="9"/>
    </row>
    <row r="28" spans="2:16" ht="93.6" customHeight="1" thickBot="1" x14ac:dyDescent="0.5">
      <c r="B28" s="21"/>
      <c r="C28" s="148" t="s">
        <v>55</v>
      </c>
      <c r="D28" s="96"/>
      <c r="E28" s="96"/>
      <c r="F28" s="96"/>
      <c r="G28" s="96"/>
      <c r="H28" s="96"/>
      <c r="I28" s="96"/>
      <c r="J28" s="96"/>
      <c r="K28" s="96"/>
      <c r="L28" s="96"/>
      <c r="M28" s="96"/>
      <c r="N28" s="96"/>
      <c r="O28" s="96"/>
      <c r="P28" s="97"/>
    </row>
    <row r="29" spans="2:16" ht="9.6" customHeight="1" x14ac:dyDescent="0.45"/>
  </sheetData>
  <mergeCells count="24">
    <mergeCell ref="C28:P28"/>
    <mergeCell ref="C15:E16"/>
    <mergeCell ref="F15:M15"/>
    <mergeCell ref="N15:P15"/>
    <mergeCell ref="F16:G17"/>
    <mergeCell ref="H16:M16"/>
    <mergeCell ref="N16:O16"/>
    <mergeCell ref="N17:O17"/>
    <mergeCell ref="F18:F22"/>
    <mergeCell ref="N22:O22"/>
    <mergeCell ref="C24:E24"/>
    <mergeCell ref="G24:P24"/>
    <mergeCell ref="C26:P26"/>
    <mergeCell ref="N18:O18"/>
    <mergeCell ref="N20:O20"/>
    <mergeCell ref="N21:O21"/>
    <mergeCell ref="N19:P19"/>
    <mergeCell ref="E3:M3"/>
    <mergeCell ref="E4:M4"/>
    <mergeCell ref="O5:P5"/>
    <mergeCell ref="C6:M10"/>
    <mergeCell ref="C12:E12"/>
    <mergeCell ref="F12:P13"/>
    <mergeCell ref="C13:D13"/>
  </mergeCells>
  <phoneticPr fontId="1"/>
  <dataValidations count="1">
    <dataValidation type="list" allowBlank="1" showInputMessage="1" showErrorMessage="1" sqref="P3" xr:uid="{A0C25098-B2CE-478F-8EBF-A46CB5AF1930}">
      <formula1>"個人設置型浄化槽, 公共浄化槽"</formula1>
    </dataValidation>
  </dataValidations>
  <pageMargins left="0.70866141732283472" right="0.70866141732283472" top="0.74803149606299213" bottom="0.74803149606299213" header="0.31496062992125984" footer="0.31496062992125984"/>
  <pageSetup paperSize="9" scale="65"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1BCD8-AD19-4EE7-A6F2-3C976E8E8962}">
  <sheetPr>
    <pageSetUpPr fitToPage="1"/>
  </sheetPr>
  <dimension ref="B1:P29"/>
  <sheetViews>
    <sheetView showGridLines="0" view="pageBreakPreview" zoomScale="85" zoomScaleNormal="100" zoomScaleSheetLayoutView="85" zoomScalePageLayoutView="70" workbookViewId="0"/>
  </sheetViews>
  <sheetFormatPr defaultColWidth="8.69921875" defaultRowHeight="15.6" x14ac:dyDescent="0.45"/>
  <cols>
    <col min="1" max="1" width="1.59765625" style="2" customWidth="1"/>
    <col min="2" max="2" width="2.3984375" style="1" customWidth="1"/>
    <col min="3" max="3" width="18.19921875" style="2" customWidth="1"/>
    <col min="4" max="5" width="15.5" style="2" customWidth="1"/>
    <col min="6" max="6" width="2.3984375" style="2" customWidth="1"/>
    <col min="7" max="8" width="11.69921875" style="2" customWidth="1"/>
    <col min="9" max="9" width="13" style="2" customWidth="1"/>
    <col min="10" max="13" width="11.69921875" style="2" customWidth="1"/>
    <col min="14" max="14" width="2.3984375" style="2" customWidth="1"/>
    <col min="15" max="16" width="20.5" style="2" customWidth="1"/>
    <col min="17" max="17" width="1.59765625" style="2" customWidth="1"/>
    <col min="18" max="21" width="8.69921875" style="2"/>
    <col min="22" max="22" width="14.5" style="2" customWidth="1"/>
    <col min="23" max="16384" width="8.69921875" style="2"/>
  </cols>
  <sheetData>
    <row r="1" spans="2:16" ht="9.6" customHeight="1" x14ac:dyDescent="0.45"/>
    <row r="2" spans="2:16" s="1" customFormat="1" ht="18.600000000000001" thickBot="1" x14ac:dyDescent="0.4">
      <c r="B2" s="3" t="s">
        <v>0</v>
      </c>
      <c r="C2" s="4"/>
      <c r="D2" s="4"/>
      <c r="E2" s="4"/>
      <c r="F2" s="4"/>
      <c r="G2" s="4"/>
      <c r="H2" s="4"/>
      <c r="I2" s="4"/>
      <c r="J2" s="4"/>
      <c r="K2" s="4"/>
      <c r="L2" s="4"/>
      <c r="M2" s="4"/>
      <c r="N2" s="4"/>
      <c r="O2" s="4"/>
      <c r="P2" s="46" t="s">
        <v>35</v>
      </c>
    </row>
    <row r="3" spans="2:16" ht="19.2" customHeight="1" thickBot="1" x14ac:dyDescent="0.5">
      <c r="B3" s="5" t="s">
        <v>1</v>
      </c>
      <c r="C3" s="6"/>
      <c r="D3" s="6"/>
      <c r="E3" s="168" t="s">
        <v>72</v>
      </c>
      <c r="F3" s="117"/>
      <c r="G3" s="117"/>
      <c r="H3" s="117"/>
      <c r="I3" s="117"/>
      <c r="J3" s="117"/>
      <c r="K3" s="117"/>
      <c r="L3" s="117"/>
      <c r="M3" s="117"/>
      <c r="N3" s="66" t="s">
        <v>69</v>
      </c>
      <c r="O3" s="8"/>
      <c r="P3" s="86" t="s">
        <v>92</v>
      </c>
    </row>
    <row r="4" spans="2:16" ht="19.2" customHeight="1" thickBot="1" x14ac:dyDescent="0.5">
      <c r="B4" s="10" t="s">
        <v>2</v>
      </c>
      <c r="C4" s="11"/>
      <c r="D4" s="6"/>
      <c r="E4" s="168" t="s">
        <v>73</v>
      </c>
      <c r="F4" s="117"/>
      <c r="G4" s="117"/>
      <c r="H4" s="117"/>
      <c r="I4" s="117"/>
      <c r="J4" s="117"/>
      <c r="K4" s="117"/>
      <c r="L4" s="117"/>
      <c r="M4" s="117"/>
      <c r="N4" s="67"/>
      <c r="O4" s="62" t="s">
        <v>74</v>
      </c>
      <c r="P4" s="14"/>
    </row>
    <row r="5" spans="2:16" ht="14.4" customHeight="1" x14ac:dyDescent="0.45">
      <c r="B5" s="7" t="s">
        <v>4</v>
      </c>
      <c r="C5" s="8"/>
      <c r="D5" s="8"/>
      <c r="E5" s="8"/>
      <c r="F5" s="8"/>
      <c r="G5" s="8"/>
      <c r="H5" s="8"/>
      <c r="I5" s="8"/>
      <c r="J5" s="8"/>
      <c r="K5" s="8"/>
      <c r="L5" s="8"/>
      <c r="M5" s="15"/>
      <c r="N5" s="16"/>
      <c r="O5" s="169" t="s">
        <v>75</v>
      </c>
      <c r="P5" s="170"/>
    </row>
    <row r="6" spans="2:16" ht="25.2" customHeight="1" x14ac:dyDescent="0.45">
      <c r="B6" s="19"/>
      <c r="C6" s="122" t="s">
        <v>94</v>
      </c>
      <c r="D6" s="123"/>
      <c r="E6" s="123"/>
      <c r="F6" s="123"/>
      <c r="G6" s="123"/>
      <c r="H6" s="123"/>
      <c r="I6" s="123"/>
      <c r="J6" s="123"/>
      <c r="K6" s="123"/>
      <c r="L6" s="123"/>
      <c r="M6" s="124"/>
      <c r="N6" s="68"/>
      <c r="O6" s="17" t="s">
        <v>5</v>
      </c>
      <c r="P6" s="69">
        <v>612</v>
      </c>
    </row>
    <row r="7" spans="2:16" ht="25.2" customHeight="1" x14ac:dyDescent="0.45">
      <c r="B7" s="19"/>
      <c r="C7" s="123"/>
      <c r="D7" s="123"/>
      <c r="E7" s="123"/>
      <c r="F7" s="123"/>
      <c r="G7" s="123"/>
      <c r="H7" s="123"/>
      <c r="I7" s="123"/>
      <c r="J7" s="123"/>
      <c r="K7" s="123"/>
      <c r="L7" s="123"/>
      <c r="M7" s="124"/>
      <c r="N7" s="68"/>
      <c r="O7" s="20" t="s">
        <v>6</v>
      </c>
      <c r="P7" s="69">
        <v>1251</v>
      </c>
    </row>
    <row r="8" spans="2:16" ht="25.2" customHeight="1" x14ac:dyDescent="0.45">
      <c r="B8" s="19"/>
      <c r="C8" s="123"/>
      <c r="D8" s="123"/>
      <c r="E8" s="123"/>
      <c r="F8" s="123"/>
      <c r="G8" s="123"/>
      <c r="H8" s="123"/>
      <c r="I8" s="123"/>
      <c r="J8" s="123"/>
      <c r="K8" s="123"/>
      <c r="L8" s="123"/>
      <c r="M8" s="124"/>
      <c r="N8" s="68"/>
      <c r="O8" s="17" t="s">
        <v>7</v>
      </c>
      <c r="P8" s="69">
        <v>1019</v>
      </c>
    </row>
    <row r="9" spans="2:16" ht="25.2" customHeight="1" x14ac:dyDescent="0.45">
      <c r="B9" s="19"/>
      <c r="C9" s="123"/>
      <c r="D9" s="123"/>
      <c r="E9" s="123"/>
      <c r="F9" s="123"/>
      <c r="G9" s="123"/>
      <c r="H9" s="123"/>
      <c r="I9" s="123"/>
      <c r="J9" s="123"/>
      <c r="K9" s="123"/>
      <c r="L9" s="123"/>
      <c r="M9" s="124"/>
      <c r="N9" s="68"/>
      <c r="O9" s="17" t="s">
        <v>8</v>
      </c>
      <c r="P9" s="69">
        <v>24</v>
      </c>
    </row>
    <row r="10" spans="2:16" ht="29.4" customHeight="1" thickBot="1" x14ac:dyDescent="0.5">
      <c r="B10" s="21"/>
      <c r="C10" s="125"/>
      <c r="D10" s="125"/>
      <c r="E10" s="125"/>
      <c r="F10" s="125"/>
      <c r="G10" s="125"/>
      <c r="H10" s="125"/>
      <c r="I10" s="125"/>
      <c r="J10" s="125"/>
      <c r="K10" s="125"/>
      <c r="L10" s="125"/>
      <c r="M10" s="126"/>
      <c r="N10" s="70"/>
      <c r="O10" s="23" t="s">
        <v>9</v>
      </c>
      <c r="P10" s="71">
        <v>0</v>
      </c>
    </row>
    <row r="11" spans="2:16" ht="15" customHeight="1" x14ac:dyDescent="0.45">
      <c r="B11" s="25" t="s">
        <v>10</v>
      </c>
      <c r="C11" s="26"/>
      <c r="D11" s="26"/>
      <c r="E11" s="27"/>
      <c r="F11" s="27"/>
      <c r="G11" s="27"/>
      <c r="H11" s="27"/>
      <c r="I11" s="27"/>
      <c r="J11" s="27"/>
      <c r="K11" s="27"/>
      <c r="L11" s="27"/>
      <c r="M11" s="27"/>
      <c r="N11" s="16"/>
      <c r="O11" s="16"/>
      <c r="P11" s="28"/>
    </row>
    <row r="12" spans="2:16" ht="17.399999999999999" customHeight="1" x14ac:dyDescent="0.45">
      <c r="B12" s="25"/>
      <c r="C12" s="171" t="s">
        <v>11</v>
      </c>
      <c r="D12" s="172"/>
      <c r="E12" s="173"/>
      <c r="F12" s="174" t="s">
        <v>76</v>
      </c>
      <c r="G12" s="175"/>
      <c r="H12" s="175"/>
      <c r="I12" s="175"/>
      <c r="J12" s="175"/>
      <c r="K12" s="175"/>
      <c r="L12" s="175"/>
      <c r="M12" s="175"/>
      <c r="N12" s="175"/>
      <c r="O12" s="175"/>
      <c r="P12" s="176"/>
    </row>
    <row r="13" spans="2:16" ht="23.4" customHeight="1" thickBot="1" x14ac:dyDescent="0.3">
      <c r="B13" s="25"/>
      <c r="C13" s="136">
        <v>10</v>
      </c>
      <c r="D13" s="136"/>
      <c r="E13" s="72" t="s">
        <v>12</v>
      </c>
      <c r="F13" s="177"/>
      <c r="G13" s="178"/>
      <c r="H13" s="178"/>
      <c r="I13" s="178"/>
      <c r="J13" s="178"/>
      <c r="K13" s="178"/>
      <c r="L13" s="178"/>
      <c r="M13" s="178"/>
      <c r="N13" s="178"/>
      <c r="O13" s="178"/>
      <c r="P13" s="179"/>
    </row>
    <row r="14" spans="2:16" ht="14.4" customHeight="1" thickBot="1" x14ac:dyDescent="0.5">
      <c r="B14" s="30" t="s">
        <v>13</v>
      </c>
      <c r="C14" s="31"/>
      <c r="D14" s="31"/>
      <c r="E14" s="73"/>
      <c r="F14" s="73"/>
      <c r="G14" s="73"/>
      <c r="H14" s="73"/>
      <c r="I14" s="73"/>
      <c r="J14" s="73"/>
      <c r="K14" s="73"/>
      <c r="L14" s="73"/>
      <c r="M14" s="73"/>
      <c r="N14" s="73"/>
      <c r="O14" s="73"/>
      <c r="P14" s="74"/>
    </row>
    <row r="15" spans="2:16" ht="15.6" customHeight="1" x14ac:dyDescent="0.45">
      <c r="B15" s="19"/>
      <c r="C15" s="161" t="s">
        <v>43</v>
      </c>
      <c r="D15" s="161"/>
      <c r="E15" s="161"/>
      <c r="F15" s="162" t="s">
        <v>70</v>
      </c>
      <c r="G15" s="163"/>
      <c r="H15" s="163"/>
      <c r="I15" s="163"/>
      <c r="J15" s="163"/>
      <c r="K15" s="163"/>
      <c r="L15" s="163"/>
      <c r="M15" s="163"/>
      <c r="N15" s="88" t="s">
        <v>90</v>
      </c>
      <c r="O15" s="89"/>
      <c r="P15" s="90"/>
    </row>
    <row r="16" spans="2:16" ht="18.600000000000001" customHeight="1" thickBot="1" x14ac:dyDescent="0.5">
      <c r="B16" s="19"/>
      <c r="C16" s="161"/>
      <c r="D16" s="161"/>
      <c r="E16" s="161"/>
      <c r="F16" s="164" t="s">
        <v>77</v>
      </c>
      <c r="G16" s="165"/>
      <c r="H16" s="115" t="s">
        <v>78</v>
      </c>
      <c r="I16" s="116"/>
      <c r="J16" s="116"/>
      <c r="K16" s="116"/>
      <c r="L16" s="116"/>
      <c r="M16" s="139"/>
      <c r="N16" s="91" t="s">
        <v>44</v>
      </c>
      <c r="O16" s="92"/>
      <c r="P16" s="65" t="s">
        <v>45</v>
      </c>
    </row>
    <row r="17" spans="2:16" ht="25.2" customHeight="1" thickTop="1" x14ac:dyDescent="0.45">
      <c r="B17" s="19"/>
      <c r="C17" s="87" t="s">
        <v>17</v>
      </c>
      <c r="D17" s="47" t="s">
        <v>62</v>
      </c>
      <c r="E17" s="47" t="s">
        <v>63</v>
      </c>
      <c r="F17" s="166"/>
      <c r="G17" s="167"/>
      <c r="H17" s="35" t="s">
        <v>79</v>
      </c>
      <c r="I17" s="35" t="s">
        <v>80</v>
      </c>
      <c r="J17" s="35" t="s">
        <v>81</v>
      </c>
      <c r="K17" s="42" t="s">
        <v>32</v>
      </c>
      <c r="L17" s="36" t="s">
        <v>82</v>
      </c>
      <c r="M17" s="41" t="s">
        <v>31</v>
      </c>
      <c r="N17" s="91" t="s">
        <v>50</v>
      </c>
      <c r="O17" s="92"/>
      <c r="P17" s="65" t="s">
        <v>51</v>
      </c>
    </row>
    <row r="18" spans="2:16" ht="15.6" customHeight="1" thickBot="1" x14ac:dyDescent="0.3">
      <c r="B18" s="19"/>
      <c r="C18" s="42" t="s">
        <v>83</v>
      </c>
      <c r="D18" s="64">
        <v>52</v>
      </c>
      <c r="E18" s="64">
        <v>10</v>
      </c>
      <c r="F18" s="158" t="s">
        <v>84</v>
      </c>
      <c r="G18" s="75" t="s">
        <v>22</v>
      </c>
      <c r="H18" s="38">
        <f>IF(E18&lt;=10,D18*$P6)</f>
        <v>31824</v>
      </c>
      <c r="I18" s="38">
        <f>IF(E19&lt;=10,D19*$P6,"0")</f>
        <v>82620</v>
      </c>
      <c r="J18" s="38" t="str">
        <f>IF(E20&lt;=10,D20*$P6,"0")</f>
        <v>0</v>
      </c>
      <c r="K18" s="38" t="str">
        <f>IF(E21&lt;=10,D21*$P6,"0")</f>
        <v>0</v>
      </c>
      <c r="L18" s="38" t="str">
        <f>IF(E22&lt;=10,D22*$P6,"0")</f>
        <v>0</v>
      </c>
      <c r="M18" s="38">
        <f>IF(E23&lt;=10,D23*$P6,"0")</f>
        <v>0</v>
      </c>
      <c r="N18" s="93">
        <f>SUM(H18:M22)</f>
        <v>851054</v>
      </c>
      <c r="O18" s="94"/>
      <c r="P18" s="85">
        <f>N18/C13</f>
        <v>85105.4</v>
      </c>
    </row>
    <row r="19" spans="2:16" ht="15.6" customHeight="1" x14ac:dyDescent="0.45">
      <c r="B19" s="19"/>
      <c r="C19" s="64" t="s">
        <v>85</v>
      </c>
      <c r="D19" s="64">
        <v>135</v>
      </c>
      <c r="E19" s="64">
        <v>10</v>
      </c>
      <c r="F19" s="159"/>
      <c r="G19" s="76" t="s">
        <v>86</v>
      </c>
      <c r="H19" s="38">
        <f>IF(E18&lt;=20,D18*$P7,"0")</f>
        <v>65052</v>
      </c>
      <c r="I19" s="38">
        <f>IF(E19&lt;=20,D19*$P7,"0")</f>
        <v>168885</v>
      </c>
      <c r="J19" s="38">
        <f>IF(E20&lt;=20,D20*$P7,"0")</f>
        <v>43785</v>
      </c>
      <c r="K19" s="38" t="str">
        <f>IF(E21&lt;=20,D21*$P7,"0")</f>
        <v>0</v>
      </c>
      <c r="L19" s="38">
        <f>IF(E22&lt;=20,D22*$P7,"0")</f>
        <v>105084</v>
      </c>
      <c r="M19" s="38">
        <f>IF(E23&lt;=20,D23*$P7,"0")</f>
        <v>0</v>
      </c>
      <c r="N19" s="88" t="s">
        <v>93</v>
      </c>
      <c r="O19" s="89"/>
      <c r="P19" s="90"/>
    </row>
    <row r="20" spans="2:16" ht="15.6" customHeight="1" x14ac:dyDescent="0.45">
      <c r="B20" s="19"/>
      <c r="C20" s="64" t="s">
        <v>81</v>
      </c>
      <c r="D20" s="64">
        <v>35</v>
      </c>
      <c r="E20" s="64">
        <v>20</v>
      </c>
      <c r="F20" s="159"/>
      <c r="G20" s="75" t="s">
        <v>87</v>
      </c>
      <c r="H20" s="38">
        <f>IF(OR(E18=10,E18=30),D18*$P8,"0")</f>
        <v>52988</v>
      </c>
      <c r="I20" s="38">
        <f>IF(OR(E19=10,E19=30),D19*$P8,"0")</f>
        <v>137565</v>
      </c>
      <c r="J20" s="38" t="str">
        <f>IF(OR(E20=10,E20=30),D20*$P8,"0")</f>
        <v>0</v>
      </c>
      <c r="K20" s="38">
        <f>IF(OR(E21=10,E21=30),D21*$P8,"0")</f>
        <v>155907</v>
      </c>
      <c r="L20" s="38" t="str">
        <f>IF(OR(E22=10,E22=30),D22*$P8,"0")</f>
        <v>0</v>
      </c>
      <c r="M20" s="38" t="str">
        <f>IF(OR(E23=10,E23=30),D23*$P8,"0")</f>
        <v>0</v>
      </c>
      <c r="N20" s="91" t="s">
        <v>44</v>
      </c>
      <c r="O20" s="92"/>
      <c r="P20" s="65" t="s">
        <v>45</v>
      </c>
    </row>
    <row r="21" spans="2:16" ht="15.6" customHeight="1" x14ac:dyDescent="0.45">
      <c r="B21" s="19"/>
      <c r="C21" s="42" t="s">
        <v>32</v>
      </c>
      <c r="D21" s="64">
        <v>153</v>
      </c>
      <c r="E21" s="64">
        <v>30</v>
      </c>
      <c r="F21" s="159"/>
      <c r="G21" s="75" t="s">
        <v>88</v>
      </c>
      <c r="H21" s="38">
        <f>IF(OR(E18&lt;=20,E18=40),D18*$P9,"0")</f>
        <v>1248</v>
      </c>
      <c r="I21" s="38">
        <f>IF(OR(E19&lt;=20,E19=40),D19*$P9,"0")</f>
        <v>3240</v>
      </c>
      <c r="J21" s="38">
        <f>IF(OR(E20&lt;=20,E20=40),D20*$P9,"0")</f>
        <v>840</v>
      </c>
      <c r="K21" s="38" t="str">
        <f>IF(OR(E21&lt;=20,E21=40),D21*$P9,"0")</f>
        <v>0</v>
      </c>
      <c r="L21" s="38">
        <f>IF(OR(E22&lt;=20,E22=40),D22*$P9,"0")</f>
        <v>2016</v>
      </c>
      <c r="M21" s="38">
        <f>IF(OR(E23&lt;=20,E23=40),D23*$P9,"0")</f>
        <v>0</v>
      </c>
      <c r="N21" s="91" t="s">
        <v>50</v>
      </c>
      <c r="O21" s="92"/>
      <c r="P21" s="65" t="s">
        <v>51</v>
      </c>
    </row>
    <row r="22" spans="2:16" ht="15.6" customHeight="1" thickBot="1" x14ac:dyDescent="0.3">
      <c r="B22" s="19"/>
      <c r="C22" s="43" t="s">
        <v>82</v>
      </c>
      <c r="D22" s="43">
        <v>84</v>
      </c>
      <c r="E22" s="64">
        <v>20</v>
      </c>
      <c r="F22" s="160"/>
      <c r="G22" s="77" t="s">
        <v>28</v>
      </c>
      <c r="H22" s="38">
        <f>IF(OR(E18=10,E18=50),D18*$P10,"0")</f>
        <v>0</v>
      </c>
      <c r="I22" s="38">
        <f>IF(OR(E19=10,F18=50),D19*$P10,"0")</f>
        <v>0</v>
      </c>
      <c r="J22" s="38" t="str">
        <f>IF(OR(E20=10,E20=50),D20*$P10,"0")</f>
        <v>0</v>
      </c>
      <c r="K22" s="38" t="str">
        <f>IF(OR(E21=10,E21=50),D21*$P10,"0")</f>
        <v>0</v>
      </c>
      <c r="L22" s="38" t="str">
        <f>IF(OR(E22=10,E22=50),D22*$P10,"0")</f>
        <v>0</v>
      </c>
      <c r="M22" s="38" t="str">
        <f>IF(OR(E23=10,E23=50),D23*$P10,"0")</f>
        <v>0</v>
      </c>
      <c r="N22" s="93">
        <f>IF(P3="個人設置型浄化槽",N18*(4/10), N18*(10/10))</f>
        <v>340421.60000000003</v>
      </c>
      <c r="O22" s="94"/>
      <c r="P22" s="85">
        <f>IF(P3="個人設置型浄化槽",P18*(4/10), P18*(10/10))</f>
        <v>34042.159999999996</v>
      </c>
    </row>
    <row r="23" spans="2:16" ht="15.6" customHeight="1" x14ac:dyDescent="0.25">
      <c r="B23" s="19"/>
      <c r="C23" s="78" t="s">
        <v>36</v>
      </c>
      <c r="D23" s="64">
        <v>0</v>
      </c>
      <c r="E23" s="64">
        <v>0</v>
      </c>
      <c r="F23" s="79"/>
      <c r="G23" s="80"/>
      <c r="H23" s="80"/>
      <c r="I23" s="80"/>
      <c r="J23" s="80"/>
      <c r="K23" s="80"/>
      <c r="L23" s="80"/>
      <c r="M23" s="81"/>
      <c r="N23" s="56"/>
      <c r="O23" s="56"/>
      <c r="P23" s="57"/>
    </row>
    <row r="24" spans="2:16" ht="15.6" customHeight="1" thickBot="1" x14ac:dyDescent="0.5">
      <c r="B24" s="21"/>
      <c r="C24" s="152" t="s">
        <v>64</v>
      </c>
      <c r="D24" s="153"/>
      <c r="E24" s="153"/>
      <c r="F24" s="82" t="s">
        <v>89</v>
      </c>
      <c r="G24" s="154"/>
      <c r="H24" s="155"/>
      <c r="I24" s="155"/>
      <c r="J24" s="155"/>
      <c r="K24" s="155"/>
      <c r="L24" s="155"/>
      <c r="M24" s="155"/>
      <c r="N24" s="155"/>
      <c r="O24" s="155"/>
      <c r="P24" s="156"/>
    </row>
    <row r="25" spans="2:16" x14ac:dyDescent="0.45">
      <c r="B25" s="25" t="s">
        <v>29</v>
      </c>
      <c r="C25" s="26"/>
      <c r="D25" s="26"/>
      <c r="E25" s="16"/>
      <c r="F25" s="16"/>
      <c r="G25" s="16"/>
      <c r="H25" s="16"/>
      <c r="I25" s="58"/>
      <c r="J25" s="58"/>
      <c r="K25" s="58"/>
      <c r="L25" s="58"/>
      <c r="M25" s="58"/>
      <c r="N25" s="58"/>
      <c r="O25" s="58"/>
      <c r="P25" s="59"/>
    </row>
    <row r="26" spans="2:16" ht="90.6" customHeight="1" thickBot="1" x14ac:dyDescent="0.5">
      <c r="B26" s="21"/>
      <c r="C26" s="95" t="s">
        <v>95</v>
      </c>
      <c r="D26" s="96"/>
      <c r="E26" s="106"/>
      <c r="F26" s="106"/>
      <c r="G26" s="106"/>
      <c r="H26" s="106"/>
      <c r="I26" s="106"/>
      <c r="J26" s="106"/>
      <c r="K26" s="106"/>
      <c r="L26" s="106"/>
      <c r="M26" s="106"/>
      <c r="N26" s="106"/>
      <c r="O26" s="106"/>
      <c r="P26" s="107"/>
    </row>
    <row r="27" spans="2:16" ht="15.6" customHeight="1" x14ac:dyDescent="0.45">
      <c r="B27" s="7" t="s">
        <v>30</v>
      </c>
      <c r="C27" s="8"/>
      <c r="D27" s="8"/>
      <c r="E27" s="40"/>
      <c r="F27" s="40"/>
      <c r="G27" s="40"/>
      <c r="H27" s="40"/>
      <c r="I27" s="40"/>
      <c r="J27" s="40"/>
      <c r="K27" s="40"/>
      <c r="L27" s="40"/>
      <c r="M27" s="31"/>
      <c r="N27" s="31"/>
      <c r="O27" s="31"/>
      <c r="P27" s="9"/>
    </row>
    <row r="28" spans="2:16" ht="81" customHeight="1" thickBot="1" x14ac:dyDescent="0.5">
      <c r="B28" s="21"/>
      <c r="C28" s="157" t="s">
        <v>96</v>
      </c>
      <c r="D28" s="96"/>
      <c r="E28" s="96"/>
      <c r="F28" s="96"/>
      <c r="G28" s="96"/>
      <c r="H28" s="96"/>
      <c r="I28" s="96"/>
      <c r="J28" s="96"/>
      <c r="K28" s="96"/>
      <c r="L28" s="96"/>
      <c r="M28" s="96"/>
      <c r="N28" s="96"/>
      <c r="O28" s="96"/>
      <c r="P28" s="97"/>
    </row>
    <row r="29" spans="2:16" ht="9.6" customHeight="1" x14ac:dyDescent="0.45"/>
  </sheetData>
  <mergeCells count="24">
    <mergeCell ref="E3:M3"/>
    <mergeCell ref="E4:M4"/>
    <mergeCell ref="O5:P5"/>
    <mergeCell ref="C6:M10"/>
    <mergeCell ref="C12:E12"/>
    <mergeCell ref="F12:P13"/>
    <mergeCell ref="C13:D13"/>
    <mergeCell ref="C15:E16"/>
    <mergeCell ref="F15:M15"/>
    <mergeCell ref="N15:P15"/>
    <mergeCell ref="F16:G17"/>
    <mergeCell ref="H16:M16"/>
    <mergeCell ref="N16:O16"/>
    <mergeCell ref="N17:O17"/>
    <mergeCell ref="C24:E24"/>
    <mergeCell ref="G24:P24"/>
    <mergeCell ref="C26:P26"/>
    <mergeCell ref="C28:P28"/>
    <mergeCell ref="F18:F22"/>
    <mergeCell ref="N18:O18"/>
    <mergeCell ref="N19:P19"/>
    <mergeCell ref="N20:O20"/>
    <mergeCell ref="N21:O21"/>
    <mergeCell ref="N22:O22"/>
  </mergeCells>
  <phoneticPr fontId="1"/>
  <dataValidations count="1">
    <dataValidation type="list" allowBlank="1" showInputMessage="1" showErrorMessage="1" sqref="P3" xr:uid="{FDB73A8C-1C0D-4909-A137-45AD03347426}">
      <formula1>"個人設置型浄化槽, 公共浄化槽"</formula1>
    </dataValidation>
  </dataValidations>
  <pageMargins left="0.70866141732283505" right="0.70866141732283505" top="0.74803149606299202" bottom="0.74803149606299202" header="0.31496062992126" footer="0.31496062992126"/>
  <pageSetup paperSize="8" scale="96"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2CF1C-A89B-4E16-872C-52E3BF75E1FB}">
  <sheetPr>
    <pageSetUpPr fitToPage="1"/>
  </sheetPr>
  <dimension ref="B1:P29"/>
  <sheetViews>
    <sheetView showGridLines="0" view="pageBreakPreview" zoomScale="85" zoomScaleNormal="100" zoomScaleSheetLayoutView="85" zoomScalePageLayoutView="70" workbookViewId="0">
      <selection activeCell="O1" sqref="O1:P1048576"/>
    </sheetView>
  </sheetViews>
  <sheetFormatPr defaultColWidth="8.69921875" defaultRowHeight="15.6" x14ac:dyDescent="0.45"/>
  <cols>
    <col min="1" max="1" width="1.59765625" style="2" customWidth="1"/>
    <col min="2" max="2" width="2.3984375" style="1" customWidth="1"/>
    <col min="3" max="3" width="18.296875" style="2" customWidth="1"/>
    <col min="4" max="5" width="15.5" style="2" customWidth="1"/>
    <col min="6" max="6" width="2.3984375" style="2" customWidth="1"/>
    <col min="7" max="8" width="11.69921875" style="2" customWidth="1"/>
    <col min="9" max="9" width="13" style="2" customWidth="1"/>
    <col min="10" max="13" width="11.69921875" style="2" customWidth="1"/>
    <col min="14" max="14" width="2.3984375" style="2" customWidth="1"/>
    <col min="15" max="16" width="20.796875" style="2" customWidth="1"/>
    <col min="17" max="17" width="1.59765625" style="2" customWidth="1"/>
    <col min="18" max="21" width="8.69921875" style="2"/>
    <col min="22" max="22" width="14.5" style="2" customWidth="1"/>
    <col min="23" max="16384" width="8.69921875" style="2"/>
  </cols>
  <sheetData>
    <row r="1" spans="2:16" ht="9.6" customHeight="1" x14ac:dyDescent="0.45"/>
    <row r="2" spans="2:16" s="1" customFormat="1" ht="18.600000000000001" thickBot="1" x14ac:dyDescent="0.4">
      <c r="B2" s="3" t="s">
        <v>0</v>
      </c>
      <c r="C2" s="4"/>
      <c r="D2" s="4"/>
      <c r="E2" s="4"/>
      <c r="F2" s="4"/>
      <c r="G2" s="4"/>
      <c r="H2" s="4"/>
      <c r="I2" s="4"/>
      <c r="J2" s="4"/>
      <c r="K2" s="4"/>
      <c r="L2" s="4"/>
      <c r="M2" s="4"/>
      <c r="N2" s="4"/>
      <c r="O2" s="4"/>
      <c r="P2" s="46" t="s">
        <v>35</v>
      </c>
    </row>
    <row r="3" spans="2:16" ht="19.2" customHeight="1" thickBot="1" x14ac:dyDescent="0.5">
      <c r="B3" s="5" t="s">
        <v>1</v>
      </c>
      <c r="C3" s="6"/>
      <c r="D3" s="6"/>
      <c r="E3" s="117"/>
      <c r="F3" s="118"/>
      <c r="G3" s="118"/>
      <c r="H3" s="118"/>
      <c r="I3" s="118"/>
      <c r="J3" s="118"/>
      <c r="K3" s="118"/>
      <c r="L3" s="118"/>
      <c r="M3" s="118"/>
      <c r="N3" s="66" t="s">
        <v>69</v>
      </c>
      <c r="O3" s="8"/>
      <c r="P3" s="86" t="s">
        <v>91</v>
      </c>
    </row>
    <row r="4" spans="2:16" ht="19.2" customHeight="1" thickBot="1" x14ac:dyDescent="0.5">
      <c r="B4" s="10" t="s">
        <v>2</v>
      </c>
      <c r="C4" s="11"/>
      <c r="D4" s="6"/>
      <c r="E4" s="119"/>
      <c r="F4" s="118"/>
      <c r="G4" s="118"/>
      <c r="H4" s="118"/>
      <c r="I4" s="118"/>
      <c r="J4" s="118"/>
      <c r="K4" s="118"/>
      <c r="L4" s="118"/>
      <c r="M4" s="118"/>
      <c r="N4" s="12"/>
      <c r="O4" s="62" t="s">
        <v>68</v>
      </c>
      <c r="P4" s="14"/>
    </row>
    <row r="5" spans="2:16" ht="14.4" customHeight="1" x14ac:dyDescent="0.45">
      <c r="B5" s="7" t="s">
        <v>4</v>
      </c>
      <c r="C5" s="8"/>
      <c r="D5" s="8"/>
      <c r="E5" s="8"/>
      <c r="F5" s="8"/>
      <c r="G5" s="8"/>
      <c r="H5" s="8"/>
      <c r="I5" s="8"/>
      <c r="J5" s="8"/>
      <c r="K5" s="8"/>
      <c r="L5" s="8"/>
      <c r="M5" s="8"/>
      <c r="N5" s="19"/>
      <c r="O5" s="120" t="s">
        <v>71</v>
      </c>
      <c r="P5" s="121"/>
    </row>
    <row r="6" spans="2:16" ht="25.2" customHeight="1" x14ac:dyDescent="0.45">
      <c r="B6" s="19"/>
      <c r="C6" s="122"/>
      <c r="D6" s="123"/>
      <c r="E6" s="123"/>
      <c r="F6" s="123"/>
      <c r="G6" s="123"/>
      <c r="H6" s="123"/>
      <c r="I6" s="123"/>
      <c r="J6" s="123"/>
      <c r="K6" s="123"/>
      <c r="L6" s="123"/>
      <c r="M6" s="124"/>
      <c r="N6" s="19"/>
      <c r="O6" s="17" t="s">
        <v>5</v>
      </c>
      <c r="P6" s="18">
        <v>200</v>
      </c>
    </row>
    <row r="7" spans="2:16" ht="25.2" customHeight="1" x14ac:dyDescent="0.45">
      <c r="B7" s="19"/>
      <c r="C7" s="123"/>
      <c r="D7" s="123"/>
      <c r="E7" s="123"/>
      <c r="F7" s="123"/>
      <c r="G7" s="123"/>
      <c r="H7" s="123"/>
      <c r="I7" s="123"/>
      <c r="J7" s="123"/>
      <c r="K7" s="123"/>
      <c r="L7" s="123"/>
      <c r="M7" s="124"/>
      <c r="N7" s="19"/>
      <c r="O7" s="20" t="s">
        <v>6</v>
      </c>
      <c r="P7" s="18">
        <v>200</v>
      </c>
    </row>
    <row r="8" spans="2:16" ht="25.2" customHeight="1" x14ac:dyDescent="0.45">
      <c r="B8" s="19"/>
      <c r="C8" s="123"/>
      <c r="D8" s="123"/>
      <c r="E8" s="123"/>
      <c r="F8" s="123"/>
      <c r="G8" s="123"/>
      <c r="H8" s="123"/>
      <c r="I8" s="123"/>
      <c r="J8" s="123"/>
      <c r="K8" s="123"/>
      <c r="L8" s="123"/>
      <c r="M8" s="124"/>
      <c r="N8" s="19"/>
      <c r="O8" s="17" t="s">
        <v>7</v>
      </c>
      <c r="P8" s="18">
        <v>150</v>
      </c>
    </row>
    <row r="9" spans="2:16" ht="25.2" customHeight="1" x14ac:dyDescent="0.45">
      <c r="B9" s="19"/>
      <c r="C9" s="123"/>
      <c r="D9" s="123"/>
      <c r="E9" s="123"/>
      <c r="F9" s="123"/>
      <c r="G9" s="123"/>
      <c r="H9" s="123"/>
      <c r="I9" s="123"/>
      <c r="J9" s="123"/>
      <c r="K9" s="123"/>
      <c r="L9" s="123"/>
      <c r="M9" s="124"/>
      <c r="N9" s="19"/>
      <c r="O9" s="17" t="s">
        <v>8</v>
      </c>
      <c r="P9" s="18">
        <v>50</v>
      </c>
    </row>
    <row r="10" spans="2:16" ht="22.8" customHeight="1" thickBot="1" x14ac:dyDescent="0.5">
      <c r="B10" s="21"/>
      <c r="C10" s="125"/>
      <c r="D10" s="125"/>
      <c r="E10" s="125"/>
      <c r="F10" s="125"/>
      <c r="G10" s="125"/>
      <c r="H10" s="125"/>
      <c r="I10" s="125"/>
      <c r="J10" s="125"/>
      <c r="K10" s="125"/>
      <c r="L10" s="125"/>
      <c r="M10" s="126"/>
      <c r="N10" s="21"/>
      <c r="O10" s="23" t="s">
        <v>9</v>
      </c>
      <c r="P10" s="24">
        <v>10</v>
      </c>
    </row>
    <row r="11" spans="2:16" ht="15" customHeight="1" x14ac:dyDescent="0.45">
      <c r="B11" s="25" t="s">
        <v>10</v>
      </c>
      <c r="C11" s="26"/>
      <c r="D11" s="26"/>
      <c r="E11" s="27"/>
      <c r="F11" s="27"/>
      <c r="G11" s="27"/>
      <c r="H11" s="27"/>
      <c r="I11" s="27"/>
      <c r="J11" s="27"/>
      <c r="K11" s="27"/>
      <c r="L11" s="27"/>
      <c r="M11" s="27"/>
      <c r="N11" s="16"/>
      <c r="O11" s="16"/>
      <c r="P11" s="28"/>
    </row>
    <row r="12" spans="2:16" ht="17.399999999999999" customHeight="1" x14ac:dyDescent="0.45">
      <c r="B12" s="25"/>
      <c r="C12" s="127" t="s">
        <v>11</v>
      </c>
      <c r="D12" s="128"/>
      <c r="E12" s="129"/>
      <c r="F12" s="130"/>
      <c r="G12" s="131"/>
      <c r="H12" s="131"/>
      <c r="I12" s="131"/>
      <c r="J12" s="131"/>
      <c r="K12" s="131"/>
      <c r="L12" s="131"/>
      <c r="M12" s="131"/>
      <c r="N12" s="131"/>
      <c r="O12" s="131"/>
      <c r="P12" s="132"/>
    </row>
    <row r="13" spans="2:16" ht="23.4" customHeight="1" thickBot="1" x14ac:dyDescent="0.3">
      <c r="B13" s="25"/>
      <c r="C13" s="136">
        <v>10</v>
      </c>
      <c r="D13" s="136"/>
      <c r="E13" s="29" t="s">
        <v>12</v>
      </c>
      <c r="F13" s="133"/>
      <c r="G13" s="134"/>
      <c r="H13" s="134"/>
      <c r="I13" s="134"/>
      <c r="J13" s="134"/>
      <c r="K13" s="134"/>
      <c r="L13" s="134"/>
      <c r="M13" s="134"/>
      <c r="N13" s="134"/>
      <c r="O13" s="134"/>
      <c r="P13" s="135"/>
    </row>
    <row r="14" spans="2:16" ht="14.4" customHeight="1" thickBot="1" x14ac:dyDescent="0.5">
      <c r="B14" s="30" t="s">
        <v>13</v>
      </c>
      <c r="C14" s="31"/>
      <c r="D14" s="31"/>
      <c r="E14" s="32"/>
      <c r="F14" s="32"/>
      <c r="G14" s="32"/>
      <c r="H14" s="32"/>
      <c r="I14" s="32"/>
      <c r="J14" s="32"/>
      <c r="K14" s="32"/>
      <c r="L14" s="32"/>
      <c r="M14" s="32"/>
      <c r="N14" s="32"/>
      <c r="O14" s="32"/>
      <c r="P14" s="33"/>
    </row>
    <row r="15" spans="2:16" ht="15.6" customHeight="1" x14ac:dyDescent="0.45">
      <c r="B15" s="19"/>
      <c r="C15" s="108" t="s">
        <v>61</v>
      </c>
      <c r="D15" s="108"/>
      <c r="E15" s="108"/>
      <c r="F15" s="109" t="s">
        <v>70</v>
      </c>
      <c r="G15" s="110"/>
      <c r="H15" s="110"/>
      <c r="I15" s="110"/>
      <c r="J15" s="110"/>
      <c r="K15" s="110"/>
      <c r="L15" s="110"/>
      <c r="M15" s="110"/>
      <c r="N15" s="88" t="s">
        <v>90</v>
      </c>
      <c r="O15" s="89"/>
      <c r="P15" s="90"/>
    </row>
    <row r="16" spans="2:16" ht="16.2" thickBot="1" x14ac:dyDescent="0.5">
      <c r="B16" s="19"/>
      <c r="C16" s="108"/>
      <c r="D16" s="108"/>
      <c r="E16" s="108"/>
      <c r="F16" s="111" t="s">
        <v>15</v>
      </c>
      <c r="G16" s="112"/>
      <c r="H16" s="115" t="s">
        <v>16</v>
      </c>
      <c r="I16" s="116"/>
      <c r="J16" s="116"/>
      <c r="K16" s="116"/>
      <c r="L16" s="116"/>
      <c r="M16" s="116"/>
      <c r="N16" s="91" t="s">
        <v>44</v>
      </c>
      <c r="O16" s="92"/>
      <c r="P16" s="65" t="s">
        <v>45</v>
      </c>
    </row>
    <row r="17" spans="2:16" ht="25.2" customHeight="1" thickTop="1" x14ac:dyDescent="0.45">
      <c r="B17" s="19"/>
      <c r="C17" s="63" t="s">
        <v>17</v>
      </c>
      <c r="D17" s="47" t="s">
        <v>62</v>
      </c>
      <c r="E17" s="47" t="s">
        <v>63</v>
      </c>
      <c r="F17" s="113"/>
      <c r="G17" s="114"/>
      <c r="H17" s="35" t="s">
        <v>18</v>
      </c>
      <c r="I17" s="35" t="s">
        <v>19</v>
      </c>
      <c r="J17" s="35" t="s">
        <v>20</v>
      </c>
      <c r="K17" s="42" t="s">
        <v>32</v>
      </c>
      <c r="L17" s="36" t="s">
        <v>21</v>
      </c>
      <c r="M17" s="41" t="s">
        <v>31</v>
      </c>
      <c r="N17" s="91" t="s">
        <v>50</v>
      </c>
      <c r="O17" s="92"/>
      <c r="P17" s="65" t="s">
        <v>51</v>
      </c>
    </row>
    <row r="18" spans="2:16" ht="15.6" customHeight="1" thickBot="1" x14ac:dyDescent="0.3">
      <c r="B18" s="19"/>
      <c r="C18" s="42" t="s">
        <v>34</v>
      </c>
      <c r="D18" s="64">
        <v>52</v>
      </c>
      <c r="E18" s="64">
        <v>10</v>
      </c>
      <c r="F18" s="98" t="s">
        <v>23</v>
      </c>
      <c r="G18" s="37" t="s">
        <v>22</v>
      </c>
      <c r="H18" s="38">
        <f>IF(E18&lt;=10,D18*$P6)</f>
        <v>10400</v>
      </c>
      <c r="I18" s="38">
        <f>IF(E19&lt;=10,D19*$P6,"0")</f>
        <v>27000</v>
      </c>
      <c r="J18" s="38" t="str">
        <f>IF(E20&lt;=10,D20*$P6,"0")</f>
        <v>0</v>
      </c>
      <c r="K18" s="38" t="str">
        <f>IF(E21&lt;=10,D21*$P6,"0")</f>
        <v>0</v>
      </c>
      <c r="L18" s="38" t="str">
        <f>IF(E22&lt;=10,D22*$P6,"0")</f>
        <v>0</v>
      </c>
      <c r="M18" s="83">
        <f>IF(E23&lt;=10,D23*$P6,"0")</f>
        <v>0</v>
      </c>
      <c r="N18" s="93">
        <f>SUM(H18:M22)</f>
        <v>166770</v>
      </c>
      <c r="O18" s="94"/>
      <c r="P18" s="85">
        <f>N18/C13</f>
        <v>16677</v>
      </c>
    </row>
    <row r="19" spans="2:16" ht="15.6" customHeight="1" x14ac:dyDescent="0.45">
      <c r="B19" s="19"/>
      <c r="C19" s="64" t="s">
        <v>25</v>
      </c>
      <c r="D19" s="64">
        <v>135</v>
      </c>
      <c r="E19" s="64">
        <v>10</v>
      </c>
      <c r="F19" s="99"/>
      <c r="G19" s="39" t="s">
        <v>24</v>
      </c>
      <c r="H19" s="38">
        <f>IF(E18&lt;=20,D18*$P7,"0")</f>
        <v>10400</v>
      </c>
      <c r="I19" s="38">
        <f>IF(E19&lt;=20,D19*$P7,"0")</f>
        <v>27000</v>
      </c>
      <c r="J19" s="38">
        <f>IF(E20&lt;=20,D20*$P7,"0")</f>
        <v>7000</v>
      </c>
      <c r="K19" s="38" t="str">
        <f>IF(E21&lt;=20,D21*$P7,"0")</f>
        <v>0</v>
      </c>
      <c r="L19" s="38">
        <f>IF(E22&lt;=20,D22*$P7,"0")</f>
        <v>16800</v>
      </c>
      <c r="M19" s="83">
        <f>IF(E23&lt;=20,D23*$P7,"0")</f>
        <v>0</v>
      </c>
      <c r="N19" s="88" t="s">
        <v>93</v>
      </c>
      <c r="O19" s="89"/>
      <c r="P19" s="90"/>
    </row>
    <row r="20" spans="2:16" ht="15.6" customHeight="1" x14ac:dyDescent="0.45">
      <c r="B20" s="19"/>
      <c r="C20" s="64" t="s">
        <v>20</v>
      </c>
      <c r="D20" s="64">
        <v>35</v>
      </c>
      <c r="E20" s="64">
        <v>20</v>
      </c>
      <c r="F20" s="99"/>
      <c r="G20" s="37" t="s">
        <v>26</v>
      </c>
      <c r="H20" s="38">
        <f>IF(OR(E18=10,E18=30),D18*$P8,"0")</f>
        <v>7800</v>
      </c>
      <c r="I20" s="38">
        <f>IF(OR(E19=10,E19=30),D19*$P8,"0")</f>
        <v>20250</v>
      </c>
      <c r="J20" s="38" t="str">
        <f>IF(OR(E20=10,E20=30),D20*$P8,"0")</f>
        <v>0</v>
      </c>
      <c r="K20" s="38">
        <f>IF(OR(E21=10,E21=30),D21*$P8,"0")</f>
        <v>22950</v>
      </c>
      <c r="L20" s="38" t="str">
        <f>IF(OR(E22=10,E22=30),D22*$P8,"0")</f>
        <v>0</v>
      </c>
      <c r="M20" s="83" t="str">
        <f>IF(OR(E23=10,E23=30),D23*$P8,"0")</f>
        <v>0</v>
      </c>
      <c r="N20" s="91" t="s">
        <v>44</v>
      </c>
      <c r="O20" s="92"/>
      <c r="P20" s="65" t="s">
        <v>45</v>
      </c>
    </row>
    <row r="21" spans="2:16" ht="15.6" customHeight="1" x14ac:dyDescent="0.45">
      <c r="B21" s="19"/>
      <c r="C21" s="42" t="s">
        <v>32</v>
      </c>
      <c r="D21" s="64">
        <v>153</v>
      </c>
      <c r="E21" s="64">
        <v>30</v>
      </c>
      <c r="F21" s="99"/>
      <c r="G21" s="37" t="s">
        <v>27</v>
      </c>
      <c r="H21" s="38">
        <f>IF(OR(E18&lt;=20,E18=40),D18*$P9,"0")</f>
        <v>2600</v>
      </c>
      <c r="I21" s="38">
        <f>IF(OR(E19&lt;=20,E19=40),D19*$P9,"0")</f>
        <v>6750</v>
      </c>
      <c r="J21" s="38">
        <f>IF(OR(E20&lt;=20,E20=40),D20*$P9,"0")</f>
        <v>1750</v>
      </c>
      <c r="K21" s="38" t="str">
        <f>IF(OR(E21&lt;=20,E21=40),D21*$P9,"0")</f>
        <v>0</v>
      </c>
      <c r="L21" s="38">
        <f>IF(OR(E22&lt;=20,E22=40),D22*$P9,"0")</f>
        <v>4200</v>
      </c>
      <c r="M21" s="83">
        <f>IF(OR(E23&lt;=20,E23=40),D23*$P9,"0")</f>
        <v>0</v>
      </c>
      <c r="N21" s="91" t="s">
        <v>50</v>
      </c>
      <c r="O21" s="92"/>
      <c r="P21" s="65" t="s">
        <v>51</v>
      </c>
    </row>
    <row r="22" spans="2:16" ht="15.6" customHeight="1" thickBot="1" x14ac:dyDescent="0.3">
      <c r="B22" s="19"/>
      <c r="C22" s="43" t="s">
        <v>21</v>
      </c>
      <c r="D22" s="43">
        <v>84</v>
      </c>
      <c r="E22" s="64">
        <v>20</v>
      </c>
      <c r="F22" s="100"/>
      <c r="G22" s="37" t="s">
        <v>28</v>
      </c>
      <c r="H22" s="38">
        <f>IF(OR(E18=10,E18=50),D18*$P10,"0")</f>
        <v>520</v>
      </c>
      <c r="I22" s="38">
        <f>IF(OR(E19=10,F18=50),D19*$P10,"0")</f>
        <v>1350</v>
      </c>
      <c r="J22" s="38" t="str">
        <f>IF(OR(E20=10,E20=50),D20*$P10,"0")</f>
        <v>0</v>
      </c>
      <c r="K22" s="38" t="str">
        <f>IF(OR(E21=10,E21=50),D21*$P10,"0")</f>
        <v>0</v>
      </c>
      <c r="L22" s="38" t="str">
        <f>IF(OR(E22=10,E22=50),D22*$P10,"0")</f>
        <v>0</v>
      </c>
      <c r="M22" s="83" t="str">
        <f>IF(OR(E23=10,E23=50),D23*$P10,"0")</f>
        <v>0</v>
      </c>
      <c r="N22" s="93">
        <f>IF(P3="個人設置型浄化槽",N18*(4/10), N18*(10/10))</f>
        <v>166770</v>
      </c>
      <c r="O22" s="94"/>
      <c r="P22" s="85">
        <f>IF(P3="個人設置型浄化槽",P18*(4/10), P18*(10/10))</f>
        <v>16677</v>
      </c>
    </row>
    <row r="23" spans="2:16" ht="15.6" customHeight="1" x14ac:dyDescent="0.25">
      <c r="B23" s="19"/>
      <c r="C23" s="49" t="s">
        <v>36</v>
      </c>
      <c r="D23" s="64">
        <v>0</v>
      </c>
      <c r="E23" s="64">
        <v>0</v>
      </c>
      <c r="F23" s="45"/>
      <c r="G23" s="54"/>
      <c r="H23" s="54"/>
      <c r="I23" s="54"/>
      <c r="J23" s="54"/>
      <c r="K23" s="54"/>
      <c r="L23" s="54"/>
      <c r="M23" s="55"/>
      <c r="N23" s="56"/>
      <c r="O23" s="56"/>
      <c r="P23" s="57"/>
    </row>
    <row r="24" spans="2:16" ht="15.6" customHeight="1" thickBot="1" x14ac:dyDescent="0.5">
      <c r="B24" s="21"/>
      <c r="C24" s="101" t="s">
        <v>64</v>
      </c>
      <c r="D24" s="102"/>
      <c r="E24" s="102"/>
      <c r="F24" s="48" t="s">
        <v>33</v>
      </c>
      <c r="G24" s="103"/>
      <c r="H24" s="104"/>
      <c r="I24" s="104"/>
      <c r="J24" s="104"/>
      <c r="K24" s="104"/>
      <c r="L24" s="104"/>
      <c r="M24" s="104"/>
      <c r="N24" s="104"/>
      <c r="O24" s="104"/>
      <c r="P24" s="105"/>
    </row>
    <row r="25" spans="2:16" x14ac:dyDescent="0.45">
      <c r="B25" s="25" t="s">
        <v>29</v>
      </c>
      <c r="C25" s="26"/>
      <c r="D25" s="26"/>
      <c r="E25" s="16"/>
      <c r="F25" s="16"/>
      <c r="G25" s="16"/>
      <c r="H25" s="16"/>
      <c r="I25" s="58"/>
      <c r="J25" s="58"/>
      <c r="K25" s="58"/>
      <c r="L25" s="58"/>
      <c r="M25" s="58"/>
      <c r="N25" s="58"/>
      <c r="O25" s="58"/>
      <c r="P25" s="59"/>
    </row>
    <row r="26" spans="2:16" ht="111.6" customHeight="1" thickBot="1" x14ac:dyDescent="0.5">
      <c r="B26" s="21"/>
      <c r="C26" s="95"/>
      <c r="D26" s="96"/>
      <c r="E26" s="106"/>
      <c r="F26" s="106"/>
      <c r="G26" s="106"/>
      <c r="H26" s="106"/>
      <c r="I26" s="106"/>
      <c r="J26" s="106"/>
      <c r="K26" s="106"/>
      <c r="L26" s="106"/>
      <c r="M26" s="106"/>
      <c r="N26" s="106"/>
      <c r="O26" s="106"/>
      <c r="P26" s="107"/>
    </row>
    <row r="27" spans="2:16" ht="15.6" customHeight="1" x14ac:dyDescent="0.45">
      <c r="B27" s="7" t="s">
        <v>30</v>
      </c>
      <c r="C27" s="8"/>
      <c r="D27" s="8"/>
      <c r="E27" s="40"/>
      <c r="F27" s="40"/>
      <c r="G27" s="40"/>
      <c r="H27" s="40"/>
      <c r="I27" s="40"/>
      <c r="J27" s="40"/>
      <c r="K27" s="40"/>
      <c r="L27" s="40"/>
      <c r="M27" s="31"/>
      <c r="N27" s="31"/>
      <c r="O27" s="31"/>
      <c r="P27" s="9"/>
    </row>
    <row r="28" spans="2:16" ht="93.6" customHeight="1" thickBot="1" x14ac:dyDescent="0.5">
      <c r="B28" s="21"/>
      <c r="C28" s="95"/>
      <c r="D28" s="96"/>
      <c r="E28" s="96"/>
      <c r="F28" s="96"/>
      <c r="G28" s="96"/>
      <c r="H28" s="96"/>
      <c r="I28" s="96"/>
      <c r="J28" s="96"/>
      <c r="K28" s="96"/>
      <c r="L28" s="96"/>
      <c r="M28" s="96"/>
      <c r="N28" s="96"/>
      <c r="O28" s="96"/>
      <c r="P28" s="97"/>
    </row>
    <row r="29" spans="2:16" ht="9.6" customHeight="1" x14ac:dyDescent="0.45"/>
  </sheetData>
  <mergeCells count="24">
    <mergeCell ref="E3:M3"/>
    <mergeCell ref="E4:M4"/>
    <mergeCell ref="O5:P5"/>
    <mergeCell ref="C6:M10"/>
    <mergeCell ref="C12:E12"/>
    <mergeCell ref="F12:P13"/>
    <mergeCell ref="C13:D13"/>
    <mergeCell ref="C15:E16"/>
    <mergeCell ref="F15:M15"/>
    <mergeCell ref="N15:P15"/>
    <mergeCell ref="F16:G17"/>
    <mergeCell ref="H16:M16"/>
    <mergeCell ref="N16:O16"/>
    <mergeCell ref="N17:O17"/>
    <mergeCell ref="C24:E24"/>
    <mergeCell ref="G24:P24"/>
    <mergeCell ref="C26:P26"/>
    <mergeCell ref="C28:P28"/>
    <mergeCell ref="F18:F22"/>
    <mergeCell ref="N18:O18"/>
    <mergeCell ref="N19:P19"/>
    <mergeCell ref="N20:O20"/>
    <mergeCell ref="N21:O21"/>
    <mergeCell ref="N22:O22"/>
  </mergeCells>
  <phoneticPr fontId="1"/>
  <dataValidations count="1">
    <dataValidation type="list" allowBlank="1" showInputMessage="1" showErrorMessage="1" sqref="P3" xr:uid="{95B4677E-9E95-482B-A98B-000603188835}">
      <formula1>"個人設置型浄化槽, 公共浄化槽"</formula1>
    </dataValidation>
  </dataValidations>
  <pageMargins left="0.70866141732283472" right="0.70866141732283472" top="0.74803149606299213" bottom="0.74803149606299213" header="0.31496062992125984" footer="0.31496062992125984"/>
  <pageSetup paperSize="9" scale="65"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436E0-400C-4A05-A2B6-169B6FA76AA3}">
  <sheetPr>
    <pageSetUpPr fitToPage="1"/>
  </sheetPr>
  <dimension ref="B1:P29"/>
  <sheetViews>
    <sheetView showGridLines="0" view="pageBreakPreview" zoomScale="85" zoomScaleNormal="100" zoomScaleSheetLayoutView="85" zoomScalePageLayoutView="70" workbookViewId="0">
      <selection activeCell="P22" sqref="P22"/>
    </sheetView>
  </sheetViews>
  <sheetFormatPr defaultColWidth="8.69921875" defaultRowHeight="15.6" x14ac:dyDescent="0.45"/>
  <cols>
    <col min="1" max="1" width="1.59765625" style="2" customWidth="1"/>
    <col min="2" max="2" width="2.3984375" style="1" customWidth="1"/>
    <col min="3" max="3" width="18.296875" style="2" customWidth="1"/>
    <col min="4" max="5" width="15.5" style="2" customWidth="1"/>
    <col min="6" max="6" width="2.3984375" style="2" customWidth="1"/>
    <col min="7" max="8" width="11.69921875" style="2" customWidth="1"/>
    <col min="9" max="9" width="13" style="2" customWidth="1"/>
    <col min="10" max="13" width="11.69921875" style="2" customWidth="1"/>
    <col min="14" max="14" width="2.3984375" style="2" customWidth="1"/>
    <col min="15" max="16" width="20.3984375" style="2" customWidth="1"/>
    <col min="17" max="17" width="1.59765625" style="2" customWidth="1"/>
    <col min="18" max="21" width="8.69921875" style="2"/>
    <col min="22" max="22" width="14.5" style="2" customWidth="1"/>
    <col min="23" max="16384" width="8.69921875" style="2"/>
  </cols>
  <sheetData>
    <row r="1" spans="2:16" ht="9.6" customHeight="1" x14ac:dyDescent="0.45"/>
    <row r="2" spans="2:16" s="1" customFormat="1" ht="18.600000000000001" thickBot="1" x14ac:dyDescent="0.4">
      <c r="B2" s="3" t="s">
        <v>0</v>
      </c>
      <c r="C2" s="4"/>
      <c r="D2" s="4"/>
      <c r="E2" s="4"/>
      <c r="F2" s="4"/>
      <c r="G2" s="4"/>
      <c r="H2" s="4"/>
      <c r="I2" s="4"/>
      <c r="J2" s="4"/>
      <c r="K2" s="4"/>
      <c r="L2" s="4"/>
      <c r="M2" s="4"/>
      <c r="N2" s="4"/>
      <c r="O2" s="4"/>
      <c r="P2" s="46" t="s">
        <v>35</v>
      </c>
    </row>
    <row r="3" spans="2:16" ht="19.2" customHeight="1" thickBot="1" x14ac:dyDescent="0.5">
      <c r="B3" s="5" t="s">
        <v>1</v>
      </c>
      <c r="C3" s="6"/>
      <c r="D3" s="6"/>
      <c r="E3" s="117"/>
      <c r="F3" s="118"/>
      <c r="G3" s="118"/>
      <c r="H3" s="118"/>
      <c r="I3" s="118"/>
      <c r="J3" s="118"/>
      <c r="K3" s="118"/>
      <c r="L3" s="118"/>
      <c r="M3" s="118"/>
      <c r="N3" s="66" t="s">
        <v>69</v>
      </c>
      <c r="O3" s="8"/>
      <c r="P3" s="86" t="s">
        <v>92</v>
      </c>
    </row>
    <row r="4" spans="2:16" ht="19.2" customHeight="1" thickBot="1" x14ac:dyDescent="0.5">
      <c r="B4" s="10" t="s">
        <v>2</v>
      </c>
      <c r="C4" s="11"/>
      <c r="D4" s="6"/>
      <c r="E4" s="119"/>
      <c r="F4" s="118"/>
      <c r="G4" s="118"/>
      <c r="H4" s="118"/>
      <c r="I4" s="118"/>
      <c r="J4" s="118"/>
      <c r="K4" s="118"/>
      <c r="L4" s="118"/>
      <c r="M4" s="118"/>
      <c r="N4" s="12"/>
      <c r="O4" s="62" t="s">
        <v>68</v>
      </c>
      <c r="P4" s="14"/>
    </row>
    <row r="5" spans="2:16" ht="14.4" customHeight="1" x14ac:dyDescent="0.45">
      <c r="B5" s="7" t="s">
        <v>4</v>
      </c>
      <c r="C5" s="8"/>
      <c r="D5" s="8"/>
      <c r="E5" s="8"/>
      <c r="F5" s="8"/>
      <c r="G5" s="8"/>
      <c r="H5" s="8"/>
      <c r="I5" s="8"/>
      <c r="J5" s="8"/>
      <c r="K5" s="8"/>
      <c r="L5" s="8"/>
      <c r="M5" s="8"/>
      <c r="N5" s="19"/>
      <c r="O5" s="120" t="s">
        <v>71</v>
      </c>
      <c r="P5" s="121"/>
    </row>
    <row r="6" spans="2:16" ht="25.2" customHeight="1" x14ac:dyDescent="0.45">
      <c r="B6" s="19"/>
      <c r="C6" s="122"/>
      <c r="D6" s="123"/>
      <c r="E6" s="123"/>
      <c r="F6" s="123"/>
      <c r="G6" s="123"/>
      <c r="H6" s="123"/>
      <c r="I6" s="123"/>
      <c r="J6" s="123"/>
      <c r="K6" s="123"/>
      <c r="L6" s="123"/>
      <c r="M6" s="124"/>
      <c r="N6" s="19"/>
      <c r="O6" s="17" t="s">
        <v>5</v>
      </c>
      <c r="P6" s="18">
        <v>100</v>
      </c>
    </row>
    <row r="7" spans="2:16" ht="25.2" customHeight="1" x14ac:dyDescent="0.45">
      <c r="B7" s="19"/>
      <c r="C7" s="123"/>
      <c r="D7" s="123"/>
      <c r="E7" s="123"/>
      <c r="F7" s="123"/>
      <c r="G7" s="123"/>
      <c r="H7" s="123"/>
      <c r="I7" s="123"/>
      <c r="J7" s="123"/>
      <c r="K7" s="123"/>
      <c r="L7" s="123"/>
      <c r="M7" s="124"/>
      <c r="N7" s="19"/>
      <c r="O7" s="20" t="s">
        <v>6</v>
      </c>
      <c r="P7" s="18">
        <v>200</v>
      </c>
    </row>
    <row r="8" spans="2:16" ht="25.2" customHeight="1" x14ac:dyDescent="0.45">
      <c r="B8" s="19"/>
      <c r="C8" s="123"/>
      <c r="D8" s="123"/>
      <c r="E8" s="123"/>
      <c r="F8" s="123"/>
      <c r="G8" s="123"/>
      <c r="H8" s="123"/>
      <c r="I8" s="123"/>
      <c r="J8" s="123"/>
      <c r="K8" s="123"/>
      <c r="L8" s="123"/>
      <c r="M8" s="124"/>
      <c r="N8" s="19"/>
      <c r="O8" s="17" t="s">
        <v>7</v>
      </c>
      <c r="P8" s="18">
        <v>100</v>
      </c>
    </row>
    <row r="9" spans="2:16" ht="25.2" customHeight="1" x14ac:dyDescent="0.45">
      <c r="B9" s="19"/>
      <c r="C9" s="123"/>
      <c r="D9" s="123"/>
      <c r="E9" s="123"/>
      <c r="F9" s="123"/>
      <c r="G9" s="123"/>
      <c r="H9" s="123"/>
      <c r="I9" s="123"/>
      <c r="J9" s="123"/>
      <c r="K9" s="123"/>
      <c r="L9" s="123"/>
      <c r="M9" s="124"/>
      <c r="N9" s="19"/>
      <c r="O9" s="17" t="s">
        <v>8</v>
      </c>
      <c r="P9" s="18">
        <v>50</v>
      </c>
    </row>
    <row r="10" spans="2:16" ht="22.8" customHeight="1" thickBot="1" x14ac:dyDescent="0.5">
      <c r="B10" s="21"/>
      <c r="C10" s="125"/>
      <c r="D10" s="125"/>
      <c r="E10" s="125"/>
      <c r="F10" s="125"/>
      <c r="G10" s="125"/>
      <c r="H10" s="125"/>
      <c r="I10" s="125"/>
      <c r="J10" s="125"/>
      <c r="K10" s="125"/>
      <c r="L10" s="125"/>
      <c r="M10" s="126"/>
      <c r="N10" s="21"/>
      <c r="O10" s="23" t="s">
        <v>9</v>
      </c>
      <c r="P10" s="24">
        <v>50</v>
      </c>
    </row>
    <row r="11" spans="2:16" ht="15" customHeight="1" x14ac:dyDescent="0.45">
      <c r="B11" s="25" t="s">
        <v>10</v>
      </c>
      <c r="C11" s="26"/>
      <c r="D11" s="26"/>
      <c r="E11" s="27"/>
      <c r="F11" s="27"/>
      <c r="G11" s="27"/>
      <c r="H11" s="27"/>
      <c r="I11" s="27"/>
      <c r="J11" s="27"/>
      <c r="K11" s="27"/>
      <c r="L11" s="27"/>
      <c r="M11" s="27"/>
      <c r="N11" s="16"/>
      <c r="O11" s="16"/>
      <c r="P11" s="28"/>
    </row>
    <row r="12" spans="2:16" ht="17.399999999999999" customHeight="1" x14ac:dyDescent="0.45">
      <c r="B12" s="25"/>
      <c r="C12" s="127" t="s">
        <v>11</v>
      </c>
      <c r="D12" s="128"/>
      <c r="E12" s="129"/>
      <c r="F12" s="130"/>
      <c r="G12" s="131"/>
      <c r="H12" s="131"/>
      <c r="I12" s="131"/>
      <c r="J12" s="131"/>
      <c r="K12" s="131"/>
      <c r="L12" s="131"/>
      <c r="M12" s="131"/>
      <c r="N12" s="131"/>
      <c r="O12" s="131"/>
      <c r="P12" s="132"/>
    </row>
    <row r="13" spans="2:16" ht="23.4" customHeight="1" thickBot="1" x14ac:dyDescent="0.3">
      <c r="B13" s="25"/>
      <c r="C13" s="136">
        <v>10</v>
      </c>
      <c r="D13" s="136"/>
      <c r="E13" s="29" t="s">
        <v>12</v>
      </c>
      <c r="F13" s="133"/>
      <c r="G13" s="134"/>
      <c r="H13" s="134"/>
      <c r="I13" s="134"/>
      <c r="J13" s="134"/>
      <c r="K13" s="134"/>
      <c r="L13" s="134"/>
      <c r="M13" s="134"/>
      <c r="N13" s="134"/>
      <c r="O13" s="134"/>
      <c r="P13" s="135"/>
    </row>
    <row r="14" spans="2:16" ht="14.4" customHeight="1" thickBot="1" x14ac:dyDescent="0.5">
      <c r="B14" s="30" t="s">
        <v>13</v>
      </c>
      <c r="C14" s="31"/>
      <c r="D14" s="31"/>
      <c r="E14" s="32"/>
      <c r="F14" s="32"/>
      <c r="G14" s="32"/>
      <c r="H14" s="32"/>
      <c r="I14" s="32"/>
      <c r="J14" s="32"/>
      <c r="K14" s="32"/>
      <c r="L14" s="32"/>
      <c r="M14" s="32"/>
      <c r="N14" s="32"/>
      <c r="O14" s="32"/>
      <c r="P14" s="33"/>
    </row>
    <row r="15" spans="2:16" ht="15.6" customHeight="1" x14ac:dyDescent="0.45">
      <c r="B15" s="19"/>
      <c r="C15" s="108" t="s">
        <v>61</v>
      </c>
      <c r="D15" s="108"/>
      <c r="E15" s="108"/>
      <c r="F15" s="109" t="s">
        <v>70</v>
      </c>
      <c r="G15" s="110"/>
      <c r="H15" s="110"/>
      <c r="I15" s="110"/>
      <c r="J15" s="110"/>
      <c r="K15" s="110"/>
      <c r="L15" s="110"/>
      <c r="M15" s="110"/>
      <c r="N15" s="88" t="s">
        <v>90</v>
      </c>
      <c r="O15" s="89"/>
      <c r="P15" s="90"/>
    </row>
    <row r="16" spans="2:16" ht="16.2" thickBot="1" x14ac:dyDescent="0.5">
      <c r="B16" s="19"/>
      <c r="C16" s="108"/>
      <c r="D16" s="108"/>
      <c r="E16" s="108"/>
      <c r="F16" s="111" t="s">
        <v>15</v>
      </c>
      <c r="G16" s="112"/>
      <c r="H16" s="115" t="s">
        <v>16</v>
      </c>
      <c r="I16" s="116"/>
      <c r="J16" s="116"/>
      <c r="K16" s="116"/>
      <c r="L16" s="116"/>
      <c r="M16" s="116"/>
      <c r="N16" s="91" t="s">
        <v>44</v>
      </c>
      <c r="O16" s="92"/>
      <c r="P16" s="65" t="s">
        <v>45</v>
      </c>
    </row>
    <row r="17" spans="2:16" ht="25.2" customHeight="1" thickTop="1" x14ac:dyDescent="0.45">
      <c r="B17" s="19"/>
      <c r="C17" s="63" t="s">
        <v>17</v>
      </c>
      <c r="D17" s="47" t="s">
        <v>62</v>
      </c>
      <c r="E17" s="47" t="s">
        <v>63</v>
      </c>
      <c r="F17" s="113"/>
      <c r="G17" s="114"/>
      <c r="H17" s="35" t="s">
        <v>18</v>
      </c>
      <c r="I17" s="35" t="s">
        <v>19</v>
      </c>
      <c r="J17" s="35" t="s">
        <v>20</v>
      </c>
      <c r="K17" s="42" t="s">
        <v>32</v>
      </c>
      <c r="L17" s="36" t="s">
        <v>21</v>
      </c>
      <c r="M17" s="41" t="s">
        <v>31</v>
      </c>
      <c r="N17" s="91" t="s">
        <v>50</v>
      </c>
      <c r="O17" s="92"/>
      <c r="P17" s="65" t="s">
        <v>51</v>
      </c>
    </row>
    <row r="18" spans="2:16" ht="15.6" customHeight="1" thickBot="1" x14ac:dyDescent="0.3">
      <c r="B18" s="19"/>
      <c r="C18" s="42" t="s">
        <v>34</v>
      </c>
      <c r="D18" s="64">
        <v>52</v>
      </c>
      <c r="E18" s="64">
        <v>10</v>
      </c>
      <c r="F18" s="98" t="s">
        <v>23</v>
      </c>
      <c r="G18" s="37" t="s">
        <v>22</v>
      </c>
      <c r="H18" s="38">
        <f>IF(E18&lt;=10,D18*$P6)</f>
        <v>5200</v>
      </c>
      <c r="I18" s="38">
        <f>IF(E19&lt;=10,D19*$P6,"0")</f>
        <v>13500</v>
      </c>
      <c r="J18" s="38" t="str">
        <f>IF(E20&lt;=10,D20*$P6,"0")</f>
        <v>0</v>
      </c>
      <c r="K18" s="38" t="str">
        <f>IF(E21&lt;=10,D21*$P6,"0")</f>
        <v>0</v>
      </c>
      <c r="L18" s="38" t="str">
        <f>IF(E22&lt;=10,D22*$P6,"0")</f>
        <v>0</v>
      </c>
      <c r="M18" s="83">
        <f>IF(E23&lt;=10,D23*$P6,"0")</f>
        <v>0</v>
      </c>
      <c r="N18" s="93">
        <f>SUM(H18:M22)</f>
        <v>138550</v>
      </c>
      <c r="O18" s="94"/>
      <c r="P18" s="85">
        <f>N18/C13</f>
        <v>13855</v>
      </c>
    </row>
    <row r="19" spans="2:16" ht="15.6" customHeight="1" x14ac:dyDescent="0.45">
      <c r="B19" s="19"/>
      <c r="C19" s="64" t="s">
        <v>25</v>
      </c>
      <c r="D19" s="64">
        <v>135</v>
      </c>
      <c r="E19" s="64">
        <v>10</v>
      </c>
      <c r="F19" s="99"/>
      <c r="G19" s="39" t="s">
        <v>24</v>
      </c>
      <c r="H19" s="38">
        <f>IF(E18&lt;=20,D18*$P7,"0")</f>
        <v>10400</v>
      </c>
      <c r="I19" s="38">
        <f>IF(E19&lt;=20,D19*$P7,"0")</f>
        <v>27000</v>
      </c>
      <c r="J19" s="38">
        <f>IF(E20&lt;=20,D20*$P7,"0")</f>
        <v>7000</v>
      </c>
      <c r="K19" s="38" t="str">
        <f>IF(E21&lt;=20,D21*$P7,"0")</f>
        <v>0</v>
      </c>
      <c r="L19" s="38">
        <f>IF(E22&lt;=20,D22*$P7,"0")</f>
        <v>16800</v>
      </c>
      <c r="M19" s="83">
        <f>IF(E23&lt;=20,D23*$P7,"0")</f>
        <v>0</v>
      </c>
      <c r="N19" s="88" t="s">
        <v>93</v>
      </c>
      <c r="O19" s="89"/>
      <c r="P19" s="90"/>
    </row>
    <row r="20" spans="2:16" ht="15.6" customHeight="1" x14ac:dyDescent="0.45">
      <c r="B20" s="19"/>
      <c r="C20" s="64" t="s">
        <v>20</v>
      </c>
      <c r="D20" s="64">
        <v>35</v>
      </c>
      <c r="E20" s="64">
        <v>20</v>
      </c>
      <c r="F20" s="99"/>
      <c r="G20" s="37" t="s">
        <v>26</v>
      </c>
      <c r="H20" s="38">
        <f>IF(OR(E18=10,E18=30),D18*$P8,"0")</f>
        <v>5200</v>
      </c>
      <c r="I20" s="38">
        <f>IF(OR(E19=10,E19=30),D19*$P8,"0")</f>
        <v>13500</v>
      </c>
      <c r="J20" s="38" t="str">
        <f>IF(OR(E20=10,E20=30),D20*$P8,"0")</f>
        <v>0</v>
      </c>
      <c r="K20" s="38">
        <f>IF(OR(E21=10,E21=30),D21*$P8,"0")</f>
        <v>15300</v>
      </c>
      <c r="L20" s="38" t="str">
        <f>IF(OR(E22=10,E22=30),D22*$P8,"0")</f>
        <v>0</v>
      </c>
      <c r="M20" s="83" t="str">
        <f>IF(OR(E23=10,E23=30),D23*$P8,"0")</f>
        <v>0</v>
      </c>
      <c r="N20" s="91" t="s">
        <v>44</v>
      </c>
      <c r="O20" s="92"/>
      <c r="P20" s="65" t="s">
        <v>45</v>
      </c>
    </row>
    <row r="21" spans="2:16" ht="15.6" customHeight="1" x14ac:dyDescent="0.45">
      <c r="B21" s="19"/>
      <c r="C21" s="42" t="s">
        <v>32</v>
      </c>
      <c r="D21" s="64">
        <v>153</v>
      </c>
      <c r="E21" s="64">
        <v>30</v>
      </c>
      <c r="F21" s="99"/>
      <c r="G21" s="37" t="s">
        <v>27</v>
      </c>
      <c r="H21" s="38">
        <f>IF(OR(E18&lt;=20,E18=40),D18*$P9,"0")</f>
        <v>2600</v>
      </c>
      <c r="I21" s="38">
        <f>IF(OR(E19&lt;=20,E19=40),D19*$P9,"0")</f>
        <v>6750</v>
      </c>
      <c r="J21" s="38">
        <f>IF(OR(E20&lt;=20,E20=40),D20*$P9,"0")</f>
        <v>1750</v>
      </c>
      <c r="K21" s="38" t="str">
        <f>IF(OR(E21&lt;=20,E21=40),D21*$P9,"0")</f>
        <v>0</v>
      </c>
      <c r="L21" s="38">
        <f>IF(OR(E22&lt;=20,E22=40),D22*$P9,"0")</f>
        <v>4200</v>
      </c>
      <c r="M21" s="83">
        <f>IF(OR(E23&lt;=20,E23=40),D23*$P9,"0")</f>
        <v>0</v>
      </c>
      <c r="N21" s="91" t="s">
        <v>50</v>
      </c>
      <c r="O21" s="92"/>
      <c r="P21" s="65" t="s">
        <v>51</v>
      </c>
    </row>
    <row r="22" spans="2:16" ht="15.6" customHeight="1" thickBot="1" x14ac:dyDescent="0.3">
      <c r="B22" s="19"/>
      <c r="C22" s="43" t="s">
        <v>21</v>
      </c>
      <c r="D22" s="43">
        <v>84</v>
      </c>
      <c r="E22" s="64">
        <v>20</v>
      </c>
      <c r="F22" s="100"/>
      <c r="G22" s="37" t="s">
        <v>28</v>
      </c>
      <c r="H22" s="38">
        <f>IF(OR(E18=10,E18=50),D18*$P10,"0")</f>
        <v>2600</v>
      </c>
      <c r="I22" s="38">
        <f>IF(OR(E19=10,F18=50),D19*$P10,"0")</f>
        <v>6750</v>
      </c>
      <c r="J22" s="38" t="str">
        <f>IF(OR(E20=10,E20=50),D20*$P10,"0")</f>
        <v>0</v>
      </c>
      <c r="K22" s="38" t="str">
        <f>IF(OR(E21=10,E21=50),D21*$P10,"0")</f>
        <v>0</v>
      </c>
      <c r="L22" s="38" t="str">
        <f>IF(OR(E22=10,E22=50),D22*$P10,"0")</f>
        <v>0</v>
      </c>
      <c r="M22" s="83" t="str">
        <f>IF(OR(E23=10,E23=50),D23*$P10,"0")</f>
        <v>0</v>
      </c>
      <c r="N22" s="93">
        <f>IF(P3="個人設置型浄化槽",N18*(4/10), N18*(10/10))</f>
        <v>55420</v>
      </c>
      <c r="O22" s="94"/>
      <c r="P22" s="85">
        <f>IF(P3="個人設置型浄化槽",P18*(4/10), P18*(10/10))</f>
        <v>5542</v>
      </c>
    </row>
    <row r="23" spans="2:16" ht="15.6" customHeight="1" x14ac:dyDescent="0.25">
      <c r="B23" s="19"/>
      <c r="C23" s="49" t="s">
        <v>36</v>
      </c>
      <c r="D23" s="64">
        <v>0</v>
      </c>
      <c r="E23" s="64">
        <v>0</v>
      </c>
      <c r="F23" s="45"/>
      <c r="G23" s="54"/>
      <c r="H23" s="54"/>
      <c r="I23" s="54"/>
      <c r="J23" s="54"/>
      <c r="K23" s="54"/>
      <c r="L23" s="54"/>
      <c r="M23" s="55"/>
      <c r="N23" s="56"/>
      <c r="O23" s="56"/>
      <c r="P23" s="57"/>
    </row>
    <row r="24" spans="2:16" ht="15.6" customHeight="1" thickBot="1" x14ac:dyDescent="0.5">
      <c r="B24" s="21"/>
      <c r="C24" s="101" t="s">
        <v>64</v>
      </c>
      <c r="D24" s="102"/>
      <c r="E24" s="102"/>
      <c r="F24" s="48" t="s">
        <v>33</v>
      </c>
      <c r="G24" s="103"/>
      <c r="H24" s="104"/>
      <c r="I24" s="104"/>
      <c r="J24" s="104"/>
      <c r="K24" s="104"/>
      <c r="L24" s="104"/>
      <c r="M24" s="104"/>
      <c r="N24" s="104"/>
      <c r="O24" s="104"/>
      <c r="P24" s="105"/>
    </row>
    <row r="25" spans="2:16" x14ac:dyDescent="0.45">
      <c r="B25" s="25" t="s">
        <v>29</v>
      </c>
      <c r="C25" s="26"/>
      <c r="D25" s="26"/>
      <c r="E25" s="16"/>
      <c r="F25" s="16"/>
      <c r="G25" s="16"/>
      <c r="H25" s="16"/>
      <c r="I25" s="58"/>
      <c r="J25" s="58"/>
      <c r="K25" s="58"/>
      <c r="L25" s="58"/>
      <c r="M25" s="58"/>
      <c r="N25" s="58"/>
      <c r="O25" s="58"/>
      <c r="P25" s="59"/>
    </row>
    <row r="26" spans="2:16" ht="111.6" customHeight="1" thickBot="1" x14ac:dyDescent="0.5">
      <c r="B26" s="21"/>
      <c r="C26" s="95"/>
      <c r="D26" s="96"/>
      <c r="E26" s="106"/>
      <c r="F26" s="106"/>
      <c r="G26" s="106"/>
      <c r="H26" s="106"/>
      <c r="I26" s="106"/>
      <c r="J26" s="106"/>
      <c r="K26" s="106"/>
      <c r="L26" s="106"/>
      <c r="M26" s="106"/>
      <c r="N26" s="106"/>
      <c r="O26" s="106"/>
      <c r="P26" s="107"/>
    </row>
    <row r="27" spans="2:16" ht="15.6" customHeight="1" x14ac:dyDescent="0.45">
      <c r="B27" s="7" t="s">
        <v>30</v>
      </c>
      <c r="C27" s="8"/>
      <c r="D27" s="8"/>
      <c r="E27" s="40"/>
      <c r="F27" s="40"/>
      <c r="G27" s="40"/>
      <c r="H27" s="40"/>
      <c r="I27" s="40"/>
      <c r="J27" s="40"/>
      <c r="K27" s="40"/>
      <c r="L27" s="40"/>
      <c r="M27" s="31"/>
      <c r="N27" s="31"/>
      <c r="O27" s="31"/>
      <c r="P27" s="9"/>
    </row>
    <row r="28" spans="2:16" ht="93.6" customHeight="1" thickBot="1" x14ac:dyDescent="0.5">
      <c r="B28" s="21"/>
      <c r="C28" s="95"/>
      <c r="D28" s="96"/>
      <c r="E28" s="96"/>
      <c r="F28" s="96"/>
      <c r="G28" s="96"/>
      <c r="H28" s="96"/>
      <c r="I28" s="96"/>
      <c r="J28" s="96"/>
      <c r="K28" s="96"/>
      <c r="L28" s="96"/>
      <c r="M28" s="96"/>
      <c r="N28" s="96"/>
      <c r="O28" s="96"/>
      <c r="P28" s="97"/>
    </row>
    <row r="29" spans="2:16" ht="9.6" customHeight="1" x14ac:dyDescent="0.45"/>
  </sheetData>
  <mergeCells count="24">
    <mergeCell ref="E3:M3"/>
    <mergeCell ref="E4:M4"/>
    <mergeCell ref="O5:P5"/>
    <mergeCell ref="C6:M10"/>
    <mergeCell ref="C12:E12"/>
    <mergeCell ref="F12:P13"/>
    <mergeCell ref="C13:D13"/>
    <mergeCell ref="C15:E16"/>
    <mergeCell ref="F15:M15"/>
    <mergeCell ref="N15:P15"/>
    <mergeCell ref="F16:G17"/>
    <mergeCell ref="H16:M16"/>
    <mergeCell ref="N16:O16"/>
    <mergeCell ref="N17:O17"/>
    <mergeCell ref="C24:E24"/>
    <mergeCell ref="G24:P24"/>
    <mergeCell ref="C26:P26"/>
    <mergeCell ref="C28:P28"/>
    <mergeCell ref="F18:F22"/>
    <mergeCell ref="N18:O18"/>
    <mergeCell ref="N19:P19"/>
    <mergeCell ref="N20:O20"/>
    <mergeCell ref="N21:O21"/>
    <mergeCell ref="N22:O22"/>
  </mergeCells>
  <phoneticPr fontId="1"/>
  <dataValidations count="1">
    <dataValidation type="list" allowBlank="1" showInputMessage="1" showErrorMessage="1" sqref="P3" xr:uid="{9FE3BEC9-8E40-4665-B5A9-AD5B264C08D9}">
      <formula1>"個人設置型浄化槽, 公共浄化槽"</formula1>
    </dataValidation>
  </dataValidations>
  <pageMargins left="0.70866141732283472" right="0.70866141732283472" top="0.74803149606299213" bottom="0.74803149606299213" header="0.31496062992125984" footer="0.31496062992125984"/>
  <pageSetup paperSize="9" scale="65"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計画表_白紙</vt:lpstr>
      <vt:lpstr>計画表_X市</vt:lpstr>
      <vt:lpstr>計画表_Y市</vt:lpstr>
      <vt:lpstr>計画表_Z市</vt:lpstr>
      <vt:lpstr>2.1の計算例</vt:lpstr>
      <vt:lpstr>2.2の計算例</vt:lpstr>
      <vt:lpstr>'2.1の計算例'!Print_Area</vt:lpstr>
      <vt:lpstr>'2.2の計算例'!Print_Area</vt:lpstr>
      <vt:lpstr>計画表_X市!Print_Area</vt:lpstr>
      <vt:lpstr>計画表_Y市!Print_Area</vt:lpstr>
      <vt:lpstr>計画表_Z市!Print_Area</vt:lpstr>
      <vt:lpstr>計画表_白紙!Print_Area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2022-03-17T07:42:05Z</dcterms:created>
  <dcterms:modified xsi:type="dcterms:W3CDTF">2022-03-17T07:42:13Z</dcterms:modified>
</cp:coreProperties>
</file>