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30.31" sheetId="1" r:id="rId1"/>
  </sheets>
  <definedNames>
    <definedName name="_xlnm.Print_Area" localSheetId="0">'30.31'!$A$1:$L$135</definedName>
  </definedNames>
  <calcPr fullCalcOnLoad="1"/>
</workbook>
</file>

<file path=xl/sharedStrings.xml><?xml version="1.0" encoding="utf-8"?>
<sst xmlns="http://schemas.openxmlformats.org/spreadsheetml/2006/main" count="261" uniqueCount="42">
  <si>
    <r>
      <t>　</t>
    </r>
    <r>
      <rPr>
        <u val="single"/>
        <sz val="11"/>
        <rFont val="ＭＳ Ｐゴシック"/>
        <family val="3"/>
      </rPr>
      <t>①処理性能がBOD20mg/L以下のもの（第7条検査）</t>
    </r>
  </si>
  <si>
    <t>ア． 5～50人槽</t>
  </si>
  <si>
    <t>イ．51人槽以上</t>
  </si>
  <si>
    <t>ＢＯＤの範囲
(mg/L)</t>
  </si>
  <si>
    <t>検査方法</t>
  </si>
  <si>
    <t>ATU添加有り</t>
  </si>
  <si>
    <t>ATU添加無し</t>
  </si>
  <si>
    <t>合計</t>
  </si>
  <si>
    <t>割合</t>
  </si>
  <si>
    <t>平均値</t>
  </si>
  <si>
    <r>
      <t>　</t>
    </r>
    <r>
      <rPr>
        <u val="single"/>
        <sz val="11"/>
        <rFont val="ＭＳ Ｐゴシック"/>
        <family val="3"/>
      </rPr>
      <t>②処理性能がBOD30mg/L以下のもの（第7条検査）</t>
    </r>
  </si>
  <si>
    <r>
      <t>　</t>
    </r>
    <r>
      <rPr>
        <u val="single"/>
        <sz val="11"/>
        <rFont val="ＭＳ Ｐゴシック"/>
        <family val="3"/>
      </rPr>
      <t>③処理性能がBOD60mg/L以下のもの（第7条検査）</t>
    </r>
  </si>
  <si>
    <r>
      <t>　</t>
    </r>
    <r>
      <rPr>
        <u val="single"/>
        <sz val="11"/>
        <rFont val="ＭＳ Ｐゴシック"/>
        <family val="3"/>
      </rPr>
      <t>①処理性能がBOD20mg/L以下のもの（第11条検査）</t>
    </r>
  </si>
  <si>
    <r>
      <t>　</t>
    </r>
    <r>
      <rPr>
        <u val="single"/>
        <sz val="11"/>
        <rFont val="ＭＳ Ｐゴシック"/>
        <family val="3"/>
      </rPr>
      <t>②処理性能がBOD30mg/L以下のもの（第11条検査）</t>
    </r>
  </si>
  <si>
    <r>
      <t>　</t>
    </r>
    <r>
      <rPr>
        <u val="single"/>
        <sz val="11"/>
        <rFont val="ＭＳ Ｐゴシック"/>
        <family val="3"/>
      </rPr>
      <t>③処理性能がBOD60mg/L以下のもの（第11条検査）</t>
    </r>
  </si>
  <si>
    <t>(1)浄化槽法第7条検査におけるＢＯＤ検査結果</t>
  </si>
  <si>
    <t>x≦5</t>
  </si>
  <si>
    <t xml:space="preserve">  5＜x≦10</t>
  </si>
  <si>
    <t>(2)浄化槽法第11条検査におけるＢＯＤ検査結果</t>
  </si>
  <si>
    <t>x≦5</t>
  </si>
  <si>
    <t xml:space="preserve">  5＜x≦10</t>
  </si>
  <si>
    <t>10＜x≦15</t>
  </si>
  <si>
    <t>10＜x≦15</t>
  </si>
  <si>
    <t>15＜x≦20</t>
  </si>
  <si>
    <t>15＜x≦20</t>
  </si>
  <si>
    <t>20＜x≦30</t>
  </si>
  <si>
    <t>20＜x≦30</t>
  </si>
  <si>
    <t>30＜x≦40</t>
  </si>
  <si>
    <t>30＜x≦40</t>
  </si>
  <si>
    <t>40＜x≦50</t>
  </si>
  <si>
    <t>40＜x≦50</t>
  </si>
  <si>
    <t>50＜x≦60</t>
  </si>
  <si>
    <t>50＜x≦60</t>
  </si>
  <si>
    <t>60＜x≦90</t>
  </si>
  <si>
    <t>60＜x≦90</t>
  </si>
  <si>
    <t xml:space="preserve">  90＜x≦120</t>
  </si>
  <si>
    <t xml:space="preserve">  90＜x≦120</t>
  </si>
  <si>
    <t>120＜x≦160</t>
  </si>
  <si>
    <t>120＜x≦160</t>
  </si>
  <si>
    <t>160＜x</t>
  </si>
  <si>
    <t>160＜x</t>
  </si>
  <si>
    <r>
      <t xml:space="preserve">第１０章　浄化槽法第7条及び第11条検査におけるＢＯＤ検査結果 </t>
    </r>
    <r>
      <rPr>
        <sz val="14"/>
        <rFont val="ＭＳ Ｐゴシック"/>
        <family val="3"/>
      </rPr>
      <t xml:space="preserve"> （平成20年4月1日～平成21年3月31日）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</si>
</sst>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2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7" borderId="17" xfId="0" applyNumberFormat="1" applyFont="1" applyFill="1" applyBorder="1" applyAlignment="1">
      <alignment vertical="center"/>
    </xf>
    <xf numFmtId="176" fontId="6" fillId="7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6" fontId="6" fillId="7" borderId="20" xfId="0" applyNumberFormat="1" applyFont="1" applyFill="1" applyBorder="1" applyAlignment="1">
      <alignment vertical="center"/>
    </xf>
    <xf numFmtId="176" fontId="6" fillId="7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6" fillId="5" borderId="25" xfId="0" applyNumberFormat="1" applyFont="1" applyFill="1" applyBorder="1" applyAlignment="1">
      <alignment vertical="center"/>
    </xf>
    <xf numFmtId="177" fontId="6" fillId="5" borderId="26" xfId="0" applyNumberFormat="1" applyFont="1" applyFill="1" applyBorder="1" applyAlignment="1">
      <alignment vertical="center"/>
    </xf>
    <xf numFmtId="176" fontId="6" fillId="5" borderId="27" xfId="0" applyNumberFormat="1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76" fontId="6" fillId="7" borderId="29" xfId="0" applyNumberFormat="1" applyFont="1" applyFill="1" applyBorder="1" applyAlignment="1">
      <alignment vertical="center"/>
    </xf>
    <xf numFmtId="176" fontId="6" fillId="7" borderId="3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/>
    </xf>
    <xf numFmtId="176" fontId="6" fillId="5" borderId="15" xfId="0" applyNumberFormat="1" applyFont="1" applyFill="1" applyBorder="1" applyAlignment="1">
      <alignment vertical="center"/>
    </xf>
    <xf numFmtId="176" fontId="6" fillId="5" borderId="32" xfId="0" applyNumberFormat="1" applyFont="1" applyFill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178" fontId="6" fillId="5" borderId="35" xfId="0" applyNumberFormat="1" applyFont="1" applyFill="1" applyBorder="1" applyAlignment="1">
      <alignment vertical="center"/>
    </xf>
    <xf numFmtId="178" fontId="6" fillId="5" borderId="36" xfId="0" applyNumberFormat="1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6" fillId="0" borderId="0" xfId="0" applyFont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5"/>
  <sheetViews>
    <sheetView tabSelected="1" view="pageBreakPreview" zoomScale="70" zoomScaleNormal="80" zoomScaleSheetLayoutView="70" zoomScalePageLayoutView="0" workbookViewId="0" topLeftCell="A1">
      <selection activeCell="I5" sqref="I5"/>
    </sheetView>
  </sheetViews>
  <sheetFormatPr defaultColWidth="9.00390625" defaultRowHeight="13.5"/>
  <cols>
    <col min="2" max="2" width="11.00390625" style="0" customWidth="1"/>
    <col min="3" max="4" width="13.75390625" style="0" customWidth="1"/>
    <col min="5" max="6" width="12.625" style="0" customWidth="1"/>
    <col min="7" max="7" width="5.625" style="0" customWidth="1"/>
    <col min="8" max="8" width="11.00390625" style="0" customWidth="1"/>
    <col min="9" max="10" width="13.75390625" style="0" customWidth="1"/>
    <col min="11" max="12" width="12.625" style="0" customWidth="1"/>
  </cols>
  <sheetData>
    <row r="2" spans="1:9" ht="17.25">
      <c r="A2" s="52" t="s">
        <v>41</v>
      </c>
      <c r="B2" s="1"/>
      <c r="C2" s="1"/>
      <c r="D2" s="1"/>
      <c r="E2" s="1"/>
      <c r="F2" s="1"/>
      <c r="G2" s="1"/>
      <c r="H2" s="1"/>
      <c r="I2" s="1"/>
    </row>
    <row r="4" ht="13.5">
      <c r="E4" s="21"/>
    </row>
    <row r="5" spans="1:12" ht="15">
      <c r="A5" s="48" t="s">
        <v>15</v>
      </c>
      <c r="B5" s="49"/>
      <c r="C5" s="49"/>
      <c r="D5" s="50"/>
      <c r="E5" s="1"/>
      <c r="F5" s="1"/>
      <c r="G5" s="1"/>
      <c r="H5" s="1"/>
      <c r="I5" s="1"/>
      <c r="J5" s="1"/>
      <c r="K5" s="1"/>
      <c r="L5" s="1"/>
    </row>
    <row r="6" spans="1:12" ht="13.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3" t="s">
        <v>0</v>
      </c>
      <c r="B7" s="4"/>
      <c r="C7" s="4"/>
      <c r="D7" s="4"/>
      <c r="E7" s="5"/>
      <c r="F7" s="5"/>
      <c r="G7" s="5"/>
      <c r="H7" s="5"/>
      <c r="I7" s="5"/>
      <c r="J7" s="5"/>
      <c r="K7" s="5"/>
      <c r="L7" s="6"/>
    </row>
    <row r="8" spans="1:12" ht="13.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4.25" thickBot="1">
      <c r="A9" s="7"/>
      <c r="B9" s="8" t="s">
        <v>1</v>
      </c>
      <c r="C9" s="8"/>
      <c r="D9" s="8"/>
      <c r="E9" s="8"/>
      <c r="F9" s="8"/>
      <c r="G9" s="8"/>
      <c r="H9" s="8" t="s">
        <v>2</v>
      </c>
      <c r="I9" s="8"/>
      <c r="J9" s="8"/>
      <c r="K9" s="8"/>
      <c r="L9" s="9"/>
    </row>
    <row r="10" spans="1:12" ht="13.5" customHeight="1">
      <c r="A10" s="7"/>
      <c r="B10" s="37" t="s">
        <v>3</v>
      </c>
      <c r="C10" s="39" t="s">
        <v>4</v>
      </c>
      <c r="D10" s="40"/>
      <c r="E10" s="41" t="s">
        <v>7</v>
      </c>
      <c r="F10" s="43" t="s">
        <v>8</v>
      </c>
      <c r="G10" s="8"/>
      <c r="H10" s="37" t="s">
        <v>3</v>
      </c>
      <c r="I10" s="39" t="s">
        <v>4</v>
      </c>
      <c r="J10" s="40"/>
      <c r="K10" s="41" t="s">
        <v>7</v>
      </c>
      <c r="L10" s="43" t="s">
        <v>8</v>
      </c>
    </row>
    <row r="11" spans="1:12" ht="24" customHeight="1">
      <c r="A11" s="7"/>
      <c r="B11" s="38"/>
      <c r="C11" s="10" t="s">
        <v>5</v>
      </c>
      <c r="D11" s="10" t="s">
        <v>6</v>
      </c>
      <c r="E11" s="42"/>
      <c r="F11" s="44"/>
      <c r="G11" s="8"/>
      <c r="H11" s="38"/>
      <c r="I11" s="10" t="s">
        <v>5</v>
      </c>
      <c r="J11" s="10" t="s">
        <v>6</v>
      </c>
      <c r="K11" s="42"/>
      <c r="L11" s="44"/>
    </row>
    <row r="12" spans="1:12" ht="13.5">
      <c r="A12" s="7"/>
      <c r="B12" s="11" t="s">
        <v>19</v>
      </c>
      <c r="C12" s="12">
        <v>9738</v>
      </c>
      <c r="D12" s="13">
        <v>61366</v>
      </c>
      <c r="E12" s="22">
        <f aca="true" t="shared" si="0" ref="E12:E23">SUM(C12:D12)</f>
        <v>71104</v>
      </c>
      <c r="F12" s="23">
        <f>E12/$E24</f>
        <v>0.41338333187988724</v>
      </c>
      <c r="G12" s="8"/>
      <c r="H12" s="11" t="s">
        <v>19</v>
      </c>
      <c r="I12" s="12">
        <v>136</v>
      </c>
      <c r="J12" s="13">
        <v>1792</v>
      </c>
      <c r="K12" s="22">
        <f aca="true" t="shared" si="1" ref="K12:K23">SUM(I12:J12)</f>
        <v>1928</v>
      </c>
      <c r="L12" s="23">
        <f>K12/$K$24</f>
        <v>0.49246487867177524</v>
      </c>
    </row>
    <row r="13" spans="1:12" ht="13.5">
      <c r="A13" s="7"/>
      <c r="B13" s="14" t="s">
        <v>20</v>
      </c>
      <c r="C13" s="15">
        <v>6133</v>
      </c>
      <c r="D13" s="16">
        <v>36083</v>
      </c>
      <c r="E13" s="24">
        <f t="shared" si="0"/>
        <v>42216</v>
      </c>
      <c r="F13" s="23">
        <f>E13/$E$24</f>
        <v>0.245434725734717</v>
      </c>
      <c r="G13" s="8"/>
      <c r="H13" s="14" t="s">
        <v>20</v>
      </c>
      <c r="I13" s="15">
        <v>81</v>
      </c>
      <c r="J13" s="16">
        <v>791</v>
      </c>
      <c r="K13" s="24">
        <f t="shared" si="1"/>
        <v>872</v>
      </c>
      <c r="L13" s="23">
        <f aca="true" t="shared" si="2" ref="L13:L23">K13/$K$24</f>
        <v>0.2227330779054917</v>
      </c>
    </row>
    <row r="14" spans="1:12" ht="13.5">
      <c r="A14" s="7"/>
      <c r="B14" s="14" t="s">
        <v>22</v>
      </c>
      <c r="C14" s="15">
        <v>2673</v>
      </c>
      <c r="D14" s="16">
        <v>16735</v>
      </c>
      <c r="E14" s="24">
        <f t="shared" si="0"/>
        <v>19408</v>
      </c>
      <c r="F14" s="23">
        <f aca="true" t="shared" si="3" ref="F14:F23">E14/$E$24</f>
        <v>0.11283392924624285</v>
      </c>
      <c r="G14" s="8"/>
      <c r="H14" s="14" t="s">
        <v>22</v>
      </c>
      <c r="I14" s="15">
        <v>26</v>
      </c>
      <c r="J14" s="16">
        <v>295</v>
      </c>
      <c r="K14" s="24">
        <f t="shared" si="1"/>
        <v>321</v>
      </c>
      <c r="L14" s="23">
        <f t="shared" si="2"/>
        <v>0.08199233716475096</v>
      </c>
    </row>
    <row r="15" spans="1:12" ht="13.5">
      <c r="A15" s="7"/>
      <c r="B15" s="14" t="s">
        <v>24</v>
      </c>
      <c r="C15" s="15">
        <v>1549</v>
      </c>
      <c r="D15" s="16">
        <v>10835</v>
      </c>
      <c r="E15" s="24">
        <f t="shared" si="0"/>
        <v>12384</v>
      </c>
      <c r="F15" s="23">
        <f t="shared" si="3"/>
        <v>0.07199790703758611</v>
      </c>
      <c r="G15" s="8"/>
      <c r="H15" s="14" t="s">
        <v>24</v>
      </c>
      <c r="I15" s="15">
        <v>17</v>
      </c>
      <c r="J15" s="16">
        <v>222</v>
      </c>
      <c r="K15" s="24">
        <f t="shared" si="1"/>
        <v>239</v>
      </c>
      <c r="L15" s="23">
        <f t="shared" si="2"/>
        <v>0.061047254150702425</v>
      </c>
    </row>
    <row r="16" spans="1:12" ht="13.5">
      <c r="A16" s="7"/>
      <c r="B16" s="14" t="s">
        <v>26</v>
      </c>
      <c r="C16" s="15">
        <v>1447</v>
      </c>
      <c r="D16" s="16">
        <v>10018</v>
      </c>
      <c r="E16" s="24">
        <f t="shared" si="0"/>
        <v>11465</v>
      </c>
      <c r="F16" s="23">
        <f t="shared" si="3"/>
        <v>0.06665503909770065</v>
      </c>
      <c r="G16" s="8"/>
      <c r="H16" s="14" t="s">
        <v>26</v>
      </c>
      <c r="I16" s="15">
        <v>14</v>
      </c>
      <c r="J16" s="16">
        <v>199</v>
      </c>
      <c r="K16" s="24">
        <f t="shared" si="1"/>
        <v>213</v>
      </c>
      <c r="L16" s="23">
        <f t="shared" si="2"/>
        <v>0.05440613026819923</v>
      </c>
    </row>
    <row r="17" spans="1:12" ht="13.5">
      <c r="A17" s="7"/>
      <c r="B17" s="14" t="s">
        <v>28</v>
      </c>
      <c r="C17" s="15">
        <v>464</v>
      </c>
      <c r="D17" s="16">
        <v>4810</v>
      </c>
      <c r="E17" s="24">
        <f t="shared" si="0"/>
        <v>5274</v>
      </c>
      <c r="F17" s="23">
        <f t="shared" si="3"/>
        <v>0.0306618993633906</v>
      </c>
      <c r="G17" s="8"/>
      <c r="H17" s="14" t="s">
        <v>28</v>
      </c>
      <c r="I17" s="15">
        <v>8</v>
      </c>
      <c r="J17" s="16">
        <v>108</v>
      </c>
      <c r="K17" s="24">
        <f t="shared" si="1"/>
        <v>116</v>
      </c>
      <c r="L17" s="23">
        <f t="shared" si="2"/>
        <v>0.02962962962962963</v>
      </c>
    </row>
    <row r="18" spans="1:12" ht="13.5">
      <c r="A18" s="7"/>
      <c r="B18" s="14" t="s">
        <v>30</v>
      </c>
      <c r="C18" s="15">
        <v>293</v>
      </c>
      <c r="D18" s="16">
        <v>2830</v>
      </c>
      <c r="E18" s="24">
        <f t="shared" si="0"/>
        <v>3123</v>
      </c>
      <c r="F18" s="23">
        <f t="shared" si="3"/>
        <v>0.01815644894043778</v>
      </c>
      <c r="G18" s="8"/>
      <c r="H18" s="14" t="s">
        <v>30</v>
      </c>
      <c r="I18" s="15">
        <v>4</v>
      </c>
      <c r="J18" s="16">
        <v>70</v>
      </c>
      <c r="K18" s="24">
        <f t="shared" si="1"/>
        <v>74</v>
      </c>
      <c r="L18" s="23">
        <f t="shared" si="2"/>
        <v>0.018901660280970626</v>
      </c>
    </row>
    <row r="19" spans="1:12" ht="13.5">
      <c r="A19" s="7"/>
      <c r="B19" s="14" t="s">
        <v>32</v>
      </c>
      <c r="C19" s="15">
        <v>244</v>
      </c>
      <c r="D19" s="16">
        <v>2212</v>
      </c>
      <c r="E19" s="24">
        <f t="shared" si="0"/>
        <v>2456</v>
      </c>
      <c r="F19" s="23">
        <f t="shared" si="3"/>
        <v>0.014278654690270632</v>
      </c>
      <c r="G19" s="8"/>
      <c r="H19" s="14" t="s">
        <v>32</v>
      </c>
      <c r="I19" s="15">
        <v>0</v>
      </c>
      <c r="J19" s="16">
        <v>41</v>
      </c>
      <c r="K19" s="24">
        <f t="shared" si="1"/>
        <v>41</v>
      </c>
      <c r="L19" s="23">
        <f t="shared" si="2"/>
        <v>0.010472541507024266</v>
      </c>
    </row>
    <row r="20" spans="1:12" ht="13.5">
      <c r="A20" s="7"/>
      <c r="B20" s="14" t="s">
        <v>34</v>
      </c>
      <c r="C20" s="15">
        <v>232</v>
      </c>
      <c r="D20" s="16">
        <v>2195</v>
      </c>
      <c r="E20" s="24">
        <f t="shared" si="0"/>
        <v>2427</v>
      </c>
      <c r="F20" s="23">
        <f t="shared" si="3"/>
        <v>0.014110054940263364</v>
      </c>
      <c r="G20" s="8"/>
      <c r="H20" s="14" t="s">
        <v>34</v>
      </c>
      <c r="I20" s="15">
        <v>3</v>
      </c>
      <c r="J20" s="16">
        <v>48</v>
      </c>
      <c r="K20" s="24">
        <f t="shared" si="1"/>
        <v>51</v>
      </c>
      <c r="L20" s="23">
        <f t="shared" si="2"/>
        <v>0.013026819923371647</v>
      </c>
    </row>
    <row r="21" spans="1:12" ht="13.5">
      <c r="A21" s="7"/>
      <c r="B21" s="14" t="s">
        <v>36</v>
      </c>
      <c r="C21" s="15">
        <v>101</v>
      </c>
      <c r="D21" s="16">
        <v>928</v>
      </c>
      <c r="E21" s="24">
        <f t="shared" si="0"/>
        <v>1029</v>
      </c>
      <c r="F21" s="23">
        <f t="shared" si="3"/>
        <v>0.005982384233016482</v>
      </c>
      <c r="G21" s="8"/>
      <c r="H21" s="14" t="s">
        <v>36</v>
      </c>
      <c r="I21" s="15">
        <v>1</v>
      </c>
      <c r="J21" s="16">
        <v>21</v>
      </c>
      <c r="K21" s="24">
        <f t="shared" si="1"/>
        <v>22</v>
      </c>
      <c r="L21" s="23">
        <f t="shared" si="2"/>
        <v>0.00561941251596424</v>
      </c>
    </row>
    <row r="22" spans="1:12" ht="13.5">
      <c r="A22" s="7"/>
      <c r="B22" s="14" t="s">
        <v>38</v>
      </c>
      <c r="C22" s="15">
        <v>32</v>
      </c>
      <c r="D22" s="16">
        <v>472</v>
      </c>
      <c r="E22" s="24">
        <f t="shared" si="0"/>
        <v>504</v>
      </c>
      <c r="F22" s="23">
        <f t="shared" si="3"/>
        <v>0.002930147379436644</v>
      </c>
      <c r="G22" s="8"/>
      <c r="H22" s="14" t="s">
        <v>38</v>
      </c>
      <c r="I22" s="15">
        <v>1</v>
      </c>
      <c r="J22" s="16">
        <v>14</v>
      </c>
      <c r="K22" s="24">
        <f t="shared" si="1"/>
        <v>15</v>
      </c>
      <c r="L22" s="23">
        <f t="shared" si="2"/>
        <v>0.0038314176245210726</v>
      </c>
    </row>
    <row r="23" spans="1:12" ht="13.5">
      <c r="A23" s="7"/>
      <c r="B23" s="25" t="s">
        <v>40</v>
      </c>
      <c r="C23" s="26">
        <v>83</v>
      </c>
      <c r="D23" s="27">
        <v>532</v>
      </c>
      <c r="E23" s="24">
        <f t="shared" si="0"/>
        <v>615</v>
      </c>
      <c r="F23" s="23">
        <f t="shared" si="3"/>
        <v>0.003575477457050667</v>
      </c>
      <c r="G23" s="8"/>
      <c r="H23" s="25" t="s">
        <v>40</v>
      </c>
      <c r="I23" s="26">
        <v>0</v>
      </c>
      <c r="J23" s="27">
        <v>23</v>
      </c>
      <c r="K23" s="24">
        <f t="shared" si="1"/>
        <v>23</v>
      </c>
      <c r="L23" s="23">
        <f t="shared" si="2"/>
        <v>0.005874840357598978</v>
      </c>
    </row>
    <row r="24" spans="1:12" ht="13.5">
      <c r="A24" s="7"/>
      <c r="B24" s="28" t="s">
        <v>7</v>
      </c>
      <c r="C24" s="29">
        <f>SUM(C12:C23)</f>
        <v>22989</v>
      </c>
      <c r="D24" s="29">
        <f>SUM(D12:D23)</f>
        <v>149016</v>
      </c>
      <c r="E24" s="30">
        <f>SUM(E12:E23)</f>
        <v>172005</v>
      </c>
      <c r="F24" s="31">
        <f>SUM(F12:F23)</f>
        <v>1</v>
      </c>
      <c r="G24" s="8"/>
      <c r="H24" s="28" t="s">
        <v>7</v>
      </c>
      <c r="I24" s="29">
        <f>SUM(I12:I23)</f>
        <v>291</v>
      </c>
      <c r="J24" s="29">
        <f>SUM(J12:J23)</f>
        <v>3624</v>
      </c>
      <c r="K24" s="30">
        <f>SUM(K12:K23)</f>
        <v>3915</v>
      </c>
      <c r="L24" s="31">
        <f>SUM(L12:L23)</f>
        <v>1</v>
      </c>
    </row>
    <row r="25" spans="1:12" ht="14.25" thickBot="1">
      <c r="A25" s="7"/>
      <c r="B25" s="32" t="s">
        <v>9</v>
      </c>
      <c r="C25" s="33">
        <f>(2.5*C12+7.5*C13+12.5*C14+17.5*C15+25*C16+35*C17+45*C18+55*C19+75*C20+105*C21+140*C22+160*C23)/C24</f>
        <v>11.120427160816043</v>
      </c>
      <c r="D25" s="33">
        <f>(2.5*D12+7.5*D13+12.5*D14+17.5*D15+25*D16+35*D17+45*D18+55*D19+75*D20+105*D21+140*D22+160*D23)/D24</f>
        <v>12.776564261555807</v>
      </c>
      <c r="E25" s="34">
        <f>(2.5*E12+7.5*E13+12.5*E14+17.5*E15+25*E16+35*E17+45*E18+55*E19+75*E20+105*E21+140*E22+160*E23)/E24</f>
        <v>12.55521641812738</v>
      </c>
      <c r="F25" s="35"/>
      <c r="G25" s="8"/>
      <c r="H25" s="32" t="s">
        <v>9</v>
      </c>
      <c r="I25" s="33">
        <f>(2.5*I12+7.5*I13+12.5*I14+17.5*I15+25*I16+35*I17+45*I18+55*I19+75*I20+105*I21+140*I22+160*I23)/I24</f>
        <v>9.793814432989691</v>
      </c>
      <c r="J25" s="33">
        <f>(2.5*J12+7.5*J13+12.5*J14+17.5*J15+25*J16+35*J17+45*J18+55*J19+75*J20+105*J21+140*J22+160*J23)/J24</f>
        <v>12.028145695364238</v>
      </c>
      <c r="K25" s="34">
        <f>(2.5*K12+7.5*K13+12.5*K14+17.5*K15+25*K16+35*K17+45*K18+55*K19+75*K20+105*K21+140*K22+160*K23)/K24</f>
        <v>11.862068965517242</v>
      </c>
      <c r="L25" s="35"/>
    </row>
    <row r="26" spans="1:12" ht="13.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20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3.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14.25" thickBot="1">
      <c r="A30" s="7"/>
      <c r="B30" s="8" t="s">
        <v>1</v>
      </c>
      <c r="C30" s="8"/>
      <c r="D30" s="8"/>
      <c r="E30" s="8"/>
      <c r="F30" s="8"/>
      <c r="G30" s="8"/>
      <c r="H30" s="8" t="s">
        <v>2</v>
      </c>
      <c r="I30" s="8"/>
      <c r="J30" s="8"/>
      <c r="K30" s="8"/>
      <c r="L30" s="9"/>
    </row>
    <row r="31" spans="1:12" ht="13.5" customHeight="1">
      <c r="A31" s="7"/>
      <c r="B31" s="37" t="s">
        <v>3</v>
      </c>
      <c r="C31" s="39" t="s">
        <v>4</v>
      </c>
      <c r="D31" s="40"/>
      <c r="E31" s="41" t="s">
        <v>7</v>
      </c>
      <c r="F31" s="43" t="s">
        <v>8</v>
      </c>
      <c r="G31" s="8"/>
      <c r="H31" s="37" t="s">
        <v>3</v>
      </c>
      <c r="I31" s="39" t="s">
        <v>4</v>
      </c>
      <c r="J31" s="40"/>
      <c r="K31" s="41" t="s">
        <v>7</v>
      </c>
      <c r="L31" s="43" t="s">
        <v>8</v>
      </c>
    </row>
    <row r="32" spans="1:12" ht="24" customHeight="1">
      <c r="A32" s="7"/>
      <c r="B32" s="38"/>
      <c r="C32" s="10" t="s">
        <v>5</v>
      </c>
      <c r="D32" s="10" t="s">
        <v>6</v>
      </c>
      <c r="E32" s="42"/>
      <c r="F32" s="44"/>
      <c r="G32" s="8"/>
      <c r="H32" s="38"/>
      <c r="I32" s="10" t="s">
        <v>5</v>
      </c>
      <c r="J32" s="10" t="s">
        <v>6</v>
      </c>
      <c r="K32" s="42"/>
      <c r="L32" s="44"/>
    </row>
    <row r="33" spans="1:12" ht="13.5">
      <c r="A33" s="7"/>
      <c r="B33" s="11" t="s">
        <v>19</v>
      </c>
      <c r="C33" s="12">
        <v>0</v>
      </c>
      <c r="D33" s="13">
        <v>0</v>
      </c>
      <c r="E33" s="22">
        <f aca="true" t="shared" si="4" ref="E33:E44">SUM(C33:D33)</f>
        <v>0</v>
      </c>
      <c r="F33" s="23">
        <v>0</v>
      </c>
      <c r="G33" s="8"/>
      <c r="H33" s="11" t="s">
        <v>19</v>
      </c>
      <c r="I33" s="12">
        <v>0</v>
      </c>
      <c r="J33" s="13">
        <v>1</v>
      </c>
      <c r="K33" s="22">
        <f aca="true" t="shared" si="5" ref="K33:K44">SUM(I33:J33)</f>
        <v>1</v>
      </c>
      <c r="L33" s="23">
        <f>K33/$K$45</f>
        <v>0.5</v>
      </c>
    </row>
    <row r="34" spans="1:12" ht="13.5">
      <c r="A34" s="7"/>
      <c r="B34" s="14" t="s">
        <v>20</v>
      </c>
      <c r="C34" s="15">
        <v>0</v>
      </c>
      <c r="D34" s="16">
        <v>0</v>
      </c>
      <c r="E34" s="24">
        <f t="shared" si="4"/>
        <v>0</v>
      </c>
      <c r="F34" s="23">
        <v>0</v>
      </c>
      <c r="G34" s="8"/>
      <c r="H34" s="14" t="s">
        <v>20</v>
      </c>
      <c r="I34" s="15">
        <v>0</v>
      </c>
      <c r="J34" s="16">
        <v>0</v>
      </c>
      <c r="K34" s="24">
        <f t="shared" si="5"/>
        <v>0</v>
      </c>
      <c r="L34" s="23">
        <f aca="true" t="shared" si="6" ref="L34:L44">K34/$K$45</f>
        <v>0</v>
      </c>
    </row>
    <row r="35" spans="1:12" ht="13.5">
      <c r="A35" s="7"/>
      <c r="B35" s="14" t="s">
        <v>22</v>
      </c>
      <c r="C35" s="15">
        <v>0</v>
      </c>
      <c r="D35" s="16">
        <v>0</v>
      </c>
      <c r="E35" s="24">
        <f t="shared" si="4"/>
        <v>0</v>
      </c>
      <c r="F35" s="23">
        <v>0</v>
      </c>
      <c r="G35" s="8"/>
      <c r="H35" s="14" t="s">
        <v>22</v>
      </c>
      <c r="I35" s="15">
        <v>0</v>
      </c>
      <c r="J35" s="16">
        <v>0</v>
      </c>
      <c r="K35" s="24">
        <f t="shared" si="5"/>
        <v>0</v>
      </c>
      <c r="L35" s="23">
        <f t="shared" si="6"/>
        <v>0</v>
      </c>
    </row>
    <row r="36" spans="1:12" ht="13.5">
      <c r="A36" s="7"/>
      <c r="B36" s="14" t="s">
        <v>24</v>
      </c>
      <c r="C36" s="15">
        <v>0</v>
      </c>
      <c r="D36" s="16">
        <v>0</v>
      </c>
      <c r="E36" s="24">
        <f t="shared" si="4"/>
        <v>0</v>
      </c>
      <c r="F36" s="23">
        <v>0</v>
      </c>
      <c r="G36" s="8"/>
      <c r="H36" s="14" t="s">
        <v>24</v>
      </c>
      <c r="I36" s="15">
        <v>0</v>
      </c>
      <c r="J36" s="16">
        <v>0</v>
      </c>
      <c r="K36" s="24">
        <f t="shared" si="5"/>
        <v>0</v>
      </c>
      <c r="L36" s="23">
        <f t="shared" si="6"/>
        <v>0</v>
      </c>
    </row>
    <row r="37" spans="1:12" ht="13.5">
      <c r="A37" s="7"/>
      <c r="B37" s="14" t="s">
        <v>26</v>
      </c>
      <c r="C37" s="15">
        <v>0</v>
      </c>
      <c r="D37" s="16">
        <v>0</v>
      </c>
      <c r="E37" s="24">
        <f t="shared" si="4"/>
        <v>0</v>
      </c>
      <c r="F37" s="23">
        <v>0</v>
      </c>
      <c r="G37" s="8"/>
      <c r="H37" s="14" t="s">
        <v>26</v>
      </c>
      <c r="I37" s="15">
        <v>0</v>
      </c>
      <c r="J37" s="16">
        <v>0</v>
      </c>
      <c r="K37" s="24">
        <f t="shared" si="5"/>
        <v>0</v>
      </c>
      <c r="L37" s="23">
        <f t="shared" si="6"/>
        <v>0</v>
      </c>
    </row>
    <row r="38" spans="1:12" ht="13.5">
      <c r="A38" s="7"/>
      <c r="B38" s="14" t="s">
        <v>28</v>
      </c>
      <c r="C38" s="15">
        <v>0</v>
      </c>
      <c r="D38" s="16">
        <v>0</v>
      </c>
      <c r="E38" s="24">
        <f t="shared" si="4"/>
        <v>0</v>
      </c>
      <c r="F38" s="23">
        <v>0</v>
      </c>
      <c r="G38" s="8"/>
      <c r="H38" s="14" t="s">
        <v>28</v>
      </c>
      <c r="I38" s="15">
        <v>0</v>
      </c>
      <c r="J38" s="16">
        <v>0</v>
      </c>
      <c r="K38" s="24">
        <f t="shared" si="5"/>
        <v>0</v>
      </c>
      <c r="L38" s="23">
        <f t="shared" si="6"/>
        <v>0</v>
      </c>
    </row>
    <row r="39" spans="1:12" ht="13.5">
      <c r="A39" s="7"/>
      <c r="B39" s="14" t="s">
        <v>30</v>
      </c>
      <c r="C39" s="15">
        <v>0</v>
      </c>
      <c r="D39" s="16">
        <v>0</v>
      </c>
      <c r="E39" s="24">
        <f t="shared" si="4"/>
        <v>0</v>
      </c>
      <c r="F39" s="23">
        <v>0</v>
      </c>
      <c r="G39" s="8"/>
      <c r="H39" s="14" t="s">
        <v>30</v>
      </c>
      <c r="I39" s="15">
        <v>0</v>
      </c>
      <c r="J39" s="16">
        <v>0</v>
      </c>
      <c r="K39" s="24">
        <f t="shared" si="5"/>
        <v>0</v>
      </c>
      <c r="L39" s="23">
        <f t="shared" si="6"/>
        <v>0</v>
      </c>
    </row>
    <row r="40" spans="1:12" ht="13.5">
      <c r="A40" s="7"/>
      <c r="B40" s="14" t="s">
        <v>32</v>
      </c>
      <c r="C40" s="15">
        <v>0</v>
      </c>
      <c r="D40" s="16">
        <v>0</v>
      </c>
      <c r="E40" s="24">
        <f t="shared" si="4"/>
        <v>0</v>
      </c>
      <c r="F40" s="23">
        <v>0</v>
      </c>
      <c r="G40" s="8"/>
      <c r="H40" s="14" t="s">
        <v>32</v>
      </c>
      <c r="I40" s="15">
        <v>0</v>
      </c>
      <c r="J40" s="16">
        <v>0</v>
      </c>
      <c r="K40" s="24">
        <f t="shared" si="5"/>
        <v>0</v>
      </c>
      <c r="L40" s="23">
        <f t="shared" si="6"/>
        <v>0</v>
      </c>
    </row>
    <row r="41" spans="1:12" ht="13.5">
      <c r="A41" s="7"/>
      <c r="B41" s="14" t="s">
        <v>34</v>
      </c>
      <c r="C41" s="15">
        <v>0</v>
      </c>
      <c r="D41" s="16">
        <v>0</v>
      </c>
      <c r="E41" s="24">
        <f t="shared" si="4"/>
        <v>0</v>
      </c>
      <c r="F41" s="23">
        <v>0</v>
      </c>
      <c r="G41" s="8"/>
      <c r="H41" s="14" t="s">
        <v>34</v>
      </c>
      <c r="I41" s="15">
        <v>0</v>
      </c>
      <c r="J41" s="16">
        <v>1</v>
      </c>
      <c r="K41" s="24">
        <f t="shared" si="5"/>
        <v>1</v>
      </c>
      <c r="L41" s="23">
        <f t="shared" si="6"/>
        <v>0.5</v>
      </c>
    </row>
    <row r="42" spans="1:12" ht="13.5">
      <c r="A42" s="7"/>
      <c r="B42" s="14" t="s">
        <v>36</v>
      </c>
      <c r="C42" s="15">
        <v>0</v>
      </c>
      <c r="D42" s="16">
        <v>0</v>
      </c>
      <c r="E42" s="24">
        <f t="shared" si="4"/>
        <v>0</v>
      </c>
      <c r="F42" s="23">
        <v>0</v>
      </c>
      <c r="G42" s="8"/>
      <c r="H42" s="14" t="s">
        <v>36</v>
      </c>
      <c r="I42" s="15">
        <v>0</v>
      </c>
      <c r="J42" s="16">
        <v>0</v>
      </c>
      <c r="K42" s="24">
        <f t="shared" si="5"/>
        <v>0</v>
      </c>
      <c r="L42" s="23">
        <f t="shared" si="6"/>
        <v>0</v>
      </c>
    </row>
    <row r="43" spans="1:12" ht="13.5">
      <c r="A43" s="7"/>
      <c r="B43" s="14" t="s">
        <v>38</v>
      </c>
      <c r="C43" s="15">
        <v>0</v>
      </c>
      <c r="D43" s="16">
        <v>0</v>
      </c>
      <c r="E43" s="24">
        <f t="shared" si="4"/>
        <v>0</v>
      </c>
      <c r="F43" s="23">
        <v>0</v>
      </c>
      <c r="G43" s="8"/>
      <c r="H43" s="14" t="s">
        <v>38</v>
      </c>
      <c r="I43" s="15">
        <v>0</v>
      </c>
      <c r="J43" s="16">
        <v>0</v>
      </c>
      <c r="K43" s="24">
        <f t="shared" si="5"/>
        <v>0</v>
      </c>
      <c r="L43" s="23">
        <f t="shared" si="6"/>
        <v>0</v>
      </c>
    </row>
    <row r="44" spans="1:12" ht="13.5">
      <c r="A44" s="7"/>
      <c r="B44" s="25" t="s">
        <v>40</v>
      </c>
      <c r="C44" s="26">
        <v>0</v>
      </c>
      <c r="D44" s="27">
        <v>0</v>
      </c>
      <c r="E44" s="24">
        <f t="shared" si="4"/>
        <v>0</v>
      </c>
      <c r="F44" s="23">
        <v>0</v>
      </c>
      <c r="G44" s="8"/>
      <c r="H44" s="25" t="s">
        <v>40</v>
      </c>
      <c r="I44" s="26">
        <v>0</v>
      </c>
      <c r="J44" s="27">
        <v>0</v>
      </c>
      <c r="K44" s="24">
        <f t="shared" si="5"/>
        <v>0</v>
      </c>
      <c r="L44" s="23">
        <f t="shared" si="6"/>
        <v>0</v>
      </c>
    </row>
    <row r="45" spans="1:12" ht="13.5">
      <c r="A45" s="7"/>
      <c r="B45" s="28" t="s">
        <v>7</v>
      </c>
      <c r="C45" s="29">
        <f>SUM(C33:C44)</f>
        <v>0</v>
      </c>
      <c r="D45" s="29">
        <f>SUM(D33:D44)</f>
        <v>0</v>
      </c>
      <c r="E45" s="30">
        <f>SUM(E33:E44)</f>
        <v>0</v>
      </c>
      <c r="F45" s="31">
        <f>SUM(F33:F44)</f>
        <v>0</v>
      </c>
      <c r="G45" s="8"/>
      <c r="H45" s="28" t="s">
        <v>7</v>
      </c>
      <c r="I45" s="29">
        <f>SUM(I33:I44)</f>
        <v>0</v>
      </c>
      <c r="J45" s="29">
        <f>SUM(J33:J44)</f>
        <v>2</v>
      </c>
      <c r="K45" s="30">
        <f>SUM(K33:K44)</f>
        <v>2</v>
      </c>
      <c r="L45" s="31">
        <f>SUM(L33:L44)</f>
        <v>1</v>
      </c>
    </row>
    <row r="46" spans="1:12" ht="14.25" thickBot="1">
      <c r="A46" s="7"/>
      <c r="B46" s="32" t="s">
        <v>9</v>
      </c>
      <c r="C46" s="33">
        <v>0</v>
      </c>
      <c r="D46" s="33">
        <v>0</v>
      </c>
      <c r="E46" s="34">
        <v>0</v>
      </c>
      <c r="F46" s="35"/>
      <c r="G46" s="8"/>
      <c r="H46" s="32" t="s">
        <v>9</v>
      </c>
      <c r="I46" s="33">
        <v>0</v>
      </c>
      <c r="J46" s="33">
        <f>(2.5*J33+7.5*J34+12.5*J35+17.5*J36+25*J37+35*J38+45*J39+55*J40+75*J41+105*J42+140*J43+160*J44)/J45</f>
        <v>38.75</v>
      </c>
      <c r="K46" s="34">
        <f>(2.5*K33+7.5*K34+12.5*K35+17.5*K36+25*K37+35*K38+45*K39+55*K40+75*K41+105*K42+140*K43+160*K44)/K45</f>
        <v>38.75</v>
      </c>
      <c r="L46" s="35"/>
    </row>
    <row r="47" spans="1:12" ht="13.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</row>
    <row r="48" spans="1:1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>
      <c r="A49" s="20" t="s">
        <v>11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3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4.25" thickBot="1">
      <c r="A51" s="7"/>
      <c r="B51" s="8" t="s">
        <v>1</v>
      </c>
      <c r="C51" s="8"/>
      <c r="D51" s="8"/>
      <c r="E51" s="8"/>
      <c r="F51" s="8"/>
      <c r="G51" s="8"/>
      <c r="H51" s="8" t="s">
        <v>2</v>
      </c>
      <c r="I51" s="8"/>
      <c r="J51" s="8"/>
      <c r="K51" s="8"/>
      <c r="L51" s="9"/>
    </row>
    <row r="52" spans="1:12" ht="13.5" customHeight="1">
      <c r="A52" s="7"/>
      <c r="B52" s="37" t="s">
        <v>3</v>
      </c>
      <c r="C52" s="39" t="s">
        <v>4</v>
      </c>
      <c r="D52" s="40"/>
      <c r="E52" s="41" t="s">
        <v>7</v>
      </c>
      <c r="F52" s="43" t="s">
        <v>8</v>
      </c>
      <c r="G52" s="8"/>
      <c r="H52" s="37" t="s">
        <v>3</v>
      </c>
      <c r="I52" s="39" t="s">
        <v>4</v>
      </c>
      <c r="J52" s="40"/>
      <c r="K52" s="41" t="s">
        <v>7</v>
      </c>
      <c r="L52" s="43" t="s">
        <v>8</v>
      </c>
    </row>
    <row r="53" spans="1:12" ht="24" customHeight="1">
      <c r="A53" s="7"/>
      <c r="B53" s="38"/>
      <c r="C53" s="10" t="s">
        <v>5</v>
      </c>
      <c r="D53" s="10" t="s">
        <v>6</v>
      </c>
      <c r="E53" s="42"/>
      <c r="F53" s="44"/>
      <c r="G53" s="8"/>
      <c r="H53" s="38"/>
      <c r="I53" s="10" t="s">
        <v>5</v>
      </c>
      <c r="J53" s="10" t="s">
        <v>6</v>
      </c>
      <c r="K53" s="42"/>
      <c r="L53" s="44"/>
    </row>
    <row r="54" spans="1:12" ht="13.5">
      <c r="A54" s="7"/>
      <c r="B54" s="11" t="s">
        <v>19</v>
      </c>
      <c r="C54" s="12">
        <v>0</v>
      </c>
      <c r="D54" s="13">
        <v>1</v>
      </c>
      <c r="E54" s="22">
        <f aca="true" t="shared" si="7" ref="E54:E65">SUM(C54:D54)</f>
        <v>1</v>
      </c>
      <c r="F54" s="23">
        <f>E54/$E$66</f>
        <v>1</v>
      </c>
      <c r="G54" s="8"/>
      <c r="H54" s="11" t="s">
        <v>19</v>
      </c>
      <c r="I54" s="12">
        <v>0</v>
      </c>
      <c r="J54" s="13">
        <v>3</v>
      </c>
      <c r="K54" s="22">
        <f aca="true" t="shared" si="8" ref="K54:K65">SUM(I54:J54)</f>
        <v>3</v>
      </c>
      <c r="L54" s="23">
        <f>K54/$K$66</f>
        <v>1</v>
      </c>
    </row>
    <row r="55" spans="1:12" ht="13.5">
      <c r="A55" s="7"/>
      <c r="B55" s="14" t="s">
        <v>20</v>
      </c>
      <c r="C55" s="15">
        <v>0</v>
      </c>
      <c r="D55" s="16">
        <v>0</v>
      </c>
      <c r="E55" s="24">
        <f t="shared" si="7"/>
        <v>0</v>
      </c>
      <c r="F55" s="23">
        <f aca="true" t="shared" si="9" ref="F55:F65">E55/$E$66</f>
        <v>0</v>
      </c>
      <c r="G55" s="8"/>
      <c r="H55" s="14" t="s">
        <v>20</v>
      </c>
      <c r="I55" s="15">
        <v>0</v>
      </c>
      <c r="J55" s="16">
        <v>0</v>
      </c>
      <c r="K55" s="24">
        <f t="shared" si="8"/>
        <v>0</v>
      </c>
      <c r="L55" s="23">
        <f aca="true" t="shared" si="10" ref="L55:L65">K55/$K$66</f>
        <v>0</v>
      </c>
    </row>
    <row r="56" spans="1:12" ht="13.5">
      <c r="A56" s="7"/>
      <c r="B56" s="14" t="s">
        <v>22</v>
      </c>
      <c r="C56" s="15">
        <v>0</v>
      </c>
      <c r="D56" s="16">
        <v>0</v>
      </c>
      <c r="E56" s="24">
        <f t="shared" si="7"/>
        <v>0</v>
      </c>
      <c r="F56" s="23">
        <f t="shared" si="9"/>
        <v>0</v>
      </c>
      <c r="G56" s="8"/>
      <c r="H56" s="14" t="s">
        <v>22</v>
      </c>
      <c r="I56" s="15">
        <v>0</v>
      </c>
      <c r="J56" s="16">
        <v>0</v>
      </c>
      <c r="K56" s="24">
        <f t="shared" si="8"/>
        <v>0</v>
      </c>
      <c r="L56" s="23">
        <f t="shared" si="10"/>
        <v>0</v>
      </c>
    </row>
    <row r="57" spans="1:12" ht="13.5">
      <c r="A57" s="7"/>
      <c r="B57" s="14" t="s">
        <v>24</v>
      </c>
      <c r="C57" s="15">
        <v>0</v>
      </c>
      <c r="D57" s="16">
        <v>0</v>
      </c>
      <c r="E57" s="24">
        <f t="shared" si="7"/>
        <v>0</v>
      </c>
      <c r="F57" s="23">
        <f t="shared" si="9"/>
        <v>0</v>
      </c>
      <c r="G57" s="8"/>
      <c r="H57" s="14" t="s">
        <v>24</v>
      </c>
      <c r="I57" s="15">
        <v>0</v>
      </c>
      <c r="J57" s="16">
        <v>0</v>
      </c>
      <c r="K57" s="24">
        <f t="shared" si="8"/>
        <v>0</v>
      </c>
      <c r="L57" s="23">
        <f t="shared" si="10"/>
        <v>0</v>
      </c>
    </row>
    <row r="58" spans="1:12" ht="13.5">
      <c r="A58" s="7"/>
      <c r="B58" s="14" t="s">
        <v>26</v>
      </c>
      <c r="C58" s="15">
        <v>0</v>
      </c>
      <c r="D58" s="16">
        <v>0</v>
      </c>
      <c r="E58" s="24">
        <f t="shared" si="7"/>
        <v>0</v>
      </c>
      <c r="F58" s="23">
        <f t="shared" si="9"/>
        <v>0</v>
      </c>
      <c r="G58" s="8"/>
      <c r="H58" s="14" t="s">
        <v>26</v>
      </c>
      <c r="I58" s="15">
        <v>0</v>
      </c>
      <c r="J58" s="16">
        <v>0</v>
      </c>
      <c r="K58" s="24">
        <f t="shared" si="8"/>
        <v>0</v>
      </c>
      <c r="L58" s="23">
        <f t="shared" si="10"/>
        <v>0</v>
      </c>
    </row>
    <row r="59" spans="1:12" ht="13.5">
      <c r="A59" s="7"/>
      <c r="B59" s="14" t="s">
        <v>28</v>
      </c>
      <c r="C59" s="15">
        <v>0</v>
      </c>
      <c r="D59" s="16">
        <v>0</v>
      </c>
      <c r="E59" s="24">
        <f t="shared" si="7"/>
        <v>0</v>
      </c>
      <c r="F59" s="23">
        <f t="shared" si="9"/>
        <v>0</v>
      </c>
      <c r="G59" s="8"/>
      <c r="H59" s="14" t="s">
        <v>28</v>
      </c>
      <c r="I59" s="15">
        <v>0</v>
      </c>
      <c r="J59" s="16">
        <v>0</v>
      </c>
      <c r="K59" s="24">
        <f t="shared" si="8"/>
        <v>0</v>
      </c>
      <c r="L59" s="23">
        <f t="shared" si="10"/>
        <v>0</v>
      </c>
    </row>
    <row r="60" spans="1:12" ht="13.5">
      <c r="A60" s="7"/>
      <c r="B60" s="14" t="s">
        <v>30</v>
      </c>
      <c r="C60" s="15">
        <v>0</v>
      </c>
      <c r="D60" s="16">
        <v>0</v>
      </c>
      <c r="E60" s="24">
        <f t="shared" si="7"/>
        <v>0</v>
      </c>
      <c r="F60" s="23">
        <f t="shared" si="9"/>
        <v>0</v>
      </c>
      <c r="G60" s="8"/>
      <c r="H60" s="14" t="s">
        <v>30</v>
      </c>
      <c r="I60" s="15">
        <v>0</v>
      </c>
      <c r="J60" s="16">
        <v>0</v>
      </c>
      <c r="K60" s="24">
        <f t="shared" si="8"/>
        <v>0</v>
      </c>
      <c r="L60" s="23">
        <f t="shared" si="10"/>
        <v>0</v>
      </c>
    </row>
    <row r="61" spans="1:12" ht="13.5">
      <c r="A61" s="7"/>
      <c r="B61" s="14" t="s">
        <v>32</v>
      </c>
      <c r="C61" s="15">
        <v>0</v>
      </c>
      <c r="D61" s="16">
        <v>0</v>
      </c>
      <c r="E61" s="24">
        <f t="shared" si="7"/>
        <v>0</v>
      </c>
      <c r="F61" s="23">
        <f t="shared" si="9"/>
        <v>0</v>
      </c>
      <c r="G61" s="8"/>
      <c r="H61" s="14" t="s">
        <v>32</v>
      </c>
      <c r="I61" s="15">
        <v>0</v>
      </c>
      <c r="J61" s="16">
        <v>0</v>
      </c>
      <c r="K61" s="24">
        <f t="shared" si="8"/>
        <v>0</v>
      </c>
      <c r="L61" s="23">
        <f t="shared" si="10"/>
        <v>0</v>
      </c>
    </row>
    <row r="62" spans="1:12" ht="13.5">
      <c r="A62" s="7"/>
      <c r="B62" s="14" t="s">
        <v>34</v>
      </c>
      <c r="C62" s="15">
        <v>0</v>
      </c>
      <c r="D62" s="16">
        <v>0</v>
      </c>
      <c r="E62" s="24">
        <f t="shared" si="7"/>
        <v>0</v>
      </c>
      <c r="F62" s="23">
        <f t="shared" si="9"/>
        <v>0</v>
      </c>
      <c r="G62" s="8"/>
      <c r="H62" s="14" t="s">
        <v>34</v>
      </c>
      <c r="I62" s="15">
        <v>0</v>
      </c>
      <c r="J62" s="16">
        <v>0</v>
      </c>
      <c r="K62" s="24">
        <f t="shared" si="8"/>
        <v>0</v>
      </c>
      <c r="L62" s="23">
        <f t="shared" si="10"/>
        <v>0</v>
      </c>
    </row>
    <row r="63" spans="1:12" ht="13.5">
      <c r="A63" s="7"/>
      <c r="B63" s="14" t="s">
        <v>36</v>
      </c>
      <c r="C63" s="15">
        <v>0</v>
      </c>
      <c r="D63" s="16">
        <v>0</v>
      </c>
      <c r="E63" s="24">
        <f t="shared" si="7"/>
        <v>0</v>
      </c>
      <c r="F63" s="23">
        <f t="shared" si="9"/>
        <v>0</v>
      </c>
      <c r="G63" s="8"/>
      <c r="H63" s="14" t="s">
        <v>36</v>
      </c>
      <c r="I63" s="15">
        <v>0</v>
      </c>
      <c r="J63" s="16">
        <v>0</v>
      </c>
      <c r="K63" s="24">
        <f t="shared" si="8"/>
        <v>0</v>
      </c>
      <c r="L63" s="23">
        <f t="shared" si="10"/>
        <v>0</v>
      </c>
    </row>
    <row r="64" spans="1:12" ht="13.5">
      <c r="A64" s="7"/>
      <c r="B64" s="14" t="s">
        <v>38</v>
      </c>
      <c r="C64" s="15">
        <v>0</v>
      </c>
      <c r="D64" s="16">
        <v>0</v>
      </c>
      <c r="E64" s="24">
        <f t="shared" si="7"/>
        <v>0</v>
      </c>
      <c r="F64" s="23">
        <f t="shared" si="9"/>
        <v>0</v>
      </c>
      <c r="G64" s="8"/>
      <c r="H64" s="14" t="s">
        <v>38</v>
      </c>
      <c r="I64" s="15">
        <v>0</v>
      </c>
      <c r="J64" s="16">
        <v>0</v>
      </c>
      <c r="K64" s="24">
        <f t="shared" si="8"/>
        <v>0</v>
      </c>
      <c r="L64" s="23">
        <f t="shared" si="10"/>
        <v>0</v>
      </c>
    </row>
    <row r="65" spans="1:12" ht="13.5">
      <c r="A65" s="7"/>
      <c r="B65" s="25" t="s">
        <v>40</v>
      </c>
      <c r="C65" s="26">
        <v>0</v>
      </c>
      <c r="D65" s="27">
        <v>0</v>
      </c>
      <c r="E65" s="24">
        <f t="shared" si="7"/>
        <v>0</v>
      </c>
      <c r="F65" s="23">
        <f t="shared" si="9"/>
        <v>0</v>
      </c>
      <c r="G65" s="8"/>
      <c r="H65" s="25" t="s">
        <v>40</v>
      </c>
      <c r="I65" s="26">
        <v>0</v>
      </c>
      <c r="J65" s="27">
        <v>0</v>
      </c>
      <c r="K65" s="24">
        <f t="shared" si="8"/>
        <v>0</v>
      </c>
      <c r="L65" s="23">
        <f t="shared" si="10"/>
        <v>0</v>
      </c>
    </row>
    <row r="66" spans="1:12" ht="13.5">
      <c r="A66" s="7"/>
      <c r="B66" s="28" t="s">
        <v>7</v>
      </c>
      <c r="C66" s="29">
        <f>SUM(C54:C65)</f>
        <v>0</v>
      </c>
      <c r="D66" s="29">
        <f>SUM(D54:D65)</f>
        <v>1</v>
      </c>
      <c r="E66" s="30">
        <f>SUM(E54:E65)</f>
        <v>1</v>
      </c>
      <c r="F66" s="36">
        <f>SUM(E66)</f>
        <v>1</v>
      </c>
      <c r="G66" s="8"/>
      <c r="H66" s="28" t="s">
        <v>7</v>
      </c>
      <c r="I66" s="29">
        <f>SUM(I54:I65)</f>
        <v>0</v>
      </c>
      <c r="J66" s="29">
        <f>SUM(J54:J65)</f>
        <v>3</v>
      </c>
      <c r="K66" s="30">
        <f>SUM(K54:K65)</f>
        <v>3</v>
      </c>
      <c r="L66" s="31">
        <f>SUM(L54:L65)</f>
        <v>1</v>
      </c>
    </row>
    <row r="67" spans="1:12" ht="14.25" thickBot="1">
      <c r="A67" s="7"/>
      <c r="B67" s="32" t="s">
        <v>9</v>
      </c>
      <c r="C67" s="33">
        <v>0</v>
      </c>
      <c r="D67" s="33">
        <f>(2.5*D54+7.5*D55+12.5*D56+17.5*D57+25*D58+35*D59+45*D60+55*D61+75*D62+105*D63+140*D64+160*D65)/D66</f>
        <v>2.5</v>
      </c>
      <c r="E67" s="34">
        <v>0</v>
      </c>
      <c r="F67" s="35"/>
      <c r="G67" s="8"/>
      <c r="H67" s="32" t="s">
        <v>9</v>
      </c>
      <c r="I67" s="33">
        <v>0</v>
      </c>
      <c r="J67" s="33">
        <f>(2.5*J54+7.5*J55+12.5*J56+17.5*J57+25*J58+35*J59+45*J60+55*J61+75*J62+105*J63+140*J64+160*J65)/J66</f>
        <v>2.5</v>
      </c>
      <c r="K67" s="34">
        <f>(2.5*K54+7.5*K55+12.5*K56+17.5*K57+25*K58+35*K59+45*K60+55*K61+75*K62+105*K63+140*K64+160*K65)/K66</f>
        <v>2.5</v>
      </c>
      <c r="L67" s="35"/>
    </row>
    <row r="68" spans="1:12" ht="13.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</row>
    <row r="69" spans="1:1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45" t="s">
        <v>18</v>
      </c>
      <c r="B72" s="46"/>
      <c r="C72" s="46"/>
      <c r="D72" s="47"/>
      <c r="E72" s="1"/>
      <c r="F72" s="1"/>
      <c r="G72" s="1"/>
      <c r="H72" s="1"/>
      <c r="I72" s="1"/>
      <c r="J72" s="1"/>
      <c r="K72" s="1"/>
      <c r="L72" s="1"/>
    </row>
    <row r="73" spans="1:12" ht="13.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>
      <c r="A74" s="3" t="s">
        <v>12</v>
      </c>
      <c r="B74" s="4"/>
      <c r="C74" s="4"/>
      <c r="D74" s="4"/>
      <c r="E74" s="5"/>
      <c r="F74" s="5"/>
      <c r="G74" s="5"/>
      <c r="H74" s="5"/>
      <c r="I74" s="5"/>
      <c r="J74" s="5"/>
      <c r="K74" s="5"/>
      <c r="L74" s="6"/>
    </row>
    <row r="75" spans="1:12" ht="13.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9"/>
    </row>
    <row r="76" spans="1:12" ht="14.25" thickBot="1">
      <c r="A76" s="7"/>
      <c r="B76" s="8" t="s">
        <v>1</v>
      </c>
      <c r="C76" s="8"/>
      <c r="D76" s="8"/>
      <c r="E76" s="8"/>
      <c r="F76" s="8"/>
      <c r="G76" s="8"/>
      <c r="H76" s="8" t="s">
        <v>2</v>
      </c>
      <c r="I76" s="8"/>
      <c r="J76" s="8"/>
      <c r="K76" s="8"/>
      <c r="L76" s="9"/>
    </row>
    <row r="77" spans="1:12" ht="13.5" customHeight="1">
      <c r="A77" s="7"/>
      <c r="B77" s="37" t="s">
        <v>3</v>
      </c>
      <c r="C77" s="39" t="s">
        <v>4</v>
      </c>
      <c r="D77" s="51"/>
      <c r="E77" s="41" t="s">
        <v>7</v>
      </c>
      <c r="F77" s="43" t="s">
        <v>8</v>
      </c>
      <c r="G77" s="8"/>
      <c r="H77" s="37" t="s">
        <v>3</v>
      </c>
      <c r="I77" s="39" t="s">
        <v>4</v>
      </c>
      <c r="J77" s="51"/>
      <c r="K77" s="41" t="s">
        <v>7</v>
      </c>
      <c r="L77" s="43" t="s">
        <v>8</v>
      </c>
    </row>
    <row r="78" spans="1:12" ht="24" customHeight="1">
      <c r="A78" s="7"/>
      <c r="B78" s="38"/>
      <c r="C78" s="10" t="s">
        <v>5</v>
      </c>
      <c r="D78" s="10" t="s">
        <v>6</v>
      </c>
      <c r="E78" s="42"/>
      <c r="F78" s="44"/>
      <c r="G78" s="8"/>
      <c r="H78" s="38"/>
      <c r="I78" s="10" t="s">
        <v>5</v>
      </c>
      <c r="J78" s="10" t="s">
        <v>6</v>
      </c>
      <c r="K78" s="42"/>
      <c r="L78" s="44"/>
    </row>
    <row r="79" spans="1:12" ht="13.5">
      <c r="A79" s="7"/>
      <c r="B79" s="11" t="s">
        <v>19</v>
      </c>
      <c r="C79" s="12">
        <v>42068</v>
      </c>
      <c r="D79" s="13">
        <v>243677</v>
      </c>
      <c r="E79" s="22">
        <f aca="true" t="shared" si="11" ref="E79:E90">SUM(C79:D79)</f>
        <v>285745</v>
      </c>
      <c r="F79" s="23">
        <f>E79/$E$91</f>
        <v>0.3727671087768459</v>
      </c>
      <c r="G79" s="8"/>
      <c r="H79" s="11" t="s">
        <v>19</v>
      </c>
      <c r="I79" s="12">
        <v>1505</v>
      </c>
      <c r="J79" s="13">
        <v>12830</v>
      </c>
      <c r="K79" s="22">
        <f aca="true" t="shared" si="12" ref="K79:K90">SUM(I79:J79)</f>
        <v>14335</v>
      </c>
      <c r="L79" s="23">
        <f>K79/$K$91</f>
        <v>0.4962439851836466</v>
      </c>
    </row>
    <row r="80" spans="1:12" ht="13.5">
      <c r="A80" s="7"/>
      <c r="B80" s="14" t="s">
        <v>20</v>
      </c>
      <c r="C80" s="15">
        <v>27706</v>
      </c>
      <c r="D80" s="16">
        <v>179969</v>
      </c>
      <c r="E80" s="24">
        <f t="shared" si="11"/>
        <v>207675</v>
      </c>
      <c r="F80" s="23">
        <f aca="true" t="shared" si="13" ref="F80:F90">E80/$E$91</f>
        <v>0.2709213085626397</v>
      </c>
      <c r="G80" s="8"/>
      <c r="H80" s="14" t="s">
        <v>20</v>
      </c>
      <c r="I80" s="15">
        <v>1132</v>
      </c>
      <c r="J80" s="16">
        <v>5746</v>
      </c>
      <c r="K80" s="24">
        <f t="shared" si="12"/>
        <v>6878</v>
      </c>
      <c r="L80" s="23">
        <f aca="true" t="shared" si="14" ref="L80:L90">K80/$K$91</f>
        <v>0.23810018347353482</v>
      </c>
    </row>
    <row r="81" spans="1:12" ht="13.5">
      <c r="A81" s="7"/>
      <c r="B81" s="14" t="s">
        <v>22</v>
      </c>
      <c r="C81" s="15">
        <v>11281</v>
      </c>
      <c r="D81" s="16">
        <v>90843</v>
      </c>
      <c r="E81" s="24">
        <f t="shared" si="11"/>
        <v>102124</v>
      </c>
      <c r="F81" s="23">
        <f t="shared" si="13"/>
        <v>0.13322531703696167</v>
      </c>
      <c r="G81" s="8"/>
      <c r="H81" s="14" t="s">
        <v>22</v>
      </c>
      <c r="I81" s="15">
        <v>356</v>
      </c>
      <c r="J81" s="16">
        <v>2525</v>
      </c>
      <c r="K81" s="24">
        <f t="shared" si="12"/>
        <v>2881</v>
      </c>
      <c r="L81" s="23">
        <f t="shared" si="14"/>
        <v>0.09973344410980718</v>
      </c>
    </row>
    <row r="82" spans="1:12" ht="13.5">
      <c r="A82" s="7"/>
      <c r="B82" s="14" t="s">
        <v>24</v>
      </c>
      <c r="C82" s="15">
        <v>6079</v>
      </c>
      <c r="D82" s="16">
        <v>54393</v>
      </c>
      <c r="E82" s="24">
        <f t="shared" si="11"/>
        <v>60472</v>
      </c>
      <c r="F82" s="23">
        <f t="shared" si="13"/>
        <v>0.07888842360129984</v>
      </c>
      <c r="G82" s="8"/>
      <c r="H82" s="14" t="s">
        <v>24</v>
      </c>
      <c r="I82" s="15">
        <v>177</v>
      </c>
      <c r="J82" s="16">
        <v>1549</v>
      </c>
      <c r="K82" s="24">
        <f t="shared" si="12"/>
        <v>1726</v>
      </c>
      <c r="L82" s="23">
        <f t="shared" si="14"/>
        <v>0.05975006058088413</v>
      </c>
    </row>
    <row r="83" spans="1:12" ht="13.5">
      <c r="A83" s="7"/>
      <c r="B83" s="14" t="s">
        <v>26</v>
      </c>
      <c r="C83" s="15">
        <v>5248</v>
      </c>
      <c r="D83" s="16">
        <v>52088</v>
      </c>
      <c r="E83" s="24">
        <f t="shared" si="11"/>
        <v>57336</v>
      </c>
      <c r="F83" s="23">
        <f t="shared" si="13"/>
        <v>0.07479737160345495</v>
      </c>
      <c r="G83" s="8"/>
      <c r="H83" s="14" t="s">
        <v>26</v>
      </c>
      <c r="I83" s="15">
        <v>123</v>
      </c>
      <c r="J83" s="16">
        <v>1398</v>
      </c>
      <c r="K83" s="24">
        <f t="shared" si="12"/>
        <v>1521</v>
      </c>
      <c r="L83" s="23">
        <f t="shared" si="14"/>
        <v>0.05265344272510126</v>
      </c>
    </row>
    <row r="84" spans="1:12" ht="13.5">
      <c r="A84" s="7"/>
      <c r="B84" s="14" t="s">
        <v>28</v>
      </c>
      <c r="C84" s="15">
        <v>2058</v>
      </c>
      <c r="D84" s="16">
        <v>21785</v>
      </c>
      <c r="E84" s="24">
        <f t="shared" si="11"/>
        <v>23843</v>
      </c>
      <c r="F84" s="23">
        <f t="shared" si="13"/>
        <v>0.03110425790325758</v>
      </c>
      <c r="G84" s="8"/>
      <c r="H84" s="14" t="s">
        <v>28</v>
      </c>
      <c r="I84" s="15">
        <v>39</v>
      </c>
      <c r="J84" s="16">
        <v>537</v>
      </c>
      <c r="K84" s="24">
        <f t="shared" si="12"/>
        <v>576</v>
      </c>
      <c r="L84" s="23">
        <f t="shared" si="14"/>
        <v>0.019939765292346038</v>
      </c>
    </row>
    <row r="85" spans="1:12" ht="13.5">
      <c r="A85" s="7"/>
      <c r="B85" s="14" t="s">
        <v>30</v>
      </c>
      <c r="C85" s="15">
        <v>980</v>
      </c>
      <c r="D85" s="16">
        <v>10839</v>
      </c>
      <c r="E85" s="24">
        <f t="shared" si="11"/>
        <v>11819</v>
      </c>
      <c r="F85" s="23">
        <f t="shared" si="13"/>
        <v>0.015418413125806371</v>
      </c>
      <c r="G85" s="8"/>
      <c r="H85" s="14" t="s">
        <v>30</v>
      </c>
      <c r="I85" s="15">
        <v>15</v>
      </c>
      <c r="J85" s="16">
        <v>310</v>
      </c>
      <c r="K85" s="24">
        <f t="shared" si="12"/>
        <v>325</v>
      </c>
      <c r="L85" s="23">
        <f t="shared" si="14"/>
        <v>0.011250735625021636</v>
      </c>
    </row>
    <row r="86" spans="1:12" ht="13.5">
      <c r="A86" s="7"/>
      <c r="B86" s="14" t="s">
        <v>32</v>
      </c>
      <c r="C86" s="15">
        <v>594</v>
      </c>
      <c r="D86" s="16">
        <v>5639</v>
      </c>
      <c r="E86" s="24">
        <f t="shared" si="11"/>
        <v>6233</v>
      </c>
      <c r="F86" s="23">
        <f t="shared" si="13"/>
        <v>0.008131226754645157</v>
      </c>
      <c r="G86" s="8"/>
      <c r="H86" s="14" t="s">
        <v>32</v>
      </c>
      <c r="I86" s="15">
        <v>13</v>
      </c>
      <c r="J86" s="16">
        <v>155</v>
      </c>
      <c r="K86" s="24">
        <f t="shared" si="12"/>
        <v>168</v>
      </c>
      <c r="L86" s="23">
        <f t="shared" si="14"/>
        <v>0.0058157648769342615</v>
      </c>
    </row>
    <row r="87" spans="1:12" ht="13.5">
      <c r="A87" s="7"/>
      <c r="B87" s="14" t="s">
        <v>34</v>
      </c>
      <c r="C87" s="15">
        <v>584</v>
      </c>
      <c r="D87" s="16">
        <v>6607</v>
      </c>
      <c r="E87" s="24">
        <f t="shared" si="11"/>
        <v>7191</v>
      </c>
      <c r="F87" s="23">
        <f t="shared" si="13"/>
        <v>0.009380980521843947</v>
      </c>
      <c r="G87" s="8"/>
      <c r="H87" s="14" t="s">
        <v>34</v>
      </c>
      <c r="I87" s="15">
        <v>21</v>
      </c>
      <c r="J87" s="16">
        <v>234</v>
      </c>
      <c r="K87" s="24">
        <f t="shared" si="12"/>
        <v>255</v>
      </c>
      <c r="L87" s="23">
        <f t="shared" si="14"/>
        <v>0.008827500259632361</v>
      </c>
    </row>
    <row r="88" spans="1:12" ht="13.5">
      <c r="A88" s="7"/>
      <c r="B88" s="14" t="s">
        <v>36</v>
      </c>
      <c r="C88" s="15">
        <v>185</v>
      </c>
      <c r="D88" s="16">
        <v>2107</v>
      </c>
      <c r="E88" s="24">
        <f t="shared" si="11"/>
        <v>2292</v>
      </c>
      <c r="F88" s="23">
        <f t="shared" si="13"/>
        <v>0.0029900163198534734</v>
      </c>
      <c r="G88" s="8"/>
      <c r="H88" s="14" t="s">
        <v>36</v>
      </c>
      <c r="I88" s="15">
        <v>7</v>
      </c>
      <c r="J88" s="16">
        <v>93</v>
      </c>
      <c r="K88" s="24">
        <f t="shared" si="12"/>
        <v>100</v>
      </c>
      <c r="L88" s="23">
        <f t="shared" si="14"/>
        <v>0.003461764807698965</v>
      </c>
    </row>
    <row r="89" spans="1:12" ht="13.5">
      <c r="A89" s="7"/>
      <c r="B89" s="14" t="s">
        <v>38</v>
      </c>
      <c r="C89" s="15">
        <v>74</v>
      </c>
      <c r="D89" s="16">
        <v>795</v>
      </c>
      <c r="E89" s="24">
        <f t="shared" si="11"/>
        <v>869</v>
      </c>
      <c r="F89" s="23">
        <f t="shared" si="13"/>
        <v>0.001133649294045667</v>
      </c>
      <c r="G89" s="8"/>
      <c r="H89" s="14" t="s">
        <v>38</v>
      </c>
      <c r="I89" s="15">
        <v>9</v>
      </c>
      <c r="J89" s="16">
        <v>42</v>
      </c>
      <c r="K89" s="24">
        <f t="shared" si="12"/>
        <v>51</v>
      </c>
      <c r="L89" s="23">
        <f t="shared" si="14"/>
        <v>0.0017655000519264722</v>
      </c>
    </row>
    <row r="90" spans="1:12" ht="13.5">
      <c r="A90" s="7"/>
      <c r="B90" s="25" t="s">
        <v>40</v>
      </c>
      <c r="C90" s="26">
        <v>76</v>
      </c>
      <c r="D90" s="27">
        <v>876</v>
      </c>
      <c r="E90" s="24">
        <f t="shared" si="11"/>
        <v>952</v>
      </c>
      <c r="F90" s="23">
        <f t="shared" si="13"/>
        <v>0.0012419264993457709</v>
      </c>
      <c r="G90" s="8"/>
      <c r="H90" s="25" t="s">
        <v>40</v>
      </c>
      <c r="I90" s="26">
        <v>5</v>
      </c>
      <c r="J90" s="27">
        <v>66</v>
      </c>
      <c r="K90" s="24">
        <f t="shared" si="12"/>
        <v>71</v>
      </c>
      <c r="L90" s="23">
        <f t="shared" si="14"/>
        <v>0.0024578530134662653</v>
      </c>
    </row>
    <row r="91" spans="1:12" ht="13.5">
      <c r="A91" s="7"/>
      <c r="B91" s="28" t="s">
        <v>7</v>
      </c>
      <c r="C91" s="29">
        <f>SUM(C79:C90)</f>
        <v>96933</v>
      </c>
      <c r="D91" s="29">
        <f>SUM(D79:D90)</f>
        <v>669618</v>
      </c>
      <c r="E91" s="30">
        <f>SUM(E79:E90)</f>
        <v>766551</v>
      </c>
      <c r="F91" s="31">
        <f>SUM(F79:F90)</f>
        <v>1</v>
      </c>
      <c r="G91" s="8"/>
      <c r="H91" s="28" t="s">
        <v>7</v>
      </c>
      <c r="I91" s="29">
        <f>SUM(I79:I90)</f>
        <v>3402</v>
      </c>
      <c r="J91" s="29">
        <f>SUM(J79:J90)</f>
        <v>25485</v>
      </c>
      <c r="K91" s="30">
        <f>SUM(K79:K90)</f>
        <v>28887</v>
      </c>
      <c r="L91" s="31">
        <f>SUM(L79:L90)</f>
        <v>1.0000000000000002</v>
      </c>
    </row>
    <row r="92" spans="1:12" ht="14.25" thickBot="1">
      <c r="A92" s="7"/>
      <c r="B92" s="32" t="s">
        <v>9</v>
      </c>
      <c r="C92" s="33">
        <f>(2.5*C79+7.5*C80+12.5*C81+17.5*C82+25*C83+35*C84+45*C85+55*C86+75*C87+105*C88+140*C89+160*C90)/C91</f>
        <v>9.554073432164484</v>
      </c>
      <c r="D92" s="33">
        <f>(2.5*D79+7.5*D80+12.5*D81+17.5*D82+25*D83+35*D84+45*D85+55*D86+75*D87+105*D88+140*D89+160*D90)/D91</f>
        <v>11.763677201031035</v>
      </c>
      <c r="E92" s="34">
        <f>(2.5*E79+7.5*E80+12.5*E81+17.5*E82+25*E83+35*E84+45*E85+55*E86+75*E87+105*E88+140*E89+160*E90)/E91</f>
        <v>11.484265234798468</v>
      </c>
      <c r="F92" s="35"/>
      <c r="G92" s="8"/>
      <c r="H92" s="32" t="s">
        <v>9</v>
      </c>
      <c r="I92" s="33">
        <f>(2.5*I79+7.5*I80+12.5*I81+17.5*I82+25*I83+35*I84+45*I85+55*I86+75*I87+105*I88+140*I89+160*I90)/I91</f>
        <v>8.818342151675486</v>
      </c>
      <c r="J92" s="33">
        <f>(2.5*J79+7.5*J80+12.5*J81+17.5*J82+25*J83+35*J84+45*J85+55*J86+75*J87+105*J88+140*J89+160*J90)/J91</f>
        <v>9.959387875220719</v>
      </c>
      <c r="K92" s="34">
        <f>(2.5*K79+7.5*K80+12.5*K81+17.5*K82+25*K83+35*K84+45*K85+55*K86+75*K87+105*K88+140*K89+160*K90)/K91</f>
        <v>9.825007788970817</v>
      </c>
      <c r="L92" s="35"/>
    </row>
    <row r="93" spans="1:12" ht="13.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9"/>
    </row>
    <row r="94" spans="1:12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>
      <c r="A95" s="20" t="s">
        <v>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6"/>
    </row>
    <row r="96" spans="1:12" ht="13.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9"/>
    </row>
    <row r="97" spans="1:12" ht="14.25" thickBot="1">
      <c r="A97" s="7"/>
      <c r="B97" s="8" t="s">
        <v>1</v>
      </c>
      <c r="C97" s="8"/>
      <c r="D97" s="8"/>
      <c r="E97" s="8"/>
      <c r="F97" s="8"/>
      <c r="G97" s="8"/>
      <c r="H97" s="8" t="s">
        <v>2</v>
      </c>
      <c r="I97" s="8"/>
      <c r="J97" s="8"/>
      <c r="K97" s="8"/>
      <c r="L97" s="9"/>
    </row>
    <row r="98" spans="1:12" ht="13.5" customHeight="1">
      <c r="A98" s="7"/>
      <c r="B98" s="37" t="s">
        <v>3</v>
      </c>
      <c r="C98" s="39" t="s">
        <v>4</v>
      </c>
      <c r="D98" s="40"/>
      <c r="E98" s="41" t="s">
        <v>7</v>
      </c>
      <c r="F98" s="43" t="s">
        <v>8</v>
      </c>
      <c r="G98" s="8"/>
      <c r="H98" s="37" t="s">
        <v>3</v>
      </c>
      <c r="I98" s="39" t="s">
        <v>4</v>
      </c>
      <c r="J98" s="51"/>
      <c r="K98" s="41" t="s">
        <v>7</v>
      </c>
      <c r="L98" s="43" t="s">
        <v>8</v>
      </c>
    </row>
    <row r="99" spans="1:12" ht="24" customHeight="1">
      <c r="A99" s="7"/>
      <c r="B99" s="38"/>
      <c r="C99" s="10" t="s">
        <v>5</v>
      </c>
      <c r="D99" s="10" t="s">
        <v>6</v>
      </c>
      <c r="E99" s="42"/>
      <c r="F99" s="44"/>
      <c r="G99" s="8"/>
      <c r="H99" s="38"/>
      <c r="I99" s="10" t="s">
        <v>5</v>
      </c>
      <c r="J99" s="10" t="s">
        <v>6</v>
      </c>
      <c r="K99" s="42"/>
      <c r="L99" s="44"/>
    </row>
    <row r="100" spans="1:12" ht="13.5">
      <c r="A100" s="7"/>
      <c r="B100" s="11" t="s">
        <v>16</v>
      </c>
      <c r="C100" s="12">
        <v>0</v>
      </c>
      <c r="D100" s="13">
        <v>20</v>
      </c>
      <c r="E100" s="22">
        <f aca="true" t="shared" si="15" ref="E100:E111">SUM(C100:D100)</f>
        <v>20</v>
      </c>
      <c r="F100" s="23">
        <f>E100/$E$112</f>
        <v>0.425531914893617</v>
      </c>
      <c r="G100" s="8"/>
      <c r="H100" s="11" t="s">
        <v>16</v>
      </c>
      <c r="I100" s="12">
        <v>257</v>
      </c>
      <c r="J100" s="13">
        <v>2734</v>
      </c>
      <c r="K100" s="22">
        <f aca="true" t="shared" si="16" ref="K100:K111">SUM(I100:J100)</f>
        <v>2991</v>
      </c>
      <c r="L100" s="23">
        <f>K100/$K$112</f>
        <v>0.5077236462400272</v>
      </c>
    </row>
    <row r="101" spans="1:12" ht="13.5">
      <c r="A101" s="7"/>
      <c r="B101" s="14" t="s">
        <v>17</v>
      </c>
      <c r="C101" s="15">
        <v>0</v>
      </c>
      <c r="D101" s="16">
        <v>14</v>
      </c>
      <c r="E101" s="24">
        <f t="shared" si="15"/>
        <v>14</v>
      </c>
      <c r="F101" s="23">
        <f aca="true" t="shared" si="17" ref="F101:F111">E101/$E$112</f>
        <v>0.2978723404255319</v>
      </c>
      <c r="G101" s="8"/>
      <c r="H101" s="14" t="s">
        <v>17</v>
      </c>
      <c r="I101" s="15">
        <v>150</v>
      </c>
      <c r="J101" s="16">
        <v>1185</v>
      </c>
      <c r="K101" s="24">
        <f t="shared" si="16"/>
        <v>1335</v>
      </c>
      <c r="L101" s="23">
        <f aca="true" t="shared" si="18" ref="L101:L111">K101/$K$112</f>
        <v>0.22661687319640128</v>
      </c>
    </row>
    <row r="102" spans="1:12" ht="13.5">
      <c r="A102" s="7"/>
      <c r="B102" s="14" t="s">
        <v>21</v>
      </c>
      <c r="C102" s="15">
        <v>0</v>
      </c>
      <c r="D102" s="16">
        <v>5</v>
      </c>
      <c r="E102" s="24">
        <f t="shared" si="15"/>
        <v>5</v>
      </c>
      <c r="F102" s="23">
        <f t="shared" si="17"/>
        <v>0.10638297872340426</v>
      </c>
      <c r="G102" s="8"/>
      <c r="H102" s="14" t="s">
        <v>21</v>
      </c>
      <c r="I102" s="15">
        <v>45</v>
      </c>
      <c r="J102" s="16">
        <v>539</v>
      </c>
      <c r="K102" s="24">
        <f t="shared" si="16"/>
        <v>584</v>
      </c>
      <c r="L102" s="23">
        <f t="shared" si="18"/>
        <v>0.0991342726192497</v>
      </c>
    </row>
    <row r="103" spans="1:12" ht="13.5">
      <c r="A103" s="7"/>
      <c r="B103" s="14" t="s">
        <v>23</v>
      </c>
      <c r="C103" s="15">
        <v>0</v>
      </c>
      <c r="D103" s="16">
        <v>1</v>
      </c>
      <c r="E103" s="24">
        <f t="shared" si="15"/>
        <v>1</v>
      </c>
      <c r="F103" s="23">
        <f t="shared" si="17"/>
        <v>0.02127659574468085</v>
      </c>
      <c r="G103" s="8"/>
      <c r="H103" s="14" t="s">
        <v>23</v>
      </c>
      <c r="I103" s="15">
        <v>23</v>
      </c>
      <c r="J103" s="16">
        <v>321</v>
      </c>
      <c r="K103" s="24">
        <f t="shared" si="16"/>
        <v>344</v>
      </c>
      <c r="L103" s="23">
        <f t="shared" si="18"/>
        <v>0.058394160583941604</v>
      </c>
    </row>
    <row r="104" spans="1:12" ht="13.5">
      <c r="A104" s="7"/>
      <c r="B104" s="14" t="s">
        <v>25</v>
      </c>
      <c r="C104" s="15">
        <v>0</v>
      </c>
      <c r="D104" s="16">
        <v>2</v>
      </c>
      <c r="E104" s="24">
        <f t="shared" si="15"/>
        <v>2</v>
      </c>
      <c r="F104" s="23">
        <f t="shared" si="17"/>
        <v>0.0425531914893617</v>
      </c>
      <c r="G104" s="8"/>
      <c r="H104" s="14" t="s">
        <v>25</v>
      </c>
      <c r="I104" s="15">
        <v>21</v>
      </c>
      <c r="J104" s="16">
        <v>306</v>
      </c>
      <c r="K104" s="24">
        <f t="shared" si="16"/>
        <v>327</v>
      </c>
      <c r="L104" s="23">
        <f t="shared" si="18"/>
        <v>0.05550840264810728</v>
      </c>
    </row>
    <row r="105" spans="1:12" ht="13.5">
      <c r="A105" s="7"/>
      <c r="B105" s="14" t="s">
        <v>27</v>
      </c>
      <c r="C105" s="15">
        <v>0</v>
      </c>
      <c r="D105" s="16">
        <v>3</v>
      </c>
      <c r="E105" s="24">
        <f t="shared" si="15"/>
        <v>3</v>
      </c>
      <c r="F105" s="23">
        <f t="shared" si="17"/>
        <v>0.06382978723404255</v>
      </c>
      <c r="G105" s="8"/>
      <c r="H105" s="14" t="s">
        <v>27</v>
      </c>
      <c r="I105" s="15">
        <v>5</v>
      </c>
      <c r="J105" s="16">
        <v>132</v>
      </c>
      <c r="K105" s="24">
        <f t="shared" si="16"/>
        <v>137</v>
      </c>
      <c r="L105" s="23">
        <f t="shared" si="18"/>
        <v>0.023255813953488372</v>
      </c>
    </row>
    <row r="106" spans="1:12" ht="13.5">
      <c r="A106" s="7"/>
      <c r="B106" s="14" t="s">
        <v>29</v>
      </c>
      <c r="C106" s="15">
        <v>0</v>
      </c>
      <c r="D106" s="16">
        <v>1</v>
      </c>
      <c r="E106" s="24">
        <f t="shared" si="15"/>
        <v>1</v>
      </c>
      <c r="F106" s="23">
        <f t="shared" si="17"/>
        <v>0.02127659574468085</v>
      </c>
      <c r="G106" s="8"/>
      <c r="H106" s="14" t="s">
        <v>29</v>
      </c>
      <c r="I106" s="15">
        <v>3</v>
      </c>
      <c r="J106" s="16">
        <v>56</v>
      </c>
      <c r="K106" s="24">
        <f t="shared" si="16"/>
        <v>59</v>
      </c>
      <c r="L106" s="23">
        <f t="shared" si="18"/>
        <v>0.010015277542013241</v>
      </c>
    </row>
    <row r="107" spans="1:12" ht="13.5">
      <c r="A107" s="7"/>
      <c r="B107" s="14" t="s">
        <v>31</v>
      </c>
      <c r="C107" s="15">
        <v>0</v>
      </c>
      <c r="D107" s="16">
        <v>1</v>
      </c>
      <c r="E107" s="24">
        <f t="shared" si="15"/>
        <v>1</v>
      </c>
      <c r="F107" s="23">
        <f t="shared" si="17"/>
        <v>0.02127659574468085</v>
      </c>
      <c r="G107" s="8"/>
      <c r="H107" s="14" t="s">
        <v>31</v>
      </c>
      <c r="I107" s="15">
        <v>2</v>
      </c>
      <c r="J107" s="16">
        <v>42</v>
      </c>
      <c r="K107" s="24">
        <f t="shared" si="16"/>
        <v>44</v>
      </c>
      <c r="L107" s="23">
        <f t="shared" si="18"/>
        <v>0.007469020539806484</v>
      </c>
    </row>
    <row r="108" spans="1:12" ht="13.5">
      <c r="A108" s="7"/>
      <c r="B108" s="14" t="s">
        <v>33</v>
      </c>
      <c r="C108" s="15">
        <v>0</v>
      </c>
      <c r="D108" s="16">
        <v>0</v>
      </c>
      <c r="E108" s="24">
        <f t="shared" si="15"/>
        <v>0</v>
      </c>
      <c r="F108" s="23">
        <f t="shared" si="17"/>
        <v>0</v>
      </c>
      <c r="G108" s="8"/>
      <c r="H108" s="14" t="s">
        <v>33</v>
      </c>
      <c r="I108" s="15">
        <v>1</v>
      </c>
      <c r="J108" s="16">
        <v>40</v>
      </c>
      <c r="K108" s="24">
        <f t="shared" si="16"/>
        <v>41</v>
      </c>
      <c r="L108" s="23">
        <f t="shared" si="18"/>
        <v>0.006959769139365133</v>
      </c>
    </row>
    <row r="109" spans="1:12" ht="13.5">
      <c r="A109" s="7"/>
      <c r="B109" s="14" t="s">
        <v>35</v>
      </c>
      <c r="C109" s="15">
        <v>0</v>
      </c>
      <c r="D109" s="16">
        <v>0</v>
      </c>
      <c r="E109" s="24">
        <f t="shared" si="15"/>
        <v>0</v>
      </c>
      <c r="F109" s="23">
        <f t="shared" si="17"/>
        <v>0</v>
      </c>
      <c r="G109" s="8"/>
      <c r="H109" s="14" t="s">
        <v>35</v>
      </c>
      <c r="I109" s="15">
        <v>1</v>
      </c>
      <c r="J109" s="16">
        <v>14</v>
      </c>
      <c r="K109" s="24">
        <f t="shared" si="16"/>
        <v>15</v>
      </c>
      <c r="L109" s="23">
        <f t="shared" si="18"/>
        <v>0.002546257002206756</v>
      </c>
    </row>
    <row r="110" spans="1:12" ht="13.5">
      <c r="A110" s="7"/>
      <c r="B110" s="14" t="s">
        <v>37</v>
      </c>
      <c r="C110" s="15">
        <v>0</v>
      </c>
      <c r="D110" s="16">
        <v>0</v>
      </c>
      <c r="E110" s="24">
        <f t="shared" si="15"/>
        <v>0</v>
      </c>
      <c r="F110" s="23">
        <f t="shared" si="17"/>
        <v>0</v>
      </c>
      <c r="G110" s="8"/>
      <c r="H110" s="14" t="s">
        <v>37</v>
      </c>
      <c r="I110" s="15">
        <v>1</v>
      </c>
      <c r="J110" s="16">
        <v>6</v>
      </c>
      <c r="K110" s="24">
        <f t="shared" si="16"/>
        <v>7</v>
      </c>
      <c r="L110" s="23">
        <f t="shared" si="18"/>
        <v>0.001188253267696486</v>
      </c>
    </row>
    <row r="111" spans="1:12" ht="13.5">
      <c r="A111" s="7"/>
      <c r="B111" s="25" t="s">
        <v>39</v>
      </c>
      <c r="C111" s="26">
        <v>0</v>
      </c>
      <c r="D111" s="27">
        <v>0</v>
      </c>
      <c r="E111" s="24">
        <f t="shared" si="15"/>
        <v>0</v>
      </c>
      <c r="F111" s="23">
        <f t="shared" si="17"/>
        <v>0</v>
      </c>
      <c r="G111" s="8"/>
      <c r="H111" s="25" t="s">
        <v>39</v>
      </c>
      <c r="I111" s="26">
        <v>0</v>
      </c>
      <c r="J111" s="27">
        <v>7</v>
      </c>
      <c r="K111" s="24">
        <f t="shared" si="16"/>
        <v>7</v>
      </c>
      <c r="L111" s="23">
        <f t="shared" si="18"/>
        <v>0.001188253267696486</v>
      </c>
    </row>
    <row r="112" spans="1:12" ht="13.5">
      <c r="A112" s="7"/>
      <c r="B112" s="28" t="s">
        <v>7</v>
      </c>
      <c r="C112" s="29">
        <f>SUM(C100:C111)</f>
        <v>0</v>
      </c>
      <c r="D112" s="29">
        <f>SUM(D100:D111)</f>
        <v>47</v>
      </c>
      <c r="E112" s="30">
        <f>SUM(E100:E111)</f>
        <v>47</v>
      </c>
      <c r="F112" s="31">
        <f>SUM(F100:F111)</f>
        <v>1</v>
      </c>
      <c r="G112" s="8"/>
      <c r="H112" s="28" t="s">
        <v>7</v>
      </c>
      <c r="I112" s="29">
        <f>SUM(I100:I111)</f>
        <v>509</v>
      </c>
      <c r="J112" s="29">
        <f>SUM(J100:J111)</f>
        <v>5382</v>
      </c>
      <c r="K112" s="30">
        <f>SUM(K100:K111)</f>
        <v>5891</v>
      </c>
      <c r="L112" s="31">
        <f>SUM(L100:L111)</f>
        <v>1.0000000000000002</v>
      </c>
    </row>
    <row r="113" spans="1:12" ht="14.25" thickBot="1">
      <c r="A113" s="7"/>
      <c r="B113" s="32" t="s">
        <v>9</v>
      </c>
      <c r="C113" s="33">
        <v>0</v>
      </c>
      <c r="D113" s="33">
        <f>(2.5*D100+7.5*D101+12.5*D102+17.5*D103+25*D104+35*D105+45*D106+55*D107+75*D108+105*D109+140*D110+160*D111)/D112</f>
        <v>10.425531914893616</v>
      </c>
      <c r="E113" s="34">
        <f>(2.5*E100+7.5*E101+12.5*E102+17.5*E103+25*E104+35*E105+45*E106+55*E107+75*E108+105*E109+140*E110+160*E111)/E112</f>
        <v>10.425531914893616</v>
      </c>
      <c r="F113" s="35"/>
      <c r="G113" s="8"/>
      <c r="H113" s="32" t="s">
        <v>9</v>
      </c>
      <c r="I113" s="33">
        <f>(2.5*I100+7.5*I101+12.5*I102+17.5*I103+25*I104+35*I105+45*I106+55*I107+75*I108+105*I109+140*I110+160*I111)/I112</f>
        <v>7.8536345776031435</v>
      </c>
      <c r="J113" s="33">
        <f>(2.5*J100+7.5*J101+12.5*J102+17.5*J103+25*J104+35*J105+45*J106+55*J107+75*J108+105*J109+140*J110+160*J111)/J112</f>
        <v>9.588907469342251</v>
      </c>
      <c r="K113" s="34">
        <f>(2.5*K100+7.5*K101+12.5*K102+17.5*K103+25*K104+35*K105+45*K106+55*K107+75*K108+105*K109+140*K110+160*K111)/K112</f>
        <v>9.438974707180444</v>
      </c>
      <c r="L113" s="35"/>
    </row>
    <row r="114" spans="1:12" ht="13.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9"/>
    </row>
    <row r="115" spans="1:12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>
      <c r="A116" s="20" t="s">
        <v>14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6"/>
    </row>
    <row r="117" spans="1:12" ht="13.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9"/>
    </row>
    <row r="118" spans="1:12" ht="14.25" thickBot="1">
      <c r="A118" s="7"/>
      <c r="B118" s="8" t="s">
        <v>1</v>
      </c>
      <c r="C118" s="8"/>
      <c r="D118" s="8"/>
      <c r="E118" s="8"/>
      <c r="F118" s="8"/>
      <c r="G118" s="8"/>
      <c r="H118" s="8" t="s">
        <v>2</v>
      </c>
      <c r="I118" s="8"/>
      <c r="J118" s="8"/>
      <c r="K118" s="8"/>
      <c r="L118" s="9"/>
    </row>
    <row r="119" spans="1:12" ht="13.5" customHeight="1">
      <c r="A119" s="7"/>
      <c r="B119" s="37" t="s">
        <v>3</v>
      </c>
      <c r="C119" s="39" t="s">
        <v>4</v>
      </c>
      <c r="D119" s="40"/>
      <c r="E119" s="41" t="s">
        <v>7</v>
      </c>
      <c r="F119" s="43" t="s">
        <v>8</v>
      </c>
      <c r="G119" s="8"/>
      <c r="H119" s="37" t="s">
        <v>3</v>
      </c>
      <c r="I119" s="39" t="s">
        <v>4</v>
      </c>
      <c r="J119" s="40"/>
      <c r="K119" s="41" t="s">
        <v>7</v>
      </c>
      <c r="L119" s="43" t="s">
        <v>8</v>
      </c>
    </row>
    <row r="120" spans="1:12" ht="24" customHeight="1">
      <c r="A120" s="7"/>
      <c r="B120" s="38"/>
      <c r="C120" s="10" t="s">
        <v>5</v>
      </c>
      <c r="D120" s="10" t="s">
        <v>6</v>
      </c>
      <c r="E120" s="42"/>
      <c r="F120" s="44"/>
      <c r="G120" s="8"/>
      <c r="H120" s="38"/>
      <c r="I120" s="10" t="s">
        <v>5</v>
      </c>
      <c r="J120" s="10" t="s">
        <v>6</v>
      </c>
      <c r="K120" s="42"/>
      <c r="L120" s="44"/>
    </row>
    <row r="121" spans="1:12" ht="13.5">
      <c r="A121" s="7"/>
      <c r="B121" s="11" t="s">
        <v>19</v>
      </c>
      <c r="C121" s="12">
        <v>0</v>
      </c>
      <c r="D121" s="13">
        <v>31</v>
      </c>
      <c r="E121" s="22">
        <f aca="true" t="shared" si="19" ref="E121:E132">SUM(C121:D121)</f>
        <v>31</v>
      </c>
      <c r="F121" s="23">
        <f>E121/$E$133</f>
        <v>0.17714285714285713</v>
      </c>
      <c r="G121" s="8"/>
      <c r="H121" s="11" t="s">
        <v>19</v>
      </c>
      <c r="I121" s="12">
        <v>582</v>
      </c>
      <c r="J121" s="13">
        <v>4431</v>
      </c>
      <c r="K121" s="22">
        <f aca="true" t="shared" si="20" ref="K121:K132">SUM(I121:J121)</f>
        <v>5013</v>
      </c>
      <c r="L121" s="23">
        <f>K121/$K$133</f>
        <v>0.4329763344273622</v>
      </c>
    </row>
    <row r="122" spans="1:12" ht="13.5">
      <c r="A122" s="7"/>
      <c r="B122" s="14" t="s">
        <v>20</v>
      </c>
      <c r="C122" s="15">
        <v>0</v>
      </c>
      <c r="D122" s="16">
        <v>44</v>
      </c>
      <c r="E122" s="24">
        <f t="shared" si="19"/>
        <v>44</v>
      </c>
      <c r="F122" s="23">
        <f aca="true" t="shared" si="21" ref="F122:F132">E122/$E$133</f>
        <v>0.25142857142857145</v>
      </c>
      <c r="G122" s="8"/>
      <c r="H122" s="14" t="s">
        <v>20</v>
      </c>
      <c r="I122" s="15">
        <v>363</v>
      </c>
      <c r="J122" s="16">
        <v>2194</v>
      </c>
      <c r="K122" s="24">
        <f t="shared" si="20"/>
        <v>2557</v>
      </c>
      <c r="L122" s="23">
        <f aca="true" t="shared" si="22" ref="L122:L132">K122/$K$133</f>
        <v>0.22084988771808603</v>
      </c>
    </row>
    <row r="123" spans="1:12" ht="13.5">
      <c r="A123" s="7"/>
      <c r="B123" s="14" t="s">
        <v>22</v>
      </c>
      <c r="C123" s="15">
        <v>0</v>
      </c>
      <c r="D123" s="16">
        <v>22</v>
      </c>
      <c r="E123" s="24">
        <f t="shared" si="19"/>
        <v>22</v>
      </c>
      <c r="F123" s="23">
        <f t="shared" si="21"/>
        <v>0.12571428571428572</v>
      </c>
      <c r="G123" s="8"/>
      <c r="H123" s="14" t="s">
        <v>22</v>
      </c>
      <c r="I123" s="15">
        <v>157</v>
      </c>
      <c r="J123" s="16">
        <v>1141</v>
      </c>
      <c r="K123" s="24">
        <f t="shared" si="20"/>
        <v>1298</v>
      </c>
      <c r="L123" s="23">
        <f t="shared" si="22"/>
        <v>0.1121091725686647</v>
      </c>
    </row>
    <row r="124" spans="1:12" ht="13.5">
      <c r="A124" s="7"/>
      <c r="B124" s="14" t="s">
        <v>24</v>
      </c>
      <c r="C124" s="15">
        <v>0</v>
      </c>
      <c r="D124" s="16">
        <v>26</v>
      </c>
      <c r="E124" s="24">
        <f t="shared" si="19"/>
        <v>26</v>
      </c>
      <c r="F124" s="23">
        <f t="shared" si="21"/>
        <v>0.14857142857142858</v>
      </c>
      <c r="G124" s="8"/>
      <c r="H124" s="14" t="s">
        <v>24</v>
      </c>
      <c r="I124" s="15">
        <v>66</v>
      </c>
      <c r="J124" s="16">
        <v>744</v>
      </c>
      <c r="K124" s="24">
        <f t="shared" si="20"/>
        <v>810</v>
      </c>
      <c r="L124" s="23">
        <f t="shared" si="22"/>
        <v>0.06996026947659353</v>
      </c>
    </row>
    <row r="125" spans="1:12" ht="13.5">
      <c r="A125" s="7"/>
      <c r="B125" s="14" t="s">
        <v>26</v>
      </c>
      <c r="C125" s="15">
        <v>0</v>
      </c>
      <c r="D125" s="16">
        <v>20</v>
      </c>
      <c r="E125" s="24">
        <f t="shared" si="19"/>
        <v>20</v>
      </c>
      <c r="F125" s="23">
        <f t="shared" si="21"/>
        <v>0.11428571428571428</v>
      </c>
      <c r="G125" s="8"/>
      <c r="H125" s="14" t="s">
        <v>26</v>
      </c>
      <c r="I125" s="15">
        <v>62</v>
      </c>
      <c r="J125" s="16">
        <v>776</v>
      </c>
      <c r="K125" s="24">
        <f t="shared" si="20"/>
        <v>838</v>
      </c>
      <c r="L125" s="23">
        <f t="shared" si="22"/>
        <v>0.07237864916220418</v>
      </c>
    </row>
    <row r="126" spans="1:12" ht="13.5">
      <c r="A126" s="7"/>
      <c r="B126" s="14" t="s">
        <v>28</v>
      </c>
      <c r="C126" s="15">
        <v>0</v>
      </c>
      <c r="D126" s="16">
        <v>11</v>
      </c>
      <c r="E126" s="24">
        <f t="shared" si="19"/>
        <v>11</v>
      </c>
      <c r="F126" s="23">
        <f t="shared" si="21"/>
        <v>0.06285714285714286</v>
      </c>
      <c r="G126" s="8"/>
      <c r="H126" s="14" t="s">
        <v>28</v>
      </c>
      <c r="I126" s="15">
        <v>38</v>
      </c>
      <c r="J126" s="16">
        <v>387</v>
      </c>
      <c r="K126" s="24">
        <f t="shared" si="20"/>
        <v>425</v>
      </c>
      <c r="L126" s="23">
        <f t="shared" si="22"/>
        <v>0.03670754879944723</v>
      </c>
    </row>
    <row r="127" spans="1:12" ht="13.5">
      <c r="A127" s="7"/>
      <c r="B127" s="14" t="s">
        <v>30</v>
      </c>
      <c r="C127" s="15">
        <v>0</v>
      </c>
      <c r="D127" s="16">
        <v>6</v>
      </c>
      <c r="E127" s="24">
        <f t="shared" si="19"/>
        <v>6</v>
      </c>
      <c r="F127" s="23">
        <f t="shared" si="21"/>
        <v>0.03428571428571429</v>
      </c>
      <c r="G127" s="8"/>
      <c r="H127" s="14" t="s">
        <v>30</v>
      </c>
      <c r="I127" s="15">
        <v>12</v>
      </c>
      <c r="J127" s="16">
        <v>210</v>
      </c>
      <c r="K127" s="24">
        <f t="shared" si="20"/>
        <v>222</v>
      </c>
      <c r="L127" s="23">
        <f t="shared" si="22"/>
        <v>0.01917429607877008</v>
      </c>
    </row>
    <row r="128" spans="1:12" ht="13.5">
      <c r="A128" s="7"/>
      <c r="B128" s="14" t="s">
        <v>32</v>
      </c>
      <c r="C128" s="15">
        <v>0</v>
      </c>
      <c r="D128" s="16">
        <v>6</v>
      </c>
      <c r="E128" s="24">
        <f t="shared" si="19"/>
        <v>6</v>
      </c>
      <c r="F128" s="23">
        <f t="shared" si="21"/>
        <v>0.03428571428571429</v>
      </c>
      <c r="G128" s="8"/>
      <c r="H128" s="14" t="s">
        <v>32</v>
      </c>
      <c r="I128" s="15">
        <v>7</v>
      </c>
      <c r="J128" s="16">
        <v>110</v>
      </c>
      <c r="K128" s="24">
        <f t="shared" si="20"/>
        <v>117</v>
      </c>
      <c r="L128" s="23">
        <f t="shared" si="22"/>
        <v>0.010105372257730177</v>
      </c>
    </row>
    <row r="129" spans="1:12" ht="13.5">
      <c r="A129" s="7"/>
      <c r="B129" s="14" t="s">
        <v>34</v>
      </c>
      <c r="C129" s="15">
        <v>0</v>
      </c>
      <c r="D129" s="16">
        <v>4</v>
      </c>
      <c r="E129" s="24">
        <f t="shared" si="19"/>
        <v>4</v>
      </c>
      <c r="F129" s="23">
        <f t="shared" si="21"/>
        <v>0.022857142857142857</v>
      </c>
      <c r="G129" s="8"/>
      <c r="H129" s="14" t="s">
        <v>34</v>
      </c>
      <c r="I129" s="15">
        <v>10</v>
      </c>
      <c r="J129" s="16">
        <v>162</v>
      </c>
      <c r="K129" s="24">
        <f t="shared" si="20"/>
        <v>172</v>
      </c>
      <c r="L129" s="23">
        <f t="shared" si="22"/>
        <v>0.014855760925893937</v>
      </c>
    </row>
    <row r="130" spans="1:12" ht="13.5">
      <c r="A130" s="7"/>
      <c r="B130" s="14" t="s">
        <v>36</v>
      </c>
      <c r="C130" s="15">
        <v>0</v>
      </c>
      <c r="D130" s="16">
        <v>1</v>
      </c>
      <c r="E130" s="24">
        <f t="shared" si="19"/>
        <v>1</v>
      </c>
      <c r="F130" s="23">
        <f t="shared" si="21"/>
        <v>0.005714285714285714</v>
      </c>
      <c r="G130" s="8"/>
      <c r="H130" s="14" t="s">
        <v>36</v>
      </c>
      <c r="I130" s="15">
        <v>6</v>
      </c>
      <c r="J130" s="16">
        <v>56</v>
      </c>
      <c r="K130" s="24">
        <f t="shared" si="20"/>
        <v>62</v>
      </c>
      <c r="L130" s="23">
        <f t="shared" si="22"/>
        <v>0.005354983589566419</v>
      </c>
    </row>
    <row r="131" spans="1:12" ht="13.5">
      <c r="A131" s="7"/>
      <c r="B131" s="14" t="s">
        <v>38</v>
      </c>
      <c r="C131" s="15">
        <v>0</v>
      </c>
      <c r="D131" s="16">
        <v>1</v>
      </c>
      <c r="E131" s="24">
        <f t="shared" si="19"/>
        <v>1</v>
      </c>
      <c r="F131" s="23">
        <f t="shared" si="21"/>
        <v>0.005714285714285714</v>
      </c>
      <c r="G131" s="8"/>
      <c r="H131" s="14" t="s">
        <v>38</v>
      </c>
      <c r="I131" s="15">
        <v>1</v>
      </c>
      <c r="J131" s="16">
        <v>32</v>
      </c>
      <c r="K131" s="24">
        <f t="shared" si="20"/>
        <v>33</v>
      </c>
      <c r="L131" s="23">
        <f t="shared" si="22"/>
        <v>0.0028502332008982553</v>
      </c>
    </row>
    <row r="132" spans="1:12" ht="13.5">
      <c r="A132" s="7"/>
      <c r="B132" s="25" t="s">
        <v>40</v>
      </c>
      <c r="C132" s="26">
        <v>0</v>
      </c>
      <c r="D132" s="27">
        <v>3</v>
      </c>
      <c r="E132" s="24">
        <f t="shared" si="19"/>
        <v>3</v>
      </c>
      <c r="F132" s="23">
        <f t="shared" si="21"/>
        <v>0.017142857142857144</v>
      </c>
      <c r="G132" s="8"/>
      <c r="H132" s="25" t="s">
        <v>40</v>
      </c>
      <c r="I132" s="26">
        <v>2</v>
      </c>
      <c r="J132" s="27">
        <v>29</v>
      </c>
      <c r="K132" s="24">
        <f t="shared" si="20"/>
        <v>31</v>
      </c>
      <c r="L132" s="23">
        <f t="shared" si="22"/>
        <v>0.0026774917947832095</v>
      </c>
    </row>
    <row r="133" spans="1:12" ht="13.5">
      <c r="A133" s="7"/>
      <c r="B133" s="28" t="s">
        <v>7</v>
      </c>
      <c r="C133" s="29">
        <f>SUM(C121:C132)</f>
        <v>0</v>
      </c>
      <c r="D133" s="29">
        <f>SUM(D121:D132)</f>
        <v>175</v>
      </c>
      <c r="E133" s="30">
        <f>SUM(E121:E132)</f>
        <v>175</v>
      </c>
      <c r="F133" s="31">
        <f>SUM(F121:F132)</f>
        <v>0.9999999999999999</v>
      </c>
      <c r="G133" s="8"/>
      <c r="H133" s="28" t="s">
        <v>7</v>
      </c>
      <c r="I133" s="29">
        <f>SUM(I121:I132)</f>
        <v>1306</v>
      </c>
      <c r="J133" s="29">
        <f>SUM(J121:J132)</f>
        <v>10272</v>
      </c>
      <c r="K133" s="30">
        <f>SUM(K121:K132)</f>
        <v>11578</v>
      </c>
      <c r="L133" s="31">
        <f>SUM(L121:L132)</f>
        <v>1</v>
      </c>
    </row>
    <row r="134" spans="1:12" ht="14.25" thickBot="1">
      <c r="A134" s="7"/>
      <c r="B134" s="32" t="s">
        <v>9</v>
      </c>
      <c r="C134" s="33">
        <v>0</v>
      </c>
      <c r="D134" s="33">
        <f>(2.5*D121+7.5*D122+12.5*D123+17.5*D124+25*D125+35*D126+45*D127+55*D128+75*D129+105*D130+140*D131+160*D132)/D133</f>
        <v>20.84285714285714</v>
      </c>
      <c r="E134" s="34">
        <f>(2.5*E121+7.5*E122+12.5*E123+17.5*E124+25*E125+35*E126+45*E127+55*E128+75*E129+105*E130+140*E131+160*E132)/E133</f>
        <v>20.84285714285714</v>
      </c>
      <c r="F134" s="35"/>
      <c r="G134" s="8"/>
      <c r="H134" s="32" t="s">
        <v>9</v>
      </c>
      <c r="I134" s="33">
        <f>(2.5*I121+7.5*I122+12.5*I123+17.5*I124+25*I125+35*I126+45*I127+55*I128+75*I129+105*I130+140*I131+160*I132)/I133</f>
        <v>9.90811638591118</v>
      </c>
      <c r="J134" s="33">
        <f>(2.5*J121+7.5*J122+12.5*J123+17.5*J124+25*J125+35*J126+45*J127+55*J128+75*J129+105*J130+140*J131+160*J132)/J133</f>
        <v>12.695677570093459</v>
      </c>
      <c r="K134" s="34">
        <f>(2.5*K121+7.5*K122+12.5*K123+17.5*K124+25*K125+35*K126+45*K127+55*K128+75*K129+105*K130+140*K131+160*K132)/K133</f>
        <v>12.381240283295906</v>
      </c>
      <c r="L134" s="35"/>
    </row>
    <row r="135" spans="1:12" ht="13.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9"/>
    </row>
  </sheetData>
  <sheetProtection/>
  <mergeCells count="50">
    <mergeCell ref="I10:J10"/>
    <mergeCell ref="K10:K11"/>
    <mergeCell ref="L10:L11"/>
    <mergeCell ref="C31:D31"/>
    <mergeCell ref="E31:E32"/>
    <mergeCell ref="F31:F32"/>
    <mergeCell ref="I31:J31"/>
    <mergeCell ref="K31:K32"/>
    <mergeCell ref="L31:L32"/>
    <mergeCell ref="C10:D10"/>
    <mergeCell ref="E10:E11"/>
    <mergeCell ref="C77:D77"/>
    <mergeCell ref="E77:E78"/>
    <mergeCell ref="F77:F78"/>
    <mergeCell ref="I77:J77"/>
    <mergeCell ref="I98:J98"/>
    <mergeCell ref="K77:K78"/>
    <mergeCell ref="L77:L78"/>
    <mergeCell ref="E119:E120"/>
    <mergeCell ref="F119:F120"/>
    <mergeCell ref="I119:J119"/>
    <mergeCell ref="K119:K120"/>
    <mergeCell ref="L119:L120"/>
    <mergeCell ref="K98:K99"/>
    <mergeCell ref="L98:L99"/>
    <mergeCell ref="A5:D5"/>
    <mergeCell ref="B10:B11"/>
    <mergeCell ref="H10:H11"/>
    <mergeCell ref="B31:B32"/>
    <mergeCell ref="H31:H32"/>
    <mergeCell ref="F10:F11"/>
    <mergeCell ref="E52:E53"/>
    <mergeCell ref="K52:K53"/>
    <mergeCell ref="L52:L53"/>
    <mergeCell ref="A72:D72"/>
    <mergeCell ref="F52:F53"/>
    <mergeCell ref="I52:J52"/>
    <mergeCell ref="B52:B53"/>
    <mergeCell ref="H52:H53"/>
    <mergeCell ref="C52:D52"/>
    <mergeCell ref="B119:B120"/>
    <mergeCell ref="H119:H120"/>
    <mergeCell ref="C119:D119"/>
    <mergeCell ref="B77:B78"/>
    <mergeCell ref="H77:H78"/>
    <mergeCell ref="B98:B99"/>
    <mergeCell ref="H98:H99"/>
    <mergeCell ref="C98:D98"/>
    <mergeCell ref="E98:E99"/>
    <mergeCell ref="F98:F99"/>
  </mergeCells>
  <printOptions/>
  <pageMargins left="0.44" right="0.2" top="1" bottom="1" header="0.512" footer="0.512"/>
  <pageSetup horizontalDpi="300" verticalDpi="300" orientation="portrait" paperSize="9" scale="57" r:id="rId1"/>
  <rowBreaks count="1" manualBreakCount="1">
    <brk id="6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kawazoe_s</cp:lastModifiedBy>
  <cp:lastPrinted>2010-03-13T12:43:23Z</cp:lastPrinted>
  <dcterms:created xsi:type="dcterms:W3CDTF">2008-11-25T01:00:21Z</dcterms:created>
  <dcterms:modified xsi:type="dcterms:W3CDTF">2010-03-13T13:20:54Z</dcterms:modified>
  <cp:category/>
  <cp:version/>
  <cp:contentType/>
  <cp:contentStatus/>
</cp:coreProperties>
</file>