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595" activeTab="0"/>
  </bookViews>
  <sheets>
    <sheet name="見積書式" sheetId="1" r:id="rId1"/>
    <sheet name="見積書式 (例)" sheetId="2" r:id="rId2"/>
  </sheets>
  <definedNames>
    <definedName name="_xlnm.Print_Area" localSheetId="0">'見積書式'!$A$1:$Q$44</definedName>
    <definedName name="_xlnm.Print_Area" localSheetId="1">'見積書式 (例)'!$A$1:$Q$50</definedName>
  </definedNames>
  <calcPr calcMode="manual" fullCalcOnLoad="1"/>
</workbook>
</file>

<file path=xl/comments1.xml><?xml version="1.0" encoding="utf-8"?>
<comments xmlns="http://schemas.openxmlformats.org/spreadsheetml/2006/main">
  <authors>
    <author>murakami</author>
  </authors>
  <commentList>
    <comment ref="B44" authorId="0">
      <text>
        <r>
          <rPr>
            <b/>
            <sz val="12"/>
            <rFont val="ＭＳ Ｐゴシック"/>
            <family val="3"/>
          </rPr>
          <t>murakami:</t>
        </r>
        <r>
          <rPr>
            <sz val="12"/>
            <rFont val="ＭＳ Ｐゴシック"/>
            <family val="3"/>
          </rPr>
          <t xml:space="preserve">
6/18
重松氏に予算確認
1723万以下で検討を、とのこと。</t>
        </r>
      </text>
    </comment>
  </commentList>
</comments>
</file>

<file path=xl/comments2.xml><?xml version="1.0" encoding="utf-8"?>
<comments xmlns="http://schemas.openxmlformats.org/spreadsheetml/2006/main">
  <authors>
    <author>murakami</author>
  </authors>
  <commentList>
    <comment ref="B50" authorId="0">
      <text>
        <r>
          <rPr>
            <b/>
            <sz val="12"/>
            <rFont val="ＭＳ Ｐゴシック"/>
            <family val="3"/>
          </rPr>
          <t>murakami:</t>
        </r>
        <r>
          <rPr>
            <sz val="12"/>
            <rFont val="ＭＳ Ｐゴシック"/>
            <family val="3"/>
          </rPr>
          <t xml:space="preserve">
6/18
重松氏に予算確認
1723万以下で検討を、とのこと。</t>
        </r>
      </text>
    </comment>
  </commentList>
</comments>
</file>

<file path=xl/sharedStrings.xml><?xml version="1.0" encoding="utf-8"?>
<sst xmlns="http://schemas.openxmlformats.org/spreadsheetml/2006/main" count="176" uniqueCount="56">
  <si>
    <t>内訳</t>
  </si>
  <si>
    <t>金額（円）</t>
  </si>
  <si>
    <t>1.委員会費</t>
  </si>
  <si>
    <t>(1)謝金</t>
  </si>
  <si>
    <t>@</t>
  </si>
  <si>
    <t>×</t>
  </si>
  <si>
    <t>人</t>
  </si>
  <si>
    <t>回</t>
  </si>
  <si>
    <t>(2)旅費</t>
  </si>
  <si>
    <t>（往復）</t>
  </si>
  <si>
    <t>(3)印刷製本費</t>
  </si>
  <si>
    <t>部</t>
  </si>
  <si>
    <t>×</t>
  </si>
  <si>
    <t>枚</t>
  </si>
  <si>
    <t>(4)借料損料（会議室使用料）</t>
  </si>
  <si>
    <t>@</t>
  </si>
  <si>
    <t>(5)会議費</t>
  </si>
  <si>
    <t>2.調査費</t>
  </si>
  <si>
    <t>(1)調査労務費</t>
  </si>
  <si>
    <t>h</t>
  </si>
  <si>
    <t>(2)消耗品費</t>
  </si>
  <si>
    <t>(3)国内調査費</t>
  </si>
  <si>
    <t>小計（1+2）</t>
  </si>
  <si>
    <t>3.事務局経費</t>
  </si>
  <si>
    <t>(1)一般管理費〔直接費の15%以内〕</t>
  </si>
  <si>
    <t xml:space="preserve"> </t>
  </si>
  <si>
    <t>4.雑費</t>
  </si>
  <si>
    <t>(1)雑費</t>
  </si>
  <si>
    <t>計</t>
  </si>
  <si>
    <t>合計</t>
  </si>
  <si>
    <t>見積総額</t>
  </si>
  <si>
    <t>消費税
及び
地方消費税額</t>
  </si>
  <si>
    <t>検討員A</t>
  </si>
  <si>
    <t>検討員B</t>
  </si>
  <si>
    <t>報告書作成費</t>
  </si>
  <si>
    <t>会議室A</t>
  </si>
  <si>
    <t>お茶代</t>
  </si>
  <si>
    <t>@</t>
  </si>
  <si>
    <t>×</t>
  </si>
  <si>
    <t>人</t>
  </si>
  <si>
    <t>調査員A</t>
  </si>
  <si>
    <t>調査員B</t>
  </si>
  <si>
    <t>調査員C</t>
  </si>
  <si>
    <t>一式</t>
  </si>
  <si>
    <t>切手代など</t>
  </si>
  <si>
    <t>人件費</t>
  </si>
  <si>
    <t>書籍購入など</t>
  </si>
  <si>
    <t>調査員旅費</t>
  </si>
  <si>
    <t>単価</t>
  </si>
  <si>
    <t>単価以外の積算根拠</t>
  </si>
  <si>
    <t>内容</t>
  </si>
  <si>
    <t>実証に要する費用の見込み</t>
  </si>
  <si>
    <t>項目別
合計金額</t>
  </si>
  <si>
    <t>経費区分
（項目）</t>
  </si>
  <si>
    <t>（別紙1）</t>
  </si>
  <si>
    <t>（別紙1の参考1）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</si>
</sst>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3"/>
    </font>
    <font>
      <sz val="11"/>
      <color indexed="8"/>
      <name val="HGPｺﾞｼｯｸM"/>
      <family val="3"/>
    </font>
    <font>
      <sz val="11"/>
      <name val="ＭＳ Ｐゴシック"/>
      <family val="3"/>
    </font>
    <font>
      <sz val="6"/>
      <name val="HGPｺﾞｼｯｸM"/>
      <family val="3"/>
    </font>
    <font>
      <sz val="6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HGPｺﾞｼｯｸM"/>
      <family val="3"/>
    </font>
    <font>
      <b/>
      <sz val="18"/>
      <color indexed="56"/>
      <name val="ＭＳ Ｐゴシック"/>
      <family val="3"/>
    </font>
    <font>
      <b/>
      <sz val="11"/>
      <color indexed="9"/>
      <name val="HGPｺﾞｼｯｸM"/>
      <family val="3"/>
    </font>
    <font>
      <sz val="11"/>
      <color indexed="60"/>
      <name val="HGPｺﾞｼｯｸM"/>
      <family val="3"/>
    </font>
    <font>
      <sz val="11"/>
      <color indexed="52"/>
      <name val="HGPｺﾞｼｯｸM"/>
      <family val="3"/>
    </font>
    <font>
      <sz val="11"/>
      <color indexed="20"/>
      <name val="HGPｺﾞｼｯｸM"/>
      <family val="3"/>
    </font>
    <font>
      <b/>
      <sz val="11"/>
      <color indexed="52"/>
      <name val="HGPｺﾞｼｯｸM"/>
      <family val="3"/>
    </font>
    <font>
      <sz val="11"/>
      <color indexed="10"/>
      <name val="HGPｺﾞｼｯｸM"/>
      <family val="3"/>
    </font>
    <font>
      <b/>
      <sz val="15"/>
      <color indexed="56"/>
      <name val="HGPｺﾞｼｯｸM"/>
      <family val="3"/>
    </font>
    <font>
      <b/>
      <sz val="13"/>
      <color indexed="56"/>
      <name val="HGPｺﾞｼｯｸM"/>
      <family val="3"/>
    </font>
    <font>
      <b/>
      <sz val="11"/>
      <color indexed="56"/>
      <name val="HGPｺﾞｼｯｸM"/>
      <family val="3"/>
    </font>
    <font>
      <b/>
      <sz val="11"/>
      <color indexed="8"/>
      <name val="HGPｺﾞｼｯｸM"/>
      <family val="3"/>
    </font>
    <font>
      <b/>
      <sz val="11"/>
      <color indexed="63"/>
      <name val="HGPｺﾞｼｯｸM"/>
      <family val="3"/>
    </font>
    <font>
      <i/>
      <sz val="11"/>
      <color indexed="23"/>
      <name val="HGPｺﾞｼｯｸM"/>
      <family val="3"/>
    </font>
    <font>
      <sz val="11"/>
      <color indexed="62"/>
      <name val="HGPｺﾞｼｯｸM"/>
      <family val="3"/>
    </font>
    <font>
      <sz val="11"/>
      <color indexed="17"/>
      <name val="HGPｺﾞｼｯｸM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theme="1"/>
      <name val="HGPｺﾞｼｯｸM"/>
      <family val="3"/>
    </font>
    <font>
      <sz val="11"/>
      <color theme="0"/>
      <name val="HGPｺﾞｼｯｸM"/>
      <family val="3"/>
    </font>
    <font>
      <b/>
      <sz val="18"/>
      <color theme="3"/>
      <name val="Cambria"/>
      <family val="3"/>
    </font>
    <font>
      <b/>
      <sz val="11"/>
      <color theme="0"/>
      <name val="HGPｺﾞｼｯｸM"/>
      <family val="3"/>
    </font>
    <font>
      <sz val="11"/>
      <color rgb="FF9C6500"/>
      <name val="HGPｺﾞｼｯｸM"/>
      <family val="3"/>
    </font>
    <font>
      <sz val="11"/>
      <color rgb="FFFA7D00"/>
      <name val="HGPｺﾞｼｯｸM"/>
      <family val="3"/>
    </font>
    <font>
      <sz val="11"/>
      <color rgb="FF9C0006"/>
      <name val="HGPｺﾞｼｯｸM"/>
      <family val="3"/>
    </font>
    <font>
      <b/>
      <sz val="11"/>
      <color rgb="FFFA7D00"/>
      <name val="HGPｺﾞｼｯｸM"/>
      <family val="3"/>
    </font>
    <font>
      <sz val="11"/>
      <color rgb="FFFF0000"/>
      <name val="HGPｺﾞｼｯｸM"/>
      <family val="3"/>
    </font>
    <font>
      <b/>
      <sz val="15"/>
      <color theme="3"/>
      <name val="HGPｺﾞｼｯｸM"/>
      <family val="3"/>
    </font>
    <font>
      <b/>
      <sz val="13"/>
      <color theme="3"/>
      <name val="HGPｺﾞｼｯｸM"/>
      <family val="3"/>
    </font>
    <font>
      <b/>
      <sz val="11"/>
      <color theme="3"/>
      <name val="HGPｺﾞｼｯｸM"/>
      <family val="3"/>
    </font>
    <font>
      <b/>
      <sz val="11"/>
      <color theme="1"/>
      <name val="HGPｺﾞｼｯｸM"/>
      <family val="3"/>
    </font>
    <font>
      <b/>
      <sz val="11"/>
      <color rgb="FF3F3F3F"/>
      <name val="HGPｺﾞｼｯｸM"/>
      <family val="3"/>
    </font>
    <font>
      <i/>
      <sz val="11"/>
      <color rgb="FF7F7F7F"/>
      <name val="HGPｺﾞｼｯｸM"/>
      <family val="3"/>
    </font>
    <font>
      <sz val="11"/>
      <color rgb="FF3F3F76"/>
      <name val="HGPｺﾞｼｯｸM"/>
      <family val="3"/>
    </font>
    <font>
      <sz val="11"/>
      <color rgb="FF006100"/>
      <name val="HGPｺﾞｼｯｸM"/>
      <family val="3"/>
    </font>
    <font>
      <sz val="11"/>
      <name val="Calibri"/>
      <family val="3"/>
    </font>
    <font>
      <sz val="14"/>
      <name val="Calibri"/>
      <family val="3"/>
    </font>
    <font>
      <b/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theme="0" tint="-0.149959996342659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hair"/>
      <bottom style="medium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5" fillId="0" borderId="0" xfId="61" applyNumberFormat="1" applyFont="1" applyAlignment="1">
      <alignment/>
      <protection/>
    </xf>
    <xf numFmtId="0" fontId="45" fillId="0" borderId="0" xfId="61" applyNumberFormat="1" applyFont="1">
      <alignment/>
      <protection/>
    </xf>
    <xf numFmtId="0" fontId="45" fillId="0" borderId="0" xfId="61" applyNumberFormat="1" applyFont="1" applyBorder="1">
      <alignment/>
      <protection/>
    </xf>
    <xf numFmtId="0" fontId="45" fillId="0" borderId="0" xfId="61" applyNumberFormat="1" applyFont="1" applyBorder="1" applyAlignment="1">
      <alignment/>
      <protection/>
    </xf>
    <xf numFmtId="3" fontId="45" fillId="0" borderId="10" xfId="61" applyNumberFormat="1" applyFont="1" applyBorder="1" applyAlignment="1">
      <alignment/>
      <protection/>
    </xf>
    <xf numFmtId="3" fontId="45" fillId="0" borderId="0" xfId="61" applyNumberFormat="1" applyFont="1" applyBorder="1">
      <alignment/>
      <protection/>
    </xf>
    <xf numFmtId="3" fontId="45" fillId="0" borderId="11" xfId="61" applyNumberFormat="1" applyFont="1" applyBorder="1">
      <alignment/>
      <protection/>
    </xf>
    <xf numFmtId="3" fontId="45" fillId="0" borderId="0" xfId="61" applyNumberFormat="1" applyFont="1" applyFill="1" applyBorder="1">
      <alignment/>
      <protection/>
    </xf>
    <xf numFmtId="3" fontId="45" fillId="0" borderId="0" xfId="61" applyNumberFormat="1" applyFont="1" applyBorder="1" applyAlignment="1">
      <alignment/>
      <protection/>
    </xf>
    <xf numFmtId="38" fontId="45" fillId="0" borderId="0" xfId="48" applyFont="1" applyBorder="1" applyAlignment="1">
      <alignment/>
    </xf>
    <xf numFmtId="0" fontId="45" fillId="0" borderId="0" xfId="61" applyNumberFormat="1" applyFont="1" applyBorder="1" applyAlignment="1">
      <alignment shrinkToFit="1"/>
      <protection/>
    </xf>
    <xf numFmtId="3" fontId="45" fillId="0" borderId="11" xfId="61" applyNumberFormat="1" applyFont="1" applyBorder="1" applyAlignment="1">
      <alignment/>
      <protection/>
    </xf>
    <xf numFmtId="38" fontId="45" fillId="0" borderId="0" xfId="61" applyNumberFormat="1" applyFont="1" applyBorder="1" applyAlignment="1">
      <alignment/>
      <protection/>
    </xf>
    <xf numFmtId="176" fontId="45" fillId="0" borderId="0" xfId="61" applyNumberFormat="1" applyFont="1" applyBorder="1" applyAlignment="1">
      <alignment horizontal="right"/>
      <protection/>
    </xf>
    <xf numFmtId="0" fontId="0" fillId="0" borderId="0" xfId="0" applyBorder="1" applyAlignment="1">
      <alignment vertical="center"/>
    </xf>
    <xf numFmtId="0" fontId="45" fillId="0" borderId="10" xfId="61" applyNumberFormat="1" applyFont="1" applyBorder="1" applyAlignment="1">
      <alignment/>
      <protection/>
    </xf>
    <xf numFmtId="3" fontId="45" fillId="0" borderId="12" xfId="61" applyNumberFormat="1" applyFont="1" applyBorder="1" applyAlignment="1">
      <alignment/>
      <protection/>
    </xf>
    <xf numFmtId="0" fontId="45" fillId="0" borderId="13" xfId="61" applyNumberFormat="1" applyFont="1" applyBorder="1">
      <alignment/>
      <protection/>
    </xf>
    <xf numFmtId="0" fontId="45" fillId="0" borderId="13" xfId="61" applyNumberFormat="1" applyFont="1" applyBorder="1" applyAlignment="1">
      <alignment/>
      <protection/>
    </xf>
    <xf numFmtId="3" fontId="45" fillId="0" borderId="13" xfId="61" applyNumberFormat="1" applyFont="1" applyBorder="1">
      <alignment/>
      <protection/>
    </xf>
    <xf numFmtId="3" fontId="45" fillId="0" borderId="14" xfId="61" applyNumberFormat="1" applyFont="1" applyBorder="1">
      <alignment/>
      <protection/>
    </xf>
    <xf numFmtId="3" fontId="45" fillId="0" borderId="15" xfId="61" applyNumberFormat="1" applyFont="1" applyBorder="1" applyAlignment="1">
      <alignment/>
      <protection/>
    </xf>
    <xf numFmtId="0" fontId="45" fillId="0" borderId="16" xfId="61" applyNumberFormat="1" applyFont="1" applyBorder="1">
      <alignment/>
      <protection/>
    </xf>
    <xf numFmtId="0" fontId="45" fillId="0" borderId="16" xfId="61" applyNumberFormat="1" applyFont="1" applyBorder="1" applyAlignment="1">
      <alignment/>
      <protection/>
    </xf>
    <xf numFmtId="3" fontId="45" fillId="0" borderId="16" xfId="61" applyNumberFormat="1" applyFont="1" applyBorder="1">
      <alignment/>
      <protection/>
    </xf>
    <xf numFmtId="3" fontId="45" fillId="0" borderId="17" xfId="61" applyNumberFormat="1" applyFont="1" applyBorder="1">
      <alignment/>
      <protection/>
    </xf>
    <xf numFmtId="3" fontId="45" fillId="0" borderId="10" xfId="61" applyNumberFormat="1" applyFont="1" applyFill="1" applyBorder="1" applyAlignment="1">
      <alignment/>
      <protection/>
    </xf>
    <xf numFmtId="3" fontId="45" fillId="0" borderId="18" xfId="61" applyNumberFormat="1" applyFont="1" applyBorder="1" applyAlignment="1">
      <alignment/>
      <protection/>
    </xf>
    <xf numFmtId="0" fontId="45" fillId="0" borderId="19" xfId="61" applyNumberFormat="1" applyFont="1" applyBorder="1" applyAlignment="1">
      <alignment/>
      <protection/>
    </xf>
    <xf numFmtId="3" fontId="45" fillId="0" borderId="19" xfId="61" applyNumberFormat="1" applyFont="1" applyBorder="1" applyAlignment="1">
      <alignment/>
      <protection/>
    </xf>
    <xf numFmtId="3" fontId="45" fillId="0" borderId="20" xfId="61" applyNumberFormat="1" applyFont="1" applyBorder="1" applyAlignment="1">
      <alignment/>
      <protection/>
    </xf>
    <xf numFmtId="3" fontId="45" fillId="0" borderId="0" xfId="61" applyNumberFormat="1" applyFont="1">
      <alignment/>
      <protection/>
    </xf>
    <xf numFmtId="0" fontId="45" fillId="0" borderId="0" xfId="61" applyNumberFormat="1" applyFont="1" applyAlignment="1">
      <alignment horizontal="center" vertical="center"/>
      <protection/>
    </xf>
    <xf numFmtId="0" fontId="45" fillId="0" borderId="21" xfId="61" applyNumberFormat="1" applyFont="1" applyBorder="1" applyAlignment="1">
      <alignment horizontal="center" vertical="center"/>
      <protection/>
    </xf>
    <xf numFmtId="0" fontId="45" fillId="0" borderId="22" xfId="61" applyNumberFormat="1" applyFont="1" applyBorder="1" applyAlignment="1">
      <alignment horizontal="center" vertical="center"/>
      <protection/>
    </xf>
    <xf numFmtId="0" fontId="46" fillId="0" borderId="0" xfId="61" applyNumberFormat="1" applyFont="1" applyAlignment="1">
      <alignment horizontal="left" vertical="center"/>
      <protection/>
    </xf>
    <xf numFmtId="0" fontId="45" fillId="0" borderId="23" xfId="61" applyNumberFormat="1" applyFont="1" applyBorder="1" applyAlignment="1">
      <alignment horizontal="center" vertical="center"/>
      <protection/>
    </xf>
    <xf numFmtId="0" fontId="45" fillId="0" borderId="24" xfId="61" applyNumberFormat="1" applyFont="1" applyBorder="1" applyAlignment="1">
      <alignment horizontal="center" vertical="center"/>
      <protection/>
    </xf>
    <xf numFmtId="0" fontId="45" fillId="0" borderId="25" xfId="61" applyNumberFormat="1" applyFont="1" applyBorder="1" applyAlignment="1">
      <alignment horizontal="center" vertical="center"/>
      <protection/>
    </xf>
    <xf numFmtId="0" fontId="45" fillId="0" borderId="23" xfId="61" applyNumberFormat="1" applyFont="1" applyBorder="1" applyAlignment="1">
      <alignment horizontal="center" vertical="center" wrapText="1" shrinkToFit="1"/>
      <protection/>
    </xf>
    <xf numFmtId="0" fontId="45" fillId="0" borderId="26" xfId="61" applyNumberFormat="1" applyFont="1" applyBorder="1" applyAlignment="1">
      <alignment horizontal="center" vertical="center"/>
      <protection/>
    </xf>
    <xf numFmtId="3" fontId="45" fillId="0" borderId="0" xfId="61" applyNumberFormat="1" applyFont="1" applyAlignment="1">
      <alignment wrapText="1"/>
      <protection/>
    </xf>
    <xf numFmtId="0" fontId="45" fillId="0" borderId="0" xfId="61" applyNumberFormat="1" applyFont="1" applyAlignment="1">
      <alignment horizontal="center" vertical="center" wrapText="1"/>
      <protection/>
    </xf>
    <xf numFmtId="0" fontId="47" fillId="33" borderId="0" xfId="61" applyNumberFormat="1" applyFont="1" applyFill="1" applyBorder="1" applyAlignment="1">
      <alignment/>
      <protection/>
    </xf>
    <xf numFmtId="0" fontId="47" fillId="33" borderId="0" xfId="61" applyNumberFormat="1" applyFont="1" applyFill="1" applyBorder="1">
      <alignment/>
      <protection/>
    </xf>
    <xf numFmtId="3" fontId="47" fillId="33" borderId="0" xfId="61" applyNumberFormat="1" applyFont="1" applyFill="1" applyBorder="1">
      <alignment/>
      <protection/>
    </xf>
    <xf numFmtId="3" fontId="47" fillId="33" borderId="11" xfId="61" applyNumberFormat="1" applyFont="1" applyFill="1" applyBorder="1">
      <alignment/>
      <protection/>
    </xf>
    <xf numFmtId="0" fontId="47" fillId="33" borderId="27" xfId="61" applyFont="1" applyFill="1" applyBorder="1" applyAlignment="1">
      <alignment horizontal="center" vertical="center"/>
      <protection/>
    </xf>
    <xf numFmtId="3" fontId="47" fillId="33" borderId="28" xfId="61" applyNumberFormat="1" applyFont="1" applyFill="1" applyBorder="1" applyAlignment="1">
      <alignment vertical="center"/>
      <protection/>
    </xf>
    <xf numFmtId="0" fontId="45" fillId="33" borderId="29" xfId="61" applyNumberFormat="1" applyFont="1" applyFill="1" applyBorder="1">
      <alignment/>
      <protection/>
    </xf>
    <xf numFmtId="3" fontId="45" fillId="33" borderId="29" xfId="61" applyNumberFormat="1" applyFont="1" applyFill="1" applyBorder="1">
      <alignment/>
      <protection/>
    </xf>
    <xf numFmtId="0" fontId="45" fillId="33" borderId="29" xfId="61" applyNumberFormat="1" applyFont="1" applyFill="1" applyBorder="1" applyAlignment="1">
      <alignment/>
      <protection/>
    </xf>
    <xf numFmtId="0" fontId="45" fillId="33" borderId="30" xfId="61" applyNumberFormat="1" applyFont="1" applyFill="1" applyBorder="1" applyAlignment="1">
      <alignment/>
      <protection/>
    </xf>
    <xf numFmtId="0" fontId="46" fillId="0" borderId="0" xfId="61" applyNumberFormat="1" applyFont="1" applyAlignment="1">
      <alignment horizontal="right"/>
      <protection/>
    </xf>
    <xf numFmtId="0" fontId="45" fillId="0" borderId="0" xfId="61" applyNumberFormat="1" applyFont="1" applyAlignment="1">
      <alignment horizontal="right"/>
      <protection/>
    </xf>
    <xf numFmtId="0" fontId="45" fillId="0" borderId="31" xfId="61" applyNumberFormat="1" applyFont="1" applyBorder="1" applyAlignment="1">
      <alignment horizontal="center" vertical="center"/>
      <protection/>
    </xf>
    <xf numFmtId="3" fontId="45" fillId="0" borderId="31" xfId="61" applyNumberFormat="1" applyFont="1" applyBorder="1" applyAlignment="1">
      <alignment horizontal="center" vertical="center"/>
      <protection/>
    </xf>
    <xf numFmtId="0" fontId="45" fillId="0" borderId="32" xfId="61" applyNumberFormat="1" applyFont="1" applyBorder="1" applyAlignment="1">
      <alignment horizontal="center" vertical="center" wrapText="1"/>
      <protection/>
    </xf>
    <xf numFmtId="0" fontId="45" fillId="0" borderId="33" xfId="61" applyNumberFormat="1" applyFont="1" applyBorder="1" applyAlignment="1">
      <alignment horizontal="center" vertical="center" wrapText="1"/>
      <protection/>
    </xf>
    <xf numFmtId="3" fontId="45" fillId="0" borderId="34" xfId="61" applyNumberFormat="1" applyFont="1" applyBorder="1" applyAlignment="1">
      <alignment horizontal="center" vertical="center" wrapText="1"/>
      <protection/>
    </xf>
    <xf numFmtId="3" fontId="45" fillId="0" borderId="18" xfId="61" applyNumberFormat="1" applyFont="1" applyBorder="1" applyAlignment="1">
      <alignment horizontal="center" vertical="center" wrapText="1"/>
      <protection/>
    </xf>
    <xf numFmtId="0" fontId="45" fillId="0" borderId="35" xfId="61" applyNumberFormat="1" applyFont="1" applyBorder="1" applyAlignment="1">
      <alignment horizontal="center" vertical="center"/>
      <protection/>
    </xf>
    <xf numFmtId="0" fontId="45" fillId="0" borderId="36" xfId="61" applyNumberFormat="1" applyFont="1" applyBorder="1" applyAlignment="1">
      <alignment horizontal="center" vertical="center"/>
      <protection/>
    </xf>
    <xf numFmtId="0" fontId="45" fillId="0" borderId="37" xfId="61" applyNumberFormat="1" applyFont="1" applyBorder="1" applyAlignment="1">
      <alignment horizontal="center" vertical="center"/>
      <protection/>
    </xf>
    <xf numFmtId="0" fontId="45" fillId="0" borderId="38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44"/>
  <sheetViews>
    <sheetView tabSelected="1" view="pageBreakPreview" zoomScale="68" zoomScaleNormal="70" zoomScaleSheetLayoutView="68" zoomScalePageLayoutView="0" workbookViewId="0" topLeftCell="A1">
      <selection activeCell="N3" sqref="N3"/>
    </sheetView>
  </sheetViews>
  <sheetFormatPr defaultColWidth="10.7109375" defaultRowHeight="15"/>
  <cols>
    <col min="1" max="1" width="13.7109375" style="33" bestFit="1" customWidth="1"/>
    <col min="2" max="2" width="12.57421875" style="32" bestFit="1" customWidth="1"/>
    <col min="3" max="3" width="3.140625" style="2" customWidth="1"/>
    <col min="4" max="4" width="20.57421875" style="1" customWidth="1"/>
    <col min="5" max="5" width="1.7109375" style="2" customWidth="1"/>
    <col min="6" max="6" width="8.57421875" style="32" customWidth="1"/>
    <col min="7" max="7" width="2.7109375" style="32" customWidth="1"/>
    <col min="8" max="8" width="5.8515625" style="1" customWidth="1"/>
    <col min="9" max="9" width="4.7109375" style="1" customWidth="1"/>
    <col min="10" max="10" width="2.7109375" style="32" customWidth="1"/>
    <col min="11" max="11" width="3.7109375" style="1" customWidth="1"/>
    <col min="12" max="12" width="4.7109375" style="1" customWidth="1"/>
    <col min="13" max="13" width="2.7109375" style="32" customWidth="1"/>
    <col min="14" max="14" width="3.7109375" style="1" customWidth="1"/>
    <col min="15" max="15" width="4.7109375" style="1" customWidth="1"/>
    <col min="16" max="16" width="2.28125" style="1" customWidth="1"/>
    <col min="17" max="17" width="12.57421875" style="1" customWidth="1"/>
    <col min="18" max="18" width="4.421875" style="1" customWidth="1"/>
    <col min="19" max="16384" width="10.7109375" style="1" customWidth="1"/>
  </cols>
  <sheetData>
    <row r="1" ht="13.5">
      <c r="Q1" s="55" t="s">
        <v>54</v>
      </c>
    </row>
    <row r="2" spans="1:17" ht="17.25">
      <c r="A2" s="36" t="s">
        <v>51</v>
      </c>
      <c r="Q2" s="54"/>
    </row>
    <row r="3" ht="13.5"/>
    <row r="4" ht="13.5"/>
    <row r="5" ht="14.25" thickBot="1"/>
    <row r="6" spans="1:18" ht="13.5">
      <c r="A6" s="58" t="s">
        <v>53</v>
      </c>
      <c r="B6" s="60" t="s">
        <v>52</v>
      </c>
      <c r="C6" s="62" t="s">
        <v>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34" t="s">
        <v>1</v>
      </c>
      <c r="R6" s="3"/>
    </row>
    <row r="7" spans="1:18" ht="14.25" thickBot="1">
      <c r="A7" s="59"/>
      <c r="B7" s="61"/>
      <c r="C7" s="65" t="s">
        <v>50</v>
      </c>
      <c r="D7" s="56"/>
      <c r="E7" s="56" t="s">
        <v>48</v>
      </c>
      <c r="F7" s="56"/>
      <c r="G7" s="57" t="s">
        <v>49</v>
      </c>
      <c r="H7" s="57"/>
      <c r="I7" s="57"/>
      <c r="J7" s="57"/>
      <c r="K7" s="57"/>
      <c r="L7" s="57"/>
      <c r="M7" s="57"/>
      <c r="N7" s="57"/>
      <c r="O7" s="57"/>
      <c r="P7" s="57"/>
      <c r="Q7" s="35"/>
      <c r="R7" s="3"/>
    </row>
    <row r="8" spans="1:18" ht="15" customHeight="1">
      <c r="A8" s="37" t="s">
        <v>2</v>
      </c>
      <c r="B8" s="5">
        <f>SUM(Q9,Q12,Q18,Q15,Q21)</f>
        <v>0</v>
      </c>
      <c r="C8" s="3"/>
      <c r="D8" s="4"/>
      <c r="E8" s="3"/>
      <c r="F8" s="6"/>
      <c r="G8" s="6"/>
      <c r="H8" s="4"/>
      <c r="I8" s="4"/>
      <c r="J8" s="6"/>
      <c r="K8" s="4"/>
      <c r="L8" s="4"/>
      <c r="M8" s="6"/>
      <c r="N8" s="4"/>
      <c r="O8" s="4"/>
      <c r="P8" s="4"/>
      <c r="Q8" s="7"/>
      <c r="R8" s="3"/>
    </row>
    <row r="9" spans="1:18" ht="15" customHeight="1">
      <c r="A9" s="37"/>
      <c r="B9" s="5"/>
      <c r="C9" s="44" t="s">
        <v>3</v>
      </c>
      <c r="D9" s="44"/>
      <c r="E9" s="45"/>
      <c r="F9" s="46"/>
      <c r="G9" s="46"/>
      <c r="H9" s="44"/>
      <c r="I9" s="44"/>
      <c r="J9" s="46"/>
      <c r="K9" s="44"/>
      <c r="L9" s="44"/>
      <c r="M9" s="46"/>
      <c r="N9" s="44"/>
      <c r="O9" s="44"/>
      <c r="P9" s="44"/>
      <c r="Q9" s="47">
        <f>SUM(Q10:Q10)</f>
        <v>0</v>
      </c>
      <c r="R9" s="3"/>
    </row>
    <row r="10" spans="1:18" ht="15" customHeight="1">
      <c r="A10" s="37"/>
      <c r="B10" s="5"/>
      <c r="C10" s="3"/>
      <c r="D10" s="4"/>
      <c r="E10" s="4" t="s">
        <v>4</v>
      </c>
      <c r="F10" s="8"/>
      <c r="G10" s="9" t="s">
        <v>5</v>
      </c>
      <c r="H10" s="4"/>
      <c r="I10" s="4" t="s">
        <v>6</v>
      </c>
      <c r="J10" s="9" t="s">
        <v>5</v>
      </c>
      <c r="K10" s="4"/>
      <c r="L10" s="4" t="s">
        <v>7</v>
      </c>
      <c r="M10" s="9"/>
      <c r="N10" s="4"/>
      <c r="O10" s="4"/>
      <c r="P10" s="4"/>
      <c r="Q10" s="7">
        <f>F10*K10*H10</f>
        <v>0</v>
      </c>
      <c r="R10" s="3"/>
    </row>
    <row r="11" spans="1:18" ht="15" customHeight="1">
      <c r="A11" s="37"/>
      <c r="B11" s="5"/>
      <c r="C11" s="3"/>
      <c r="D11" s="4"/>
      <c r="E11" s="3"/>
      <c r="F11" s="6"/>
      <c r="G11" s="6"/>
      <c r="H11" s="4"/>
      <c r="I11" s="4"/>
      <c r="J11" s="6"/>
      <c r="K11" s="4"/>
      <c r="L11" s="4"/>
      <c r="M11" s="6"/>
      <c r="N11" s="4"/>
      <c r="O11" s="4"/>
      <c r="P11" s="4"/>
      <c r="Q11" s="7"/>
      <c r="R11" s="3"/>
    </row>
    <row r="12" spans="1:18" ht="15" customHeight="1">
      <c r="A12" s="37"/>
      <c r="B12" s="5"/>
      <c r="C12" s="44" t="s">
        <v>8</v>
      </c>
      <c r="D12" s="44"/>
      <c r="E12" s="45"/>
      <c r="F12" s="46"/>
      <c r="G12" s="46"/>
      <c r="H12" s="44"/>
      <c r="I12" s="44"/>
      <c r="J12" s="46"/>
      <c r="K12" s="44"/>
      <c r="L12" s="44"/>
      <c r="M12" s="46"/>
      <c r="N12" s="44"/>
      <c r="O12" s="44"/>
      <c r="P12" s="44"/>
      <c r="Q12" s="47">
        <f>SUM(Q13:Q13)</f>
        <v>0</v>
      </c>
      <c r="R12" s="3"/>
    </row>
    <row r="13" spans="1:18" ht="15" customHeight="1">
      <c r="A13" s="37"/>
      <c r="B13" s="5"/>
      <c r="C13" s="4"/>
      <c r="D13" s="4"/>
      <c r="E13" s="4" t="s">
        <v>4</v>
      </c>
      <c r="F13" s="10"/>
      <c r="G13" s="9" t="s">
        <v>5</v>
      </c>
      <c r="H13" s="4">
        <v>1</v>
      </c>
      <c r="I13" s="4" t="s">
        <v>6</v>
      </c>
      <c r="J13" s="9" t="s">
        <v>5</v>
      </c>
      <c r="K13" s="4"/>
      <c r="L13" s="4" t="s">
        <v>7</v>
      </c>
      <c r="M13" s="6" t="s">
        <v>5</v>
      </c>
      <c r="N13" s="4"/>
      <c r="O13" s="11" t="s">
        <v>9</v>
      </c>
      <c r="P13" s="4"/>
      <c r="Q13" s="12">
        <f>F13*K13*H13*N13</f>
        <v>0</v>
      </c>
      <c r="R13" s="3"/>
    </row>
    <row r="14" spans="1:18" ht="15" customHeight="1">
      <c r="A14" s="37"/>
      <c r="B14" s="5"/>
      <c r="C14" s="4"/>
      <c r="D14" s="4"/>
      <c r="E14" s="3"/>
      <c r="F14" s="6"/>
      <c r="G14" s="6"/>
      <c r="H14" s="4"/>
      <c r="I14" s="4"/>
      <c r="J14" s="6"/>
      <c r="K14" s="4"/>
      <c r="L14" s="4"/>
      <c r="M14" s="6"/>
      <c r="N14" s="4"/>
      <c r="O14" s="4"/>
      <c r="P14" s="4"/>
      <c r="Q14" s="12"/>
      <c r="R14" s="3"/>
    </row>
    <row r="15" spans="1:18" ht="15" customHeight="1">
      <c r="A15" s="37"/>
      <c r="B15" s="5"/>
      <c r="C15" s="44" t="s">
        <v>10</v>
      </c>
      <c r="D15" s="44"/>
      <c r="E15" s="45"/>
      <c r="F15" s="46"/>
      <c r="G15" s="46"/>
      <c r="H15" s="44"/>
      <c r="I15" s="44"/>
      <c r="J15" s="46"/>
      <c r="K15" s="44"/>
      <c r="L15" s="44"/>
      <c r="M15" s="46"/>
      <c r="N15" s="44"/>
      <c r="O15" s="44"/>
      <c r="P15" s="44"/>
      <c r="Q15" s="47">
        <f>SUM(Q16:Q16)</f>
        <v>0</v>
      </c>
      <c r="R15" s="3"/>
    </row>
    <row r="16" spans="1:18" ht="15" customHeight="1">
      <c r="A16" s="37"/>
      <c r="B16" s="5"/>
      <c r="C16" s="3"/>
      <c r="D16" s="4"/>
      <c r="E16" s="4" t="s">
        <v>4</v>
      </c>
      <c r="F16" s="13"/>
      <c r="G16" s="9" t="s">
        <v>5</v>
      </c>
      <c r="H16" s="9"/>
      <c r="I16" s="4" t="s">
        <v>11</v>
      </c>
      <c r="J16" s="6" t="s">
        <v>12</v>
      </c>
      <c r="K16" s="9"/>
      <c r="L16" s="4" t="s">
        <v>7</v>
      </c>
      <c r="M16" s="9" t="s">
        <v>12</v>
      </c>
      <c r="N16" s="6"/>
      <c r="O16" s="4" t="s">
        <v>13</v>
      </c>
      <c r="P16" s="4"/>
      <c r="Q16" s="12">
        <f>N16*K16*F16*H16</f>
        <v>0</v>
      </c>
      <c r="R16" s="3"/>
    </row>
    <row r="17" spans="1:18" ht="15" customHeight="1">
      <c r="A17" s="37"/>
      <c r="B17" s="5"/>
      <c r="C17" s="3"/>
      <c r="D17" s="4"/>
      <c r="E17" s="3"/>
      <c r="F17" s="6"/>
      <c r="G17" s="9"/>
      <c r="H17" s="4"/>
      <c r="I17" s="4"/>
      <c r="J17" s="9"/>
      <c r="K17" s="4"/>
      <c r="L17" s="4"/>
      <c r="M17" s="9"/>
      <c r="N17" s="4"/>
      <c r="O17" s="4"/>
      <c r="P17" s="4"/>
      <c r="Q17" s="12"/>
      <c r="R17" s="14"/>
    </row>
    <row r="18" spans="1:18" ht="15" customHeight="1">
      <c r="A18" s="37"/>
      <c r="B18" s="5"/>
      <c r="C18" s="44" t="s">
        <v>14</v>
      </c>
      <c r="D18" s="44"/>
      <c r="E18" s="45"/>
      <c r="F18" s="46"/>
      <c r="G18" s="46"/>
      <c r="H18" s="44"/>
      <c r="I18" s="44"/>
      <c r="J18" s="46"/>
      <c r="K18" s="44"/>
      <c r="L18" s="44"/>
      <c r="M18" s="46"/>
      <c r="N18" s="44"/>
      <c r="O18" s="44"/>
      <c r="P18" s="44"/>
      <c r="Q18" s="47">
        <f>SUM(Q19:Q19)</f>
        <v>0</v>
      </c>
      <c r="R18" s="3"/>
    </row>
    <row r="19" spans="1:18" ht="15" customHeight="1">
      <c r="A19" s="37"/>
      <c r="B19" s="5"/>
      <c r="C19" s="15"/>
      <c r="D19" s="15"/>
      <c r="E19" s="4" t="s">
        <v>15</v>
      </c>
      <c r="F19" s="6"/>
      <c r="G19" s="9" t="s">
        <v>12</v>
      </c>
      <c r="H19" s="6"/>
      <c r="I19" s="4" t="s">
        <v>7</v>
      </c>
      <c r="J19" s="6"/>
      <c r="K19" s="4"/>
      <c r="L19" s="4"/>
      <c r="M19" s="6"/>
      <c r="N19" s="4"/>
      <c r="O19" s="4"/>
      <c r="P19" s="4"/>
      <c r="Q19" s="12">
        <f>F19*H19</f>
        <v>0</v>
      </c>
      <c r="R19" s="3"/>
    </row>
    <row r="20" spans="1:18" ht="15" customHeight="1">
      <c r="A20" s="37"/>
      <c r="B20" s="5"/>
      <c r="C20" s="3"/>
      <c r="D20" s="4"/>
      <c r="E20" s="3"/>
      <c r="F20" s="6"/>
      <c r="G20" s="9"/>
      <c r="H20" s="4"/>
      <c r="I20" s="4"/>
      <c r="J20" s="9"/>
      <c r="K20" s="4"/>
      <c r="L20" s="4"/>
      <c r="M20" s="9"/>
      <c r="N20" s="4"/>
      <c r="O20" s="4"/>
      <c r="P20" s="4"/>
      <c r="Q20" s="12"/>
      <c r="R20" s="14"/>
    </row>
    <row r="21" spans="1:18" ht="15" customHeight="1">
      <c r="A21" s="37"/>
      <c r="B21" s="16"/>
      <c r="C21" s="44" t="s">
        <v>16</v>
      </c>
      <c r="D21" s="44"/>
      <c r="E21" s="45"/>
      <c r="F21" s="46"/>
      <c r="G21" s="46"/>
      <c r="H21" s="44"/>
      <c r="I21" s="44"/>
      <c r="J21" s="46"/>
      <c r="K21" s="44"/>
      <c r="L21" s="44"/>
      <c r="M21" s="46"/>
      <c r="N21" s="44"/>
      <c r="O21" s="44"/>
      <c r="P21" s="44"/>
      <c r="Q21" s="47">
        <f>SUM(Q22)</f>
        <v>0</v>
      </c>
      <c r="R21" s="3"/>
    </row>
    <row r="22" spans="1:18" ht="15" customHeight="1">
      <c r="A22" s="37"/>
      <c r="B22" s="5"/>
      <c r="C22" s="3"/>
      <c r="D22" s="4"/>
      <c r="E22" s="4"/>
      <c r="F22" s="6"/>
      <c r="G22" s="9" t="s">
        <v>12</v>
      </c>
      <c r="H22" s="9"/>
      <c r="I22" s="4" t="s">
        <v>7</v>
      </c>
      <c r="J22" s="9"/>
      <c r="K22" s="4"/>
      <c r="L22" s="4"/>
      <c r="M22" s="9"/>
      <c r="N22" s="4"/>
      <c r="O22" s="4"/>
      <c r="P22" s="4"/>
      <c r="Q22" s="12">
        <f>F22*H22</f>
        <v>0</v>
      </c>
      <c r="R22" s="3"/>
    </row>
    <row r="23" spans="1:18" ht="15" customHeight="1">
      <c r="A23" s="37"/>
      <c r="B23" s="5"/>
      <c r="C23" s="3"/>
      <c r="D23" s="4"/>
      <c r="E23" s="3"/>
      <c r="F23" s="6"/>
      <c r="G23" s="6"/>
      <c r="H23" s="4"/>
      <c r="I23" s="4"/>
      <c r="J23" s="6"/>
      <c r="K23" s="4"/>
      <c r="L23" s="4"/>
      <c r="M23" s="6"/>
      <c r="N23" s="4"/>
      <c r="O23" s="4"/>
      <c r="P23" s="4"/>
      <c r="Q23" s="7"/>
      <c r="R23" s="3"/>
    </row>
    <row r="24" spans="1:18" ht="15" customHeight="1">
      <c r="A24" s="38" t="s">
        <v>17</v>
      </c>
      <c r="B24" s="17">
        <f>SUM(Q25,Q28,Q31)</f>
        <v>0</v>
      </c>
      <c r="C24" s="18"/>
      <c r="D24" s="19"/>
      <c r="E24" s="18"/>
      <c r="F24" s="20"/>
      <c r="G24" s="20"/>
      <c r="H24" s="19"/>
      <c r="I24" s="19"/>
      <c r="J24" s="20"/>
      <c r="K24" s="19"/>
      <c r="L24" s="19"/>
      <c r="M24" s="20"/>
      <c r="N24" s="19"/>
      <c r="O24" s="19"/>
      <c r="P24" s="19"/>
      <c r="Q24" s="21"/>
      <c r="R24" s="3"/>
    </row>
    <row r="25" spans="1:18" ht="15" customHeight="1">
      <c r="A25" s="37"/>
      <c r="B25" s="5"/>
      <c r="C25" s="44" t="s">
        <v>18</v>
      </c>
      <c r="D25" s="44"/>
      <c r="E25" s="45"/>
      <c r="F25" s="46"/>
      <c r="G25" s="46"/>
      <c r="H25" s="44"/>
      <c r="I25" s="44"/>
      <c r="J25" s="46"/>
      <c r="K25" s="44"/>
      <c r="L25" s="44"/>
      <c r="M25" s="46"/>
      <c r="N25" s="44"/>
      <c r="O25" s="44"/>
      <c r="P25" s="44"/>
      <c r="Q25" s="47">
        <f>SUM(Q26:Q26)</f>
        <v>0</v>
      </c>
      <c r="R25" s="3"/>
    </row>
    <row r="26" spans="1:18" ht="15" customHeight="1">
      <c r="A26" s="37"/>
      <c r="B26" s="5"/>
      <c r="C26" s="3"/>
      <c r="D26" s="4"/>
      <c r="E26" s="4" t="s">
        <v>15</v>
      </c>
      <c r="F26" s="6"/>
      <c r="G26" s="6" t="s">
        <v>12</v>
      </c>
      <c r="H26" s="9"/>
      <c r="I26" s="4" t="s">
        <v>19</v>
      </c>
      <c r="J26" s="9"/>
      <c r="K26" s="4"/>
      <c r="L26" s="4"/>
      <c r="M26" s="9"/>
      <c r="N26" s="4"/>
      <c r="O26" s="4"/>
      <c r="P26" s="4"/>
      <c r="Q26" s="7">
        <f>F26*H26</f>
        <v>0</v>
      </c>
      <c r="R26" s="3"/>
    </row>
    <row r="27" spans="1:18" ht="15" customHeight="1">
      <c r="A27" s="37"/>
      <c r="B27" s="5"/>
      <c r="C27" s="3"/>
      <c r="D27" s="4"/>
      <c r="E27" s="4"/>
      <c r="F27" s="6"/>
      <c r="G27" s="9"/>
      <c r="H27" s="4"/>
      <c r="I27" s="4"/>
      <c r="J27" s="9"/>
      <c r="K27" s="4"/>
      <c r="L27" s="4"/>
      <c r="M27" s="9"/>
      <c r="N27" s="4"/>
      <c r="O27" s="4"/>
      <c r="P27" s="4"/>
      <c r="Q27" s="7"/>
      <c r="R27" s="3"/>
    </row>
    <row r="28" spans="1:18" ht="15" customHeight="1">
      <c r="A28" s="37"/>
      <c r="B28" s="5"/>
      <c r="C28" s="44" t="s">
        <v>20</v>
      </c>
      <c r="D28" s="44"/>
      <c r="E28" s="45"/>
      <c r="F28" s="46"/>
      <c r="G28" s="46"/>
      <c r="H28" s="44"/>
      <c r="I28" s="44"/>
      <c r="J28" s="46"/>
      <c r="K28" s="44"/>
      <c r="L28" s="44"/>
      <c r="M28" s="46"/>
      <c r="N28" s="44"/>
      <c r="O28" s="44"/>
      <c r="P28" s="44"/>
      <c r="Q28" s="47">
        <f>SUM(Q29:Q29)</f>
        <v>0</v>
      </c>
      <c r="R28" s="3"/>
    </row>
    <row r="29" spans="1:18" ht="15" customHeight="1">
      <c r="A29" s="37"/>
      <c r="B29" s="5"/>
      <c r="C29" s="3"/>
      <c r="D29" s="4"/>
      <c r="E29" s="4"/>
      <c r="F29" s="6"/>
      <c r="G29" s="9"/>
      <c r="H29" s="15"/>
      <c r="I29" s="4"/>
      <c r="J29" s="9"/>
      <c r="K29" s="4"/>
      <c r="L29" s="4"/>
      <c r="M29" s="9"/>
      <c r="N29" s="4"/>
      <c r="O29" s="4"/>
      <c r="P29" s="4"/>
      <c r="Q29" s="7">
        <f>F29</f>
        <v>0</v>
      </c>
      <c r="R29" s="3"/>
    </row>
    <row r="30" spans="1:18" ht="15" customHeight="1">
      <c r="A30" s="37"/>
      <c r="B30" s="5"/>
      <c r="C30" s="3"/>
      <c r="D30" s="4"/>
      <c r="E30" s="4"/>
      <c r="F30" s="6"/>
      <c r="G30" s="9"/>
      <c r="H30" s="4"/>
      <c r="I30" s="4"/>
      <c r="J30" s="9"/>
      <c r="K30" s="4"/>
      <c r="L30" s="4"/>
      <c r="M30" s="9"/>
      <c r="N30" s="4"/>
      <c r="O30" s="4"/>
      <c r="P30" s="4"/>
      <c r="Q30" s="12"/>
      <c r="R30" s="3"/>
    </row>
    <row r="31" spans="1:18" ht="15" customHeight="1">
      <c r="A31" s="37"/>
      <c r="B31" s="5"/>
      <c r="C31" s="44" t="s">
        <v>21</v>
      </c>
      <c r="D31" s="44"/>
      <c r="E31" s="45"/>
      <c r="F31" s="46"/>
      <c r="G31" s="46"/>
      <c r="H31" s="44"/>
      <c r="I31" s="44"/>
      <c r="J31" s="46"/>
      <c r="K31" s="44"/>
      <c r="L31" s="44"/>
      <c r="M31" s="46"/>
      <c r="N31" s="44"/>
      <c r="O31" s="44"/>
      <c r="P31" s="44"/>
      <c r="Q31" s="47">
        <f>SUM(Q32:Q32)</f>
        <v>0</v>
      </c>
      <c r="R31" s="3"/>
    </row>
    <row r="32" spans="1:18" ht="15" customHeight="1">
      <c r="A32" s="37"/>
      <c r="B32" s="5"/>
      <c r="C32" s="3"/>
      <c r="D32" s="4"/>
      <c r="E32" s="4" t="s">
        <v>15</v>
      </c>
      <c r="F32" s="9"/>
      <c r="G32" s="4" t="s">
        <v>12</v>
      </c>
      <c r="H32" s="4"/>
      <c r="I32" s="4" t="s">
        <v>6</v>
      </c>
      <c r="J32" s="4" t="s">
        <v>12</v>
      </c>
      <c r="K32" s="9"/>
      <c r="L32" s="4" t="s">
        <v>7</v>
      </c>
      <c r="M32" s="4"/>
      <c r="N32" s="4"/>
      <c r="O32" s="4"/>
      <c r="P32" s="4"/>
      <c r="Q32" s="12">
        <f>F32*K32*H32</f>
        <v>0</v>
      </c>
      <c r="R32" s="3"/>
    </row>
    <row r="33" spans="1:18" ht="15" customHeight="1">
      <c r="A33" s="37" t="s">
        <v>22</v>
      </c>
      <c r="B33" s="5">
        <f>SUM(B8:B32)</f>
        <v>0</v>
      </c>
      <c r="C33" s="4"/>
      <c r="D33" s="4"/>
      <c r="E33" s="4"/>
      <c r="F33" s="9"/>
      <c r="G33" s="9"/>
      <c r="H33" s="4"/>
      <c r="I33" s="4"/>
      <c r="J33" s="9"/>
      <c r="K33" s="4"/>
      <c r="L33" s="4"/>
      <c r="M33" s="9"/>
      <c r="N33" s="4"/>
      <c r="O33" s="4"/>
      <c r="P33" s="4"/>
      <c r="Q33" s="12"/>
      <c r="R33" s="3"/>
    </row>
    <row r="34" spans="1:18" ht="15" customHeight="1">
      <c r="A34" s="38" t="s">
        <v>23</v>
      </c>
      <c r="B34" s="17">
        <f>Q35</f>
        <v>0</v>
      </c>
      <c r="C34" s="18"/>
      <c r="D34" s="18"/>
      <c r="E34" s="18"/>
      <c r="F34" s="20"/>
      <c r="G34" s="20"/>
      <c r="H34" s="19"/>
      <c r="I34" s="19"/>
      <c r="J34" s="20"/>
      <c r="K34" s="19"/>
      <c r="L34" s="19"/>
      <c r="M34" s="20"/>
      <c r="N34" s="19"/>
      <c r="O34" s="19"/>
      <c r="P34" s="19"/>
      <c r="Q34" s="21"/>
      <c r="R34" s="3"/>
    </row>
    <row r="35" spans="1:18" ht="15" customHeight="1">
      <c r="A35" s="37"/>
      <c r="B35" s="16"/>
      <c r="C35" s="44" t="s">
        <v>24</v>
      </c>
      <c r="D35" s="44"/>
      <c r="E35" s="45"/>
      <c r="F35" s="46"/>
      <c r="G35" s="46"/>
      <c r="H35" s="44"/>
      <c r="I35" s="44"/>
      <c r="J35" s="46"/>
      <c r="K35" s="44"/>
      <c r="L35" s="44"/>
      <c r="M35" s="46"/>
      <c r="N35" s="44"/>
      <c r="O35" s="44"/>
      <c r="P35" s="44"/>
      <c r="Q35" s="47">
        <f>ROUNDUP(B33*0.15,-3)</f>
        <v>0</v>
      </c>
      <c r="R35" s="6" t="s">
        <v>25</v>
      </c>
    </row>
    <row r="36" spans="1:18" ht="15" customHeight="1">
      <c r="A36" s="39"/>
      <c r="B36" s="22"/>
      <c r="C36" s="23"/>
      <c r="D36" s="24"/>
      <c r="E36" s="23"/>
      <c r="F36" s="25"/>
      <c r="G36" s="25"/>
      <c r="H36" s="24"/>
      <c r="I36" s="24"/>
      <c r="J36" s="25"/>
      <c r="K36" s="24"/>
      <c r="L36" s="24"/>
      <c r="M36" s="25"/>
      <c r="N36" s="24"/>
      <c r="O36" s="24"/>
      <c r="P36" s="24"/>
      <c r="Q36" s="26"/>
      <c r="R36" s="3"/>
    </row>
    <row r="37" spans="1:18" ht="15" customHeight="1">
      <c r="A37" s="38" t="s">
        <v>26</v>
      </c>
      <c r="B37" s="17">
        <f>Q38</f>
        <v>0</v>
      </c>
      <c r="C37" s="18"/>
      <c r="D37" s="18"/>
      <c r="E37" s="18"/>
      <c r="F37" s="20"/>
      <c r="G37" s="20"/>
      <c r="H37" s="19"/>
      <c r="I37" s="19"/>
      <c r="J37" s="20"/>
      <c r="K37" s="19"/>
      <c r="L37" s="19"/>
      <c r="M37" s="20"/>
      <c r="N37" s="19"/>
      <c r="O37" s="19"/>
      <c r="P37" s="19"/>
      <c r="Q37" s="21"/>
      <c r="R37" s="3"/>
    </row>
    <row r="38" spans="1:18" ht="15" customHeight="1">
      <c r="A38" s="37"/>
      <c r="B38" s="16"/>
      <c r="C38" s="44" t="s">
        <v>27</v>
      </c>
      <c r="D38" s="44"/>
      <c r="E38" s="45"/>
      <c r="F38" s="46"/>
      <c r="G38" s="46"/>
      <c r="H38" s="44"/>
      <c r="I38" s="44"/>
      <c r="J38" s="46"/>
      <c r="K38" s="44"/>
      <c r="L38" s="44"/>
      <c r="M38" s="46"/>
      <c r="N38" s="44"/>
      <c r="O38" s="44"/>
      <c r="P38" s="44"/>
      <c r="Q38" s="47">
        <f>SUM(Q39:Q39)</f>
        <v>0</v>
      </c>
      <c r="R38" s="6" t="s">
        <v>25</v>
      </c>
    </row>
    <row r="39" spans="1:18" ht="15" customHeight="1">
      <c r="A39" s="37"/>
      <c r="B39" s="5"/>
      <c r="C39" s="15"/>
      <c r="D39" s="15"/>
      <c r="E39" s="4" t="s">
        <v>15</v>
      </c>
      <c r="F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7">
        <f>F39</f>
        <v>0</v>
      </c>
      <c r="R39" s="6"/>
    </row>
    <row r="40" spans="1:18" ht="15" customHeight="1">
      <c r="A40" s="39"/>
      <c r="B40" s="22"/>
      <c r="C40" s="23"/>
      <c r="D40" s="24"/>
      <c r="E40" s="23"/>
      <c r="F40" s="25"/>
      <c r="G40" s="25"/>
      <c r="H40" s="24"/>
      <c r="I40" s="24"/>
      <c r="J40" s="25"/>
      <c r="K40" s="24"/>
      <c r="L40" s="24"/>
      <c r="M40" s="25"/>
      <c r="N40" s="24"/>
      <c r="O40" s="24"/>
      <c r="P40" s="24"/>
      <c r="Q40" s="26"/>
      <c r="R40" s="3"/>
    </row>
    <row r="41" spans="1:18" ht="15" customHeight="1">
      <c r="A41" s="37" t="s">
        <v>28</v>
      </c>
      <c r="B41" s="5">
        <f>ROUNDDOWN(B33+B34+B37,-3)</f>
        <v>0</v>
      </c>
      <c r="C41" s="3"/>
      <c r="D41" s="4"/>
      <c r="E41" s="3"/>
      <c r="F41" s="6"/>
      <c r="G41" s="6"/>
      <c r="H41" s="4"/>
      <c r="I41" s="4"/>
      <c r="J41" s="6"/>
      <c r="K41" s="4"/>
      <c r="L41" s="4"/>
      <c r="M41" s="6"/>
      <c r="N41" s="4"/>
      <c r="O41" s="4"/>
      <c r="P41" s="4"/>
      <c r="Q41" s="7"/>
      <c r="R41" s="3"/>
    </row>
    <row r="42" spans="1:18" ht="40.5">
      <c r="A42" s="40" t="s">
        <v>31</v>
      </c>
      <c r="B42" s="27">
        <f>ROUNDUP(B41*0.05,0)</f>
        <v>0</v>
      </c>
      <c r="C42" s="3"/>
      <c r="D42" s="4"/>
      <c r="E42" s="3"/>
      <c r="F42" s="6"/>
      <c r="G42" s="6"/>
      <c r="H42" s="4"/>
      <c r="I42" s="4"/>
      <c r="J42" s="6"/>
      <c r="K42" s="4"/>
      <c r="L42" s="4"/>
      <c r="M42" s="6"/>
      <c r="N42" s="4"/>
      <c r="O42" s="4"/>
      <c r="P42" s="4"/>
      <c r="Q42" s="7"/>
      <c r="R42" s="3"/>
    </row>
    <row r="43" spans="1:18" ht="15" customHeight="1" thickBot="1">
      <c r="A43" s="41" t="s">
        <v>29</v>
      </c>
      <c r="B43" s="28">
        <f>B41+B42</f>
        <v>0</v>
      </c>
      <c r="C43" s="29"/>
      <c r="D43" s="29"/>
      <c r="E43" s="29"/>
      <c r="F43" s="30"/>
      <c r="G43" s="30"/>
      <c r="H43" s="29"/>
      <c r="I43" s="29"/>
      <c r="J43" s="30"/>
      <c r="K43" s="29"/>
      <c r="L43" s="29"/>
      <c r="M43" s="30"/>
      <c r="N43" s="29"/>
      <c r="O43" s="29"/>
      <c r="P43" s="29"/>
      <c r="Q43" s="31"/>
      <c r="R43" s="3"/>
    </row>
    <row r="44" spans="1:17" ht="24.75" customHeight="1" thickBot="1" thickTop="1">
      <c r="A44" s="48" t="s">
        <v>30</v>
      </c>
      <c r="B44" s="49">
        <f>SUM(B43)</f>
        <v>0</v>
      </c>
      <c r="C44" s="50"/>
      <c r="D44" s="50"/>
      <c r="E44" s="51"/>
      <c r="F44" s="51"/>
      <c r="G44" s="52"/>
      <c r="H44" s="52"/>
      <c r="I44" s="52"/>
      <c r="J44" s="52"/>
      <c r="K44" s="52"/>
      <c r="L44" s="52"/>
      <c r="M44" s="52"/>
      <c r="N44" s="52"/>
      <c r="O44" s="52"/>
      <c r="P44" s="51"/>
      <c r="Q44" s="53"/>
    </row>
    <row r="51" ht="13.5"/>
    <row r="52" ht="13.5"/>
    <row r="53" ht="13.5"/>
  </sheetData>
  <sheetProtection/>
  <mergeCells count="6">
    <mergeCell ref="E7:F7"/>
    <mergeCell ref="G7:P7"/>
    <mergeCell ref="A6:A7"/>
    <mergeCell ref="B6:B7"/>
    <mergeCell ref="C6:P6"/>
    <mergeCell ref="C7:D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1" r:id="rId3"/>
  <rowBreaks count="1" manualBreakCount="1">
    <brk id="4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50"/>
  <sheetViews>
    <sheetView view="pageBreakPreview" zoomScale="60" zoomScaleNormal="70" zoomScalePageLayoutView="0" workbookViewId="0" topLeftCell="A1">
      <selection activeCell="U33" sqref="U33"/>
    </sheetView>
  </sheetViews>
  <sheetFormatPr defaultColWidth="10.7109375" defaultRowHeight="15"/>
  <cols>
    <col min="1" max="1" width="13.7109375" style="33" bestFit="1" customWidth="1"/>
    <col min="2" max="2" width="12.57421875" style="32" bestFit="1" customWidth="1"/>
    <col min="3" max="3" width="3.140625" style="2" customWidth="1"/>
    <col min="4" max="4" width="20.57421875" style="1" customWidth="1"/>
    <col min="5" max="5" width="1.7109375" style="2" customWidth="1"/>
    <col min="6" max="6" width="8.57421875" style="32" customWidth="1"/>
    <col min="7" max="7" width="2.7109375" style="32" customWidth="1"/>
    <col min="8" max="8" width="5.8515625" style="1" customWidth="1"/>
    <col min="9" max="9" width="4.7109375" style="1" customWidth="1"/>
    <col min="10" max="10" width="2.7109375" style="32" customWidth="1"/>
    <col min="11" max="11" width="3.7109375" style="1" customWidth="1"/>
    <col min="12" max="12" width="4.7109375" style="1" customWidth="1"/>
    <col min="13" max="13" width="2.7109375" style="32" customWidth="1"/>
    <col min="14" max="14" width="3.7109375" style="1" customWidth="1"/>
    <col min="15" max="15" width="4.7109375" style="1" customWidth="1"/>
    <col min="16" max="16" width="2.28125" style="1" customWidth="1"/>
    <col min="17" max="17" width="12.57421875" style="1" bestFit="1" customWidth="1"/>
    <col min="18" max="18" width="4.421875" style="1" customWidth="1"/>
    <col min="19" max="16384" width="10.7109375" style="1" customWidth="1"/>
  </cols>
  <sheetData>
    <row r="1" ht="13.5">
      <c r="Q1" s="55" t="s">
        <v>55</v>
      </c>
    </row>
    <row r="2" spans="1:17" ht="17.25">
      <c r="A2" s="36" t="s">
        <v>51</v>
      </c>
      <c r="Q2" s="54"/>
    </row>
    <row r="3" spans="1:2" ht="13.5">
      <c r="A3" s="43"/>
      <c r="B3" s="42"/>
    </row>
    <row r="4" ht="13.5"/>
    <row r="5" spans="2:18" ht="14.25" thickBot="1">
      <c r="B5" s="1"/>
      <c r="C5" s="1"/>
      <c r="E5" s="1"/>
      <c r="F5" s="1"/>
      <c r="G5" s="1"/>
      <c r="J5" s="1"/>
      <c r="M5" s="1"/>
      <c r="R5" s="2"/>
    </row>
    <row r="6" spans="1:18" ht="13.5">
      <c r="A6" s="58" t="s">
        <v>53</v>
      </c>
      <c r="B6" s="60" t="s">
        <v>52</v>
      </c>
      <c r="C6" s="62" t="s">
        <v>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34" t="s">
        <v>1</v>
      </c>
      <c r="R6" s="3"/>
    </row>
    <row r="7" spans="1:18" ht="14.25" thickBot="1">
      <c r="A7" s="59"/>
      <c r="B7" s="61"/>
      <c r="C7" s="65" t="s">
        <v>50</v>
      </c>
      <c r="D7" s="56"/>
      <c r="E7" s="56" t="s">
        <v>48</v>
      </c>
      <c r="F7" s="56"/>
      <c r="G7" s="57" t="s">
        <v>49</v>
      </c>
      <c r="H7" s="57"/>
      <c r="I7" s="57"/>
      <c r="J7" s="57"/>
      <c r="K7" s="57"/>
      <c r="L7" s="57"/>
      <c r="M7" s="57"/>
      <c r="N7" s="57"/>
      <c r="O7" s="57"/>
      <c r="P7" s="57"/>
      <c r="Q7" s="35"/>
      <c r="R7" s="3"/>
    </row>
    <row r="8" spans="1:18" ht="15" customHeight="1">
      <c r="A8" s="37" t="s">
        <v>2</v>
      </c>
      <c r="B8" s="5">
        <f>SUM(Q9,Q13,Q20,Q17,Q23)</f>
        <v>271800</v>
      </c>
      <c r="C8" s="3"/>
      <c r="D8" s="4"/>
      <c r="E8" s="3"/>
      <c r="F8" s="6"/>
      <c r="G8" s="6"/>
      <c r="H8" s="4"/>
      <c r="I8" s="4"/>
      <c r="J8" s="6"/>
      <c r="K8" s="4"/>
      <c r="L8" s="4"/>
      <c r="M8" s="6"/>
      <c r="N8" s="4"/>
      <c r="O8" s="4"/>
      <c r="P8" s="4"/>
      <c r="Q8" s="7"/>
      <c r="R8" s="3"/>
    </row>
    <row r="9" spans="1:18" ht="15" customHeight="1">
      <c r="A9" s="37"/>
      <c r="B9" s="5"/>
      <c r="C9" s="44" t="s">
        <v>3</v>
      </c>
      <c r="D9" s="44"/>
      <c r="E9" s="45"/>
      <c r="F9" s="46"/>
      <c r="G9" s="46"/>
      <c r="H9" s="44"/>
      <c r="I9" s="44"/>
      <c r="J9" s="46"/>
      <c r="K9" s="44"/>
      <c r="L9" s="44"/>
      <c r="M9" s="46"/>
      <c r="N9" s="44"/>
      <c r="O9" s="44"/>
      <c r="P9" s="44"/>
      <c r="Q9" s="47">
        <f>SUM(Q10:Q11)</f>
        <v>109800</v>
      </c>
      <c r="R9" s="3"/>
    </row>
    <row r="10" spans="1:18" ht="15" customHeight="1">
      <c r="A10" s="37"/>
      <c r="B10" s="5"/>
      <c r="C10" s="3"/>
      <c r="D10" s="4" t="s">
        <v>32</v>
      </c>
      <c r="E10" s="4" t="s">
        <v>4</v>
      </c>
      <c r="F10" s="8">
        <v>18300</v>
      </c>
      <c r="G10" s="9" t="s">
        <v>5</v>
      </c>
      <c r="H10" s="4">
        <v>1</v>
      </c>
      <c r="I10" s="4" t="s">
        <v>6</v>
      </c>
      <c r="J10" s="9" t="s">
        <v>5</v>
      </c>
      <c r="K10" s="4">
        <v>3</v>
      </c>
      <c r="L10" s="4" t="s">
        <v>7</v>
      </c>
      <c r="M10" s="9"/>
      <c r="N10" s="4"/>
      <c r="O10" s="4"/>
      <c r="P10" s="4"/>
      <c r="Q10" s="7">
        <f>F10*K10*H10</f>
        <v>54900</v>
      </c>
      <c r="R10" s="3"/>
    </row>
    <row r="11" spans="1:18" ht="15" customHeight="1">
      <c r="A11" s="37"/>
      <c r="B11" s="5"/>
      <c r="C11" s="3"/>
      <c r="D11" s="4" t="s">
        <v>33</v>
      </c>
      <c r="E11" s="4" t="s">
        <v>4</v>
      </c>
      <c r="F11" s="8">
        <v>18300</v>
      </c>
      <c r="G11" s="9" t="s">
        <v>5</v>
      </c>
      <c r="H11" s="4">
        <v>1</v>
      </c>
      <c r="I11" s="4" t="s">
        <v>6</v>
      </c>
      <c r="J11" s="9" t="s">
        <v>5</v>
      </c>
      <c r="K11" s="4">
        <v>3</v>
      </c>
      <c r="L11" s="4" t="s">
        <v>7</v>
      </c>
      <c r="M11" s="9"/>
      <c r="N11" s="4"/>
      <c r="O11" s="4"/>
      <c r="P11" s="4"/>
      <c r="Q11" s="7">
        <f>F11*K11*H11</f>
        <v>54900</v>
      </c>
      <c r="R11" s="3"/>
    </row>
    <row r="12" spans="1:18" ht="15" customHeight="1">
      <c r="A12" s="37"/>
      <c r="B12" s="5"/>
      <c r="C12" s="3"/>
      <c r="D12" s="4"/>
      <c r="E12" s="3"/>
      <c r="F12" s="6"/>
      <c r="G12" s="6"/>
      <c r="H12" s="4"/>
      <c r="I12" s="4"/>
      <c r="J12" s="6"/>
      <c r="K12" s="4"/>
      <c r="L12" s="4"/>
      <c r="M12" s="6"/>
      <c r="N12" s="4"/>
      <c r="O12" s="4"/>
      <c r="P12" s="4"/>
      <c r="Q12" s="7"/>
      <c r="R12" s="3"/>
    </row>
    <row r="13" spans="1:18" ht="15" customHeight="1">
      <c r="A13" s="37"/>
      <c r="B13" s="5"/>
      <c r="C13" s="44" t="s">
        <v>8</v>
      </c>
      <c r="D13" s="44"/>
      <c r="E13" s="45"/>
      <c r="F13" s="46"/>
      <c r="G13" s="46"/>
      <c r="H13" s="44"/>
      <c r="I13" s="44"/>
      <c r="J13" s="46"/>
      <c r="K13" s="44"/>
      <c r="L13" s="44"/>
      <c r="M13" s="46"/>
      <c r="N13" s="44"/>
      <c r="O13" s="44"/>
      <c r="P13" s="44"/>
      <c r="Q13" s="47">
        <f>SUM(Q14:Q14)</f>
        <v>6000</v>
      </c>
      <c r="R13" s="3"/>
    </row>
    <row r="14" spans="1:18" ht="15" customHeight="1">
      <c r="A14" s="37"/>
      <c r="B14" s="5"/>
      <c r="C14" s="4"/>
      <c r="D14" s="4" t="s">
        <v>32</v>
      </c>
      <c r="E14" s="4" t="s">
        <v>4</v>
      </c>
      <c r="F14" s="10">
        <v>1000</v>
      </c>
      <c r="G14" s="9" t="s">
        <v>5</v>
      </c>
      <c r="H14" s="4">
        <v>1</v>
      </c>
      <c r="I14" s="4" t="s">
        <v>6</v>
      </c>
      <c r="J14" s="9" t="s">
        <v>5</v>
      </c>
      <c r="K14" s="4">
        <v>3</v>
      </c>
      <c r="L14" s="4" t="s">
        <v>7</v>
      </c>
      <c r="M14" s="6" t="s">
        <v>5</v>
      </c>
      <c r="N14" s="4">
        <v>2</v>
      </c>
      <c r="O14" s="11" t="s">
        <v>9</v>
      </c>
      <c r="P14" s="4"/>
      <c r="Q14" s="12">
        <f>F14*K14*H14*N14</f>
        <v>6000</v>
      </c>
      <c r="R14" s="3"/>
    </row>
    <row r="15" spans="1:18" ht="15" customHeight="1">
      <c r="A15" s="37"/>
      <c r="B15" s="5"/>
      <c r="C15" s="4"/>
      <c r="D15" s="4" t="s">
        <v>33</v>
      </c>
      <c r="E15" s="4" t="s">
        <v>4</v>
      </c>
      <c r="F15" s="10">
        <v>1000</v>
      </c>
      <c r="G15" s="9" t="s">
        <v>5</v>
      </c>
      <c r="H15" s="4">
        <v>1</v>
      </c>
      <c r="I15" s="4" t="s">
        <v>6</v>
      </c>
      <c r="J15" s="9" t="s">
        <v>5</v>
      </c>
      <c r="K15" s="4">
        <v>3</v>
      </c>
      <c r="L15" s="4" t="s">
        <v>7</v>
      </c>
      <c r="M15" s="6" t="s">
        <v>5</v>
      </c>
      <c r="N15" s="4">
        <v>2</v>
      </c>
      <c r="O15" s="11" t="s">
        <v>9</v>
      </c>
      <c r="P15" s="4"/>
      <c r="Q15" s="12">
        <f>F15*K15*H15*N15</f>
        <v>6000</v>
      </c>
      <c r="R15" s="3"/>
    </row>
    <row r="16" spans="1:18" ht="15" customHeight="1">
      <c r="A16" s="37"/>
      <c r="B16" s="5"/>
      <c r="C16" s="4"/>
      <c r="D16" s="4"/>
      <c r="E16" s="3"/>
      <c r="F16" s="6"/>
      <c r="G16" s="6"/>
      <c r="H16" s="4"/>
      <c r="I16" s="4"/>
      <c r="J16" s="6"/>
      <c r="K16" s="4"/>
      <c r="L16" s="4"/>
      <c r="M16" s="6"/>
      <c r="N16" s="4"/>
      <c r="O16" s="4"/>
      <c r="P16" s="4"/>
      <c r="Q16" s="12"/>
      <c r="R16" s="3"/>
    </row>
    <row r="17" spans="1:18" ht="15" customHeight="1">
      <c r="A17" s="37"/>
      <c r="B17" s="5"/>
      <c r="C17" s="44" t="s">
        <v>10</v>
      </c>
      <c r="D17" s="44"/>
      <c r="E17" s="45"/>
      <c r="F17" s="46"/>
      <c r="G17" s="46"/>
      <c r="H17" s="44"/>
      <c r="I17" s="44"/>
      <c r="J17" s="46"/>
      <c r="K17" s="44"/>
      <c r="L17" s="44"/>
      <c r="M17" s="46"/>
      <c r="N17" s="44"/>
      <c r="O17" s="44"/>
      <c r="P17" s="44"/>
      <c r="Q17" s="47">
        <f>SUM(Q18:Q18)</f>
        <v>3000</v>
      </c>
      <c r="R17" s="3"/>
    </row>
    <row r="18" spans="1:18" ht="15" customHeight="1">
      <c r="A18" s="37"/>
      <c r="B18" s="5"/>
      <c r="C18" s="3"/>
      <c r="D18" s="4" t="s">
        <v>34</v>
      </c>
      <c r="E18" s="4" t="s">
        <v>4</v>
      </c>
      <c r="F18" s="13">
        <v>5</v>
      </c>
      <c r="G18" s="9" t="s">
        <v>5</v>
      </c>
      <c r="H18" s="9">
        <v>10</v>
      </c>
      <c r="I18" s="4" t="s">
        <v>11</v>
      </c>
      <c r="J18" s="6" t="s">
        <v>12</v>
      </c>
      <c r="K18" s="9">
        <v>2</v>
      </c>
      <c r="L18" s="4" t="s">
        <v>7</v>
      </c>
      <c r="M18" s="9" t="s">
        <v>12</v>
      </c>
      <c r="N18" s="6">
        <v>30</v>
      </c>
      <c r="O18" s="4" t="s">
        <v>13</v>
      </c>
      <c r="P18" s="4"/>
      <c r="Q18" s="12">
        <f>N18*K18*F18*H18</f>
        <v>3000</v>
      </c>
      <c r="R18" s="3"/>
    </row>
    <row r="19" spans="1:18" ht="15" customHeight="1">
      <c r="A19" s="37"/>
      <c r="B19" s="5"/>
      <c r="C19" s="3"/>
      <c r="D19" s="4"/>
      <c r="E19" s="3"/>
      <c r="F19" s="6"/>
      <c r="G19" s="9"/>
      <c r="H19" s="4"/>
      <c r="I19" s="4"/>
      <c r="J19" s="9"/>
      <c r="K19" s="4"/>
      <c r="L19" s="4"/>
      <c r="M19" s="9"/>
      <c r="N19" s="4"/>
      <c r="O19" s="4"/>
      <c r="P19" s="4"/>
      <c r="Q19" s="12"/>
      <c r="R19" s="14"/>
    </row>
    <row r="20" spans="1:18" ht="15" customHeight="1">
      <c r="A20" s="37"/>
      <c r="B20" s="5"/>
      <c r="C20" s="44" t="s">
        <v>14</v>
      </c>
      <c r="D20" s="44"/>
      <c r="E20" s="45"/>
      <c r="F20" s="46"/>
      <c r="G20" s="46"/>
      <c r="H20" s="44"/>
      <c r="I20" s="44"/>
      <c r="J20" s="46"/>
      <c r="K20" s="44"/>
      <c r="L20" s="44"/>
      <c r="M20" s="46"/>
      <c r="N20" s="44"/>
      <c r="O20" s="44"/>
      <c r="P20" s="44"/>
      <c r="Q20" s="47">
        <f>SUM(Q21:Q21)</f>
        <v>150000</v>
      </c>
      <c r="R20" s="3"/>
    </row>
    <row r="21" spans="1:18" ht="15" customHeight="1">
      <c r="A21" s="37"/>
      <c r="B21" s="5"/>
      <c r="C21" s="15"/>
      <c r="D21" s="15" t="s">
        <v>35</v>
      </c>
      <c r="E21" s="4" t="s">
        <v>15</v>
      </c>
      <c r="F21" s="6">
        <v>50000</v>
      </c>
      <c r="G21" s="9" t="s">
        <v>12</v>
      </c>
      <c r="H21" s="6">
        <v>3</v>
      </c>
      <c r="I21" s="4" t="s">
        <v>7</v>
      </c>
      <c r="J21" s="6"/>
      <c r="K21" s="4"/>
      <c r="L21" s="4"/>
      <c r="M21" s="6"/>
      <c r="N21" s="4"/>
      <c r="O21" s="4"/>
      <c r="P21" s="4"/>
      <c r="Q21" s="12">
        <f>F21*H21</f>
        <v>150000</v>
      </c>
      <c r="R21" s="3"/>
    </row>
    <row r="22" spans="1:18" ht="15" customHeight="1">
      <c r="A22" s="37"/>
      <c r="B22" s="5"/>
      <c r="C22" s="3"/>
      <c r="D22" s="4"/>
      <c r="E22" s="3"/>
      <c r="F22" s="6"/>
      <c r="G22" s="9"/>
      <c r="H22" s="4"/>
      <c r="I22" s="4"/>
      <c r="J22" s="9"/>
      <c r="K22" s="4"/>
      <c r="L22" s="4"/>
      <c r="M22" s="9"/>
      <c r="N22" s="4"/>
      <c r="O22" s="4"/>
      <c r="P22" s="4"/>
      <c r="Q22" s="12"/>
      <c r="R22" s="14"/>
    </row>
    <row r="23" spans="1:18" ht="15" customHeight="1">
      <c r="A23" s="37"/>
      <c r="B23" s="16"/>
      <c r="C23" s="44" t="s">
        <v>16</v>
      </c>
      <c r="D23" s="44"/>
      <c r="E23" s="45"/>
      <c r="F23" s="46"/>
      <c r="G23" s="46"/>
      <c r="H23" s="44"/>
      <c r="I23" s="44"/>
      <c r="J23" s="46"/>
      <c r="K23" s="44"/>
      <c r="L23" s="44"/>
      <c r="M23" s="46"/>
      <c r="N23" s="44"/>
      <c r="O23" s="44"/>
      <c r="P23" s="44"/>
      <c r="Q23" s="47">
        <f>SUM(Q24)</f>
        <v>3000</v>
      </c>
      <c r="R23" s="3"/>
    </row>
    <row r="24" spans="1:18" ht="15" customHeight="1">
      <c r="A24" s="37"/>
      <c r="B24" s="5"/>
      <c r="C24" s="3"/>
      <c r="D24" s="4" t="s">
        <v>36</v>
      </c>
      <c r="E24" s="4" t="s">
        <v>37</v>
      </c>
      <c r="F24" s="6">
        <v>100</v>
      </c>
      <c r="G24" s="9" t="s">
        <v>12</v>
      </c>
      <c r="H24" s="9">
        <v>3</v>
      </c>
      <c r="I24" s="4" t="s">
        <v>7</v>
      </c>
      <c r="J24" s="9" t="s">
        <v>38</v>
      </c>
      <c r="K24" s="4">
        <v>10</v>
      </c>
      <c r="L24" s="4" t="s">
        <v>39</v>
      </c>
      <c r="M24" s="9"/>
      <c r="N24" s="4"/>
      <c r="O24" s="4"/>
      <c r="P24" s="4"/>
      <c r="Q24" s="12">
        <f>F24*H24*K24</f>
        <v>3000</v>
      </c>
      <c r="R24" s="3"/>
    </row>
    <row r="25" spans="1:18" ht="15" customHeight="1">
      <c r="A25" s="37"/>
      <c r="B25" s="5"/>
      <c r="C25" s="3"/>
      <c r="D25" s="4"/>
      <c r="E25" s="3"/>
      <c r="F25" s="6"/>
      <c r="G25" s="6"/>
      <c r="H25" s="4"/>
      <c r="I25" s="4"/>
      <c r="J25" s="6"/>
      <c r="K25" s="4"/>
      <c r="L25" s="4"/>
      <c r="M25" s="6"/>
      <c r="N25" s="4"/>
      <c r="O25" s="4"/>
      <c r="P25" s="4"/>
      <c r="Q25" s="7"/>
      <c r="R25" s="3"/>
    </row>
    <row r="26" spans="1:18" ht="15" customHeight="1">
      <c r="A26" s="38" t="s">
        <v>17</v>
      </c>
      <c r="B26" s="17">
        <f>SUM(Q27,Q32,Q35)</f>
        <v>1225000</v>
      </c>
      <c r="C26" s="18"/>
      <c r="D26" s="19"/>
      <c r="E26" s="18"/>
      <c r="F26" s="20"/>
      <c r="G26" s="20"/>
      <c r="H26" s="19"/>
      <c r="I26" s="19"/>
      <c r="J26" s="20"/>
      <c r="K26" s="19"/>
      <c r="L26" s="19"/>
      <c r="M26" s="20"/>
      <c r="N26" s="19"/>
      <c r="O26" s="19"/>
      <c r="P26" s="19"/>
      <c r="Q26" s="21"/>
      <c r="R26" s="3"/>
    </row>
    <row r="27" spans="1:18" ht="15" customHeight="1">
      <c r="A27" s="37"/>
      <c r="B27" s="5"/>
      <c r="C27" s="44" t="s">
        <v>18</v>
      </c>
      <c r="D27" s="44"/>
      <c r="E27" s="45"/>
      <c r="F27" s="46" t="s">
        <v>45</v>
      </c>
      <c r="G27" s="46"/>
      <c r="H27" s="44"/>
      <c r="I27" s="44"/>
      <c r="J27" s="46"/>
      <c r="K27" s="44"/>
      <c r="L27" s="44"/>
      <c r="M27" s="46"/>
      <c r="N27" s="44"/>
      <c r="O27" s="44"/>
      <c r="P27" s="44"/>
      <c r="Q27" s="47">
        <f>SUM(Q28:Q30)</f>
        <v>1155000</v>
      </c>
      <c r="R27" s="3"/>
    </row>
    <row r="28" spans="1:18" ht="15" customHeight="1">
      <c r="A28" s="37"/>
      <c r="B28" s="5"/>
      <c r="C28" s="3"/>
      <c r="D28" s="4" t="s">
        <v>40</v>
      </c>
      <c r="E28" s="4" t="s">
        <v>15</v>
      </c>
      <c r="F28" s="6">
        <v>7100</v>
      </c>
      <c r="G28" s="6" t="s">
        <v>12</v>
      </c>
      <c r="H28" s="9">
        <v>50</v>
      </c>
      <c r="I28" s="4" t="s">
        <v>19</v>
      </c>
      <c r="J28" s="9"/>
      <c r="K28" s="4"/>
      <c r="L28" s="4"/>
      <c r="M28" s="9"/>
      <c r="N28" s="4"/>
      <c r="O28" s="4"/>
      <c r="P28" s="4"/>
      <c r="Q28" s="7">
        <f>F28*H28</f>
        <v>355000</v>
      </c>
      <c r="R28" s="3"/>
    </row>
    <row r="29" spans="1:18" ht="15" customHeight="1">
      <c r="A29" s="37"/>
      <c r="B29" s="5"/>
      <c r="C29" s="3"/>
      <c r="D29" s="4" t="s">
        <v>41</v>
      </c>
      <c r="E29" s="4" t="s">
        <v>15</v>
      </c>
      <c r="F29" s="6">
        <v>4900</v>
      </c>
      <c r="G29" s="6" t="s">
        <v>12</v>
      </c>
      <c r="H29" s="9">
        <v>100</v>
      </c>
      <c r="I29" s="4" t="s">
        <v>19</v>
      </c>
      <c r="J29" s="9"/>
      <c r="K29" s="4"/>
      <c r="L29" s="4"/>
      <c r="M29" s="9"/>
      <c r="N29" s="4"/>
      <c r="O29" s="4"/>
      <c r="P29" s="4"/>
      <c r="Q29" s="7">
        <f>F29*H29</f>
        <v>490000</v>
      </c>
      <c r="R29" s="3"/>
    </row>
    <row r="30" spans="1:18" ht="15" customHeight="1">
      <c r="A30" s="37"/>
      <c r="B30" s="5"/>
      <c r="C30" s="3"/>
      <c r="D30" s="4" t="s">
        <v>42</v>
      </c>
      <c r="E30" s="4" t="s">
        <v>15</v>
      </c>
      <c r="F30" s="6">
        <v>3100</v>
      </c>
      <c r="G30" s="6" t="s">
        <v>12</v>
      </c>
      <c r="H30" s="9">
        <v>100</v>
      </c>
      <c r="I30" s="4" t="s">
        <v>19</v>
      </c>
      <c r="J30" s="9"/>
      <c r="K30" s="4"/>
      <c r="L30" s="4"/>
      <c r="M30" s="9"/>
      <c r="N30" s="4"/>
      <c r="O30" s="4"/>
      <c r="P30" s="4"/>
      <c r="Q30" s="7">
        <f>F30*H30</f>
        <v>310000</v>
      </c>
      <c r="R30" s="3"/>
    </row>
    <row r="31" spans="1:18" ht="15" customHeight="1">
      <c r="A31" s="37"/>
      <c r="B31" s="5"/>
      <c r="C31" s="3"/>
      <c r="D31" s="4"/>
      <c r="E31" s="4"/>
      <c r="F31" s="6"/>
      <c r="G31" s="9"/>
      <c r="H31" s="4"/>
      <c r="I31" s="4"/>
      <c r="J31" s="9"/>
      <c r="K31" s="4"/>
      <c r="L31" s="4"/>
      <c r="M31" s="9"/>
      <c r="N31" s="4"/>
      <c r="O31" s="4"/>
      <c r="P31" s="4"/>
      <c r="Q31" s="7"/>
      <c r="R31" s="3"/>
    </row>
    <row r="32" spans="1:18" ht="15" customHeight="1">
      <c r="A32" s="37"/>
      <c r="B32" s="5"/>
      <c r="C32" s="44" t="s">
        <v>20</v>
      </c>
      <c r="D32" s="44"/>
      <c r="E32" s="45"/>
      <c r="F32" s="46" t="s">
        <v>44</v>
      </c>
      <c r="G32" s="46"/>
      <c r="H32" s="44"/>
      <c r="I32" s="44"/>
      <c r="J32" s="46"/>
      <c r="K32" s="44"/>
      <c r="L32" s="44"/>
      <c r="M32" s="46"/>
      <c r="N32" s="44"/>
      <c r="O32" s="44"/>
      <c r="P32" s="44"/>
      <c r="Q32" s="47">
        <f>SUM(Q33:Q33)</f>
        <v>10000</v>
      </c>
      <c r="R32" s="3"/>
    </row>
    <row r="33" spans="1:18" ht="15" customHeight="1">
      <c r="A33" s="37"/>
      <c r="B33" s="5"/>
      <c r="C33" s="3"/>
      <c r="D33" s="4" t="s">
        <v>43</v>
      </c>
      <c r="E33" s="4"/>
      <c r="F33" s="6">
        <v>10000</v>
      </c>
      <c r="G33" s="9"/>
      <c r="H33" s="15"/>
      <c r="I33" s="4"/>
      <c r="J33" s="9"/>
      <c r="K33" s="4"/>
      <c r="L33" s="4"/>
      <c r="M33" s="9"/>
      <c r="N33" s="4"/>
      <c r="O33" s="4"/>
      <c r="P33" s="4"/>
      <c r="Q33" s="7">
        <f>F33</f>
        <v>10000</v>
      </c>
      <c r="R33" s="3"/>
    </row>
    <row r="34" spans="1:18" ht="15" customHeight="1">
      <c r="A34" s="37"/>
      <c r="B34" s="5"/>
      <c r="C34" s="3"/>
      <c r="D34" s="4"/>
      <c r="E34" s="4"/>
      <c r="F34" s="6"/>
      <c r="G34" s="9"/>
      <c r="H34" s="4"/>
      <c r="I34" s="4"/>
      <c r="J34" s="9"/>
      <c r="K34" s="4"/>
      <c r="L34" s="4"/>
      <c r="M34" s="9"/>
      <c r="N34" s="4"/>
      <c r="O34" s="4"/>
      <c r="P34" s="4"/>
      <c r="Q34" s="12"/>
      <c r="R34" s="3"/>
    </row>
    <row r="35" spans="1:18" ht="15" customHeight="1">
      <c r="A35" s="37"/>
      <c r="B35" s="5"/>
      <c r="C35" s="44" t="s">
        <v>21</v>
      </c>
      <c r="D35" s="44"/>
      <c r="E35" s="45"/>
      <c r="F35" s="46" t="s">
        <v>47</v>
      </c>
      <c r="G35" s="46"/>
      <c r="H35" s="44"/>
      <c r="I35" s="44"/>
      <c r="J35" s="46"/>
      <c r="K35" s="44"/>
      <c r="L35" s="44"/>
      <c r="M35" s="46"/>
      <c r="N35" s="44"/>
      <c r="O35" s="44"/>
      <c r="P35" s="44"/>
      <c r="Q35" s="47">
        <f>SUM(Q36:Q38)</f>
        <v>60000</v>
      </c>
      <c r="R35" s="3"/>
    </row>
    <row r="36" spans="1:18" ht="15" customHeight="1">
      <c r="A36" s="37"/>
      <c r="B36" s="5"/>
      <c r="C36" s="3"/>
      <c r="D36" s="4" t="s">
        <v>40</v>
      </c>
      <c r="E36" s="4" t="s">
        <v>15</v>
      </c>
      <c r="F36" s="9">
        <v>15000</v>
      </c>
      <c r="G36" s="4" t="s">
        <v>12</v>
      </c>
      <c r="H36" s="4">
        <v>1</v>
      </c>
      <c r="I36" s="4" t="s">
        <v>6</v>
      </c>
      <c r="J36" s="4" t="s">
        <v>12</v>
      </c>
      <c r="K36" s="9">
        <v>2</v>
      </c>
      <c r="L36" s="4" t="s">
        <v>7</v>
      </c>
      <c r="M36" s="4"/>
      <c r="N36" s="4"/>
      <c r="O36" s="4"/>
      <c r="P36" s="4"/>
      <c r="Q36" s="12">
        <f>F36*K36*H36</f>
        <v>30000</v>
      </c>
      <c r="R36" s="3"/>
    </row>
    <row r="37" spans="1:18" ht="15" customHeight="1">
      <c r="A37" s="37"/>
      <c r="B37" s="5"/>
      <c r="C37" s="3"/>
      <c r="D37" s="4" t="s">
        <v>41</v>
      </c>
      <c r="E37" s="4" t="s">
        <v>15</v>
      </c>
      <c r="F37" s="9">
        <v>15000</v>
      </c>
      <c r="G37" s="4" t="s">
        <v>12</v>
      </c>
      <c r="H37" s="4">
        <v>1</v>
      </c>
      <c r="I37" s="4" t="s">
        <v>6</v>
      </c>
      <c r="J37" s="4" t="s">
        <v>12</v>
      </c>
      <c r="K37" s="9">
        <v>1</v>
      </c>
      <c r="L37" s="4" t="s">
        <v>7</v>
      </c>
      <c r="M37" s="4"/>
      <c r="N37" s="4"/>
      <c r="O37" s="4"/>
      <c r="P37" s="4"/>
      <c r="Q37" s="12">
        <f>F37*K37*H37</f>
        <v>15000</v>
      </c>
      <c r="R37" s="3"/>
    </row>
    <row r="38" spans="1:18" ht="15" customHeight="1">
      <c r="A38" s="37"/>
      <c r="B38" s="5"/>
      <c r="C38" s="3"/>
      <c r="D38" s="4" t="s">
        <v>42</v>
      </c>
      <c r="E38" s="4" t="s">
        <v>15</v>
      </c>
      <c r="F38" s="9">
        <v>15000</v>
      </c>
      <c r="G38" s="4" t="s">
        <v>12</v>
      </c>
      <c r="H38" s="4">
        <v>1</v>
      </c>
      <c r="I38" s="4" t="s">
        <v>6</v>
      </c>
      <c r="J38" s="4" t="s">
        <v>12</v>
      </c>
      <c r="K38" s="9">
        <v>1</v>
      </c>
      <c r="L38" s="4" t="s">
        <v>7</v>
      </c>
      <c r="M38" s="4"/>
      <c r="N38" s="4"/>
      <c r="O38" s="4"/>
      <c r="P38" s="4"/>
      <c r="Q38" s="12">
        <f>F38*K38*H38</f>
        <v>15000</v>
      </c>
      <c r="R38" s="3"/>
    </row>
    <row r="39" spans="1:18" ht="15" customHeight="1">
      <c r="A39" s="37" t="s">
        <v>22</v>
      </c>
      <c r="B39" s="5">
        <f>ROUNDDOWN(SUM(B8:B38),-3)</f>
        <v>1496000</v>
      </c>
      <c r="C39" s="4"/>
      <c r="D39" s="4"/>
      <c r="E39" s="4"/>
      <c r="F39" s="9"/>
      <c r="G39" s="9"/>
      <c r="H39" s="4"/>
      <c r="I39" s="4"/>
      <c r="J39" s="9"/>
      <c r="K39" s="4"/>
      <c r="L39" s="4"/>
      <c r="M39" s="9"/>
      <c r="N39" s="4"/>
      <c r="O39" s="4"/>
      <c r="P39" s="4"/>
      <c r="Q39" s="12"/>
      <c r="R39" s="3"/>
    </row>
    <row r="40" spans="1:18" ht="15" customHeight="1">
      <c r="A40" s="38" t="s">
        <v>23</v>
      </c>
      <c r="B40" s="17">
        <f>Q41</f>
        <v>225000</v>
      </c>
      <c r="C40" s="18"/>
      <c r="D40" s="18"/>
      <c r="E40" s="18"/>
      <c r="F40" s="20"/>
      <c r="G40" s="20"/>
      <c r="H40" s="19"/>
      <c r="I40" s="19"/>
      <c r="J40" s="20"/>
      <c r="K40" s="19"/>
      <c r="L40" s="19"/>
      <c r="M40" s="20"/>
      <c r="N40" s="19"/>
      <c r="O40" s="19"/>
      <c r="P40" s="19"/>
      <c r="Q40" s="21"/>
      <c r="R40" s="3"/>
    </row>
    <row r="41" spans="1:18" ht="15" customHeight="1">
      <c r="A41" s="37"/>
      <c r="B41" s="16"/>
      <c r="C41" s="44" t="s">
        <v>24</v>
      </c>
      <c r="D41" s="44"/>
      <c r="E41" s="45"/>
      <c r="F41" s="46"/>
      <c r="G41" s="46"/>
      <c r="H41" s="44"/>
      <c r="I41" s="44"/>
      <c r="J41" s="46"/>
      <c r="K41" s="44"/>
      <c r="L41" s="44"/>
      <c r="M41" s="46"/>
      <c r="N41" s="44"/>
      <c r="O41" s="44"/>
      <c r="P41" s="44"/>
      <c r="Q41" s="47">
        <f>ROUNDUP(B39*0.15,-3)</f>
        <v>225000</v>
      </c>
      <c r="R41" s="6" t="s">
        <v>25</v>
      </c>
    </row>
    <row r="42" spans="1:18" ht="15" customHeight="1">
      <c r="A42" s="39"/>
      <c r="B42" s="22"/>
      <c r="C42" s="23"/>
      <c r="D42" s="24"/>
      <c r="E42" s="23"/>
      <c r="F42" s="25"/>
      <c r="G42" s="25"/>
      <c r="H42" s="24"/>
      <c r="I42" s="24"/>
      <c r="J42" s="25"/>
      <c r="K42" s="24"/>
      <c r="L42" s="24"/>
      <c r="M42" s="25"/>
      <c r="N42" s="24"/>
      <c r="O42" s="24"/>
      <c r="P42" s="24"/>
      <c r="Q42" s="26"/>
      <c r="R42" s="3"/>
    </row>
    <row r="43" spans="1:18" ht="15" customHeight="1">
      <c r="A43" s="38" t="s">
        <v>26</v>
      </c>
      <c r="B43" s="17">
        <f>Q44</f>
        <v>50000</v>
      </c>
      <c r="C43" s="18"/>
      <c r="D43" s="18"/>
      <c r="E43" s="18"/>
      <c r="F43" s="20"/>
      <c r="G43" s="20"/>
      <c r="H43" s="19"/>
      <c r="I43" s="19"/>
      <c r="J43" s="20"/>
      <c r="K43" s="19"/>
      <c r="L43" s="19"/>
      <c r="M43" s="20"/>
      <c r="N43" s="19"/>
      <c r="O43" s="19"/>
      <c r="P43" s="19"/>
      <c r="Q43" s="21"/>
      <c r="R43" s="3"/>
    </row>
    <row r="44" spans="1:18" ht="15" customHeight="1">
      <c r="A44" s="37"/>
      <c r="B44" s="16"/>
      <c r="C44" s="44" t="s">
        <v>27</v>
      </c>
      <c r="D44" s="44"/>
      <c r="E44" s="45"/>
      <c r="F44" s="46" t="s">
        <v>46</v>
      </c>
      <c r="G44" s="46"/>
      <c r="H44" s="44"/>
      <c r="I44" s="44"/>
      <c r="J44" s="46"/>
      <c r="K44" s="44"/>
      <c r="L44" s="44"/>
      <c r="M44" s="46"/>
      <c r="N44" s="44"/>
      <c r="O44" s="44"/>
      <c r="P44" s="44"/>
      <c r="Q44" s="47">
        <f>SUM(Q45:Q45)</f>
        <v>50000</v>
      </c>
      <c r="R44" s="6" t="s">
        <v>25</v>
      </c>
    </row>
    <row r="45" spans="1:18" ht="15" customHeight="1">
      <c r="A45" s="37"/>
      <c r="B45" s="5"/>
      <c r="C45" s="15"/>
      <c r="D45" s="15" t="s">
        <v>43</v>
      </c>
      <c r="E45" s="4" t="s">
        <v>15</v>
      </c>
      <c r="F45" s="6">
        <v>50000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7">
        <f>F45</f>
        <v>50000</v>
      </c>
      <c r="R45" s="6"/>
    </row>
    <row r="46" spans="1:18" ht="15" customHeight="1">
      <c r="A46" s="39"/>
      <c r="B46" s="22"/>
      <c r="C46" s="23"/>
      <c r="D46" s="24"/>
      <c r="E46" s="23"/>
      <c r="F46" s="25"/>
      <c r="G46" s="25"/>
      <c r="H46" s="24"/>
      <c r="I46" s="24"/>
      <c r="J46" s="25"/>
      <c r="K46" s="24"/>
      <c r="L46" s="24"/>
      <c r="M46" s="25"/>
      <c r="N46" s="24"/>
      <c r="O46" s="24"/>
      <c r="P46" s="24"/>
      <c r="Q46" s="26"/>
      <c r="R46" s="3"/>
    </row>
    <row r="47" spans="1:18" ht="15" customHeight="1">
      <c r="A47" s="37" t="s">
        <v>28</v>
      </c>
      <c r="B47" s="5">
        <f>ROUNDDOWN(B39+B40+B43,-3)</f>
        <v>1771000</v>
      </c>
      <c r="C47" s="3"/>
      <c r="D47" s="4"/>
      <c r="E47" s="3"/>
      <c r="F47" s="6"/>
      <c r="G47" s="6"/>
      <c r="H47" s="4"/>
      <c r="I47" s="4"/>
      <c r="J47" s="6"/>
      <c r="K47" s="4"/>
      <c r="L47" s="4"/>
      <c r="M47" s="6"/>
      <c r="N47" s="4"/>
      <c r="O47" s="4"/>
      <c r="P47" s="4"/>
      <c r="Q47" s="7"/>
      <c r="R47" s="3"/>
    </row>
    <row r="48" spans="1:18" ht="40.5">
      <c r="A48" s="40" t="s">
        <v>31</v>
      </c>
      <c r="B48" s="27">
        <f>ROUNDUP(B47*0.05,0)</f>
        <v>88550</v>
      </c>
      <c r="C48" s="3"/>
      <c r="D48" s="4"/>
      <c r="E48" s="3"/>
      <c r="F48" s="6"/>
      <c r="G48" s="6"/>
      <c r="H48" s="4"/>
      <c r="I48" s="4"/>
      <c r="J48" s="6"/>
      <c r="K48" s="4"/>
      <c r="L48" s="4"/>
      <c r="M48" s="6"/>
      <c r="N48" s="4"/>
      <c r="O48" s="4"/>
      <c r="P48" s="4"/>
      <c r="Q48" s="7"/>
      <c r="R48" s="3"/>
    </row>
    <row r="49" spans="1:18" ht="15" customHeight="1" thickBot="1">
      <c r="A49" s="41" t="s">
        <v>29</v>
      </c>
      <c r="B49" s="28">
        <f>B47+B48</f>
        <v>1859550</v>
      </c>
      <c r="C49" s="29"/>
      <c r="D49" s="29"/>
      <c r="E49" s="29"/>
      <c r="F49" s="30"/>
      <c r="G49" s="30"/>
      <c r="H49" s="29"/>
      <c r="I49" s="29"/>
      <c r="J49" s="30"/>
      <c r="K49" s="29"/>
      <c r="L49" s="29"/>
      <c r="M49" s="30"/>
      <c r="N49" s="29"/>
      <c r="O49" s="29"/>
      <c r="P49" s="29"/>
      <c r="Q49" s="31"/>
      <c r="R49" s="3"/>
    </row>
    <row r="50" spans="1:17" ht="24.75" customHeight="1" thickBot="1" thickTop="1">
      <c r="A50" s="48" t="s">
        <v>30</v>
      </c>
      <c r="B50" s="49">
        <f>SUM(B49)</f>
        <v>1859550</v>
      </c>
      <c r="C50" s="50"/>
      <c r="D50" s="50"/>
      <c r="E50" s="51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1"/>
      <c r="Q50" s="53"/>
    </row>
    <row r="57" ht="13.5"/>
    <row r="58" ht="13.5"/>
  </sheetData>
  <sheetProtection/>
  <mergeCells count="6">
    <mergeCell ref="E7:F7"/>
    <mergeCell ref="C6:P6"/>
    <mergeCell ref="G7:P7"/>
    <mergeCell ref="C7:D7"/>
    <mergeCell ref="A6:A7"/>
    <mergeCell ref="B6:B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Murakami</dc:creator>
  <cp:keywords/>
  <dc:description/>
  <cp:lastModifiedBy> MOE</cp:lastModifiedBy>
  <cp:lastPrinted>2010-05-12T08:16:24Z</cp:lastPrinted>
  <dcterms:created xsi:type="dcterms:W3CDTF">2010-04-23T00:27:58Z</dcterms:created>
  <dcterms:modified xsi:type="dcterms:W3CDTF">2010-05-13T06:01:56Z</dcterms:modified>
  <cp:category/>
  <cp:version/>
  <cp:contentType/>
  <cp:contentStatus/>
</cp:coreProperties>
</file>