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tabRatio="871" activeTab="1"/>
  </bookViews>
  <sheets>
    <sheet name="（導入温室のみの把握が可能な場合）" sheetId="1" r:id="rId1"/>
    <sheet name="（導入温室のみでの把握ができない場合）" sheetId="2" r:id="rId2"/>
  </sheets>
  <definedNames>
    <definedName name="_xlnm.Print_Area" localSheetId="1">'（導入温室のみでの把握ができない場合）'!$B$1:$I$83</definedName>
    <definedName name="_xlnm.Print_Area" localSheetId="0">'（導入温室のみの把握が可能な場合）'!$B$1:$J$56</definedName>
  </definedNames>
  <calcPr fullCalcOnLoad="1"/>
</workbook>
</file>

<file path=xl/sharedStrings.xml><?xml version="1.0" encoding="utf-8"?>
<sst xmlns="http://schemas.openxmlformats.org/spreadsheetml/2006/main" count="267" uniqueCount="73">
  <si>
    <t>ハード対策事業計算ファイル</t>
  </si>
  <si>
    <t>ヒートポンプを活用した低炭素型農業推進事業</t>
  </si>
  <si>
    <t>ａ</t>
  </si>
  <si>
    <t>台</t>
  </si>
  <si>
    <t>ｌ／年</t>
  </si>
  <si>
    <t>灯油</t>
  </si>
  <si>
    <t>Ａ重油</t>
  </si>
  <si>
    <t>kgCO2／年</t>
  </si>
  <si>
    <t>ヒートポンプを導入する面積</t>
  </si>
  <si>
    <t>ＣＯ２排出量の合計</t>
  </si>
  <si>
    <t>ヒートポンプを導入する面積</t>
  </si>
  <si>
    <t>上記面積におけるＣＯ２排出量</t>
  </si>
  <si>
    <t>kWh／年</t>
  </si>
  <si>
    <t>ＬＰＧ</t>
  </si>
  <si>
    <t>都市ガス</t>
  </si>
  <si>
    <t>kg／年</t>
  </si>
  <si>
    <t>Nm3／年</t>
  </si>
  <si>
    <t>電力</t>
  </si>
  <si>
    <t>ＣＯ２排出量の合計</t>
  </si>
  <si>
    <t>【参考情報】</t>
  </si>
  <si>
    <t>【直接効果】</t>
  </si>
  <si>
    <t>（ヒートポンプ導入台数）</t>
  </si>
  <si>
    <t>年間のＣＯ２排出量の削減量</t>
  </si>
  <si>
    <t>耐用年数</t>
  </si>
  <si>
    <t>年</t>
  </si>
  <si>
    <t>累積のＣＯ２排出量の削減量</t>
  </si>
  <si>
    <t>kgCO2／年</t>
  </si>
  <si>
    <t>１台当たりの累積のＣＯ２排出量の削減量</t>
  </si>
  <si>
    <t>※消費量の設定根拠、引用元の説明を記入すること</t>
  </si>
  <si>
    <t>：入力項目</t>
  </si>
  <si>
    <t>：計算式あり入力不要</t>
  </si>
  <si>
    <t>：計算式あり入力不要</t>
  </si>
  <si>
    <t>ＣＯ２排出量の計</t>
  </si>
  <si>
    <t>ＬＰＧ</t>
  </si>
  <si>
    <t>％</t>
  </si>
  <si>
    <t>CO２削減率</t>
  </si>
  <si>
    <t>上記面積におけるエネルギー使用量</t>
  </si>
  <si>
    <t>上記面積におけるＣＯ２排出量の合計</t>
  </si>
  <si>
    <t>ヒートポンプ導入ハウスにおけるCO２削減率</t>
  </si>
  <si>
    <t>（参考）ヒートポンプが導入可能な加温ハウスにおけるCO２削減率</t>
  </si>
  <si>
    <r>
      <t>上記面積における</t>
    </r>
    <r>
      <rPr>
        <sz val="10"/>
        <rFont val="ＭＳ Ｐゴシック"/>
        <family val="3"/>
      </rPr>
      <t>エネルギー使用量</t>
    </r>
  </si>
  <si>
    <t>kgCO2</t>
  </si>
  <si>
    <t>kgCO2／台</t>
  </si>
  <si>
    <t>kgCO2</t>
  </si>
  <si>
    <r>
      <t>ヒートポンプの導入が可能な</t>
    </r>
    <r>
      <rPr>
        <sz val="10"/>
        <rFont val="ＭＳ Ｐゴシック"/>
        <family val="3"/>
      </rPr>
      <t>加温ハウス面積</t>
    </r>
  </si>
  <si>
    <t>導入後
見込み</t>
  </si>
  <si>
    <t>導入前</t>
  </si>
  <si>
    <t>燃油加温機等由来</t>
  </si>
  <si>
    <t>導入後</t>
  </si>
  <si>
    <t>燃油加温機等由来</t>
  </si>
  <si>
    <r>
      <t>kgCO2</t>
    </r>
    <r>
      <rPr>
        <b/>
        <sz val="10"/>
        <rFont val="ＭＳ Ｐゴシック"/>
        <family val="3"/>
      </rPr>
      <t>／台</t>
    </r>
  </si>
  <si>
    <t>廃油</t>
  </si>
  <si>
    <t>廃油</t>
  </si>
  <si>
    <t>kgCO2／年</t>
  </si>
  <si>
    <t>ヒートポンプ由来</t>
  </si>
  <si>
    <t>ヒートポンプ由来</t>
  </si>
  <si>
    <t>上記面積におけるＣＯ２排出量</t>
  </si>
  <si>
    <t>廃油</t>
  </si>
  <si>
    <t>導入前</t>
  </si>
  <si>
    <t>導入後</t>
  </si>
  <si>
    <t>上記面積におけるＣＯ２排出量</t>
  </si>
  <si>
    <t>上記面積におけるエネルギー使用量</t>
  </si>
  <si>
    <t>kgCO2／年</t>
  </si>
  <si>
    <t>上記面積におけるエネルギー使用量</t>
  </si>
  <si>
    <t>上記面積におけるＣＯ２排出量</t>
  </si>
  <si>
    <t>上記面積におけるエネルギー使用量</t>
  </si>
  <si>
    <t>kgCO2／年</t>
  </si>
  <si>
    <t>l／年</t>
  </si>
  <si>
    <t>l／年</t>
  </si>
  <si>
    <r>
      <t>上記面積における</t>
    </r>
    <r>
      <rPr>
        <sz val="10"/>
        <rFont val="ＭＳ Ｐゴシック"/>
        <family val="3"/>
      </rPr>
      <t>エネルギー使用量</t>
    </r>
  </si>
  <si>
    <t>ａ</t>
  </si>
  <si>
    <t>ＬＰＧ</t>
  </si>
  <si>
    <t>ＬＰＧ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</si>
</sst>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#,##0_);[Red]\(#,##0\)"/>
    <numFmt numFmtId="181" formatCode="#,##0.00_);[Red]\(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trike/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trike/>
      <sz val="10"/>
      <color rgb="FFFF0000"/>
      <name val="Calibri"/>
      <family val="3"/>
    </font>
    <font>
      <strike/>
      <sz val="10"/>
      <color rgb="FFFF0000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80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80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vertical="center"/>
    </xf>
    <xf numFmtId="180" fontId="45" fillId="33" borderId="10" xfId="0" applyNumberFormat="1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33" borderId="12" xfId="0" applyFont="1" applyFill="1" applyBorder="1" applyAlignment="1">
      <alignment vertical="center"/>
    </xf>
    <xf numFmtId="180" fontId="45" fillId="33" borderId="12" xfId="0" applyNumberFormat="1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 shrinkToFit="1"/>
    </xf>
    <xf numFmtId="0" fontId="44" fillId="6" borderId="14" xfId="0" applyFont="1" applyFill="1" applyBorder="1" applyAlignment="1">
      <alignment vertical="center"/>
    </xf>
    <xf numFmtId="180" fontId="44" fillId="6" borderId="14" xfId="0" applyNumberFormat="1" applyFont="1" applyFill="1" applyBorder="1" applyAlignment="1">
      <alignment vertical="center"/>
    </xf>
    <xf numFmtId="0" fontId="44" fillId="6" borderId="15" xfId="0" applyFont="1" applyFill="1" applyBorder="1" applyAlignment="1">
      <alignment vertical="center"/>
    </xf>
    <xf numFmtId="180" fontId="44" fillId="6" borderId="15" xfId="0" applyNumberFormat="1" applyFont="1" applyFill="1" applyBorder="1" applyAlignment="1">
      <alignment vertical="center"/>
    </xf>
    <xf numFmtId="0" fontId="44" fillId="6" borderId="16" xfId="0" applyFont="1" applyFill="1" applyBorder="1" applyAlignment="1">
      <alignment vertical="center"/>
    </xf>
    <xf numFmtId="180" fontId="44" fillId="6" borderId="16" xfId="0" applyNumberFormat="1" applyFont="1" applyFill="1" applyBorder="1" applyAlignment="1">
      <alignment vertical="center"/>
    </xf>
    <xf numFmtId="0" fontId="44" fillId="6" borderId="17" xfId="0" applyFont="1" applyFill="1" applyBorder="1" applyAlignment="1">
      <alignment vertical="center"/>
    </xf>
    <xf numFmtId="180" fontId="44" fillId="6" borderId="17" xfId="0" applyNumberFormat="1" applyFont="1" applyFill="1" applyBorder="1" applyAlignment="1">
      <alignment vertical="center"/>
    </xf>
    <xf numFmtId="180" fontId="45" fillId="0" borderId="18" xfId="0" applyNumberFormat="1" applyFont="1" applyBorder="1" applyAlignment="1">
      <alignment vertical="center"/>
    </xf>
    <xf numFmtId="180" fontId="45" fillId="33" borderId="18" xfId="0" applyNumberFormat="1" applyFont="1" applyFill="1" applyBorder="1" applyAlignment="1">
      <alignment vertical="center"/>
    </xf>
    <xf numFmtId="0" fontId="45" fillId="6" borderId="18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9" fillId="33" borderId="15" xfId="0" applyFont="1" applyFill="1" applyBorder="1" applyAlignment="1">
      <alignment vertical="center"/>
    </xf>
    <xf numFmtId="180" fontId="49" fillId="33" borderId="15" xfId="0" applyNumberFormat="1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vertical="center"/>
    </xf>
    <xf numFmtId="180" fontId="49" fillId="33" borderId="20" xfId="0" applyNumberFormat="1" applyFont="1" applyFill="1" applyBorder="1" applyAlignment="1">
      <alignment vertical="center"/>
    </xf>
    <xf numFmtId="0" fontId="49" fillId="33" borderId="21" xfId="0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vertical="center"/>
    </xf>
    <xf numFmtId="180" fontId="49" fillId="33" borderId="10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180" fontId="49" fillId="33" borderId="12" xfId="0" applyNumberFormat="1" applyFont="1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 shrinkToFit="1"/>
    </xf>
    <xf numFmtId="0" fontId="50" fillId="6" borderId="22" xfId="0" applyFont="1" applyFill="1" applyBorder="1" applyAlignment="1">
      <alignment vertical="center"/>
    </xf>
    <xf numFmtId="0" fontId="50" fillId="6" borderId="23" xfId="0" applyFont="1" applyFill="1" applyBorder="1" applyAlignment="1">
      <alignment vertical="center"/>
    </xf>
    <xf numFmtId="0" fontId="50" fillId="6" borderId="24" xfId="0" applyFont="1" applyFill="1" applyBorder="1" applyAlignment="1">
      <alignment vertical="center"/>
    </xf>
    <xf numFmtId="0" fontId="50" fillId="6" borderId="14" xfId="0" applyFont="1" applyFill="1" applyBorder="1" applyAlignment="1">
      <alignment vertical="center"/>
    </xf>
    <xf numFmtId="180" fontId="50" fillId="6" borderId="14" xfId="0" applyNumberFormat="1" applyFont="1" applyFill="1" applyBorder="1" applyAlignment="1">
      <alignment vertical="center"/>
    </xf>
    <xf numFmtId="0" fontId="50" fillId="6" borderId="25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vertical="center"/>
    </xf>
    <xf numFmtId="180" fontId="50" fillId="6" borderId="17" xfId="0" applyNumberFormat="1" applyFont="1" applyFill="1" applyBorder="1" applyAlignment="1">
      <alignment vertical="center"/>
    </xf>
    <xf numFmtId="0" fontId="50" fillId="6" borderId="26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vertical="center"/>
    </xf>
    <xf numFmtId="180" fontId="50" fillId="6" borderId="15" xfId="0" applyNumberFormat="1" applyFont="1" applyFill="1" applyBorder="1" applyAlignment="1">
      <alignment vertical="center"/>
    </xf>
    <xf numFmtId="0" fontId="50" fillId="6" borderId="27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vertical="center"/>
    </xf>
    <xf numFmtId="180" fontId="50" fillId="6" borderId="16" xfId="0" applyNumberFormat="1" applyFont="1" applyFill="1" applyBorder="1" applyAlignment="1">
      <alignment vertical="center"/>
    </xf>
    <xf numFmtId="0" fontId="50" fillId="6" borderId="2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180" fontId="49" fillId="33" borderId="17" xfId="0" applyNumberFormat="1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vertical="center"/>
    </xf>
    <xf numFmtId="0" fontId="49" fillId="33" borderId="30" xfId="0" applyFont="1" applyFill="1" applyBorder="1" applyAlignment="1">
      <alignment vertical="center"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32" xfId="0" applyFont="1" applyFill="1" applyBorder="1" applyAlignment="1">
      <alignment vertical="center"/>
    </xf>
    <xf numFmtId="0" fontId="49" fillId="33" borderId="33" xfId="0" applyFont="1" applyFill="1" applyBorder="1" applyAlignment="1">
      <alignment horizontal="center" vertical="center" shrinkToFit="1"/>
    </xf>
    <xf numFmtId="0" fontId="49" fillId="33" borderId="34" xfId="0" applyFont="1" applyFill="1" applyBorder="1" applyAlignment="1">
      <alignment vertical="center"/>
    </xf>
    <xf numFmtId="0" fontId="45" fillId="0" borderId="20" xfId="0" applyFont="1" applyBorder="1" applyAlignment="1">
      <alignment vertical="center"/>
    </xf>
    <xf numFmtId="180" fontId="45" fillId="0" borderId="20" xfId="0" applyNumberFormat="1" applyFont="1" applyBorder="1" applyAlignment="1" applyProtection="1">
      <alignment vertical="center"/>
      <protection locked="0"/>
    </xf>
    <xf numFmtId="180" fontId="49" fillId="0" borderId="15" xfId="0" applyNumberFormat="1" applyFont="1" applyFill="1" applyBorder="1" applyAlignment="1" applyProtection="1">
      <alignment vertical="center"/>
      <protection locked="0"/>
    </xf>
    <xf numFmtId="180" fontId="49" fillId="0" borderId="35" xfId="0" applyNumberFormat="1" applyFont="1" applyBorder="1" applyAlignment="1" applyProtection="1">
      <alignment vertical="center"/>
      <protection locked="0"/>
    </xf>
    <xf numFmtId="0" fontId="49" fillId="0" borderId="15" xfId="0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 applyProtection="1">
      <alignment horizontal="center" vertical="center" shrinkToFit="1"/>
      <protection locked="0"/>
    </xf>
    <xf numFmtId="0" fontId="49" fillId="33" borderId="19" xfId="0" applyFont="1" applyFill="1" applyBorder="1" applyAlignment="1" applyProtection="1">
      <alignment horizontal="center" vertical="center" shrinkToFit="1"/>
      <protection locked="0"/>
    </xf>
    <xf numFmtId="0" fontId="49" fillId="0" borderId="36" xfId="0" applyFont="1" applyFill="1" applyBorder="1" applyAlignment="1">
      <alignment horizontal="center" vertical="center" shrinkToFit="1"/>
    </xf>
    <xf numFmtId="180" fontId="49" fillId="0" borderId="3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80" fontId="45" fillId="0" borderId="37" xfId="0" applyNumberFormat="1" applyFont="1" applyFill="1" applyBorder="1" applyAlignment="1" applyProtection="1">
      <alignment vertical="center"/>
      <protection locked="0"/>
    </xf>
    <xf numFmtId="0" fontId="49" fillId="33" borderId="15" xfId="0" applyFont="1" applyFill="1" applyBorder="1" applyAlignment="1" applyProtection="1">
      <alignment vertical="center"/>
      <protection locked="0"/>
    </xf>
    <xf numFmtId="0" fontId="49" fillId="0" borderId="37" xfId="0" applyFont="1" applyFill="1" applyBorder="1" applyAlignment="1">
      <alignment vertical="center"/>
    </xf>
    <xf numFmtId="0" fontId="45" fillId="0" borderId="38" xfId="0" applyFont="1" applyBorder="1" applyAlignment="1" applyProtection="1">
      <alignment horizontal="left" vertical="top"/>
      <protection locked="0"/>
    </xf>
    <xf numFmtId="0" fontId="45" fillId="0" borderId="39" xfId="0" applyFont="1" applyBorder="1" applyAlignment="1" applyProtection="1">
      <alignment horizontal="left" vertical="top"/>
      <protection locked="0"/>
    </xf>
    <xf numFmtId="0" fontId="45" fillId="0" borderId="40" xfId="0" applyFont="1" applyBorder="1" applyAlignment="1" applyProtection="1">
      <alignment horizontal="left" vertical="top"/>
      <protection locked="0"/>
    </xf>
    <xf numFmtId="0" fontId="50" fillId="6" borderId="41" xfId="0" applyFont="1" applyFill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0" fillId="6" borderId="44" xfId="0" applyFont="1" applyFill="1" applyBorder="1" applyAlignment="1">
      <alignment horizontal="left" vertical="center"/>
    </xf>
    <xf numFmtId="0" fontId="50" fillId="6" borderId="45" xfId="0" applyFont="1" applyFill="1" applyBorder="1" applyAlignment="1">
      <alignment horizontal="left" vertical="center"/>
    </xf>
    <xf numFmtId="0" fontId="50" fillId="6" borderId="46" xfId="0" applyFont="1" applyFill="1" applyBorder="1" applyAlignment="1">
      <alignment horizontal="left" vertical="center"/>
    </xf>
    <xf numFmtId="0" fontId="50" fillId="6" borderId="42" xfId="0" applyFont="1" applyFill="1" applyBorder="1" applyAlignment="1">
      <alignment horizontal="left" vertical="center"/>
    </xf>
    <xf numFmtId="0" fontId="50" fillId="6" borderId="43" xfId="0" applyFont="1" applyFill="1" applyBorder="1" applyAlignment="1">
      <alignment horizontal="left" vertical="center"/>
    </xf>
    <xf numFmtId="0" fontId="50" fillId="6" borderId="47" xfId="0" applyFont="1" applyFill="1" applyBorder="1" applyAlignment="1">
      <alignment horizontal="left" vertical="center"/>
    </xf>
    <xf numFmtId="0" fontId="50" fillId="6" borderId="48" xfId="0" applyFont="1" applyFill="1" applyBorder="1" applyAlignment="1">
      <alignment horizontal="left" vertical="center"/>
    </xf>
    <xf numFmtId="0" fontId="50" fillId="6" borderId="49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left" vertical="center"/>
    </xf>
    <xf numFmtId="0" fontId="49" fillId="33" borderId="56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33" borderId="65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67" xfId="0" applyFill="1" applyBorder="1" applyAlignment="1">
      <alignment horizontal="left" vertical="center"/>
    </xf>
    <xf numFmtId="0" fontId="51" fillId="33" borderId="65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66" xfId="0" applyFont="1" applyFill="1" applyBorder="1" applyAlignment="1">
      <alignment horizontal="left" vertical="center"/>
    </xf>
    <xf numFmtId="0" fontId="51" fillId="0" borderId="48" xfId="0" applyFont="1" applyBorder="1" applyAlignment="1">
      <alignment horizontal="left" vertical="center"/>
    </xf>
    <xf numFmtId="0" fontId="51" fillId="0" borderId="49" xfId="0" applyFont="1" applyBorder="1" applyAlignment="1">
      <alignment horizontal="left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68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69" xfId="0" applyFill="1" applyBorder="1" applyAlignment="1">
      <alignment horizontal="left" vertical="center"/>
    </xf>
    <xf numFmtId="0" fontId="0" fillId="33" borderId="70" xfId="0" applyFill="1" applyBorder="1" applyAlignment="1">
      <alignment horizontal="left" vertical="center"/>
    </xf>
    <xf numFmtId="0" fontId="0" fillId="33" borderId="7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5" fillId="0" borderId="72" xfId="0" applyFont="1" applyBorder="1" applyAlignment="1">
      <alignment horizontal="left" vertical="center"/>
    </xf>
    <xf numFmtId="0" fontId="45" fillId="0" borderId="73" xfId="0" applyFont="1" applyBorder="1" applyAlignment="1">
      <alignment horizontal="left" vertical="center"/>
    </xf>
    <xf numFmtId="0" fontId="45" fillId="0" borderId="74" xfId="0" applyFont="1" applyBorder="1" applyAlignment="1">
      <alignment horizontal="left" vertical="center"/>
    </xf>
    <xf numFmtId="0" fontId="45" fillId="0" borderId="21" xfId="0" applyFont="1" applyBorder="1" applyAlignment="1" applyProtection="1">
      <alignment horizontal="center" vertical="center" shrinkToFit="1"/>
      <protection/>
    </xf>
    <xf numFmtId="0" fontId="49" fillId="0" borderId="19" xfId="0" applyFont="1" applyFill="1" applyBorder="1" applyAlignment="1" applyProtection="1">
      <alignment horizontal="center" vertical="center" shrinkToFit="1"/>
      <protection/>
    </xf>
    <xf numFmtId="0" fontId="45" fillId="0" borderId="36" xfId="0" applyFont="1" applyFill="1" applyBorder="1" applyAlignment="1" applyProtection="1">
      <alignment horizontal="center" vertical="center" shrinkToFit="1"/>
      <protection/>
    </xf>
    <xf numFmtId="0" fontId="45" fillId="0" borderId="20" xfId="0" applyFont="1" applyBorder="1" applyAlignment="1" applyProtection="1">
      <alignment vertical="center"/>
      <protection/>
    </xf>
    <xf numFmtId="0" fontId="49" fillId="0" borderId="15" xfId="0" applyFont="1" applyFill="1" applyBorder="1" applyAlignment="1" applyProtection="1">
      <alignment vertical="center"/>
      <protection/>
    </xf>
    <xf numFmtId="0" fontId="45" fillId="0" borderId="37" xfId="0" applyFont="1" applyFill="1" applyBorder="1" applyAlignment="1" applyProtection="1">
      <alignment vertical="center"/>
      <protection/>
    </xf>
    <xf numFmtId="0" fontId="45" fillId="0" borderId="72" xfId="0" applyFont="1" applyBorder="1" applyAlignment="1" applyProtection="1">
      <alignment horizontal="left" vertical="center"/>
      <protection/>
    </xf>
    <xf numFmtId="0" fontId="45" fillId="0" borderId="73" xfId="0" applyFont="1" applyBorder="1" applyAlignment="1" applyProtection="1">
      <alignment horizontal="left" vertical="center"/>
      <protection/>
    </xf>
    <xf numFmtId="0" fontId="49" fillId="0" borderId="36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0" fillId="0" borderId="62" xfId="0" applyBorder="1" applyAlignment="1" applyProtection="1">
      <alignment horizontal="left" vertical="center"/>
      <protection/>
    </xf>
    <xf numFmtId="0" fontId="49" fillId="0" borderId="37" xfId="0" applyFont="1" applyFill="1" applyBorder="1" applyAlignment="1" applyProtection="1">
      <alignment vertical="center"/>
      <protection/>
    </xf>
    <xf numFmtId="0" fontId="49" fillId="0" borderId="30" xfId="0" applyFont="1" applyFill="1" applyBorder="1" applyAlignment="1" applyProtection="1">
      <alignment horizontal="left" vertical="center"/>
      <protection/>
    </xf>
    <xf numFmtId="0" fontId="49" fillId="0" borderId="46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15" xfId="0" applyFont="1" applyFill="1" applyBorder="1" applyAlignment="1" applyProtection="1">
      <alignment horizontal="left" vertical="center"/>
      <protection/>
    </xf>
    <xf numFmtId="0" fontId="49" fillId="0" borderId="15" xfId="0" applyFont="1" applyFill="1" applyBorder="1" applyAlignment="1" applyProtection="1">
      <alignment vertical="center"/>
      <protection/>
    </xf>
    <xf numFmtId="0" fontId="49" fillId="0" borderId="75" xfId="0" applyFont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horizontal="left" vertical="center"/>
      <protection/>
    </xf>
    <xf numFmtId="0" fontId="49" fillId="0" borderId="62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9" fillId="0" borderId="46" xfId="0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left" vertical="center"/>
      <protection/>
    </xf>
    <xf numFmtId="0" fontId="0" fillId="33" borderId="42" xfId="0" applyFill="1" applyBorder="1" applyAlignment="1" applyProtection="1">
      <alignment horizontal="left" vertical="center"/>
      <protection/>
    </xf>
    <xf numFmtId="0" fontId="0" fillId="33" borderId="43" xfId="0" applyFill="1" applyBorder="1" applyAlignment="1" applyProtection="1">
      <alignment horizontal="left" vertical="center"/>
      <protection/>
    </xf>
    <xf numFmtId="0" fontId="49" fillId="33" borderId="15" xfId="0" applyFont="1" applyFill="1" applyBorder="1" applyAlignment="1" applyProtection="1">
      <alignment vertical="center"/>
      <protection/>
    </xf>
    <xf numFmtId="0" fontId="0" fillId="33" borderId="59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60" xfId="0" applyFill="1" applyBorder="1" applyAlignment="1" applyProtection="1">
      <alignment horizontal="left" vertical="center"/>
      <protection/>
    </xf>
    <xf numFmtId="0" fontId="49" fillId="33" borderId="17" xfId="0" applyFont="1" applyFill="1" applyBorder="1" applyAlignment="1" applyProtection="1">
      <alignment vertical="center"/>
      <protection/>
    </xf>
    <xf numFmtId="0" fontId="0" fillId="33" borderId="61" xfId="0" applyFill="1" applyBorder="1" applyAlignment="1" applyProtection="1">
      <alignment horizontal="left" vertical="center"/>
      <protection/>
    </xf>
    <xf numFmtId="0" fontId="0" fillId="33" borderId="67" xfId="0" applyFill="1" applyBorder="1" applyAlignment="1" applyProtection="1">
      <alignment horizontal="left" vertical="center"/>
      <protection/>
    </xf>
    <xf numFmtId="0" fontId="0" fillId="33" borderId="62" xfId="0" applyFill="1" applyBorder="1" applyAlignment="1" applyProtection="1">
      <alignment horizontal="left" vertical="center"/>
      <protection/>
    </xf>
    <xf numFmtId="0" fontId="49" fillId="33" borderId="46" xfId="0" applyFont="1" applyFill="1" applyBorder="1" applyAlignment="1" applyProtection="1">
      <alignment vertical="center"/>
      <protection/>
    </xf>
    <xf numFmtId="0" fontId="51" fillId="33" borderId="32" xfId="0" applyFont="1" applyFill="1" applyBorder="1" applyAlignment="1" applyProtection="1">
      <alignment horizontal="left" vertical="center"/>
      <protection/>
    </xf>
    <xf numFmtId="0" fontId="51" fillId="33" borderId="42" xfId="0" applyFont="1" applyFill="1" applyBorder="1" applyAlignment="1" applyProtection="1">
      <alignment horizontal="left" vertical="center"/>
      <protection/>
    </xf>
    <xf numFmtId="0" fontId="51" fillId="33" borderId="43" xfId="0" applyFont="1" applyFill="1" applyBorder="1" applyAlignment="1" applyProtection="1">
      <alignment horizontal="left" vertical="center"/>
      <protection/>
    </xf>
    <xf numFmtId="0" fontId="49" fillId="33" borderId="19" xfId="0" applyFont="1" applyFill="1" applyBorder="1" applyAlignment="1" applyProtection="1">
      <alignment horizontal="center" vertical="center" shrinkToFit="1"/>
      <protection/>
    </xf>
    <xf numFmtId="0" fontId="49" fillId="33" borderId="29" xfId="0" applyFont="1" applyFill="1" applyBorder="1" applyAlignment="1" applyProtection="1">
      <alignment horizontal="center" vertical="center" shrinkToFit="1"/>
      <protection/>
    </xf>
    <xf numFmtId="0" fontId="45" fillId="33" borderId="11" xfId="0" applyFont="1" applyFill="1" applyBorder="1" applyAlignment="1" applyProtection="1">
      <alignment horizontal="center" vertical="center" shrinkToFit="1"/>
      <protection/>
    </xf>
    <xf numFmtId="180" fontId="49" fillId="33" borderId="15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6"/>
  <sheetViews>
    <sheetView view="pageBreakPreview" zoomScale="70" zoomScaleSheetLayoutView="70" zoomScalePageLayoutView="0" workbookViewId="0" topLeftCell="A38">
      <selection activeCell="C52" sqref="C52:F52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12.421875" style="0" customWidth="1"/>
    <col min="4" max="4" width="12.7109375" style="0" customWidth="1"/>
    <col min="5" max="5" width="17.00390625" style="0" customWidth="1"/>
    <col min="6" max="6" width="16.421875" style="0" customWidth="1"/>
    <col min="7" max="7" width="12.140625" style="0" customWidth="1"/>
    <col min="8" max="8" width="13.7109375" style="2" customWidth="1"/>
    <col min="9" max="9" width="17.8515625" style="1" customWidth="1"/>
    <col min="10" max="10" width="4.8515625" style="0" customWidth="1"/>
  </cols>
  <sheetData>
    <row r="1" spans="3:9" ht="24" customHeight="1">
      <c r="C1" s="126" t="s">
        <v>1</v>
      </c>
      <c r="D1" s="126"/>
      <c r="E1" s="126"/>
      <c r="F1" s="126"/>
      <c r="G1" s="126"/>
      <c r="H1" s="126"/>
      <c r="I1" s="126"/>
    </row>
    <row r="2" spans="3:9" ht="24" customHeight="1">
      <c r="C2" s="126" t="s">
        <v>0</v>
      </c>
      <c r="D2" s="126"/>
      <c r="E2" s="126"/>
      <c r="F2" s="126"/>
      <c r="G2" s="126"/>
      <c r="H2" s="126"/>
      <c r="I2" s="126"/>
    </row>
    <row r="3" ht="12" customHeight="1"/>
    <row r="4" spans="3:9" ht="12" customHeight="1" thickBot="1">
      <c r="C4" s="29"/>
      <c r="D4" s="30"/>
      <c r="E4" s="30"/>
      <c r="F4" s="4"/>
      <c r="G4" s="4"/>
      <c r="H4" s="5"/>
      <c r="I4" s="6"/>
    </row>
    <row r="5" spans="3:9" ht="12" customHeight="1" thickBot="1">
      <c r="C5" s="30"/>
      <c r="D5" s="30"/>
      <c r="E5" s="30"/>
      <c r="F5" s="4"/>
      <c r="G5" s="26"/>
      <c r="H5" s="8" t="s">
        <v>29</v>
      </c>
      <c r="I5" s="36"/>
    </row>
    <row r="6" spans="3:9" ht="12" customHeight="1" thickBot="1">
      <c r="C6" s="30"/>
      <c r="D6" s="30"/>
      <c r="E6" s="30"/>
      <c r="F6" s="4"/>
      <c r="G6" s="27"/>
      <c r="H6" s="8" t="s">
        <v>30</v>
      </c>
      <c r="I6" s="36"/>
    </row>
    <row r="7" spans="3:9" ht="12" customHeight="1" thickBot="1">
      <c r="C7" s="4"/>
      <c r="D7" s="4"/>
      <c r="E7" s="4"/>
      <c r="F7" s="4"/>
      <c r="G7" s="28"/>
      <c r="H7" s="5" t="s">
        <v>31</v>
      </c>
      <c r="I7" s="6"/>
    </row>
    <row r="8" spans="3:9" ht="12" customHeight="1">
      <c r="C8" s="7"/>
      <c r="D8" s="7"/>
      <c r="E8" s="7"/>
      <c r="F8" s="7"/>
      <c r="G8" s="7"/>
      <c r="H8" s="8"/>
      <c r="I8" s="9"/>
    </row>
    <row r="9" spans="3:9" ht="13.5" customHeight="1" thickBot="1">
      <c r="C9" s="10" t="s">
        <v>20</v>
      </c>
      <c r="D9" s="7"/>
      <c r="E9" s="7"/>
      <c r="F9" s="7"/>
      <c r="G9" s="7"/>
      <c r="H9" s="8"/>
      <c r="I9" s="9"/>
    </row>
    <row r="10" spans="3:9" ht="18" customHeight="1">
      <c r="C10" s="127" t="s">
        <v>46</v>
      </c>
      <c r="D10" s="172" t="s">
        <v>8</v>
      </c>
      <c r="E10" s="173"/>
      <c r="F10" s="173"/>
      <c r="G10" s="169"/>
      <c r="H10" s="75"/>
      <c r="I10" s="166" t="s">
        <v>2</v>
      </c>
    </row>
    <row r="11" spans="3:9" ht="18" customHeight="1">
      <c r="C11" s="128"/>
      <c r="D11" s="114" t="s">
        <v>61</v>
      </c>
      <c r="E11" s="134"/>
      <c r="F11" s="115"/>
      <c r="G11" s="170" t="s">
        <v>5</v>
      </c>
      <c r="H11" s="76"/>
      <c r="I11" s="167" t="s">
        <v>4</v>
      </c>
    </row>
    <row r="12" spans="3:9" ht="18" customHeight="1">
      <c r="C12" s="128"/>
      <c r="D12" s="116"/>
      <c r="E12" s="135"/>
      <c r="F12" s="117"/>
      <c r="G12" s="170" t="s">
        <v>6</v>
      </c>
      <c r="H12" s="76"/>
      <c r="I12" s="167" t="s">
        <v>4</v>
      </c>
    </row>
    <row r="13" spans="3:9" ht="18" customHeight="1">
      <c r="C13" s="128"/>
      <c r="D13" s="116"/>
      <c r="E13" s="135"/>
      <c r="F13" s="117"/>
      <c r="G13" s="170" t="s">
        <v>17</v>
      </c>
      <c r="H13" s="76"/>
      <c r="I13" s="167" t="s">
        <v>12</v>
      </c>
    </row>
    <row r="14" spans="3:9" ht="18" customHeight="1">
      <c r="C14" s="128"/>
      <c r="D14" s="116"/>
      <c r="E14" s="135"/>
      <c r="F14" s="117"/>
      <c r="G14" s="170" t="s">
        <v>71</v>
      </c>
      <c r="H14" s="76"/>
      <c r="I14" s="167" t="s">
        <v>15</v>
      </c>
    </row>
    <row r="15" spans="3:9" ht="18" customHeight="1">
      <c r="C15" s="128"/>
      <c r="D15" s="116"/>
      <c r="E15" s="135"/>
      <c r="F15" s="117"/>
      <c r="G15" s="170" t="s">
        <v>14</v>
      </c>
      <c r="H15" s="76"/>
      <c r="I15" s="167" t="s">
        <v>16</v>
      </c>
    </row>
    <row r="16" spans="3:9" ht="18" customHeight="1">
      <c r="C16" s="128"/>
      <c r="D16" s="118"/>
      <c r="E16" s="136"/>
      <c r="F16" s="119"/>
      <c r="G16" s="171" t="s">
        <v>51</v>
      </c>
      <c r="H16" s="84"/>
      <c r="I16" s="168" t="s">
        <v>67</v>
      </c>
    </row>
    <row r="17" spans="3:9" ht="18" customHeight="1">
      <c r="C17" s="128"/>
      <c r="D17" s="120" t="s">
        <v>60</v>
      </c>
      <c r="E17" s="137"/>
      <c r="F17" s="121"/>
      <c r="G17" s="37" t="s">
        <v>5</v>
      </c>
      <c r="H17" s="38">
        <f>+H11*2.49</f>
        <v>0</v>
      </c>
      <c r="I17" s="39" t="s">
        <v>7</v>
      </c>
    </row>
    <row r="18" spans="3:9" ht="18" customHeight="1">
      <c r="C18" s="128"/>
      <c r="D18" s="122"/>
      <c r="E18" s="138"/>
      <c r="F18" s="123"/>
      <c r="G18" s="37" t="s">
        <v>6</v>
      </c>
      <c r="H18" s="38">
        <f>+H12*2.71</f>
        <v>0</v>
      </c>
      <c r="I18" s="39" t="s">
        <v>7</v>
      </c>
    </row>
    <row r="19" spans="3:9" ht="18" customHeight="1">
      <c r="C19" s="128"/>
      <c r="D19" s="122"/>
      <c r="E19" s="138"/>
      <c r="F19" s="123"/>
      <c r="G19" s="37" t="s">
        <v>17</v>
      </c>
      <c r="H19" s="38">
        <f>+H13*0.55</f>
        <v>0</v>
      </c>
      <c r="I19" s="39" t="s">
        <v>7</v>
      </c>
    </row>
    <row r="20" spans="3:9" ht="18" customHeight="1">
      <c r="C20" s="128"/>
      <c r="D20" s="122"/>
      <c r="E20" s="138"/>
      <c r="F20" s="123"/>
      <c r="G20" s="37" t="s">
        <v>33</v>
      </c>
      <c r="H20" s="38">
        <f>+H14*3</f>
        <v>0</v>
      </c>
      <c r="I20" s="39" t="s">
        <v>7</v>
      </c>
    </row>
    <row r="21" spans="3:9" ht="18" customHeight="1">
      <c r="C21" s="128"/>
      <c r="D21" s="122"/>
      <c r="E21" s="138"/>
      <c r="F21" s="123"/>
      <c r="G21" s="37" t="s">
        <v>14</v>
      </c>
      <c r="H21" s="38">
        <f>+H15*2.23</f>
        <v>0</v>
      </c>
      <c r="I21" s="39" t="s">
        <v>7</v>
      </c>
    </row>
    <row r="22" spans="3:9" ht="18" customHeight="1">
      <c r="C22" s="129"/>
      <c r="D22" s="124"/>
      <c r="E22" s="139"/>
      <c r="F22" s="125"/>
      <c r="G22" s="85" t="s">
        <v>51</v>
      </c>
      <c r="H22" s="213">
        <f>+H16*2.63</f>
        <v>0</v>
      </c>
      <c r="I22" s="80" t="s">
        <v>53</v>
      </c>
    </row>
    <row r="23" spans="3:9" ht="18" customHeight="1" thickBot="1">
      <c r="C23" s="130"/>
      <c r="D23" s="131" t="s">
        <v>9</v>
      </c>
      <c r="E23" s="132"/>
      <c r="F23" s="133"/>
      <c r="G23" s="11"/>
      <c r="H23" s="12">
        <f>SUM(H17:H22)</f>
        <v>0</v>
      </c>
      <c r="I23" s="13" t="s">
        <v>7</v>
      </c>
    </row>
    <row r="24" spans="3:9" ht="9" customHeight="1" thickBot="1">
      <c r="C24" s="7"/>
      <c r="D24" s="7"/>
      <c r="E24" s="7"/>
      <c r="F24" s="7"/>
      <c r="G24" s="7"/>
      <c r="H24" s="8"/>
      <c r="I24" s="14"/>
    </row>
    <row r="25" spans="3:9" ht="17.25" customHeight="1">
      <c r="C25" s="103" t="s">
        <v>45</v>
      </c>
      <c r="D25" s="106" t="s">
        <v>47</v>
      </c>
      <c r="E25" s="109" t="s">
        <v>10</v>
      </c>
      <c r="F25" s="109"/>
      <c r="G25" s="40"/>
      <c r="H25" s="41">
        <f>H10</f>
        <v>0</v>
      </c>
      <c r="I25" s="42" t="s">
        <v>2</v>
      </c>
    </row>
    <row r="26" spans="3:9" ht="17.25" customHeight="1">
      <c r="C26" s="104"/>
      <c r="D26" s="107"/>
      <c r="E26" s="175" t="s">
        <v>65</v>
      </c>
      <c r="F26" s="176"/>
      <c r="G26" s="170" t="s">
        <v>5</v>
      </c>
      <c r="H26" s="76"/>
      <c r="I26" s="167" t="s">
        <v>4</v>
      </c>
    </row>
    <row r="27" spans="3:9" ht="17.25" customHeight="1">
      <c r="C27" s="104"/>
      <c r="D27" s="107"/>
      <c r="E27" s="177"/>
      <c r="F27" s="178"/>
      <c r="G27" s="170" t="s">
        <v>6</v>
      </c>
      <c r="H27" s="76"/>
      <c r="I27" s="167" t="s">
        <v>4</v>
      </c>
    </row>
    <row r="28" spans="3:9" ht="17.25" customHeight="1">
      <c r="C28" s="104"/>
      <c r="D28" s="107"/>
      <c r="E28" s="177"/>
      <c r="F28" s="178"/>
      <c r="G28" s="170" t="s">
        <v>17</v>
      </c>
      <c r="H28" s="76"/>
      <c r="I28" s="167" t="s">
        <v>12</v>
      </c>
    </row>
    <row r="29" spans="3:9" ht="17.25" customHeight="1">
      <c r="C29" s="104"/>
      <c r="D29" s="107"/>
      <c r="E29" s="177"/>
      <c r="F29" s="178"/>
      <c r="G29" s="170" t="s">
        <v>33</v>
      </c>
      <c r="H29" s="76"/>
      <c r="I29" s="167" t="s">
        <v>15</v>
      </c>
    </row>
    <row r="30" spans="3:9" ht="17.25" customHeight="1">
      <c r="C30" s="104"/>
      <c r="D30" s="107"/>
      <c r="E30" s="177"/>
      <c r="F30" s="178"/>
      <c r="G30" s="170" t="s">
        <v>14</v>
      </c>
      <c r="H30" s="76"/>
      <c r="I30" s="167" t="s">
        <v>16</v>
      </c>
    </row>
    <row r="31" spans="3:9" ht="17.25" customHeight="1">
      <c r="C31" s="104"/>
      <c r="D31" s="107"/>
      <c r="E31" s="179"/>
      <c r="F31" s="180"/>
      <c r="G31" s="181" t="s">
        <v>51</v>
      </c>
      <c r="H31" s="82"/>
      <c r="I31" s="174" t="s">
        <v>68</v>
      </c>
    </row>
    <row r="32" spans="3:9" ht="17.25" customHeight="1">
      <c r="C32" s="104"/>
      <c r="D32" s="107"/>
      <c r="E32" s="120" t="s">
        <v>56</v>
      </c>
      <c r="F32" s="121"/>
      <c r="G32" s="37" t="s">
        <v>5</v>
      </c>
      <c r="H32" s="38">
        <f>+H26*2.49</f>
        <v>0</v>
      </c>
      <c r="I32" s="39" t="s">
        <v>7</v>
      </c>
    </row>
    <row r="33" spans="3:9" ht="17.25" customHeight="1">
      <c r="C33" s="104"/>
      <c r="D33" s="107"/>
      <c r="E33" s="122"/>
      <c r="F33" s="123"/>
      <c r="G33" s="37" t="s">
        <v>6</v>
      </c>
      <c r="H33" s="38">
        <f>+H27*2.71</f>
        <v>0</v>
      </c>
      <c r="I33" s="39" t="s">
        <v>7</v>
      </c>
    </row>
    <row r="34" spans="3:9" ht="17.25" customHeight="1">
      <c r="C34" s="104"/>
      <c r="D34" s="107"/>
      <c r="E34" s="122"/>
      <c r="F34" s="123"/>
      <c r="G34" s="37" t="s">
        <v>17</v>
      </c>
      <c r="H34" s="38">
        <f>+H28*0.55</f>
        <v>0</v>
      </c>
      <c r="I34" s="39" t="s">
        <v>7</v>
      </c>
    </row>
    <row r="35" spans="3:9" ht="17.25" customHeight="1">
      <c r="C35" s="104"/>
      <c r="D35" s="107"/>
      <c r="E35" s="122"/>
      <c r="F35" s="123"/>
      <c r="G35" s="37" t="s">
        <v>33</v>
      </c>
      <c r="H35" s="38">
        <f>+H29*3</f>
        <v>0</v>
      </c>
      <c r="I35" s="39" t="s">
        <v>7</v>
      </c>
    </row>
    <row r="36" spans="3:9" ht="17.25" customHeight="1">
      <c r="C36" s="104"/>
      <c r="D36" s="107"/>
      <c r="E36" s="122"/>
      <c r="F36" s="123"/>
      <c r="G36" s="37" t="s">
        <v>14</v>
      </c>
      <c r="H36" s="38">
        <f>+H30*2.23</f>
        <v>0</v>
      </c>
      <c r="I36" s="39" t="s">
        <v>7</v>
      </c>
    </row>
    <row r="37" spans="3:9" ht="17.25" customHeight="1">
      <c r="C37" s="104"/>
      <c r="D37" s="107"/>
      <c r="E37" s="124"/>
      <c r="F37" s="125"/>
      <c r="G37" s="85" t="s">
        <v>51</v>
      </c>
      <c r="H37" s="213">
        <f>+H31*2.63</f>
        <v>0</v>
      </c>
      <c r="I37" s="80" t="s">
        <v>53</v>
      </c>
    </row>
    <row r="38" spans="3:9" ht="17.25" customHeight="1" thickBot="1">
      <c r="C38" s="104"/>
      <c r="D38" s="108"/>
      <c r="E38" s="102" t="s">
        <v>32</v>
      </c>
      <c r="F38" s="102"/>
      <c r="G38" s="43"/>
      <c r="H38" s="44">
        <f>SUM(H32:H37)</f>
        <v>0</v>
      </c>
      <c r="I38" s="45" t="s">
        <v>7</v>
      </c>
    </row>
    <row r="39" spans="3:9" ht="17.25" customHeight="1">
      <c r="C39" s="104"/>
      <c r="D39" s="112" t="s">
        <v>54</v>
      </c>
      <c r="E39" s="101" t="s">
        <v>10</v>
      </c>
      <c r="F39" s="101"/>
      <c r="G39" s="46"/>
      <c r="H39" s="38">
        <f>H10</f>
        <v>0</v>
      </c>
      <c r="I39" s="39" t="s">
        <v>2</v>
      </c>
    </row>
    <row r="40" spans="3:9" ht="17.25" customHeight="1">
      <c r="C40" s="104"/>
      <c r="D40" s="112"/>
      <c r="E40" s="182" t="s">
        <v>21</v>
      </c>
      <c r="F40" s="183"/>
      <c r="G40" s="184"/>
      <c r="H40" s="76"/>
      <c r="I40" s="167" t="s">
        <v>3</v>
      </c>
    </row>
    <row r="41" spans="3:9" ht="17.25" customHeight="1">
      <c r="C41" s="104"/>
      <c r="D41" s="112"/>
      <c r="E41" s="185" t="s">
        <v>40</v>
      </c>
      <c r="F41" s="185"/>
      <c r="G41" s="186" t="s">
        <v>17</v>
      </c>
      <c r="H41" s="76"/>
      <c r="I41" s="167" t="s">
        <v>12</v>
      </c>
    </row>
    <row r="42" spans="3:9" ht="17.25" customHeight="1">
      <c r="C42" s="104"/>
      <c r="D42" s="112"/>
      <c r="E42" s="185"/>
      <c r="F42" s="185"/>
      <c r="G42" s="186" t="s">
        <v>72</v>
      </c>
      <c r="H42" s="76"/>
      <c r="I42" s="167" t="s">
        <v>15</v>
      </c>
    </row>
    <row r="43" spans="3:9" ht="17.25" customHeight="1">
      <c r="C43" s="104"/>
      <c r="D43" s="112"/>
      <c r="E43" s="185"/>
      <c r="F43" s="185"/>
      <c r="G43" s="186" t="s">
        <v>14</v>
      </c>
      <c r="H43" s="76"/>
      <c r="I43" s="167" t="s">
        <v>16</v>
      </c>
    </row>
    <row r="44" spans="3:9" ht="17.25" customHeight="1">
      <c r="C44" s="104"/>
      <c r="D44" s="112"/>
      <c r="E44" s="101" t="s">
        <v>11</v>
      </c>
      <c r="F44" s="101"/>
      <c r="G44" s="46" t="s">
        <v>17</v>
      </c>
      <c r="H44" s="38">
        <f>+H41*0.55</f>
        <v>0</v>
      </c>
      <c r="I44" s="39" t="s">
        <v>7</v>
      </c>
    </row>
    <row r="45" spans="3:9" ht="17.25" customHeight="1">
      <c r="C45" s="104"/>
      <c r="D45" s="112"/>
      <c r="E45" s="101"/>
      <c r="F45" s="101"/>
      <c r="G45" s="46" t="s">
        <v>13</v>
      </c>
      <c r="H45" s="38">
        <f>+H42*3</f>
        <v>0</v>
      </c>
      <c r="I45" s="39" t="s">
        <v>7</v>
      </c>
    </row>
    <row r="46" spans="3:9" ht="17.25" customHeight="1">
      <c r="C46" s="104"/>
      <c r="D46" s="112"/>
      <c r="E46" s="101"/>
      <c r="F46" s="101"/>
      <c r="G46" s="46" t="s">
        <v>14</v>
      </c>
      <c r="H46" s="38">
        <f>+H43*2.23</f>
        <v>0</v>
      </c>
      <c r="I46" s="39" t="s">
        <v>7</v>
      </c>
    </row>
    <row r="47" spans="3:9" ht="17.25" customHeight="1" thickBot="1">
      <c r="C47" s="104"/>
      <c r="D47" s="113"/>
      <c r="E47" s="102" t="s">
        <v>32</v>
      </c>
      <c r="F47" s="102"/>
      <c r="G47" s="43"/>
      <c r="H47" s="44">
        <f>+H44+H45+H46</f>
        <v>0</v>
      </c>
      <c r="I47" s="45" t="s">
        <v>7</v>
      </c>
    </row>
    <row r="48" spans="3:9" ht="17.25" customHeight="1" thickBot="1">
      <c r="C48" s="105"/>
      <c r="D48" s="110" t="s">
        <v>18</v>
      </c>
      <c r="E48" s="111"/>
      <c r="F48" s="111"/>
      <c r="G48" s="47"/>
      <c r="H48" s="48">
        <f>+H38+H47</f>
        <v>0</v>
      </c>
      <c r="I48" s="49"/>
    </row>
    <row r="49" spans="3:9" ht="48.75" customHeight="1" thickBot="1">
      <c r="C49" s="87" t="s">
        <v>28</v>
      </c>
      <c r="D49" s="88"/>
      <c r="E49" s="88"/>
      <c r="F49" s="88"/>
      <c r="G49" s="88"/>
      <c r="H49" s="88"/>
      <c r="I49" s="89"/>
    </row>
    <row r="50" spans="3:9" ht="9.75" customHeight="1" thickBot="1">
      <c r="C50" s="7"/>
      <c r="D50" s="7"/>
      <c r="E50" s="7"/>
      <c r="F50" s="7"/>
      <c r="G50" s="7"/>
      <c r="H50" s="8"/>
      <c r="I50" s="14"/>
    </row>
    <row r="51" spans="3:9" ht="16.5" customHeight="1" thickTop="1">
      <c r="C51" s="50" t="s">
        <v>22</v>
      </c>
      <c r="D51" s="51"/>
      <c r="E51" s="51"/>
      <c r="F51" s="52"/>
      <c r="G51" s="53"/>
      <c r="H51" s="54">
        <f>+H23-H48</f>
        <v>0</v>
      </c>
      <c r="I51" s="55" t="s">
        <v>26</v>
      </c>
    </row>
    <row r="52" spans="3:9" ht="16.5" customHeight="1">
      <c r="C52" s="90" t="s">
        <v>35</v>
      </c>
      <c r="D52" s="91"/>
      <c r="E52" s="91"/>
      <c r="F52" s="92"/>
      <c r="G52" s="56"/>
      <c r="H52" s="57" t="e">
        <f>H51/H23*100</f>
        <v>#DIV/0!</v>
      </c>
      <c r="I52" s="58" t="s">
        <v>34</v>
      </c>
    </row>
    <row r="53" spans="3:9" ht="16.5" customHeight="1">
      <c r="C53" s="93" t="s">
        <v>23</v>
      </c>
      <c r="D53" s="94"/>
      <c r="E53" s="94"/>
      <c r="F53" s="95"/>
      <c r="G53" s="59"/>
      <c r="H53" s="60">
        <v>7</v>
      </c>
      <c r="I53" s="61" t="s">
        <v>24</v>
      </c>
    </row>
    <row r="54" spans="3:9" ht="16.5" customHeight="1">
      <c r="C54" s="90" t="s">
        <v>25</v>
      </c>
      <c r="D54" s="96"/>
      <c r="E54" s="96"/>
      <c r="F54" s="97"/>
      <c r="G54" s="56"/>
      <c r="H54" s="57">
        <f>+H51*H53</f>
        <v>0</v>
      </c>
      <c r="I54" s="58" t="s">
        <v>41</v>
      </c>
    </row>
    <row r="55" spans="3:9" ht="16.5" customHeight="1" thickBot="1">
      <c r="C55" s="98" t="s">
        <v>27</v>
      </c>
      <c r="D55" s="99"/>
      <c r="E55" s="99"/>
      <c r="F55" s="100"/>
      <c r="G55" s="62"/>
      <c r="H55" s="63" t="e">
        <f>+H54/H40</f>
        <v>#DIV/0!</v>
      </c>
      <c r="I55" s="64" t="s">
        <v>42</v>
      </c>
    </row>
    <row r="56" spans="3:9" ht="12" customHeight="1" thickTop="1">
      <c r="C56" s="7"/>
      <c r="D56" s="7"/>
      <c r="E56" s="7"/>
      <c r="F56" s="7"/>
      <c r="G56" s="7"/>
      <c r="H56" s="8"/>
      <c r="I56" s="9"/>
    </row>
  </sheetData>
  <sheetProtection password="CCF5" sheet="1"/>
  <mergeCells count="25">
    <mergeCell ref="C1:I1"/>
    <mergeCell ref="C2:I2"/>
    <mergeCell ref="C10:C23"/>
    <mergeCell ref="D10:F10"/>
    <mergeCell ref="D23:F23"/>
    <mergeCell ref="D11:F16"/>
    <mergeCell ref="D17:F22"/>
    <mergeCell ref="D25:D38"/>
    <mergeCell ref="E25:F25"/>
    <mergeCell ref="D48:F48"/>
    <mergeCell ref="E38:F38"/>
    <mergeCell ref="D39:D47"/>
    <mergeCell ref="E39:F39"/>
    <mergeCell ref="E26:F31"/>
    <mergeCell ref="E32:F37"/>
    <mergeCell ref="C49:I49"/>
    <mergeCell ref="C52:F52"/>
    <mergeCell ref="C53:F53"/>
    <mergeCell ref="C54:F54"/>
    <mergeCell ref="C55:F55"/>
    <mergeCell ref="E40:F40"/>
    <mergeCell ref="E41:F43"/>
    <mergeCell ref="E44:F46"/>
    <mergeCell ref="E47:F47"/>
    <mergeCell ref="C25:C4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4"/>
  <sheetViews>
    <sheetView tabSelected="1" view="pageBreakPreview" zoomScale="85" zoomScaleSheetLayoutView="85" zoomScalePageLayoutView="0" workbookViewId="0" topLeftCell="A68">
      <selection activeCell="G58" sqref="G58"/>
    </sheetView>
  </sheetViews>
  <sheetFormatPr defaultColWidth="9.140625" defaultRowHeight="15"/>
  <cols>
    <col min="1" max="1" width="2.421875" style="0" customWidth="1"/>
    <col min="3" max="3" width="11.421875" style="0" customWidth="1"/>
    <col min="4" max="4" width="14.57421875" style="0" customWidth="1"/>
    <col min="5" max="5" width="15.8515625" style="0" customWidth="1"/>
    <col min="6" max="6" width="9.57421875" style="0" customWidth="1"/>
    <col min="7" max="7" width="11.7109375" style="2" customWidth="1"/>
    <col min="8" max="8" width="15.8515625" style="1" customWidth="1"/>
  </cols>
  <sheetData>
    <row r="1" spans="2:8" ht="20.25" customHeight="1">
      <c r="B1" s="126" t="s">
        <v>1</v>
      </c>
      <c r="C1" s="126"/>
      <c r="D1" s="126"/>
      <c r="E1" s="126"/>
      <c r="F1" s="126"/>
      <c r="G1" s="126"/>
      <c r="H1" s="126"/>
    </row>
    <row r="2" spans="2:8" ht="20.25" customHeight="1">
      <c r="B2" s="126" t="s">
        <v>0</v>
      </c>
      <c r="C2" s="126"/>
      <c r="D2" s="126"/>
      <c r="E2" s="126"/>
      <c r="F2" s="126"/>
      <c r="G2" s="126"/>
      <c r="H2" s="126"/>
    </row>
    <row r="3" spans="2:8" ht="12" customHeight="1" thickBot="1">
      <c r="B3" s="29"/>
      <c r="C3" s="30"/>
      <c r="D3" s="30"/>
      <c r="E3" s="4"/>
      <c r="F3" s="4"/>
      <c r="G3" s="5"/>
      <c r="H3" s="6"/>
    </row>
    <row r="4" spans="2:8" ht="12" customHeight="1" thickBot="1">
      <c r="B4" s="30"/>
      <c r="C4" s="30"/>
      <c r="D4" s="30"/>
      <c r="E4" s="4"/>
      <c r="F4" s="26"/>
      <c r="G4" s="8" t="s">
        <v>29</v>
      </c>
      <c r="H4" s="36"/>
    </row>
    <row r="5" spans="2:8" ht="12" customHeight="1" thickBot="1">
      <c r="B5" s="30"/>
      <c r="C5" s="30"/>
      <c r="D5" s="30"/>
      <c r="E5" s="4"/>
      <c r="F5" s="27"/>
      <c r="G5" s="8" t="s">
        <v>30</v>
      </c>
      <c r="H5" s="36"/>
    </row>
    <row r="6" spans="2:8" ht="12" customHeight="1" thickBot="1">
      <c r="B6" s="4"/>
      <c r="C6" s="4"/>
      <c r="D6" s="4"/>
      <c r="E6" s="4"/>
      <c r="F6" s="28"/>
      <c r="G6" s="5" t="s">
        <v>31</v>
      </c>
      <c r="H6" s="6"/>
    </row>
    <row r="7" spans="2:8" ht="12" customHeight="1" thickBot="1">
      <c r="B7" s="3" t="s">
        <v>19</v>
      </c>
      <c r="C7" s="4"/>
      <c r="D7" s="4"/>
      <c r="E7" s="4"/>
      <c r="F7" s="4"/>
      <c r="G7" s="5"/>
      <c r="H7" s="6"/>
    </row>
    <row r="8" spans="2:8" ht="17.25" customHeight="1" thickBot="1">
      <c r="B8" s="153" t="s">
        <v>44</v>
      </c>
      <c r="C8" s="154"/>
      <c r="D8" s="154"/>
      <c r="E8" s="154"/>
      <c r="F8" s="155"/>
      <c r="G8" s="77"/>
      <c r="H8" s="187" t="s">
        <v>2</v>
      </c>
    </row>
    <row r="9" spans="2:8" ht="14.25" customHeight="1">
      <c r="B9" s="156" t="s">
        <v>58</v>
      </c>
      <c r="C9" s="188" t="s">
        <v>36</v>
      </c>
      <c r="D9" s="189"/>
      <c r="E9" s="190"/>
      <c r="F9" s="191" t="s">
        <v>5</v>
      </c>
      <c r="G9" s="82"/>
      <c r="H9" s="174" t="s">
        <v>4</v>
      </c>
    </row>
    <row r="10" spans="2:8" ht="14.25" customHeight="1">
      <c r="B10" s="157"/>
      <c r="C10" s="177"/>
      <c r="D10" s="192"/>
      <c r="E10" s="178"/>
      <c r="F10" s="193" t="s">
        <v>6</v>
      </c>
      <c r="G10" s="76"/>
      <c r="H10" s="167" t="s">
        <v>4</v>
      </c>
    </row>
    <row r="11" spans="2:8" ht="14.25" customHeight="1">
      <c r="B11" s="157"/>
      <c r="C11" s="177"/>
      <c r="D11" s="192"/>
      <c r="E11" s="178"/>
      <c r="F11" s="193" t="s">
        <v>17</v>
      </c>
      <c r="G11" s="76"/>
      <c r="H11" s="167" t="s">
        <v>12</v>
      </c>
    </row>
    <row r="12" spans="2:8" ht="14.25" customHeight="1">
      <c r="B12" s="157"/>
      <c r="C12" s="177"/>
      <c r="D12" s="192"/>
      <c r="E12" s="178"/>
      <c r="F12" s="193" t="s">
        <v>33</v>
      </c>
      <c r="G12" s="76"/>
      <c r="H12" s="167" t="s">
        <v>15</v>
      </c>
    </row>
    <row r="13" spans="2:8" ht="14.25" customHeight="1">
      <c r="B13" s="157"/>
      <c r="C13" s="177"/>
      <c r="D13" s="192"/>
      <c r="E13" s="178"/>
      <c r="F13" s="193" t="s">
        <v>14</v>
      </c>
      <c r="G13" s="76"/>
      <c r="H13" s="167" t="s">
        <v>16</v>
      </c>
    </row>
    <row r="14" spans="2:8" ht="14.25" customHeight="1">
      <c r="B14" s="157"/>
      <c r="C14" s="179"/>
      <c r="D14" s="194"/>
      <c r="E14" s="180"/>
      <c r="F14" s="193" t="s">
        <v>57</v>
      </c>
      <c r="G14" s="76"/>
      <c r="H14" s="167" t="s">
        <v>68</v>
      </c>
    </row>
    <row r="15" spans="2:8" ht="14.25" customHeight="1">
      <c r="B15" s="157"/>
      <c r="C15" s="195" t="s">
        <v>60</v>
      </c>
      <c r="D15" s="196"/>
      <c r="E15" s="197"/>
      <c r="F15" s="198" t="s">
        <v>5</v>
      </c>
      <c r="G15" s="38">
        <f>+G9*2.49</f>
        <v>0</v>
      </c>
      <c r="H15" s="210" t="s">
        <v>7</v>
      </c>
    </row>
    <row r="16" spans="2:8" ht="14.25" customHeight="1">
      <c r="B16" s="157"/>
      <c r="C16" s="199"/>
      <c r="D16" s="200"/>
      <c r="E16" s="201"/>
      <c r="F16" s="198" t="s">
        <v>6</v>
      </c>
      <c r="G16" s="38">
        <f>+G10*2.71</f>
        <v>0</v>
      </c>
      <c r="H16" s="210" t="s">
        <v>7</v>
      </c>
    </row>
    <row r="17" spans="2:8" ht="14.25" customHeight="1">
      <c r="B17" s="157"/>
      <c r="C17" s="199"/>
      <c r="D17" s="200"/>
      <c r="E17" s="201"/>
      <c r="F17" s="198" t="s">
        <v>17</v>
      </c>
      <c r="G17" s="38">
        <f>+G11*0.55</f>
        <v>0</v>
      </c>
      <c r="H17" s="210" t="s">
        <v>7</v>
      </c>
    </row>
    <row r="18" spans="2:8" ht="14.25" customHeight="1">
      <c r="B18" s="157"/>
      <c r="C18" s="199"/>
      <c r="D18" s="200"/>
      <c r="E18" s="201"/>
      <c r="F18" s="198" t="s">
        <v>33</v>
      </c>
      <c r="G18" s="38">
        <f>+G12*3</f>
        <v>0</v>
      </c>
      <c r="H18" s="210" t="s">
        <v>7</v>
      </c>
    </row>
    <row r="19" spans="2:8" ht="14.25" customHeight="1">
      <c r="B19" s="157"/>
      <c r="C19" s="199"/>
      <c r="D19" s="200"/>
      <c r="E19" s="201"/>
      <c r="F19" s="202" t="s">
        <v>14</v>
      </c>
      <c r="G19" s="66">
        <f>+G13*2.23</f>
        <v>0</v>
      </c>
      <c r="H19" s="211" t="s">
        <v>7</v>
      </c>
    </row>
    <row r="20" spans="2:8" ht="14.25" customHeight="1">
      <c r="B20" s="157"/>
      <c r="C20" s="203"/>
      <c r="D20" s="204"/>
      <c r="E20" s="205"/>
      <c r="F20" s="206" t="s">
        <v>51</v>
      </c>
      <c r="G20" s="66">
        <f>+G14*2.63</f>
        <v>0</v>
      </c>
      <c r="H20" s="210" t="s">
        <v>53</v>
      </c>
    </row>
    <row r="21" spans="2:8" ht="14.25" customHeight="1" thickBot="1">
      <c r="B21" s="158"/>
      <c r="C21" s="207" t="s">
        <v>37</v>
      </c>
      <c r="D21" s="208"/>
      <c r="E21" s="209"/>
      <c r="F21" s="202"/>
      <c r="G21" s="66">
        <f>SUM(G15:G20)</f>
        <v>0</v>
      </c>
      <c r="H21" s="211" t="s">
        <v>7</v>
      </c>
    </row>
    <row r="22" spans="2:8" ht="14.25" customHeight="1">
      <c r="B22" s="156" t="s">
        <v>59</v>
      </c>
      <c r="C22" s="159" t="s">
        <v>36</v>
      </c>
      <c r="D22" s="160"/>
      <c r="E22" s="161"/>
      <c r="F22" s="68" t="s">
        <v>5</v>
      </c>
      <c r="G22" s="41" t="e">
        <f>+G9/G$8*(G$8-G$37)+G53</f>
        <v>#DIV/0!</v>
      </c>
      <c r="H22" s="42" t="s">
        <v>4</v>
      </c>
    </row>
    <row r="23" spans="2:8" ht="14.25" customHeight="1">
      <c r="B23" s="157"/>
      <c r="C23" s="122"/>
      <c r="D23" s="162"/>
      <c r="E23" s="123"/>
      <c r="F23" s="37" t="s">
        <v>6</v>
      </c>
      <c r="G23" s="38" t="e">
        <f>+G10/G$8*(G$8-G$37)+G54</f>
        <v>#DIV/0!</v>
      </c>
      <c r="H23" s="39" t="s">
        <v>4</v>
      </c>
    </row>
    <row r="24" spans="2:8" ht="14.25" customHeight="1">
      <c r="B24" s="157"/>
      <c r="C24" s="122"/>
      <c r="D24" s="162"/>
      <c r="E24" s="123"/>
      <c r="F24" s="37" t="s">
        <v>17</v>
      </c>
      <c r="G24" s="38" t="e">
        <f>+G11/G$8*(G$8-G$37)+G55+G68</f>
        <v>#DIV/0!</v>
      </c>
      <c r="H24" s="39" t="s">
        <v>12</v>
      </c>
    </row>
    <row r="25" spans="2:8" ht="14.25" customHeight="1">
      <c r="B25" s="157"/>
      <c r="C25" s="122"/>
      <c r="D25" s="162"/>
      <c r="E25" s="123"/>
      <c r="F25" s="37" t="s">
        <v>33</v>
      </c>
      <c r="G25" s="38" t="e">
        <f>+G12/G$8*(G$8-G$37)+G56+G69</f>
        <v>#DIV/0!</v>
      </c>
      <c r="H25" s="39" t="s">
        <v>15</v>
      </c>
    </row>
    <row r="26" spans="2:8" ht="14.25" customHeight="1">
      <c r="B26" s="157"/>
      <c r="C26" s="122"/>
      <c r="D26" s="162"/>
      <c r="E26" s="123"/>
      <c r="F26" s="71" t="s">
        <v>14</v>
      </c>
      <c r="G26" s="66" t="e">
        <f>+G13/G$8*(G$8-G$37)+G57+G70</f>
        <v>#DIV/0!</v>
      </c>
      <c r="H26" s="72" t="s">
        <v>16</v>
      </c>
    </row>
    <row r="27" spans="2:9" ht="14.25" customHeight="1">
      <c r="B27" s="157"/>
      <c r="C27" s="124"/>
      <c r="D27" s="139"/>
      <c r="E27" s="125"/>
      <c r="F27" s="37" t="s">
        <v>52</v>
      </c>
      <c r="G27" s="66" t="e">
        <f>+G14/G$8*(G$8-G$37)+G58</f>
        <v>#DIV/0!</v>
      </c>
      <c r="H27" s="39" t="s">
        <v>68</v>
      </c>
      <c r="I27" s="83"/>
    </row>
    <row r="28" spans="2:8" ht="14.25" customHeight="1">
      <c r="B28" s="157"/>
      <c r="C28" s="120" t="s">
        <v>60</v>
      </c>
      <c r="D28" s="137"/>
      <c r="E28" s="121"/>
      <c r="F28" s="69" t="s">
        <v>5</v>
      </c>
      <c r="G28" s="38" t="e">
        <f>+G22*2.49</f>
        <v>#DIV/0!</v>
      </c>
      <c r="H28" s="70" t="s">
        <v>7</v>
      </c>
    </row>
    <row r="29" spans="2:8" ht="14.25" customHeight="1">
      <c r="B29" s="157"/>
      <c r="C29" s="122"/>
      <c r="D29" s="138"/>
      <c r="E29" s="123"/>
      <c r="F29" s="69" t="s">
        <v>6</v>
      </c>
      <c r="G29" s="38" t="e">
        <f>+G23*2.71</f>
        <v>#DIV/0!</v>
      </c>
      <c r="H29" s="70" t="s">
        <v>7</v>
      </c>
    </row>
    <row r="30" spans="2:8" ht="14.25" customHeight="1">
      <c r="B30" s="157"/>
      <c r="C30" s="122"/>
      <c r="D30" s="138"/>
      <c r="E30" s="123"/>
      <c r="F30" s="69" t="s">
        <v>17</v>
      </c>
      <c r="G30" s="38" t="e">
        <f>+G24*0.55</f>
        <v>#DIV/0!</v>
      </c>
      <c r="H30" s="70" t="s">
        <v>7</v>
      </c>
    </row>
    <row r="31" spans="2:8" ht="14.25" customHeight="1">
      <c r="B31" s="157"/>
      <c r="C31" s="122"/>
      <c r="D31" s="138"/>
      <c r="E31" s="123"/>
      <c r="F31" s="69" t="s">
        <v>33</v>
      </c>
      <c r="G31" s="38" t="e">
        <f>+G25*3</f>
        <v>#DIV/0!</v>
      </c>
      <c r="H31" s="70" t="s">
        <v>7</v>
      </c>
    </row>
    <row r="32" spans="2:8" ht="14.25" customHeight="1">
      <c r="B32" s="157"/>
      <c r="C32" s="122"/>
      <c r="D32" s="162"/>
      <c r="E32" s="123"/>
      <c r="F32" s="71" t="s">
        <v>14</v>
      </c>
      <c r="G32" s="66" t="e">
        <f>+G26*2.23</f>
        <v>#DIV/0!</v>
      </c>
      <c r="H32" s="72" t="s">
        <v>7</v>
      </c>
    </row>
    <row r="33" spans="2:8" ht="14.25" customHeight="1">
      <c r="B33" s="157"/>
      <c r="C33" s="124"/>
      <c r="D33" s="139"/>
      <c r="E33" s="125"/>
      <c r="F33" s="69" t="s">
        <v>51</v>
      </c>
      <c r="G33" s="38" t="e">
        <f>+G27*2.63</f>
        <v>#DIV/0!</v>
      </c>
      <c r="H33" s="70" t="s">
        <v>53</v>
      </c>
    </row>
    <row r="34" spans="2:8" ht="14.25" customHeight="1" thickBot="1">
      <c r="B34" s="158"/>
      <c r="C34" s="140" t="s">
        <v>37</v>
      </c>
      <c r="D34" s="141"/>
      <c r="E34" s="142"/>
      <c r="F34" s="73"/>
      <c r="G34" s="44" t="e">
        <f>+SUM(G28:G33)</f>
        <v>#DIV/0!</v>
      </c>
      <c r="H34" s="45" t="s">
        <v>7</v>
      </c>
    </row>
    <row r="35" spans="2:8" ht="12" customHeight="1">
      <c r="B35" s="35"/>
      <c r="C35" s="35"/>
      <c r="D35" s="35"/>
      <c r="E35" s="31"/>
      <c r="F35" s="32"/>
      <c r="G35" s="33"/>
      <c r="H35" s="34"/>
    </row>
    <row r="36" spans="2:8" ht="12" customHeight="1" thickBot="1">
      <c r="B36" s="10" t="s">
        <v>20</v>
      </c>
      <c r="C36" s="7"/>
      <c r="D36" s="7"/>
      <c r="E36" s="7"/>
      <c r="F36" s="7"/>
      <c r="G36" s="8"/>
      <c r="H36" s="9"/>
    </row>
    <row r="37" spans="2:8" ht="14.25" customHeight="1">
      <c r="B37" s="127" t="s">
        <v>46</v>
      </c>
      <c r="C37" s="163" t="s">
        <v>8</v>
      </c>
      <c r="D37" s="164"/>
      <c r="E37" s="165"/>
      <c r="F37" s="74"/>
      <c r="G37" s="75"/>
      <c r="H37" s="166" t="s">
        <v>70</v>
      </c>
    </row>
    <row r="38" spans="2:8" ht="14.25" customHeight="1">
      <c r="B38" s="128"/>
      <c r="C38" s="120" t="s">
        <v>63</v>
      </c>
      <c r="D38" s="137"/>
      <c r="E38" s="121"/>
      <c r="F38" s="37" t="s">
        <v>5</v>
      </c>
      <c r="G38" s="38" t="e">
        <f aca="true" t="shared" si="0" ref="G38:G49">+G9/G$8*G$37</f>
        <v>#DIV/0!</v>
      </c>
      <c r="H38" s="210" t="s">
        <v>4</v>
      </c>
    </row>
    <row r="39" spans="2:8" ht="14.25" customHeight="1">
      <c r="B39" s="128"/>
      <c r="C39" s="122"/>
      <c r="D39" s="138"/>
      <c r="E39" s="123"/>
      <c r="F39" s="37" t="s">
        <v>6</v>
      </c>
      <c r="G39" s="38" t="e">
        <f t="shared" si="0"/>
        <v>#DIV/0!</v>
      </c>
      <c r="H39" s="210" t="s">
        <v>4</v>
      </c>
    </row>
    <row r="40" spans="2:8" ht="14.25" customHeight="1">
      <c r="B40" s="128"/>
      <c r="C40" s="122"/>
      <c r="D40" s="138"/>
      <c r="E40" s="123"/>
      <c r="F40" s="37" t="s">
        <v>17</v>
      </c>
      <c r="G40" s="38" t="e">
        <f t="shared" si="0"/>
        <v>#DIV/0!</v>
      </c>
      <c r="H40" s="210" t="s">
        <v>12</v>
      </c>
    </row>
    <row r="41" spans="2:8" ht="14.25" customHeight="1">
      <c r="B41" s="128"/>
      <c r="C41" s="122"/>
      <c r="D41" s="138"/>
      <c r="E41" s="123"/>
      <c r="F41" s="37" t="s">
        <v>33</v>
      </c>
      <c r="G41" s="38" t="e">
        <f t="shared" si="0"/>
        <v>#DIV/0!</v>
      </c>
      <c r="H41" s="210" t="s">
        <v>15</v>
      </c>
    </row>
    <row r="42" spans="2:8" ht="14.25" customHeight="1">
      <c r="B42" s="128"/>
      <c r="C42" s="122"/>
      <c r="D42" s="162"/>
      <c r="E42" s="123"/>
      <c r="F42" s="37" t="s">
        <v>14</v>
      </c>
      <c r="G42" s="38" t="e">
        <f t="shared" si="0"/>
        <v>#DIV/0!</v>
      </c>
      <c r="H42" s="210" t="s">
        <v>16</v>
      </c>
    </row>
    <row r="43" spans="2:8" ht="14.25" customHeight="1">
      <c r="B43" s="128"/>
      <c r="C43" s="124"/>
      <c r="D43" s="139"/>
      <c r="E43" s="125"/>
      <c r="F43" s="37" t="s">
        <v>51</v>
      </c>
      <c r="G43" s="38" t="e">
        <f t="shared" si="0"/>
        <v>#DIV/0!</v>
      </c>
      <c r="H43" s="210" t="s">
        <v>68</v>
      </c>
    </row>
    <row r="44" spans="2:8" ht="14.25" customHeight="1">
      <c r="B44" s="128"/>
      <c r="C44" s="120" t="s">
        <v>64</v>
      </c>
      <c r="D44" s="137"/>
      <c r="E44" s="121"/>
      <c r="F44" s="37" t="s">
        <v>5</v>
      </c>
      <c r="G44" s="38" t="e">
        <f t="shared" si="0"/>
        <v>#DIV/0!</v>
      </c>
      <c r="H44" s="210" t="s">
        <v>7</v>
      </c>
    </row>
    <row r="45" spans="2:8" ht="14.25" customHeight="1">
      <c r="B45" s="128"/>
      <c r="C45" s="122"/>
      <c r="D45" s="138"/>
      <c r="E45" s="123"/>
      <c r="F45" s="37" t="s">
        <v>6</v>
      </c>
      <c r="G45" s="38" t="e">
        <f t="shared" si="0"/>
        <v>#DIV/0!</v>
      </c>
      <c r="H45" s="210" t="s">
        <v>7</v>
      </c>
    </row>
    <row r="46" spans="2:8" ht="14.25" customHeight="1">
      <c r="B46" s="128"/>
      <c r="C46" s="122"/>
      <c r="D46" s="138"/>
      <c r="E46" s="123"/>
      <c r="F46" s="37" t="s">
        <v>17</v>
      </c>
      <c r="G46" s="38" t="e">
        <f t="shared" si="0"/>
        <v>#DIV/0!</v>
      </c>
      <c r="H46" s="210" t="s">
        <v>7</v>
      </c>
    </row>
    <row r="47" spans="2:8" ht="14.25" customHeight="1">
      <c r="B47" s="128"/>
      <c r="C47" s="122"/>
      <c r="D47" s="138"/>
      <c r="E47" s="123"/>
      <c r="F47" s="37" t="s">
        <v>33</v>
      </c>
      <c r="G47" s="38" t="e">
        <f t="shared" si="0"/>
        <v>#DIV/0!</v>
      </c>
      <c r="H47" s="210" t="s">
        <v>7</v>
      </c>
    </row>
    <row r="48" spans="2:8" ht="14.25" customHeight="1">
      <c r="B48" s="128"/>
      <c r="C48" s="122"/>
      <c r="D48" s="162"/>
      <c r="E48" s="123"/>
      <c r="F48" s="37" t="s">
        <v>14</v>
      </c>
      <c r="G48" s="38" t="e">
        <f t="shared" si="0"/>
        <v>#DIV/0!</v>
      </c>
      <c r="H48" s="210" t="s">
        <v>7</v>
      </c>
    </row>
    <row r="49" spans="2:8" ht="14.25" customHeight="1">
      <c r="B49" s="129"/>
      <c r="C49" s="124"/>
      <c r="D49" s="139"/>
      <c r="E49" s="125"/>
      <c r="F49" s="65" t="s">
        <v>57</v>
      </c>
      <c r="G49" s="38" t="e">
        <f t="shared" si="0"/>
        <v>#DIV/0!</v>
      </c>
      <c r="H49" s="211" t="s">
        <v>62</v>
      </c>
    </row>
    <row r="50" spans="2:8" ht="14.25" customHeight="1" thickBot="1">
      <c r="B50" s="130"/>
      <c r="C50" s="131" t="s">
        <v>9</v>
      </c>
      <c r="D50" s="132"/>
      <c r="E50" s="133"/>
      <c r="F50" s="11"/>
      <c r="G50" s="12" t="e">
        <f>SUM(G44:G49)</f>
        <v>#DIV/0!</v>
      </c>
      <c r="H50" s="212" t="s">
        <v>7</v>
      </c>
    </row>
    <row r="51" spans="2:8" ht="12" customHeight="1" thickBot="1">
      <c r="B51" s="7"/>
      <c r="C51" s="7"/>
      <c r="D51" s="7"/>
      <c r="E51" s="7"/>
      <c r="F51" s="7"/>
      <c r="G51" s="8"/>
      <c r="H51" s="14"/>
    </row>
    <row r="52" spans="2:8" ht="15" customHeight="1">
      <c r="B52" s="147" t="s">
        <v>48</v>
      </c>
      <c r="C52" s="148" t="s">
        <v>49</v>
      </c>
      <c r="D52" s="109" t="s">
        <v>10</v>
      </c>
      <c r="E52" s="109"/>
      <c r="F52" s="40"/>
      <c r="G52" s="41">
        <f>G37</f>
        <v>0</v>
      </c>
      <c r="H52" s="42" t="s">
        <v>2</v>
      </c>
    </row>
    <row r="53" spans="2:8" ht="15" customHeight="1">
      <c r="B53" s="104"/>
      <c r="C53" s="149"/>
      <c r="D53" s="114" t="s">
        <v>65</v>
      </c>
      <c r="E53" s="115"/>
      <c r="F53" s="78" t="s">
        <v>5</v>
      </c>
      <c r="G53" s="76"/>
      <c r="H53" s="79" t="s">
        <v>4</v>
      </c>
    </row>
    <row r="54" spans="2:8" ht="15" customHeight="1">
      <c r="B54" s="104"/>
      <c r="C54" s="149"/>
      <c r="D54" s="116"/>
      <c r="E54" s="117"/>
      <c r="F54" s="78" t="s">
        <v>6</v>
      </c>
      <c r="G54" s="76"/>
      <c r="H54" s="79" t="s">
        <v>4</v>
      </c>
    </row>
    <row r="55" spans="2:8" ht="15" customHeight="1">
      <c r="B55" s="104"/>
      <c r="C55" s="149"/>
      <c r="D55" s="116"/>
      <c r="E55" s="117"/>
      <c r="F55" s="78" t="s">
        <v>17</v>
      </c>
      <c r="G55" s="76"/>
      <c r="H55" s="79" t="s">
        <v>12</v>
      </c>
    </row>
    <row r="56" spans="2:8" ht="15" customHeight="1">
      <c r="B56" s="104"/>
      <c r="C56" s="149"/>
      <c r="D56" s="116"/>
      <c r="E56" s="117"/>
      <c r="F56" s="78" t="s">
        <v>33</v>
      </c>
      <c r="G56" s="76"/>
      <c r="H56" s="79" t="s">
        <v>15</v>
      </c>
    </row>
    <row r="57" spans="2:8" ht="15" customHeight="1">
      <c r="B57" s="104"/>
      <c r="C57" s="149"/>
      <c r="D57" s="116"/>
      <c r="E57" s="117"/>
      <c r="F57" s="78" t="s">
        <v>14</v>
      </c>
      <c r="G57" s="76"/>
      <c r="H57" s="79" t="s">
        <v>16</v>
      </c>
    </row>
    <row r="58" spans="2:8" ht="15" customHeight="1">
      <c r="B58" s="104"/>
      <c r="C58" s="149"/>
      <c r="D58" s="118"/>
      <c r="E58" s="119"/>
      <c r="F58" s="86" t="s">
        <v>51</v>
      </c>
      <c r="G58" s="82"/>
      <c r="H58" s="81" t="s">
        <v>68</v>
      </c>
    </row>
    <row r="59" spans="2:8" ht="15" customHeight="1">
      <c r="B59" s="104"/>
      <c r="C59" s="149"/>
      <c r="D59" s="120" t="s">
        <v>56</v>
      </c>
      <c r="E59" s="121"/>
      <c r="F59" s="37" t="s">
        <v>5</v>
      </c>
      <c r="G59" s="38">
        <f>+G53*2.49</f>
        <v>0</v>
      </c>
      <c r="H59" s="39" t="s">
        <v>7</v>
      </c>
    </row>
    <row r="60" spans="2:8" ht="15" customHeight="1">
      <c r="B60" s="104"/>
      <c r="C60" s="149"/>
      <c r="D60" s="122"/>
      <c r="E60" s="123"/>
      <c r="F60" s="37" t="s">
        <v>6</v>
      </c>
      <c r="G60" s="38">
        <f>+G54*2.71</f>
        <v>0</v>
      </c>
      <c r="H60" s="39" t="s">
        <v>7</v>
      </c>
    </row>
    <row r="61" spans="2:8" ht="15" customHeight="1">
      <c r="B61" s="104"/>
      <c r="C61" s="149"/>
      <c r="D61" s="122"/>
      <c r="E61" s="123"/>
      <c r="F61" s="37" t="s">
        <v>17</v>
      </c>
      <c r="G61" s="38">
        <f>+G55*0.55</f>
        <v>0</v>
      </c>
      <c r="H61" s="39" t="s">
        <v>7</v>
      </c>
    </row>
    <row r="62" spans="2:8" ht="15" customHeight="1">
      <c r="B62" s="104"/>
      <c r="C62" s="149"/>
      <c r="D62" s="122"/>
      <c r="E62" s="123"/>
      <c r="F62" s="37" t="s">
        <v>33</v>
      </c>
      <c r="G62" s="38">
        <f>+G56*3</f>
        <v>0</v>
      </c>
      <c r="H62" s="39" t="s">
        <v>7</v>
      </c>
    </row>
    <row r="63" spans="2:8" ht="15" customHeight="1">
      <c r="B63" s="104"/>
      <c r="C63" s="149"/>
      <c r="D63" s="122"/>
      <c r="E63" s="123"/>
      <c r="F63" s="37" t="s">
        <v>14</v>
      </c>
      <c r="G63" s="38">
        <f>+G57*2.23</f>
        <v>0</v>
      </c>
      <c r="H63" s="39" t="s">
        <v>7</v>
      </c>
    </row>
    <row r="64" spans="2:8" ht="15" customHeight="1">
      <c r="B64" s="104"/>
      <c r="C64" s="149"/>
      <c r="D64" s="124"/>
      <c r="E64" s="125"/>
      <c r="F64" s="65" t="s">
        <v>57</v>
      </c>
      <c r="G64" s="38">
        <f>+G58*2.63</f>
        <v>0</v>
      </c>
      <c r="H64" s="67" t="s">
        <v>66</v>
      </c>
    </row>
    <row r="65" spans="2:8" ht="15" customHeight="1" thickBot="1">
      <c r="B65" s="104"/>
      <c r="C65" s="150"/>
      <c r="D65" s="102" t="s">
        <v>32</v>
      </c>
      <c r="E65" s="102"/>
      <c r="F65" s="43"/>
      <c r="G65" s="44">
        <f>SUM(G59:G64)</f>
        <v>0</v>
      </c>
      <c r="H65" s="45" t="s">
        <v>7</v>
      </c>
    </row>
    <row r="66" spans="2:8" ht="15" customHeight="1">
      <c r="B66" s="104"/>
      <c r="C66" s="151" t="s">
        <v>55</v>
      </c>
      <c r="D66" s="101" t="s">
        <v>10</v>
      </c>
      <c r="E66" s="101"/>
      <c r="F66" s="46"/>
      <c r="G66" s="38">
        <f>G37</f>
        <v>0</v>
      </c>
      <c r="H66" s="39" t="s">
        <v>2</v>
      </c>
    </row>
    <row r="67" spans="2:8" ht="15" customHeight="1">
      <c r="B67" s="104"/>
      <c r="C67" s="151"/>
      <c r="D67" s="182" t="s">
        <v>21</v>
      </c>
      <c r="E67" s="183"/>
      <c r="F67" s="184"/>
      <c r="G67" s="76"/>
      <c r="H67" s="167" t="s">
        <v>3</v>
      </c>
    </row>
    <row r="68" spans="2:8" ht="15" customHeight="1">
      <c r="B68" s="104"/>
      <c r="C68" s="151"/>
      <c r="D68" s="185" t="s">
        <v>69</v>
      </c>
      <c r="E68" s="185"/>
      <c r="F68" s="186" t="s">
        <v>17</v>
      </c>
      <c r="G68" s="76"/>
      <c r="H68" s="167" t="s">
        <v>12</v>
      </c>
    </row>
    <row r="69" spans="2:8" ht="15" customHeight="1">
      <c r="B69" s="104"/>
      <c r="C69" s="151"/>
      <c r="D69" s="185"/>
      <c r="E69" s="185"/>
      <c r="F69" s="186" t="s">
        <v>13</v>
      </c>
      <c r="G69" s="76"/>
      <c r="H69" s="167" t="s">
        <v>15</v>
      </c>
    </row>
    <row r="70" spans="2:8" ht="15" customHeight="1">
      <c r="B70" s="104"/>
      <c r="C70" s="151"/>
      <c r="D70" s="185"/>
      <c r="E70" s="185"/>
      <c r="F70" s="186" t="s">
        <v>14</v>
      </c>
      <c r="G70" s="76"/>
      <c r="H70" s="167" t="s">
        <v>16</v>
      </c>
    </row>
    <row r="71" spans="2:8" ht="15" customHeight="1">
      <c r="B71" s="104"/>
      <c r="C71" s="151"/>
      <c r="D71" s="101" t="s">
        <v>11</v>
      </c>
      <c r="E71" s="101"/>
      <c r="F71" s="46" t="s">
        <v>17</v>
      </c>
      <c r="G71" s="38">
        <f>+G68*0.55</f>
        <v>0</v>
      </c>
      <c r="H71" s="39" t="s">
        <v>7</v>
      </c>
    </row>
    <row r="72" spans="2:8" ht="15" customHeight="1">
      <c r="B72" s="104"/>
      <c r="C72" s="151"/>
      <c r="D72" s="101"/>
      <c r="E72" s="101"/>
      <c r="F72" s="46" t="s">
        <v>13</v>
      </c>
      <c r="G72" s="38">
        <f>+G69*3</f>
        <v>0</v>
      </c>
      <c r="H72" s="39" t="s">
        <v>7</v>
      </c>
    </row>
    <row r="73" spans="2:8" ht="15" customHeight="1">
      <c r="B73" s="104"/>
      <c r="C73" s="151"/>
      <c r="D73" s="101"/>
      <c r="E73" s="101"/>
      <c r="F73" s="46" t="s">
        <v>14</v>
      </c>
      <c r="G73" s="38">
        <f>+G70*2.23</f>
        <v>0</v>
      </c>
      <c r="H73" s="39" t="s">
        <v>7</v>
      </c>
    </row>
    <row r="74" spans="2:8" ht="15" customHeight="1" thickBot="1">
      <c r="B74" s="104"/>
      <c r="C74" s="152"/>
      <c r="D74" s="102" t="s">
        <v>32</v>
      </c>
      <c r="E74" s="102"/>
      <c r="F74" s="43"/>
      <c r="G74" s="44">
        <f>+G71+G72+G73</f>
        <v>0</v>
      </c>
      <c r="H74" s="45" t="s">
        <v>7</v>
      </c>
    </row>
    <row r="75" spans="2:8" ht="15" customHeight="1" thickBot="1">
      <c r="B75" s="105"/>
      <c r="C75" s="145" t="s">
        <v>18</v>
      </c>
      <c r="D75" s="146"/>
      <c r="E75" s="146"/>
      <c r="F75" s="15"/>
      <c r="G75" s="16">
        <f>+G65+G74</f>
        <v>0</v>
      </c>
      <c r="H75" s="17"/>
    </row>
    <row r="76" spans="2:8" ht="48.75" customHeight="1" thickBot="1">
      <c r="B76" s="87" t="s">
        <v>28</v>
      </c>
      <c r="C76" s="88"/>
      <c r="D76" s="88"/>
      <c r="E76" s="88"/>
      <c r="F76" s="88"/>
      <c r="G76" s="88"/>
      <c r="H76" s="89"/>
    </row>
    <row r="77" spans="2:8" ht="12" customHeight="1" thickBot="1">
      <c r="B77" s="7"/>
      <c r="C77" s="7"/>
      <c r="D77" s="7"/>
      <c r="E77" s="7"/>
      <c r="F77" s="7"/>
      <c r="G77" s="8"/>
      <c r="H77" s="14"/>
    </row>
    <row r="78" spans="2:8" ht="15" customHeight="1" thickTop="1">
      <c r="B78" s="50" t="s">
        <v>22</v>
      </c>
      <c r="C78" s="51"/>
      <c r="D78" s="51"/>
      <c r="E78" s="52"/>
      <c r="F78" s="18"/>
      <c r="G78" s="19" t="e">
        <f>+G50-G75</f>
        <v>#DIV/0!</v>
      </c>
      <c r="H78" s="55" t="s">
        <v>26</v>
      </c>
    </row>
    <row r="79" spans="2:8" ht="15" customHeight="1">
      <c r="B79" s="90" t="s">
        <v>38</v>
      </c>
      <c r="C79" s="91"/>
      <c r="D79" s="91"/>
      <c r="E79" s="92"/>
      <c r="F79" s="24"/>
      <c r="G79" s="25" t="e">
        <f>G78/G50*100</f>
        <v>#DIV/0!</v>
      </c>
      <c r="H79" s="58" t="s">
        <v>34</v>
      </c>
    </row>
    <row r="80" spans="2:8" ht="15" customHeight="1">
      <c r="B80" s="93" t="s">
        <v>23</v>
      </c>
      <c r="C80" s="94"/>
      <c r="D80" s="94"/>
      <c r="E80" s="95"/>
      <c r="F80" s="20"/>
      <c r="G80" s="21">
        <v>7</v>
      </c>
      <c r="H80" s="61" t="s">
        <v>24</v>
      </c>
    </row>
    <row r="81" spans="2:8" ht="15" customHeight="1">
      <c r="B81" s="90" t="s">
        <v>25</v>
      </c>
      <c r="C81" s="96"/>
      <c r="D81" s="96"/>
      <c r="E81" s="97"/>
      <c r="F81" s="24"/>
      <c r="G81" s="25" t="e">
        <f>+G78*G80</f>
        <v>#DIV/0!</v>
      </c>
      <c r="H81" s="58" t="s">
        <v>43</v>
      </c>
    </row>
    <row r="82" spans="2:8" ht="15" customHeight="1">
      <c r="B82" s="90" t="s">
        <v>27</v>
      </c>
      <c r="C82" s="96"/>
      <c r="D82" s="96"/>
      <c r="E82" s="97"/>
      <c r="F82" s="24"/>
      <c r="G82" s="25" t="e">
        <f>+G81/G67</f>
        <v>#DIV/0!</v>
      </c>
      <c r="H82" s="58" t="s">
        <v>50</v>
      </c>
    </row>
    <row r="83" spans="2:8" ht="15" customHeight="1" thickBot="1">
      <c r="B83" s="98" t="s">
        <v>39</v>
      </c>
      <c r="C83" s="143"/>
      <c r="D83" s="143"/>
      <c r="E83" s="144"/>
      <c r="F83" s="22"/>
      <c r="G83" s="23" t="e">
        <f>+(G21-G34)/G21*100</f>
        <v>#DIV/0!</v>
      </c>
      <c r="H83" s="64" t="s">
        <v>34</v>
      </c>
    </row>
    <row r="84" spans="2:8" ht="12" customHeight="1" thickTop="1">
      <c r="B84" s="7"/>
      <c r="C84" s="7"/>
      <c r="D84" s="7"/>
      <c r="E84" s="7"/>
      <c r="F84" s="7"/>
      <c r="G84" s="8"/>
      <c r="H84" s="9"/>
    </row>
  </sheetData>
  <sheetProtection password="CCF5" sheet="1"/>
  <mergeCells count="35">
    <mergeCell ref="C22:E27"/>
    <mergeCell ref="C28:E33"/>
    <mergeCell ref="C38:E43"/>
    <mergeCell ref="C44:E49"/>
    <mergeCell ref="B37:B50"/>
    <mergeCell ref="C37:E37"/>
    <mergeCell ref="C50:E50"/>
    <mergeCell ref="B22:B34"/>
    <mergeCell ref="B1:H1"/>
    <mergeCell ref="B2:H2"/>
    <mergeCell ref="B8:F8"/>
    <mergeCell ref="C21:E21"/>
    <mergeCell ref="B9:B21"/>
    <mergeCell ref="C15:E20"/>
    <mergeCell ref="C9:E14"/>
    <mergeCell ref="B80:E80"/>
    <mergeCell ref="B81:E81"/>
    <mergeCell ref="B52:B75"/>
    <mergeCell ref="C52:C65"/>
    <mergeCell ref="D65:E65"/>
    <mergeCell ref="C66:C74"/>
    <mergeCell ref="D66:E66"/>
    <mergeCell ref="D67:E67"/>
    <mergeCell ref="D68:E70"/>
    <mergeCell ref="D71:E73"/>
    <mergeCell ref="D52:E52"/>
    <mergeCell ref="C34:E34"/>
    <mergeCell ref="D53:E58"/>
    <mergeCell ref="D59:E64"/>
    <mergeCell ref="B82:E82"/>
    <mergeCell ref="B83:E83"/>
    <mergeCell ref="D74:E74"/>
    <mergeCell ref="C75:E75"/>
    <mergeCell ref="B76:H76"/>
    <mergeCell ref="B79:E79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秦 健太郎</cp:lastModifiedBy>
  <cp:lastPrinted>2016-04-12T13:47:37Z</cp:lastPrinted>
  <dcterms:created xsi:type="dcterms:W3CDTF">2016-03-29T11:53:31Z</dcterms:created>
  <dcterms:modified xsi:type="dcterms:W3CDTF">2016-06-02T02:43:07Z</dcterms:modified>
  <cp:category/>
  <cp:version/>
  <cp:contentType/>
  <cp:contentStatus/>
</cp:coreProperties>
</file>