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75948516-2327-4D6D-99C9-15A9CE9ADCB3}" xr6:coauthVersionLast="47" xr6:coauthVersionMax="47" xr10:uidLastSave="{00000000-0000-0000-0000-000000000000}"/>
  <workbookProtection workbookAlgorithmName="SHA-512" workbookHashValue="KdC1/sqxhxkMXTKjirCSVCkkofdtRFect9W/I6WhFb3aPnxs7/qSeeKysJwEikaNyaGy4I/jH0F3NcvE6QuAKA==" workbookSaltValue="r88fOONYs/A7Qs23JzupUg=="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許可申請書!$A$1:$K$36</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4" i="27" a="1"/>
  <c r="F12" i="27" a="1"/>
  <c r="D138" i="27" a="1"/>
  <c r="D121" i="27" a="1"/>
  <c r="D18" i="27" a="1"/>
  <c r="D12" i="27" a="1"/>
  <c r="D8" i="36" a="1"/>
  <c r="D16" i="27" a="1"/>
  <c r="D13" i="36" a="1"/>
  <c r="E99" i="27" a="1"/>
  <c r="D3" i="36" a="1"/>
  <c r="D6" i="27" a="1"/>
  <c r="D136" i="27" a="1"/>
  <c r="J12" i="27" a="1"/>
  <c r="H12" i="27" a="1"/>
  <c r="D14"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E39" i="27" a="1"/>
  <c r="E38" i="27" a="1"/>
  <c r="D41" i="27" a="1"/>
  <c r="E29" i="27" a="1"/>
  <c r="D40" i="27" a="1"/>
  <c r="E35" i="27" a="1"/>
  <c r="D39" i="27" a="1"/>
  <c r="D78" i="27" a="1"/>
  <c r="D29" i="27" a="1"/>
  <c r="E41" i="27" a="1"/>
  <c r="E32" i="27" a="1"/>
  <c r="E27" i="27" a="1"/>
  <c r="D4" i="27" a="1"/>
  <c r="D38" i="27" a="1"/>
  <c r="D27" i="27" a="1"/>
  <c r="D33" i="27" a="1"/>
  <c r="D37" i="27" a="1"/>
  <c r="E28" i="27" a="1"/>
  <c r="D25" i="27" a="1"/>
  <c r="D31" i="27" a="1"/>
  <c r="E34" i="27" a="1"/>
  <c r="E33" i="27" a="1"/>
  <c r="D26" i="27" a="1"/>
  <c r="D28" i="27" a="1"/>
  <c r="E26" i="27" a="1"/>
  <c r="E40" i="27" a="1"/>
  <c r="D32" i="27" a="1"/>
  <c r="D35" i="27" a="1"/>
  <c r="D34"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<sst xmlns="http://schemas.openxmlformats.org/spreadsheetml/2006/main" count="2589" uniqueCount="1813">
  <si>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</si>
  <si>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</si>
  <si>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</si>
  <si>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</si>
  <si>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</si>
  <si>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</si>
  <si>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</si>
  <si>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</si>
  <si>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</si>
  <si>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</si>
  <si>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</si>
  <si>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</si>
  <si>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</si>
  <si>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</si>
  <si>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</si>
  <si>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</si>
  <si>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</si>
  <si>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</si>
  <si>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</si>
  <si>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</si>
  <si>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</si>
  <si>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</si>
  <si>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</si>
  <si>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</si>
  <si>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</si>
  <si>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</si>
  <si>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</si>
  <si>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</si>
  <si>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</si>
  <si>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</si>
  <si>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</si>
  <si>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</si>
  <si>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</si>
  <si>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</si>
  <si>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</si>
  <si>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</si>
  <si>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</si>
  <si>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</si>
  <si>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</si>
  <si>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</si>
  <si>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</si>
  <si>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</si>
  <si>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</si>
  <si>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</si>
  <si>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</si>
  <si>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</si>
  <si>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</si>
  <si>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</si>
  <si>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</si>
  <si>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</si>
  <si>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</si>
  <si>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</si>
  <si>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</si>
  <si>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</si>
  <si>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</si>
  <si>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</si>
  <si>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</si>
  <si>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</si>
  <si>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</si>
  <si>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</si>
  <si>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</si>
  <si>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</si>
  <si>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</si>
  <si>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</si>
  <si>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</si>
  <si>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</si>
  <si>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</si>
  <si>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</si>
  <si>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</si>
  <si>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</si>
  <si>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</si>
  <si>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</si>
  <si>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</si>
  <si>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</si>
  <si>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</si>
  <si>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</si>
  <si>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</si>
  <si>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</si>
  <si>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</si>
  <si>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</si>
  <si>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</si>
  <si>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</si>
  <si>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</si>
  <si>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</si>
  <si>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</si>
  <si>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</si>
  <si>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</si>
  <si>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</si>
  <si>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</si>
  <si>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</si>
  <si>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</si>
  <si>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</si>
  <si>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</si>
  <si>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</si>
  <si>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</si>
  <si>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</si>
  <si>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</si>
  <si>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</si>
  <si>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</si>
  <si>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</si>
  <si>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</si>
  <si>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</si>
  <si>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</si>
  <si>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</si>
  <si>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</si>
  <si>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</si>
  <si>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</si>
  <si>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</si>
  <si>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</si>
  <si>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</si>
  <si>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</si>
  <si>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</si>
  <si>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</si>
  <si>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</si>
  <si>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</si>
  <si>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</si>
  <si>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</si>
  <si>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</si>
  <si>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</si>
  <si>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</si>
  <si>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</si>
  <si>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</si>
  <si>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</si>
  <si>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</si>
  <si>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</si>
  <si>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</si>
  <si>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</si>
  <si>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</si>
  <si>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</si>
  <si>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</si>
  <si>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</si>
  <si>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</si>
  <si>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</si>
  <si>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</si>
  <si>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</si>
  <si>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</si>
  <si>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</si>
  <si>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</si>
  <si>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</si>
  <si>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</si>
  <si>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</si>
  <si>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</si>
  <si>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</si>
  <si>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</si>
  <si>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</si>
  <si>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</si>
  <si>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</si>
  <si>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</si>
  <si>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</si>
  <si>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</si>
  <si>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</si>
  <si>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</si>
  <si>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</si>
  <si>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</si>
  <si>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</si>
  <si>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</si>
  <si>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</si>
  <si>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</si>
  <si>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</si>
  <si>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</si>
  <si>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</si>
  <si>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</si>
  <si>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</si>
  <si>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</si>
  <si>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</si>
  <si>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</si>
  <si>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</si>
  <si>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</si>
  <si>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</si>
  <si>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</si>
  <si>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</si>
  <si>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</si>
  <si>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</si>
  <si>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</si>
  <si>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</si>
  <si>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</si>
  <si>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</si>
  <si>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</si>
  <si>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</si>
  <si>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</si>
  <si>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</si>
  <si>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</si>
  <si>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</si>
  <si>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</si>
  <si>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</si>
  <si>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</si>
  <si>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</si>
  <si>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</si>
  <si>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</si>
  <si>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</si>
  <si>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</si>
  <si>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</si>
  <si>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</si>
  <si>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</si>
  <si>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</si>
  <si>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</si>
  <si>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</si>
  <si>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</si>
  <si>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</si>
  <si>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</si>
  <si>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</si>
  <si>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</si>
  <si>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</si>
  <si>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</si>
  <si>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</si>
  <si>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</si>
  <si>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</si>
  <si>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</si>
  <si>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</si>
  <si>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</si>
  <si>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</si>
  <si>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</si>
  <si>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</si>
  <si>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</si>
  <si>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</si>
  <si>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</si>
  <si>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</si>
  <si>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</si>
  <si>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</si>
  <si>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</si>
  <si>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</si>
  <si>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</si>
  <si>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</si>
  <si>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</si>
  <si>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</si>
  <si>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</si>
  <si>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</si>
  <si>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</si>
  <si>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</si>
  <si>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</si>
  <si>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</si>
  <si>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</si>
  <si>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</si>
  <si>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</si>
  <si>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</si>
  <si>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</si>
  <si>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</si>
  <si>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</si>
  <si>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</si>
  <si>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</si>
  <si>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</si>
  <si>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</si>
  <si>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</si>
  <si>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</si>
  <si>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</si>
  <si>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</si>
  <si>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</si>
  <si>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</si>
  <si>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</si>
  <si>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</si>
  <si>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</si>
  <si>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</si>
  <si>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</si>
  <si>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</si>
  <si>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</si>
  <si>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</si>
  <si>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</si>
  <si>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</si>
  <si>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</si>
  <si>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</si>
  <si>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</si>
  <si>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</si>
  <si>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</si>
  <si>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</si>
  <si>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</si>
  <si>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</si>
  <si>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</si>
  <si>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</si>
  <si>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</si>
  <si>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</si>
  <si>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</si>
  <si>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</si>
  <si>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</si>
  <si>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</si>
  <si>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</si>
  <si>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</si>
  <si>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</si>
  <si>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</si>
  <si>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</si>
  <si>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</si>
  <si>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</si>
  <si>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</si>
  <si>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</si>
  <si>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</si>
  <si>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</si>
  <si>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</si>
  <si>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</si>
  <si>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</si>
  <si>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</si>
  <si>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</si>
  <si>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</si>
  <si>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</si>
  <si>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</si>
  <si>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</si>
  <si>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</si>
  <si>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</si>
  <si>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</si>
  <si>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</si>
  <si>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</si>
  <si>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</si>
  <si>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</si>
  <si>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</si>
  <si>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</si>
  <si>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</si>
  <si>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</si>
  <si>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</si>
  <si>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</si>
  <si>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</si>
  <si>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</si>
  <si>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</si>
  <si>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</si>
  <si>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</si>
  <si>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</si>
  <si>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</si>
  <si>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</si>
  <si>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</si>
  <si>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</si>
  <si>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</si>
  <si>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</si>
  <si>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</si>
  <si>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</si>
  <si>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</si>
  <si>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</si>
  <si>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</si>
  <si>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</si>
  <si>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</si>
  <si>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</si>
  <si>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</si>
  <si>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</si>
  <si>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</si>
  <si>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</si>
  <si>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</si>
  <si>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</si>
  <si>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</si>
  <si>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</si>
  <si>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</si>
  <si>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</si>
  <si>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</si>
  <si>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</si>
  <si>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</si>
  <si>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</si>
  <si>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</si>
  <si>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</si>
  <si>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</si>
  <si>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</si>
  <si>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</si>
  <si>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</si>
  <si>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</si>
  <si>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</si>
  <si>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</si>
  <si>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</si>
  <si>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</si>
  <si>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</si>
  <si>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</si>
  <si>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</si>
  <si>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</si>
  <si>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</si>
  <si>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</si>
  <si>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</si>
  <si>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</si>
  <si>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</si>
  <si>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</si>
  <si>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</si>
  <si>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</si>
  <si>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</si>
  <si>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</si>
  <si>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</si>
  <si>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</si>
  <si>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</si>
  <si>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</si>
  <si>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</si>
  <si>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</si>
  <si>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</si>
  <si>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</si>
  <si>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</si>
  <si>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</si>
  <si>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</si>
  <si>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</si>
  <si>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</si>
  <si>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</si>
  <si>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</si>
  <si>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</si>
  <si>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</si>
  <si>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</si>
  <si>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</si>
  <si>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</si>
  <si>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</si>
  <si>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</si>
  <si>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</si>
  <si>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</si>
  <si>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</si>
  <si>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</si>
  <si>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</si>
  <si>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</si>
  <si>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</si>
  <si>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</si>
  <si>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</si>
  <si>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</si>
  <si>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</si>
  <si>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</si>
  <si>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</si>
  <si>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</si>
  <si>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</si>
  <si>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</si>
  <si>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</si>
  <si>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</si>
  <si>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</si>
  <si>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</si>
  <si>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</si>
  <si>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</si>
  <si>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</si>
  <si>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</si>
  <si>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</si>
  <si>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</si>
  <si>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</si>
  <si>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</si>
  <si>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</si>
  <si>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</si>
  <si>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</si>
  <si>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</si>
  <si>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</si>
  <si>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</si>
  <si>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</si>
  <si>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</si>
  <si>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</si>
  <si>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</si>
  <si>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</si>
  <si>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</si>
  <si>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</si>
  <si>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</si>
  <si>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</si>
  <si>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</si>
  <si>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</si>
  <si>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</si>
  <si>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</si>
  <si>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</si>
  <si>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</si>
  <si>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</si>
  <si>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</si>
  <si>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</si>
  <si>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</si>
  <si>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</si>
  <si>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</si>
  <si>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</si>
  <si>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</si>
  <si>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</si>
  <si>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</si>
  <si>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</si>
  <si>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</si>
  <si>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</si>
  <si>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</si>
  <si>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</si>
  <si>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</si>
  <si>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</si>
  <si>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</si>
  <si>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</si>
  <si>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</si>
  <si>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</si>
  <si>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</si>
  <si>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</si>
  <si>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</si>
  <si>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</si>
  <si>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</si>
  <si>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</si>
  <si>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</si>
  <si>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</si>
  <si>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</si>
  <si>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</si>
  <si>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</si>
  <si>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</si>
  <si>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</si>
  <si>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</si>
  <si>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</si>
  <si>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</si>
  <si>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</si>
  <si>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</si>
  <si>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</si>
  <si>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</si>
  <si>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</si>
  <si>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</si>
  <si>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</si>
  <si>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</si>
  <si>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</si>
  <si>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</si>
  <si>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</si>
  <si>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</si>
  <si>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</si>
  <si>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</si>
  <si>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</si>
  <si>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</si>
  <si>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</si>
  <si>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</si>
  <si>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</si>
  <si>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</si>
  <si>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</si>
  <si>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</si>
  <si>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</si>
  <si>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</si>
  <si>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</si>
  <si>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</si>
  <si>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</si>
  <si>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</si>
  <si>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</si>
  <si>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</si>
  <si>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</si>
  <si>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</si>
  <si>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</si>
  <si>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</si>
  <si>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</si>
  <si>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</si>
  <si>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</si>
  <si>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</si>
  <si>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</si>
  <si>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</si>
  <si>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</si>
  <si>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</si>
  <si>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</si>
  <si>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</si>
  <si>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</si>
  <si>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</si>
  <si>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</si>
  <si>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</si>
  <si>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</si>
  <si>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</si>
  <si>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</si>
  <si>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</si>
  <si>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</si>
  <si>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</si>
  <si>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</si>
  <si>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</si>
  <si>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</si>
  <si>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</si>
  <si>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</si>
  <si>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</si>
  <si>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</si>
  <si>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</si>
  <si>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</si>
  <si>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</si>
  <si>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</si>
  <si>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</si>
  <si>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</si>
  <si>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</si>
  <si>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</si>
  <si>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</si>
  <si>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</si>
  <si>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</si>
  <si>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</si>
  <si>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</si>
  <si>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</si>
  <si>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</si>
  <si>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</si>
  <si>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</si>
  <si>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</si>
  <si>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</si>
  <si>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</si>
  <si>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</si>
  <si>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</si>
  <si>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</si>
  <si>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</si>
  <si>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</si>
  <si>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</si>
  <si>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</si>
  <si>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</si>
  <si>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</si>
  <si>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</si>
  <si>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</si>
  <si>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</si>
  <si>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</si>
  <si>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</si>
  <si>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</si>
  <si>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</si>
  <si>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</si>
  <si>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</si>
  <si>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</si>
  <si>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</si>
  <si>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</si>
  <si>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</si>
  <si>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</si>
  <si>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</si>
  <si>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</si>
  <si>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</si>
  <si>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</si>
  <si>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</si>
  <si>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</si>
  <si>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</si>
  <si>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</si>
  <si>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</si>
  <si>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</si>
  <si>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</si>
  <si>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</si>
  <si>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</si>
  <si>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</si>
  <si>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</si>
  <si>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</si>
  <si>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</si>
  <si>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</si>
  <si>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</si>
  <si>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</si>
  <si>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</si>
  <si>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</si>
  <si>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</si>
  <si>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</si>
  <si>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</si>
  <si>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</si>
  <si>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</si>
  <si>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</si>
  <si>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</si>
  <si>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</si>
  <si>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</si>
  <si>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</si>
  <si>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</si>
  <si>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</si>
  <si>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</si>
  <si>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</si>
  <si>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</si>
  <si>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</si>
  <si>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</si>
  <si>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</si>
  <si>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</si>
  <si>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</si>
  <si>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</si>
  <si>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</si>
  <si>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</si>
  <si>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</si>
  <si>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</si>
  <si>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</si>
  <si>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</si>
  <si>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</si>
  <si>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</si>
  <si>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</si>
  <si>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</si>
  <si>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</si>
  <si>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</si>
  <si>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</si>
  <si>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</si>
  <si>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</si>
  <si>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</si>
  <si>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</si>
  <si>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</si>
  <si>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</si>
  <si>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</si>
  <si>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</si>
  <si>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</si>
  <si>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</si>
  <si>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</si>
  <si>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</si>
  <si>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</si>
  <si>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</si>
  <si>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</si>
  <si>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</si>
  <si>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</si>
  <si>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</si>
  <si>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</si>
  <si>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</si>
  <si>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</si>
  <si>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</si>
  <si>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</si>
  <si>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</si>
  <si>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</si>
  <si>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</si>
  <si>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</si>
  <si>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</si>
  <si>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</si>
  <si>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</si>
  <si>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</si>
  <si>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</si>
  <si>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</si>
  <si>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</si>
  <si>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</si>
  <si>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</si>
  <si>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</si>
  <si>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</si>
  <si>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</si>
  <si>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</si>
  <si>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</si>
  <si>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</si>
  <si>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</si>
  <si>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</si>
  <si>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</si>
  <si>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</si>
  <si>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</si>
  <si>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</si>
  <si>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</si>
  <si>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</si>
  <si>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</si>
  <si>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</si>
  <si>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</si>
  <si>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</si>
  <si>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</si>
  <si>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</si>
  <si>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</si>
  <si>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</si>
  <si>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</si>
  <si>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</si>
  <si>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</si>
  <si>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</si>
  <si>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</si>
  <si>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</si>
  <si>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</si>
  <si>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</si>
  <si>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</si>
  <si>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</si>
  <si>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</si>
  <si>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</si>
  <si>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</si>
  <si>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</si>
  <si>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</si>
  <si>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</si>
  <si>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</si>
  <si>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</si>
  <si>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</si>
  <si>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</si>
  <si>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</si>
  <si>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</si>
  <si>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</si>
  <si>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</si>
  <si>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</si>
  <si>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</si>
  <si>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</si>
  <si>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</si>
  <si>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</si>
  <si>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</si>
  <si>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</si>
  <si>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</si>
  <si>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</si>
  <si>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</si>
  <si>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</si>
  <si>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</si>
  <si>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</si>
  <si>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</si>
  <si>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</si>
  <si>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</si>
  <si>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</si>
  <si>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</si>
  <si>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</si>
  <si>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</si>
  <si>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</si>
  <si>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</si>
  <si>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</si>
  <si>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</si>
  <si>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</si>
  <si>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</si>
  <si>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</si>
  <si>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</si>
  <si>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</si>
  <si>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</si>
  <si>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</si>
  <si>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</si>
  <si>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</si>
  <si>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</si>
  <si>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</si>
  <si>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</si>
  <si>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</si>
  <si>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</si>
  <si>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</si>
  <si>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</si>
  <si>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</si>
  <si>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</si>
  <si>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</si>
  <si>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</si>
  <si>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</si>
  <si>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</si>
  <si>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</si>
  <si>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</si>
  <si>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</si>
  <si>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</si>
  <si>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</si>
  <si>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</si>
  <si>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</si>
  <si>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</si>
  <si>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</si>
  <si>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</si>
  <si>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</si>
  <si>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</si>
  <si>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</si>
  <si>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</si>
  <si>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</si>
  <si>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</si>
  <si>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</si>
  <si>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</si>
  <si>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</si>
  <si>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</si>
  <si>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</si>
  <si>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</si>
  <si>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</si>
  <si>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</si>
  <si>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</si>
  <si>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</si>
  <si>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</si>
  <si>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</si>
  <si>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</si>
  <si>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</si>
  <si>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</si>
  <si>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</si>
  <si>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</si>
  <si>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</si>
  <si>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</si>
  <si>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</si>
  <si>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</si>
  <si>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</si>
  <si>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</si>
  <si>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</si>
  <si>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</si>
  <si>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</si>
  <si>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</si>
  <si>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</si>
  <si>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</si>
  <si>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</si>
  <si>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</si>
  <si>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</si>
  <si>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</si>
  <si>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</si>
  <si>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</si>
  <si>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</si>
  <si>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</si>
  <si>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</si>
  <si>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</si>
  <si>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</si>
  <si>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</si>
  <si>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</si>
  <si>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</si>
  <si>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</si>
  <si>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</si>
  <si>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</si>
  <si>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</si>
  <si>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</si>
  <si>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</si>
  <si>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</si>
  <si>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</si>
  <si>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</si>
  <si>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</si>
  <si>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</si>
  <si>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</si>
  <si>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</si>
  <si>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</si>
  <si>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</si>
  <si>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</si>
  <si>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</si>
  <si>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</si>
  <si>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</si>
  <si>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</si>
  <si>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</si>
  <si>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</si>
  <si>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</si>
  <si>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</si>
  <si>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</si>
  <si>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</si>
  <si>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</si>
  <si>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</si>
  <si>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</si>
  <si>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</si>
  <si>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</si>
  <si>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</si>
  <si>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</si>
  <si>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</si>
  <si>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</si>
  <si>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</si>
  <si>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</si>
  <si>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</si>
  <si>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</si>
  <si>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</si>
  <si>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</si>
  <si>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</si>
  <si>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</si>
  <si>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</si>
  <si>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</si>
  <si>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</si>
  <si>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</si>
  <si>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</si>
  <si>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</si>
  <si>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</si>
  <si>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</si>
  <si>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</si>
  <si>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</si>
  <si>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</si>
  <si>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</si>
  <si>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</si>
  <si>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</si>
  <si>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</si>
  <si>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</si>
  <si>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</si>
  <si>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</si>
  <si>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</si>
  <si>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</si>
  <si>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</si>
  <si>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</si>
  <si>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</si>
  <si>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</si>
  <si>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</si>
  <si>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</si>
  <si>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</si>
  <si>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</si>
  <si>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</si>
  <si>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</si>
  <si>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</si>
  <si>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</si>
  <si>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</si>
  <si>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</si>
  <si>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</si>
  <si>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</si>
  <si>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</si>
  <si>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</si>
  <si>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</si>
  <si>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</si>
  <si>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</si>
  <si>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</si>
  <si>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</si>
  <si>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</si>
  <si>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</si>
  <si>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</si>
  <si>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</si>
  <si>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</si>
  <si>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</si>
  <si>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</si>
  <si>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</si>
  <si>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</si>
  <si>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</si>
  <si>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</si>
  <si>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</si>
  <si>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</si>
  <si>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</si>
  <si>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</si>
  <si>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</si>
  <si>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</si>
  <si>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</si>
  <si>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</si>
  <si>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</si>
  <si>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</si>
  <si>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</si>
  <si>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</si>
  <si>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</si>
  <si>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</si>
  <si>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</si>
  <si>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</si>
  <si>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</si>
  <si>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</si>
  <si>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</si>
  <si>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</si>
  <si>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</si>
  <si>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</si>
  <si>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</si>
  <si>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</si>
  <si>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</si>
  <si>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</si>
  <si>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</si>
  <si>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</si>
  <si>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</si>
  <si>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</si>
  <si>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</si>
  <si>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</si>
  <si>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</si>
  <si>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</si>
  <si>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</si>
  <si>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</si>
  <si>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</si>
  <si>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</si>
  <si>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</si>
  <si>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</si>
  <si>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</si>
  <si>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</si>
  <si>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</si>
  <si>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</si>
  <si>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</si>
  <si>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</si>
  <si>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</si>
  <si>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</si>
  <si>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</si>
  <si>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</si>
  <si>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</si>
  <si>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</si>
  <si>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</si>
  <si>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</si>
  <si>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</si>
  <si>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</si>
  <si>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</si>
  <si>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</si>
  <si>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</si>
  <si>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</si>
  <si>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</si>
  <si>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</si>
  <si>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</si>
  <si>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</si>
  <si>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</si>
  <si>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</si>
  <si>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</si>
  <si>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</si>
  <si>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</si>
  <si>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</si>
  <si>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</si>
  <si>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</si>
  <si>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</si>
  <si>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</si>
  <si>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</si>
  <si>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</si>
  <si>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</si>
  <si>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</si>
  <si>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</si>
  <si>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</si>
  <si>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</si>
  <si>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</si>
  <si>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</si>
  <si>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</si>
  <si>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</si>
  <si>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</si>
  <si>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</si>
  <si>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</si>
  <si>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</si>
  <si>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</si>
  <si>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</si>
  <si>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</si>
  <si>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</si>
  <si>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</si>
  <si>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</si>
  <si>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</si>
  <si>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</si>
  <si>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</si>
  <si>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</si>
  <si>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</si>
  <si>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</si>
  <si>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</si>
  <si>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</si>
  <si>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</si>
  <si>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</si>
  <si>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</si>
  <si>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</si>
  <si>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</si>
  <si>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</si>
  <si>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</si>
  <si>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</si>
  <si>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</si>
  <si>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</si>
  <si>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</si>
  <si>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</si>
  <si>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</si>
  <si>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</si>
  <si>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</si>
  <si>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</si>
  <si>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</si>
  <si>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</si>
  <si>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</si>
  <si>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</si>
  <si>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</si>
  <si>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</si>
  <si>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</si>
  <si>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</si>
  <si>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</si>
  <si>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</si>
  <si>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</si>
  <si>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</si>
  <si>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</si>
  <si>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</si>
  <si>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</si>
  <si>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</si>
  <si>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</si>
  <si>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</si>
  <si>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</si>
  <si>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</si>
  <si>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</si>
  <si>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</si>
  <si>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</si>
  <si>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</si>
  <si>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</si>
  <si>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</si>
  <si>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</si>
  <si>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</si>
  <si>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</si>
  <si>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</si>
  <si>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</si>
  <si>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</si>
  <si>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</si>
  <si>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</si>
  <si>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</si>
  <si>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</si>
  <si>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</si>
  <si>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</si>
  <si>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</si>
  <si>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</si>
  <si>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</si>
  <si>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</si>
  <si>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</si>
  <si>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</si>
  <si>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</si>
  <si>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</si>
  <si>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</si>
  <si>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</si>
  <si>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</si>
  <si>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</si>
  <si>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</si>
  <si>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</si>
  <si>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</si>
  <si>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</si>
  <si>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</si>
  <si>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</si>
  <si>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</si>
  <si>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</si>
  <si>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</si>
  <si>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</si>
  <si>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</si>
  <si>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</si>
  <si>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</si>
  <si>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</si>
  <si>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</si>
  <si>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</si>
  <si>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</si>
  <si>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</si>
  <si>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</si>
  <si>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</si>
  <si>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</si>
  <si>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</si>
  <si>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</si>
  <si>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</si>
  <si>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</si>
  <si>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</si>
  <si>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</si>
  <si>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</si>
  <si>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</si>
  <si>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</si>
  <si>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</si>
  <si>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</si>
  <si>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</si>
  <si>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</si>
  <si>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</si>
  <si>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</si>
  <si>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</si>
  <si>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</si>
  <si>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</si>
  <si>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</si>
  <si>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</si>
  <si>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</si>
  <si>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</si>
  <si>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</si>
  <si>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</si>
  <si>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</si>
  <si>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</si>
  <si>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</si>
  <si>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</si>
  <si>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</si>
  <si>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</si>
  <si>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</si>
  <si>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</si>
  <si>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</si>
  <si>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</si>
  <si>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</si>
  <si>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</si>
  <si>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</si>
  <si>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</si>
  <si>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</si>
  <si>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</si>
  <si>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</si>
  <si>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</si>
  <si>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</si>
  <si>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</si>
  <si>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</si>
  <si>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</si>
  <si>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</si>
  <si>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</si>
  <si>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</si>
  <si>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</si>
  <si>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</si>
  <si>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</si>
  <si>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</si>
  <si>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</si>
  <si>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</si>
  <si>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</si>
  <si>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</si>
  <si>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</si>
  <si>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</si>
  <si>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</si>
  <si>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</si>
  <si>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</si>
  <si>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</si>
  <si>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</si>
  <si>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</si>
  <si>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</si>
  <si>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</si>
  <si>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</si>
  <si>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</si>
  <si>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</si>
  <si>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</si>
  <si>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</si>
  <si>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</si>
  <si>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</si>
  <si>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</si>
  <si>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</si>
  <si>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</si>
  <si>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</si>
  <si>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</si>
  <si>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</si>
  <si>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</si>
  <si>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</si>
  <si>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</si>
  <si>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</si>
  <si>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</si>
  <si>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</si>
  <si>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</si>
  <si>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</si>
  <si>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</si>
  <si>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</si>
  <si>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</si>
  <si>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</si>
  <si>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</si>
  <si>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</si>
  <si>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</si>
  <si>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</si>
  <si>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</si>
  <si>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</si>
  <si>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</si>
  <si>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</si>
  <si>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</si>
  <si>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</si>
  <si>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</si>
  <si>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</si>
  <si>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</si>
  <si>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</si>
  <si>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</si>
  <si>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</si>
  <si>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</si>
  <si>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</si>
  <si>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</si>
  <si>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</si>
  <si>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</si>
  <si>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</si>
  <si>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</si>
  <si>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</si>
  <si>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</si>
  <si>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</si>
  <si>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</si>
  <si>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</si>
  <si>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</si>
  <si>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</si>
  <si>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</si>
  <si>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</si>
  <si>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</si>
  <si>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</si>
  <si>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</si>
  <si>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</si>
  <si>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</si>
  <si>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</si>
  <si>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</si>
  <si>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</si>
  <si>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</si>
  <si>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</si>
  <si>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</si>
  <si>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</si>
  <si>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</si>
  <si>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</si>
  <si>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</si>
  <si>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</si>
  <si>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</si>
  <si>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</si>
  <si>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</si>
  <si>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</si>
  <si>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</si>
  <si>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</si>
  <si>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</si>
  <si>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</si>
  <si>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</si>
  <si>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</si>
  <si>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</si>
  <si>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</si>
  <si>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</si>
  <si>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</si>
  <si>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</si>
  <si>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</si>
  <si>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</si>
  <si>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</si>
  <si>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</si>
  <si>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</si>
  <si>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</si>
  <si>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</si>
  <si>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</si>
  <si>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</si>
  <si>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</si>
  <si>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</si>
  <si>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</si>
  <si>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</si>
  <si>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</si>
  <si>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</si>
  <si>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</si>
  <si>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</si>
  <si>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</si>
  <si>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</si>
  <si>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</si>
  <si>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</si>
  <si>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</si>
  <si>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</si>
  <si>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</si>
  <si>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</si>
  <si>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</si>
  <si>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</si>
  <si>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</si>
  <si>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</si>
  <si>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</si>
  <si>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</si>
  <si>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</si>
  <si>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</si>
  <si>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</si>
  <si>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</si>
  <si>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</si>
  <si>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</si>
  <si>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</si>
  <si>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</si>
  <si>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</si>
  <si>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</si>
  <si>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</si>
  <si>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</si>
  <si>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</si>
  <si>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</si>
  <si>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</si>
  <si>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</si>
  <si>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</si>
  <si>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</si>
  <si>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</si>
  <si>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</si>
  <si>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</si>
  <si>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</si>
  <si>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</si>
  <si>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</si>
  <si>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</si>
  <si>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</si>
  <si>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</si>
  <si>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</si>
  <si>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</si>
  <si>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</si>
  <si>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</si>
  <si>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</si>
  <si>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</si>
  <si>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</si>
  <si>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</si>
  <si>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</si>
  <si>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</si>
  <si>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</si>
  <si>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</si>
  <si>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</si>
  <si>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</si>
  <si>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</si>
  <si>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</si>
  <si>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</si>
  <si>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</si>
  <si>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</si>
  <si>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</si>
  <si>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</si>
  <si>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</si>
  <si>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</si>
  <si>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</si>
  <si>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</si>
  <si>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</si>
  <si>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</si>
  <si>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</si>
  <si>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</si>
  <si>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</si>
  <si>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</si>
  <si>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</si>
  <si>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</si>
  <si>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</si>
  <si>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</si>
  <si>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</si>
  <si>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</si>
  <si>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</si>
  <si>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</si>
  <si>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</si>
  <si>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</si>
  <si>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</si>
  <si>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</si>
  <si>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</si>
  <si>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</si>
  <si>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</si>
  <si>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</si>
  <si>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</si>
  <si>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</si>
  <si>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</si>
  <si>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</si>
  <si>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</si>
  <si>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</si>
  <si>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</si>
  <si>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</si>
  <si>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</si>
  <si>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</si>
  <si>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</si>
  <si>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</si>
  <si>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</si>
  <si>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</si>
  <si>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</si>
  <si>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</si>
  <si>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</si>
  <si>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</si>
  <si>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</si>
  <si>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</si>
  <si>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</si>
  <si>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</si>
  <si>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</si>
  <si>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</si>
  <si>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</si>
  <si>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</si>
  <si>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</si>
  <si>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</si>
  <si>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</si>
  <si>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</si>
  <si>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</si>
  <si>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</si>
  <si>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</si>
  <si>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</si>
  <si>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</si>
  <si>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</si>
  <si>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</si>
  <si>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</si>
  <si>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</si>
  <si>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</si>
  <si>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</si>
  <si>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</si>
  <si>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</si>
  <si>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</si>
  <si>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</si>
  <si>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</si>
  <si>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</si>
  <si>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</si>
  <si>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</si>
  <si>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</si>
  <si>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</si>
  <si>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</si>
  <si>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</si>
  <si>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</si>
  <si>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</si>
  <si>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</si>
  <si>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</si>
  <si>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</si>
  <si>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</si>
  <si>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</si>
  <si>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</si>
  <si>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</si>
  <si>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</si>
  <si>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</si>
  <si>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</si>
  <si>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</si>
  <si>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</si>
  <si>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</si>
  <si>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</si>
  <si>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</si>
  <si>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</si>
  <si>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</si>
  <si>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</si>
  <si>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</si>
  <si>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</si>
  <si>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</si>
  <si>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</si>
  <si>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</si>
  <si>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</si>
  <si>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</si>
  <si>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</si>
  <si>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</si>
  <si>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</si>
  <si>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</si>
  <si>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</si>
  <si>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</si>
  <si>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</si>
  <si>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</si>
  <si>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</si>
  <si>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</si>
  <si>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</si>
  <si>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</si>
  <si>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</si>
  <si>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</si>
  <si>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</si>
  <si>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</si>
  <si>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</si>
  <si>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</si>
  <si>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</si>
  <si>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</si>
  <si>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</si>
  <si>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</si>
  <si>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</si>
  <si>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</si>
  <si>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</si>
  <si>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</si>
  <si>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</si>
  <si>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</si>
  <si>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</si>
  <si>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</si>
  <si>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</si>
  <si>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</si>
  <si>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</si>
  <si>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</si>
  <si>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</si>
  <si>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</si>
  <si>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</si>
  <si>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</si>
  <si>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</si>
  <si>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</si>
  <si>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</si>
  <si>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</si>
  <si>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</si>
  <si>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</si>
  <si>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</si>
  <si>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</si>
  <si>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</si>
  <si>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</si>
  <si>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</si>
  <si>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</si>
  <si>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</si>
  <si>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</si>
  <si>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</si>
  <si>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</si>
  <si>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</si>
  <si>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</si>
  <si>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</si>
  <si>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</si>
  <si>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</si>
  <si>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</si>
  <si>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</si>
  <si>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</si>
  <si>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</si>
  <si>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</si>
  <si>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</si>
  <si>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</si>
  <si>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</si>
  <si>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</si>
  <si>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</si>
  <si>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</si>
  <si>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</si>
  <si>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</si>
  <si>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</si>
  <si>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</si>
  <si>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</si>
  <si>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</si>
  <si>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</si>
  <si>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</si>
  <si>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</si>
  <si>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</si>
  <si>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</si>
  <si>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</si>
  <si>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</si>
  <si>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</si>
  <si>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</si>
  <si>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</si>
  <si>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</si>
  <si>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</si>
  <si>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</si>
  <si>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</si>
  <si>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</si>
  <si>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</si>
  <si>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</si>
  <si>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</si>
  <si>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</si>
  <si>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</si>
  <si>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</si>
  <si>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</si>
  <si>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</si>
  <si>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</si>
  <si>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</si>
  <si>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</si>
  <si>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</si>
  <si>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</si>
  <si>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</si>
  <si>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</si>
  <si>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</si>
  <si>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</si>
  <si>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</si>
  <si>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</si>
  <si>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</si>
  <si>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</si>
  <si>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</si>
  <si>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</si>
  <si>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</si>
  <si>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</si>
  <si>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</si>
  <si>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</si>
  <si>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</si>
  <si>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</si>
  <si>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</si>
  <si>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</si>
  <si>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</si>
  <si>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</si>
  <si>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</si>
  <si>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</si>
  <si>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</si>
  <si>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</si>
  <si>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</si>
  <si>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</si>
  <si>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</si>
  <si>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</si>
  <si>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</si>
  <si>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</si>
  <si>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</si>
  <si>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</si>
  <si>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</si>
  <si>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</si>
  <si>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</si>
  <si>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</si>
  <si>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</si>
  <si>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</si>
  <si>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</si>
  <si>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</si>
  <si>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</si>
  <si>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</si>
  <si>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</si>
  <si>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</si>
  <si>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</si>
  <si>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</si>
  <si>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</si>
  <si>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</si>
  <si>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</si>
  <si>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</si>
  <si>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</si>
  <si>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</si>
  <si>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</si>
  <si>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</si>
  <si>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</si>
  <si>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</si>
  <si>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</si>
  <si>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</si>
  <si>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</si>
  <si>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</si>
  <si>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</si>
  <si>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</si>
  <si>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</si>
  <si>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</si>
  <si>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</si>
  <si>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</si>
  <si>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</si>
  <si>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</si>
  <si>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</si>
  <si>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</si>
  <si>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</si>
  <si>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</si>
  <si>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</si>
  <si>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</si>
  <si>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</si>
  <si>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</si>
  <si>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</si>
  <si>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</si>
  <si>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</si>
  <si>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</si>
  <si>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</si>
  <si>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</si>
  <si>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</si>
  <si>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</si>
  <si>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</si>
  <si>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</si>
  <si>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</si>
  <si>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</si>
  <si>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</si>
  <si>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</si>
  <si>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</si>
  <si>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</si>
  <si>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</si>
  <si>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</si>
  <si>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</si>
  <si>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</si>
  <si>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</si>
  <si>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</si>
  <si>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</si>
  <si>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</si>
  <si>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</si>
  <si>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</si>
  <si>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</si>
  <si>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</si>
  <si>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</si>
  <si>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</si>
  <si>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</si>
  <si>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</si>
  <si>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</si>
  <si>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</si>
  <si>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</si>
  <si>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</si>
  <si>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</si>
  <si>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</si>
  <si>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</si>
  <si>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</si>
  <si>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</si>
  <si>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</si>
  <si>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</si>
  <si>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</si>
  <si>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</si>
  <si>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</si>
  <si>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</si>
  <si>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</si>
  <si>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</si>
  <si>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</si>
  <si>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</si>
  <si>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</si>
  <si>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</si>
  <si>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</si>
  <si>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</si>
  <si>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</si>
  <si>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</si>
  <si>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</si>
  <si>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</si>
  <si>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</si>
  <si>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</si>
  <si>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</si>
  <si>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</si>
  <si>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</si>
  <si>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</si>
  <si>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</si>
  <si>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</si>
  <si>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</si>
  <si>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</si>
  <si>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</si>
  <si>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</si>
  <si>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</si>
  <si>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</si>
  <si>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</si>
  <si>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</si>
  <si>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</si>
  <si>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</si>
  <si>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</si>
  <si>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</si>
  <si>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</si>
  <si>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</si>
  <si>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</si>
  <si>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</si>
  <si>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</si>
  <si>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</si>
  <si>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</si>
  <si>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</si>
  <si>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</si>
  <si>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</si>
  <si>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</si>
  <si>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</si>
  <si>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</si>
  <si>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</si>
  <si>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</si>
  <si>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</si>
  <si>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</si>
  <si>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</si>
  <si>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</si>
  <si>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</si>
  <si>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</si>
  <si>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</si>
  <si>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</si>
  <si>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</si>
  <si>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</si>
  <si>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</si>
  <si>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</si>
  <si>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</si>
  <si>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</si>
  <si>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</si>
  <si>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</si>
  <si>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</si>
  <si>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</si>
  <si>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</si>
  <si>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</si>
  <si>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</si>
  <si>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</si>
  <si>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</si>
  <si>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</si>
  <si>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</si>
  <si>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</si>
  <si>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</si>
  <si>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</si>
  <si>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</si>
  <si>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</si>
  <si>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</si>
  <si>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</si>
  <si>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</si>
  <si>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</si>
  <si>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</si>
  <si>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</si>
  <si>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</si>
  <si>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</si>
  <si>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</si>
  <si>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</si>
  <si>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</si>
  <si>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</si>
  <si>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</si>
  <si>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</si>
  <si>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</si>
  <si>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</si>
  <si>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</si>
  <si>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</si>
  <si>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</si>
  <si>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</si>
  <si>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</si>
  <si>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</si>
  <si>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</si>
  <si>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</si>
  <si>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様式第１（４）</t>
    <rPh sb="0" eb="2">
      <t>ヨウシキ</t>
    </rPh>
    <rPh sb="2" eb="3">
      <t>ダイ</t>
    </rPh>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</si>
  <si>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</si>
  <si>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</si>
  <si>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</si>
  <si>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</si>
  <si>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</si>
  <si>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</si>
  <si>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鉱物の掘採（土石の採取）</t>
    <phoneticPr fontId="25"/>
  </si>
  <si>
    <t>特別保護地区内</t>
    <rPh sb="0" eb="2">
      <t>トクベツ</t>
    </rPh>
    <rPh sb="2" eb="4">
      <t>ホゴ</t>
    </rPh>
    <rPh sb="4" eb="6">
      <t>チク</t>
    </rPh>
    <phoneticPr fontId="1"/>
  </si>
  <si>
    <t>鉱物の掘採</t>
    <phoneticPr fontId="1"/>
  </si>
  <si>
    <t>掘採</t>
    <phoneticPr fontId="1"/>
  </si>
  <si>
    <t>海域公園地区内</t>
    <rPh sb="0" eb="2">
      <t>カイイキ</t>
    </rPh>
    <rPh sb="2" eb="6">
      <t>コウエンチク</t>
    </rPh>
    <phoneticPr fontId="1"/>
  </si>
  <si>
    <t>土石の採取</t>
    <phoneticPr fontId="1"/>
  </si>
  <si>
    <t>採取</t>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</si>
  <si>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</si>
  <si>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</si>
  <si>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鉱物の掘採</t>
    <rPh sb="0" eb="2">
      <t>コウブツ</t>
    </rPh>
    <rPh sb="3" eb="4">
      <t>クツ</t>
    </rPh>
    <rPh sb="4" eb="5">
      <t>サイ</t>
    </rPh>
    <phoneticPr fontId="1"/>
  </si>
  <si>
    <t>土石の採取</t>
    <rPh sb="0" eb="2">
      <t>ドセキ</t>
    </rPh>
    <rPh sb="3" eb="5">
      <t>サイシュ</t>
    </rPh>
    <phoneticPr fontId="1"/>
  </si>
  <si>
    <t>鉱物の掘採及び土石の採取</t>
    <phoneticPr fontId="1"/>
  </si>
  <si>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</si>
  <si>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</si>
  <si>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</si>
  <si>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</si>
  <si>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鉱物（土石）の種類</t>
    <phoneticPr fontId="1"/>
  </si>
  <si>
    <t>施行方法</t>
    <rPh sb="0" eb="2">
      <t>セコウ</t>
    </rPh>
    <rPh sb="2" eb="4">
      <t>ホウホウ</t>
    </rPh>
    <phoneticPr fontId="1"/>
  </si>
  <si>
    <t>掘採（採取）方法</t>
    <phoneticPr fontId="1"/>
  </si>
  <si>
    <t>掘採（採取）量</t>
    <phoneticPr fontId="1"/>
  </si>
  <si>
    <t>掘採（採取）設備</t>
    <phoneticPr fontId="1"/>
  </si>
  <si>
    <t>土地の形状を変更
する面積</t>
    <phoneticPr fontId="1"/>
  </si>
  <si>
    <t>掘採（採取）後の
土地の形状</t>
    <phoneticPr fontId="1"/>
  </si>
  <si>
    <t>関連行為の概要</t>
    <phoneticPr fontId="1"/>
  </si>
  <si>
    <t>掘採（採取）跡地
の取扱</t>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</si>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</sst>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6"/>
      <name val="Meiryo UI"/>
      <family val="2"/>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0" borderId="20" xfId="2" applyFont="1" applyBorder="1"/>
    <xf numFmtId="0" fontId="5" fillId="4" borderId="0" xfId="2" applyFont="1" applyFill="1" applyAlignment="1" applyProtection="1">
      <alignment horizontal="left"/>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6" fillId="0" borderId="0" xfId="2" applyFont="1"/>
    <xf numFmtId="0" fontId="5" fillId="0" borderId="2" xfId="2" applyFont="1" applyBorder="1" applyAlignment="1">
      <alignment horizontal="distributed" vertical="center" wrapText="1" shrinkToFit="1"/>
    </xf>
    <xf numFmtId="0" fontId="5" fillId="0" borderId="1" xfId="2" applyFont="1" applyBorder="1" applyAlignment="1">
      <alignment horizontal="center" vertical="distributed"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989746CA-148E-4702-A8D6-659F455E9E76}"/>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562609</xdr:colOff>
      <xdr:row>38</xdr:row>
      <xdr:rowOff>10583</xdr:rowOff>
    </xdr:to>
    <xdr:sp macro="" textlink="">
      <xdr:nvSpPr>
        <xdr:cNvPr id="3" name="正方形/長方形 2">
          <a:extLst>
            <a:ext uri="{FF2B5EF4-FFF2-40B4-BE49-F238E27FC236}">
              <a16:creationId xmlns:a16="http://schemas.microsoft.com/office/drawing/2014/main" id="{210BA169-0739-43B4-B3A1-8870E4F64E56}"/>
            </a:ext>
          </a:extLst>
        </xdr:cNvPr>
        <xdr:cNvSpPr/>
      </xdr:nvSpPr>
      <xdr:spPr>
        <a:xfrm>
          <a:off x="7077075" y="3448050"/>
          <a:ext cx="7113904" cy="506073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「行為地及びその付近の状況」欄には、地形、植生等、海域公園地区にあっては、海底の形状、着生する動植物、水深（干満）、</a:t>
          </a:r>
        </a:p>
        <a:p>
          <a:pPr algn="l"/>
          <a:r>
            <a:rPr kumimoji="1" lang="ja-JP" altLang="en-US" sz="1000">
              <a:latin typeface="Meiryo UI" panose="020B0604030504040204" pitchFamily="50" charset="-128"/>
              <a:ea typeface="Meiryo UI" panose="020B0604030504040204" pitchFamily="50" charset="-128"/>
            </a:rPr>
            <a:t>　　　潮流等周辺の状況を示す上で必要な事項を記入すること。なお、必要に応じてその詳細を添付図面に表示すること。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「掘採（採取）方法」欄には、露天掘、坑道掘（横坑、たて坑、斜坑）等の別を記入すること。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「掘採（採取）量」欄には、容積（立方メートル）及び重量（トン、グラム）により掘採（採取）量を記入すること。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「掘採（採取）後の土地の形状」欄には、切羽跡階段状等掘採（採取）後の土地の形状について、具体的に記入すること。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「関連行為の概要」欄には、支障木の伐採（樹種、本数、面積等）、支障となる動植物の除去、ズリ処理等、</a:t>
          </a:r>
        </a:p>
        <a:p>
          <a:pPr algn="l"/>
          <a:r>
            <a:rPr kumimoji="1" lang="ja-JP" altLang="en-US" sz="1000">
              <a:latin typeface="Meiryo UI" panose="020B0604030504040204" pitchFamily="50" charset="-128"/>
              <a:ea typeface="Meiryo UI" panose="020B0604030504040204" pitchFamily="50" charset="-128"/>
            </a:rPr>
            <a:t>　　　申請行為に伴う行為の内容を具体的に記入すること。なお、必要に応じてその詳細を添付図面に表示すること。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(7)</a:t>
          </a:r>
          <a:r>
            <a:rPr kumimoji="1" lang="ja-JP" altLang="en-US" sz="1000">
              <a:latin typeface="Meiryo UI" panose="020B0604030504040204" pitchFamily="50" charset="-128"/>
              <a:ea typeface="Meiryo UI" panose="020B0604030504040204" pitchFamily="50" charset="-128"/>
            </a:rPr>
            <a:t>「掘採（採取）跡地の取扱」欄には、跡地の整理、緑化の方法等、</a:t>
          </a:r>
        </a:p>
        <a:p>
          <a:pPr algn="l"/>
          <a:r>
            <a:rPr kumimoji="1" lang="ja-JP" altLang="en-US" sz="1000">
              <a:latin typeface="Meiryo UI" panose="020B0604030504040204" pitchFamily="50" charset="-128"/>
              <a:ea typeface="Meiryo UI" panose="020B0604030504040204" pitchFamily="50" charset="-128"/>
            </a:rPr>
            <a:t>　　　風致景観の保護のために行う措置及び跡地の用途を記入すること。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(8)</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他の法令の規定により、当該行為が行政庁の許可、認可その他の処分又は届出を必要とするものであるときは、</a:t>
          </a:r>
        </a:p>
        <a:p>
          <a:pPr algn="l"/>
          <a:r>
            <a:rPr kumimoji="1" lang="ja-JP" altLang="en-US" sz="1000">
              <a:latin typeface="Meiryo UI" panose="020B0604030504040204" pitchFamily="50" charset="-128"/>
              <a:ea typeface="Meiryo UI" panose="020B0604030504040204" pitchFamily="50" charset="-128"/>
            </a:rPr>
            <a:t>　　　　　その手続きの進捗状況</a:t>
          </a:r>
        </a:p>
        <a:p>
          <a:pPr algn="l"/>
          <a:r>
            <a:rPr kumimoji="1" lang="ja-JP" altLang="en-US" sz="1000">
              <a:latin typeface="Meiryo UI" panose="020B0604030504040204" pitchFamily="50" charset="-128"/>
              <a:ea typeface="Meiryo UI" panose="020B0604030504040204" pitchFamily="50" charset="-128"/>
            </a:rPr>
            <a:t>　　　イ　当該行為が鉱業法第</a:t>
          </a:r>
          <a:r>
            <a:rPr kumimoji="1" lang="en-US" altLang="ja-JP" sz="1000">
              <a:latin typeface="Meiryo UI" panose="020B0604030504040204" pitchFamily="50" charset="-128"/>
              <a:ea typeface="Meiryo UI" panose="020B0604030504040204" pitchFamily="50" charset="-128"/>
            </a:rPr>
            <a:t>63</a:t>
          </a:r>
          <a:r>
            <a:rPr kumimoji="1" lang="ja-JP" altLang="en-US" sz="1000">
              <a:latin typeface="Meiryo UI" panose="020B0604030504040204" pitchFamily="50" charset="-128"/>
              <a:ea typeface="Meiryo UI" panose="020B0604030504040204" pitchFamily="50" charset="-128"/>
            </a:rPr>
            <a:t>条に規定する施業案を必要とするものであるときは、当該施業案の概要</a:t>
          </a:r>
        </a:p>
        <a:p>
          <a:pPr algn="l"/>
          <a:r>
            <a:rPr kumimoji="1" lang="ja-JP" altLang="en-US" sz="1000">
              <a:latin typeface="Meiryo UI" panose="020B0604030504040204" pitchFamily="50" charset="-128"/>
              <a:ea typeface="Meiryo UI" panose="020B0604030504040204" pitchFamily="50" charset="-128"/>
            </a:rPr>
            <a:t>　　　ウ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エ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オ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(9)</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38</xdr:row>
      <xdr:rowOff>144755</xdr:rowOff>
    </xdr:from>
    <xdr:to>
      <xdr:col>19</xdr:col>
      <xdr:colOff>562609</xdr:colOff>
      <xdr:row>49</xdr:row>
      <xdr:rowOff>0</xdr:rowOff>
    </xdr:to>
    <xdr:sp macro="" textlink="">
      <xdr:nvSpPr>
        <xdr:cNvPr id="4" name="正方形/長方形 3">
          <a:extLst>
            <a:ext uri="{FF2B5EF4-FFF2-40B4-BE49-F238E27FC236}">
              <a16:creationId xmlns:a16="http://schemas.microsoft.com/office/drawing/2014/main" id="{4F8D7228-E34F-47DD-8B44-BC01FBFF539C}"/>
            </a:ext>
          </a:extLst>
        </xdr:cNvPr>
        <xdr:cNvSpPr/>
      </xdr:nvSpPr>
      <xdr:spPr>
        <a:xfrm>
          <a:off x="7077075" y="8639150"/>
          <a:ext cx="7113904" cy="17431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行為の施行方法を明らかにした縮尺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程度の平面図、断面図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行為終了後における植栽その他修景の方法を明らかにした縮尺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程度の修景図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その他、行為の施行方法の表示に必要な図面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E9B5-0DC2-4631-92B0-786807847C0A}">
  <sheetPr codeName="Sheet5">
    <pageSetUpPr fitToPage="1"/>
  </sheetPr>
  <dimension ref="A1:AC51"/>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51</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【鉱物（土石）の種類】
【掘採（採取）方法】
【掘採（採取）量】
【掘採（採取）設備】
【土地の形状を変更する面積】
【掘採（採取）後の土地の形状】
【関連行為の概要】
【掘採（採取）跡地の取扱】
</v>
      </c>
    </row>
    <row r="4" spans="1:29">
      <c r="C4" s="240" t="s">
        <v>1780</v>
      </c>
      <c r="D4" s="240"/>
      <c r="E4" s="240"/>
      <c r="F4" s="240"/>
      <c r="G4" s="240"/>
      <c r="H4" s="240"/>
      <c r="I4" s="240"/>
      <c r="J4" s="142" t="s">
        <v>1781</v>
      </c>
      <c r="W4" s="242" t="s">
        <v>1782</v>
      </c>
      <c r="Y4" s="143" t="s">
        <v>1536</v>
      </c>
      <c r="Z4" s="143" t="s">
        <v>1581</v>
      </c>
      <c r="AA4" s="142" t="s">
        <v>1783</v>
      </c>
    </row>
    <row r="5" spans="1:29">
      <c r="M5" s="142" t="s">
        <v>1148</v>
      </c>
      <c r="N5" s="243"/>
      <c r="W5" s="242" t="s">
        <v>1784</v>
      </c>
      <c r="Y5" s="143" t="s">
        <v>1536</v>
      </c>
      <c r="Z5" s="143" t="s">
        <v>1582</v>
      </c>
      <c r="AA5" s="142" t="s">
        <v>1785</v>
      </c>
      <c r="AB5" s="142" t="s">
        <v>1786</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45" t="s">
        <v>1787</v>
      </c>
      <c r="Y6" s="143" t="s">
        <v>1536</v>
      </c>
      <c r="Z6" s="143" t="s">
        <v>1583</v>
      </c>
      <c r="AA6" s="142" t="s">
        <v>1788</v>
      </c>
      <c r="AB6" s="142" t="s">
        <v>1789</v>
      </c>
      <c r="AC6" s="142">
        <f>IF(ISBLANK(AA6),0, COUNTIF($C$4, "*"&amp;AB6&amp;"*"))</f>
        <v>0</v>
      </c>
    </row>
    <row r="7" spans="1:29">
      <c r="C7" s="240" t="s">
        <v>220</v>
      </c>
      <c r="D7" s="240"/>
      <c r="E7" s="240"/>
      <c r="F7" s="240"/>
      <c r="G7" s="240"/>
      <c r="H7" s="240"/>
      <c r="I7" s="240"/>
      <c r="J7" s="142" t="str">
        <f>CONCATENATE("の",C3,"における")</f>
        <v>の→地域を選択してくださいにおける</v>
      </c>
      <c r="W7" s="239" t="s">
        <v>1790</v>
      </c>
      <c r="Y7" s="143" t="s">
        <v>1536</v>
      </c>
      <c r="Z7" s="143" t="s">
        <v>1584</v>
      </c>
      <c r="AC7" s="142">
        <f>IF(ISBLANK(AA7),0, COUNTIF($C$4, "*"&amp;AB7&amp;"*"))</f>
        <v>0</v>
      </c>
    </row>
    <row r="8" spans="1:29">
      <c r="C8" s="246" t="str">
        <f>CONCATENATE("",C4)</f>
        <v>→行為を選択してください</v>
      </c>
      <c r="D8" s="246"/>
      <c r="E8" s="246"/>
      <c r="F8" s="246"/>
      <c r="G8" s="246"/>
      <c r="H8" s="246"/>
      <c r="I8" s="246"/>
      <c r="J8" s="142" t="s">
        <v>1791</v>
      </c>
      <c r="W8" s="241" t="s">
        <v>1780</v>
      </c>
      <c r="Y8" s="143" t="s">
        <v>1536</v>
      </c>
      <c r="Z8" s="143" t="s">
        <v>1585</v>
      </c>
      <c r="AC8" s="142">
        <f>IF(ISBLANK(AA8),0, COUNTIF($C$4, "*"&amp;AB8&amp;"*"))</f>
        <v>0</v>
      </c>
    </row>
    <row r="9" spans="1:29">
      <c r="W9" s="242" t="s">
        <v>1792</v>
      </c>
      <c r="Y9" s="143" t="s">
        <v>1537</v>
      </c>
      <c r="Z9" s="143" t="s">
        <v>1581</v>
      </c>
    </row>
    <row r="10" spans="1:29">
      <c r="C10" s="142" t="str">
        <f>IF(N5&lt;&gt;"","文書番号：" &amp;N5,"")</f>
        <v/>
      </c>
      <c r="W10" s="242" t="s">
        <v>1793</v>
      </c>
      <c r="Y10" s="143" t="s">
        <v>1537</v>
      </c>
      <c r="Z10" s="143" t="s">
        <v>1582</v>
      </c>
    </row>
    <row r="11" spans="1:29">
      <c r="C11" s="247" t="s">
        <v>37</v>
      </c>
      <c r="D11" s="248"/>
      <c r="E11" s="249" t="s">
        <v>2</v>
      </c>
      <c r="F11" s="248"/>
      <c r="G11" s="249" t="s">
        <v>3</v>
      </c>
      <c r="H11" s="248"/>
      <c r="I11" s="249" t="s">
        <v>4</v>
      </c>
      <c r="J11" s="250"/>
      <c r="W11" s="245" t="s">
        <v>1794</v>
      </c>
      <c r="Y11" s="143" t="s">
        <v>1537</v>
      </c>
      <c r="Z11" s="143" t="s">
        <v>1583</v>
      </c>
    </row>
    <row r="12" spans="1:29">
      <c r="Y12" s="143" t="s">
        <v>1537</v>
      </c>
      <c r="Z12" s="143" t="s">
        <v>1584</v>
      </c>
    </row>
    <row r="13" spans="1:29">
      <c r="C13" s="251" t="s">
        <v>6</v>
      </c>
      <c r="D13" s="251"/>
      <c r="E13" s="251"/>
      <c r="F13" s="251"/>
      <c r="G13" s="251"/>
      <c r="H13" s="251"/>
      <c r="I13" s="251"/>
      <c r="J13" s="252"/>
      <c r="Y13" s="143" t="s">
        <v>1537</v>
      </c>
      <c r="Z13" s="143" t="s">
        <v>1585</v>
      </c>
    </row>
    <row r="14" spans="1:29">
      <c r="C14" s="251" t="s">
        <v>1188</v>
      </c>
      <c r="D14" s="251"/>
      <c r="E14" s="251"/>
      <c r="F14" s="251"/>
      <c r="G14" s="251"/>
      <c r="H14" s="251"/>
      <c r="I14" s="251"/>
      <c r="J14" s="252" t="s">
        <v>1187</v>
      </c>
      <c r="Y14" s="143" t="s">
        <v>1538</v>
      </c>
      <c r="Z14" s="143" t="s">
        <v>1581</v>
      </c>
    </row>
    <row r="15" spans="1:29">
      <c r="C15" s="251" t="s">
        <v>1189</v>
      </c>
      <c r="D15" s="251"/>
      <c r="E15" s="251"/>
      <c r="F15" s="251"/>
      <c r="G15" s="251"/>
      <c r="H15" s="251"/>
      <c r="I15" s="251"/>
      <c r="J15" s="253"/>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6" t="s">
        <v>219</v>
      </c>
      <c r="D19" s="246"/>
      <c r="E19" s="246"/>
      <c r="F19" s="246"/>
      <c r="G19" s="246"/>
      <c r="H19" s="246"/>
      <c r="I19" s="246"/>
      <c r="J19" s="142" t="s">
        <v>5</v>
      </c>
    </row>
    <row r="20" spans="1:27">
      <c r="Y20" s="143"/>
      <c r="Z20" s="143"/>
    </row>
    <row r="21" spans="1:27" ht="1.2" customHeight="1">
      <c r="Y21" s="143"/>
      <c r="Z21" s="143"/>
    </row>
    <row r="22" spans="1:27" ht="26.4">
      <c r="A22" s="255" t="s">
        <v>1795</v>
      </c>
      <c r="B22" s="256" t="s">
        <v>1796</v>
      </c>
      <c r="C22" s="257"/>
      <c r="D22" s="257"/>
      <c r="E22" s="257"/>
      <c r="F22" s="257"/>
      <c r="G22" s="257"/>
      <c r="H22" s="257"/>
      <c r="I22" s="258"/>
      <c r="J22" s="259"/>
      <c r="AA22" s="260" t="str">
        <f>"【目的】"&amp;CHAR(10)&amp;J22&amp;CHAR(10)&amp;"【行為地及びその付近の状況】"&amp;CHAR(10)&amp;J24&amp;CHAR(10)&amp;"【鉱物（土石）の種類】"&amp;CHAR(10)&amp;J25&amp;CHAR(10)&amp;"【掘採（採取）方法】"&amp;CHAR(10)&amp;J26&amp;CHAR(10)&amp;"【掘採（採取）量】"&amp;CHAR(10)&amp;J27&amp;CHAR(10)&amp;"【掘採（採取）設備】"&amp;CHAR(10)&amp;J28&amp;CHAR(10)&amp;"【土地の形状を変更する面積】"&amp;CHAR(10)&amp;J29&amp;CHAR(10)&amp;"【掘採（採取）後の土地の形状】"&amp;CHAR(10)&amp;J30&amp;CHAR(10)&amp;"【関連行為の概要】"&amp;CHAR(10)&amp;J31&amp;CHAR(10)&amp;"【掘採（採取）跡地の取扱】"&amp;CHAR(10)&amp;J32&amp;CHAR(10)</f>
        <v xml:space="preserve">【目的】
【行為地及びその付近の状況】
【鉱物（土石）の種類】
【掘採（採取）方法】
【掘採（採取）量】
【掘採（採取）設備】
【土地の形状を変更する面積】
【掘採（採取）後の土地の形状】
【関連行為の概要】
【掘採（採取）跡地の取扱】
</v>
      </c>
    </row>
    <row r="23" spans="1:27" ht="26.4">
      <c r="A23" s="255" t="s">
        <v>1795</v>
      </c>
      <c r="B23" s="256" t="s">
        <v>1797</v>
      </c>
      <c r="C23" s="257"/>
      <c r="D23" s="257"/>
      <c r="E23" s="257"/>
      <c r="F23" s="257"/>
      <c r="G23" s="257"/>
      <c r="H23" s="257"/>
      <c r="I23" s="258"/>
      <c r="J23" s="259"/>
    </row>
    <row r="24" spans="1:27" ht="25.05" customHeight="1">
      <c r="A24" s="255" t="s">
        <v>1795</v>
      </c>
      <c r="B24" s="256" t="s">
        <v>1798</v>
      </c>
      <c r="C24" s="257"/>
      <c r="D24" s="257"/>
      <c r="E24" s="257"/>
      <c r="F24" s="257"/>
      <c r="G24" s="257"/>
      <c r="H24" s="257"/>
      <c r="I24" s="258"/>
      <c r="J24" s="259"/>
    </row>
    <row r="25" spans="1:27" ht="25.05" customHeight="1">
      <c r="A25" s="255" t="s">
        <v>1795</v>
      </c>
      <c r="B25" s="261" t="s">
        <v>1799</v>
      </c>
      <c r="C25" s="257"/>
      <c r="D25" s="257"/>
      <c r="E25" s="257"/>
      <c r="F25" s="257"/>
      <c r="G25" s="257"/>
      <c r="H25" s="257"/>
      <c r="I25" s="258"/>
      <c r="J25" s="259"/>
    </row>
    <row r="26" spans="1:27" ht="25.05" customHeight="1">
      <c r="A26" s="255" t="s">
        <v>1795</v>
      </c>
      <c r="B26" s="262" t="s">
        <v>1800</v>
      </c>
      <c r="C26" s="256" t="s">
        <v>1801</v>
      </c>
      <c r="D26" s="257"/>
      <c r="E26" s="257"/>
      <c r="F26" s="257"/>
      <c r="G26" s="257"/>
      <c r="H26" s="257"/>
      <c r="I26" s="258"/>
      <c r="J26" s="259"/>
    </row>
    <row r="27" spans="1:27" ht="26.4">
      <c r="A27" s="255" t="s">
        <v>1795</v>
      </c>
      <c r="B27" s="262"/>
      <c r="C27" s="256" t="s">
        <v>1802</v>
      </c>
      <c r="D27" s="257"/>
      <c r="E27" s="257"/>
      <c r="F27" s="257"/>
      <c r="G27" s="257"/>
      <c r="H27" s="257"/>
      <c r="I27" s="258"/>
      <c r="J27" s="259"/>
    </row>
    <row r="28" spans="1:27" ht="26.4">
      <c r="A28" s="255" t="s">
        <v>1795</v>
      </c>
      <c r="B28" s="262"/>
      <c r="C28" s="256" t="s">
        <v>1803</v>
      </c>
      <c r="D28" s="257"/>
      <c r="E28" s="257"/>
      <c r="F28" s="257"/>
      <c r="G28" s="257"/>
      <c r="H28" s="257"/>
      <c r="I28" s="258"/>
      <c r="J28" s="259"/>
    </row>
    <row r="29" spans="1:27" ht="26.4">
      <c r="A29" s="255" t="s">
        <v>1795</v>
      </c>
      <c r="B29" s="262"/>
      <c r="C29" s="261" t="s">
        <v>1804</v>
      </c>
      <c r="D29" s="257"/>
      <c r="E29" s="257"/>
      <c r="F29" s="257"/>
      <c r="G29" s="257"/>
      <c r="H29" s="257"/>
      <c r="I29" s="258"/>
      <c r="J29" s="259"/>
    </row>
    <row r="30" spans="1:27" ht="25.05" customHeight="1">
      <c r="A30" s="255" t="s">
        <v>1795</v>
      </c>
      <c r="B30" s="262"/>
      <c r="C30" s="261" t="s">
        <v>1805</v>
      </c>
      <c r="D30" s="257"/>
      <c r="E30" s="257"/>
      <c r="F30" s="257"/>
      <c r="G30" s="257"/>
      <c r="H30" s="257"/>
      <c r="I30" s="258"/>
      <c r="J30" s="259"/>
    </row>
    <row r="31" spans="1:27" ht="25.05" customHeight="1">
      <c r="A31" s="255" t="s">
        <v>1795</v>
      </c>
      <c r="B31" s="262"/>
      <c r="C31" s="256" t="s">
        <v>1806</v>
      </c>
      <c r="D31" s="257"/>
      <c r="E31" s="257"/>
      <c r="F31" s="257"/>
      <c r="G31" s="257"/>
      <c r="H31" s="257"/>
      <c r="I31" s="258"/>
      <c r="J31" s="259"/>
    </row>
    <row r="32" spans="1:27" ht="25.05" customHeight="1">
      <c r="A32" s="255" t="s">
        <v>1795</v>
      </c>
      <c r="B32" s="262"/>
      <c r="C32" s="261" t="s">
        <v>1807</v>
      </c>
      <c r="D32" s="257"/>
      <c r="E32" s="257"/>
      <c r="F32" s="257"/>
      <c r="G32" s="257"/>
      <c r="H32" s="257"/>
      <c r="I32" s="258"/>
      <c r="J32" s="259"/>
    </row>
    <row r="33" spans="1:10" ht="25.05" customHeight="1">
      <c r="A33" s="255" t="s">
        <v>1795</v>
      </c>
      <c r="B33" s="263" t="s">
        <v>1808</v>
      </c>
      <c r="C33" s="256" t="s">
        <v>1809</v>
      </c>
      <c r="D33" s="257"/>
      <c r="E33" s="257"/>
      <c r="F33" s="257"/>
      <c r="G33" s="257"/>
      <c r="H33" s="257"/>
      <c r="I33" s="258"/>
      <c r="J33" s="259" t="s">
        <v>1810</v>
      </c>
    </row>
    <row r="34" spans="1:10" ht="26.4">
      <c r="A34" s="255" t="s">
        <v>1795</v>
      </c>
      <c r="B34" s="263"/>
      <c r="C34" s="256" t="s">
        <v>1811</v>
      </c>
      <c r="D34" s="257"/>
      <c r="E34" s="257"/>
      <c r="F34" s="257"/>
      <c r="G34" s="257"/>
      <c r="H34" s="257"/>
      <c r="I34" s="258"/>
      <c r="J34" s="259" t="s">
        <v>1810</v>
      </c>
    </row>
    <row r="35" spans="1:10" ht="26.4">
      <c r="A35" s="255" t="s">
        <v>1795</v>
      </c>
      <c r="B35" s="256" t="s">
        <v>1812</v>
      </c>
      <c r="C35" s="257"/>
      <c r="D35" s="257"/>
      <c r="E35" s="257"/>
      <c r="F35" s="257"/>
      <c r="G35" s="257"/>
      <c r="H35" s="257"/>
      <c r="I35" s="258"/>
      <c r="J35" s="264"/>
    </row>
    <row r="49" s="142" customFormat="1"/>
    <row r="50" s="142" customFormat="1"/>
    <row r="51" s="142" customFormat="1"/>
  </sheetData>
  <sheetProtection algorithmName="SHA-512" hashValue="IR2j1gaB5t5xY2QDtM7DlO+NjxbSeQ+25LG6k2xImSK683wE880s5coP52gKvEbpQnST8XqRfxB9dbU6+Wzgdw==" saltValue="lOWvR3kOqbWaN3YDLGF2hg==" spinCount="100000" sheet="1" objects="1" scenarios="1"/>
  <mergeCells count="27">
    <mergeCell ref="C32:I32"/>
    <mergeCell ref="B33:B34"/>
    <mergeCell ref="C33:I33"/>
    <mergeCell ref="C34:I34"/>
    <mergeCell ref="B35:I35"/>
    <mergeCell ref="B23:I23"/>
    <mergeCell ref="B24:I24"/>
    <mergeCell ref="B25:I25"/>
    <mergeCell ref="B26:B32"/>
    <mergeCell ref="C26:I26"/>
    <mergeCell ref="C27:I27"/>
    <mergeCell ref="C28:I28"/>
    <mergeCell ref="C29:I29"/>
    <mergeCell ref="C30:I30"/>
    <mergeCell ref="C31:I31"/>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showInputMessage="1" showErrorMessage="1" sqref="F33:F34" xr:uid="{AA552A59-8DB0-4EDC-A1D5-640FBFF6D06E}">
      <formula1>1</formula1>
      <formula2>12</formula2>
    </dataValidation>
    <dataValidation type="whole" showInputMessage="1" showErrorMessage="1" sqref="H33:H34" xr:uid="{85048806-F892-492C-A60D-0EBF207EB2CC}">
      <formula1>1</formula1>
      <formula2>31</formula2>
    </dataValidation>
    <dataValidation type="whole" allowBlank="1" showInputMessage="1" showErrorMessage="1" sqref="D11 D33:D34" xr:uid="{C0610C98-3FCC-4EC5-8A83-B38FCB49606D}">
      <formula1>1</formula1>
      <formula2>99</formula2>
    </dataValidation>
    <dataValidation type="list" allowBlank="1" showInputMessage="1" showErrorMessage="1" sqref="C11" xr:uid="{0C7CA080-EC39-4DF5-B4B2-C92536FE60FB}">
      <formula1>#REF!</formula1>
    </dataValidation>
    <dataValidation type="list" allowBlank="1" showInputMessage="1" showErrorMessage="1" sqref="C3:I3" xr:uid="{2B22ECAE-2A08-4A3F-962A-00727E01B161}">
      <formula1>$W$3:$W$6</formula1>
    </dataValidation>
    <dataValidation type="list" allowBlank="1" showInputMessage="1" showErrorMessage="1" sqref="C7:I7" xr:uid="{C2C84898-90DC-44D5-B9B2-D08EF1C1AB8A}">
      <formula1>申請書_国立公園名</formula1>
    </dataValidation>
    <dataValidation type="list" allowBlank="1" showInputMessage="1" showErrorMessage="1" sqref="J14" xr:uid="{32B0CDD7-1DD3-4E47-A91A-9CEF75A39F9A}">
      <formula1>申請書_都道府県</formula1>
    </dataValidation>
    <dataValidation type="list" allowBlank="1" showInputMessage="1" showErrorMessage="1" sqref="C19:I19" xr:uid="{830C3EE2-4A63-4397-8D53-E2562128AB6F}">
      <formula1>申請書_宛先</formula1>
    </dataValidation>
    <dataValidation type="whole" allowBlank="1" showInputMessage="1" showErrorMessage="1" sqref="F11" xr:uid="{DECAF977-6FB3-449F-9ED1-8CCFA37C9CCB}">
      <formula1>1</formula1>
      <formula2>12</formula2>
    </dataValidation>
    <dataValidation type="whole" allowBlank="1" showInputMessage="1" showErrorMessage="1" sqref="H11" xr:uid="{7CD9FB12-CB50-48C2-8286-B31811C25BA8}">
      <formula1>1</formula1>
      <formula2>31</formula2>
    </dataValidation>
    <dataValidation type="list" allowBlank="1" showInputMessage="1" showErrorMessage="1" sqref="C4:I4" xr:uid="{896F920D-9620-496F-8452-82C5E04EEE72}">
      <formula1>$W$8:$W$11</formula1>
    </dataValidation>
  </dataValidations>
  <pageMargins left="0.70866141732283472" right="0.70866141732283472" top="0.74803149606299213" bottom="0.74803149606299213" header="0" footer="0"/>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鉱物の掘採（土石の採取）</v>
      </c>
      <c r="Y25" s="94"/>
    </row>
    <row r="26" spans="2:27">
      <c r="B26" s="5"/>
      <c r="C26" s="95"/>
      <c r="D26" s="140" t="str" cm="1">
        <f t="array" aca="1" ref="D26" ca="1">IF(INDIRECT("許可申請書!AC5")=1,"✓","")</f>
        <v/>
      </c>
      <c r="E26" s="2" t="str" cm="1">
        <f t="array" aca="1" ref="E26" ca="1">INDIRECT("許可申請書!AA5")&amp;""</f>
        <v>鉱物の掘採</v>
      </c>
      <c r="Y26" s="94"/>
    </row>
    <row r="27" spans="2:27">
      <c r="B27" s="93"/>
      <c r="C27" s="95"/>
      <c r="D27" s="140" t="str" cm="1">
        <f t="array" aca="1" ref="D27" ca="1">IF(INDIRECT("許可申請書!AC6")=1,"✓","")</f>
        <v/>
      </c>
      <c r="E27" s="2" t="str" cm="1">
        <f t="array" aca="1" ref="E27" ca="1">INDIRECT("許可申請書!AA6")&amp;""</f>
        <v>土石の採取</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【鉱物（土石）の種類】
【掘採（採取）方法】
【掘採（採取）量】
【掘採（採取）設備】
【土地の形状を変更する面積】
【掘採（採取）後の土地の形状】
【関連行為の概要】
【掘採（採取）跡地の取扱】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【鉱物（土石）の種類】
【掘採（採取）方法】
【掘採（採取）量】
【掘採（採取）設備】
【土地の形状を変更する面積】
【掘採（採取）後の土地の形状】
【関連行為の概要】
【掘採（採取）跡地の取扱】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2024-12-02T00:24:32Z</dcterms:modified>
</cp:coreProperties>
</file>