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8BBE117F-B4AD-4A5B-837A-A245A2E8BBBF}" xr6:coauthVersionLast="47" xr6:coauthVersionMax="47" xr10:uidLastSave="{00000000-0000-0000-0000-000000000000}"/>
  <workbookProtection workbookAlgorithmName="SHA-512" workbookHashValue="pLkT7CV8TrP9G/Xw/vazA2LVOgAYGTcFULCaGp9hMhBZ0KG68kBFt69NbESGiJFkFMHTB9hQzvphQWhMsslDmw==" workbookSaltValue="sChhZ+u6dNgWgOKWguADh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許可申請書!$A$1:$K$31</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C10" i="43"/>
  <c r="AC8" i="43"/>
  <c r="C8" i="43"/>
  <c r="J7" i="43"/>
  <c r="C6" i="43"/>
  <c r="AA4" i="43"/>
  <c r="AB6" i="43" s="1"/>
  <c r="AA3" i="43"/>
  <c r="D235" i="27" a="1"/>
  <c r="D235" i="27" s="1"/>
  <c r="N20" i="36"/>
  <c r="N19" i="36"/>
  <c r="N18" i="36"/>
  <c r="B271" i="27"/>
  <c r="B266" i="27"/>
  <c r="D55" i="27" a="1"/>
  <c r="AA5" i="43" l="1"/>
  <c r="AC5" i="43" s="1"/>
  <c r="AA7" i="43"/>
  <c r="AC7" i="43" s="1"/>
  <c r="AB5" i="43"/>
  <c r="AB7" i="43"/>
  <c r="AA6" i="43"/>
  <c r="AC6" i="43" s="1"/>
  <c r="AA2" i="43"/>
  <c r="D55" i="27"/>
  <c r="N17" i="36"/>
  <c r="N16" i="36"/>
  <c r="N15" i="36"/>
  <c r="N14" i="36"/>
  <c r="N13" i="36"/>
  <c r="N12" i="36"/>
  <c r="N11" i="36"/>
  <c r="N10" i="36"/>
  <c r="N9" i="36"/>
  <c r="N8" i="36"/>
  <c r="N7" i="36"/>
  <c r="N5" i="36"/>
  <c r="N4" i="36"/>
  <c r="N3" i="36"/>
  <c r="D56" i="36"/>
  <c r="D16" i="27" a="1"/>
  <c r="D13" i="36" a="1"/>
  <c r="H12" i="27" a="1"/>
  <c r="D136" i="27" a="1"/>
  <c r="D18" i="27" a="1"/>
  <c r="D3" i="36" a="1"/>
  <c r="D6" i="27" a="1"/>
  <c r="D121" i="27" a="1"/>
  <c r="E99" i="27" a="1"/>
  <c r="D12" i="27" a="1"/>
  <c r="D14" i="27" a="1"/>
  <c r="D134" i="27" a="1"/>
  <c r="D138" i="27" a="1"/>
  <c r="J12" i="27" a="1"/>
  <c r="D8" i="36" a="1"/>
  <c r="F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E33" i="27" a="1"/>
  <c r="D37" i="27" a="1"/>
  <c r="D34" i="27" a="1"/>
  <c r="E38" i="27" a="1"/>
  <c r="D41" i="27" a="1"/>
  <c r="E41" i="27" a="1"/>
  <c r="E32" i="27" a="1"/>
  <c r="D4" i="27" a="1"/>
  <c r="E26" i="27" a="1"/>
  <c r="E29" i="27" a="1"/>
  <c r="E40" i="27" a="1"/>
  <c r="D27" i="27" a="1"/>
  <c r="E39" i="27" a="1"/>
  <c r="D25" i="27" a="1"/>
  <c r="D26" i="27" a="1"/>
  <c r="D38" i="27" a="1"/>
  <c r="E35" i="27" a="1"/>
  <c r="D29" i="27" a="1"/>
  <c r="E27" i="27" a="1"/>
  <c r="D28" i="27" a="1"/>
  <c r="D32" i="27" a="1"/>
  <c r="E28" i="27" a="1"/>
  <c r="D31" i="27" a="1"/>
  <c r="D40" i="27" a="1"/>
  <c r="D39" i="27" a="1"/>
  <c r="E34"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<sst xmlns="http://schemas.openxmlformats.org/spreadsheetml/2006/main" count="2578" uniqueCount="1807">
  <si>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</si>
  <si>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</si>
  <si>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</si>
  <si>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</si>
  <si>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</si>
  <si>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</si>
  <si>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</si>
  <si>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</si>
  <si>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</si>
  <si>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</si>
  <si>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</si>
  <si>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</si>
  <si>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</si>
  <si>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</si>
  <si>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</si>
  <si>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</si>
  <si>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</si>
  <si>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</si>
  <si>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</si>
  <si>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</si>
  <si>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</si>
  <si>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</si>
  <si>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</si>
  <si>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</si>
  <si>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</si>
  <si>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</si>
  <si>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</si>
  <si>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</si>
  <si>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</si>
  <si>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</si>
  <si>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</si>
  <si>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</si>
  <si>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</si>
  <si>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</si>
  <si>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</si>
  <si>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</si>
  <si>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</si>
  <si>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</si>
  <si>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</si>
  <si>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</si>
  <si>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</si>
  <si>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</si>
  <si>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</si>
  <si>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</si>
  <si>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</si>
  <si>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</si>
  <si>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</si>
  <si>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</si>
  <si>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</si>
  <si>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</si>
  <si>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</si>
  <si>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</si>
  <si>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</si>
  <si>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</si>
  <si>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</si>
  <si>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</si>
  <si>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</si>
  <si>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</si>
  <si>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</si>
  <si>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</si>
  <si>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</si>
  <si>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</si>
  <si>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</si>
  <si>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</si>
  <si>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</si>
  <si>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</si>
  <si>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</si>
  <si>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</si>
  <si>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</si>
  <si>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</si>
  <si>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</si>
  <si>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</si>
  <si>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</si>
  <si>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</si>
  <si>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</si>
  <si>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</si>
  <si>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</si>
  <si>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</si>
  <si>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</si>
  <si>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</si>
  <si>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</si>
  <si>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</si>
  <si>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</si>
  <si>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</si>
  <si>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</si>
  <si>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</si>
  <si>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</si>
  <si>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</si>
  <si>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</si>
  <si>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</si>
  <si>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</si>
  <si>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</si>
  <si>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</si>
  <si>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</si>
  <si>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</si>
  <si>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</si>
  <si>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</si>
  <si>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</si>
  <si>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</si>
  <si>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</si>
  <si>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</si>
  <si>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</si>
  <si>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</si>
  <si>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</si>
  <si>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</si>
  <si>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</si>
  <si>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</si>
  <si>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</si>
  <si>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</si>
  <si>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</si>
  <si>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</si>
  <si>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</si>
  <si>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</si>
  <si>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</si>
  <si>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</si>
  <si>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</si>
  <si>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</si>
  <si>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</si>
  <si>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</si>
  <si>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</si>
  <si>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</si>
  <si>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</si>
  <si>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</si>
  <si>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</si>
  <si>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</si>
  <si>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</si>
  <si>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</si>
  <si>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</si>
  <si>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</si>
  <si>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</si>
  <si>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</si>
  <si>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</si>
  <si>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</si>
  <si>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</si>
  <si>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</si>
  <si>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</si>
  <si>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</si>
  <si>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</si>
  <si>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</si>
  <si>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</si>
  <si>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</si>
  <si>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</si>
  <si>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</si>
  <si>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</si>
  <si>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</si>
  <si>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</si>
  <si>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</si>
  <si>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</si>
  <si>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</si>
  <si>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</si>
  <si>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</si>
  <si>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</si>
  <si>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</si>
  <si>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</si>
  <si>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</si>
  <si>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</si>
  <si>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</si>
  <si>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</si>
  <si>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</si>
  <si>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</si>
  <si>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</si>
  <si>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</si>
  <si>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</si>
  <si>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</si>
  <si>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</si>
  <si>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</si>
  <si>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</si>
  <si>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</si>
  <si>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</si>
  <si>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</si>
  <si>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</si>
  <si>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</si>
  <si>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</si>
  <si>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</si>
  <si>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</si>
  <si>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</si>
  <si>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</si>
  <si>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</si>
  <si>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</si>
  <si>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</si>
  <si>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</si>
  <si>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</si>
  <si>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</si>
  <si>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</si>
  <si>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</si>
  <si>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</si>
  <si>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</si>
  <si>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</si>
  <si>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</si>
  <si>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</si>
  <si>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</si>
  <si>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</si>
  <si>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</si>
  <si>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</si>
  <si>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</si>
  <si>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</si>
  <si>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</si>
  <si>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</si>
  <si>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</si>
  <si>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</si>
  <si>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</si>
  <si>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</si>
  <si>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</si>
  <si>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</si>
  <si>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</si>
  <si>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</si>
  <si>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</si>
  <si>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</si>
  <si>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</si>
  <si>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</si>
  <si>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</si>
  <si>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</si>
  <si>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</si>
  <si>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</si>
  <si>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</si>
  <si>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</si>
  <si>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</si>
  <si>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</si>
  <si>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</si>
  <si>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</si>
  <si>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</si>
  <si>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</si>
  <si>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</si>
  <si>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</si>
  <si>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</si>
  <si>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</si>
  <si>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</si>
  <si>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</si>
  <si>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</si>
  <si>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</si>
  <si>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</si>
  <si>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</si>
  <si>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</si>
  <si>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</si>
  <si>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</si>
  <si>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</si>
  <si>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</si>
  <si>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</si>
  <si>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</si>
  <si>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</si>
  <si>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</si>
  <si>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</si>
  <si>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</si>
  <si>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</si>
  <si>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</si>
  <si>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</si>
  <si>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</si>
  <si>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</si>
  <si>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</si>
  <si>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</si>
  <si>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</si>
  <si>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</si>
  <si>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</si>
  <si>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</si>
  <si>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</si>
  <si>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</si>
  <si>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</si>
  <si>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</si>
  <si>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</si>
  <si>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</si>
  <si>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</si>
  <si>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</si>
  <si>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</si>
  <si>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</si>
  <si>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</si>
  <si>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</si>
  <si>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</si>
  <si>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</si>
  <si>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</si>
  <si>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</si>
  <si>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</si>
  <si>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</si>
  <si>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</si>
  <si>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</si>
  <si>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</si>
  <si>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</si>
  <si>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</si>
  <si>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</si>
  <si>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</si>
  <si>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</si>
  <si>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</si>
  <si>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</si>
  <si>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</si>
  <si>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</si>
  <si>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</si>
  <si>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</si>
  <si>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</si>
  <si>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</si>
  <si>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</si>
  <si>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</si>
  <si>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</si>
  <si>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</si>
  <si>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</si>
  <si>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</si>
  <si>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</si>
  <si>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</si>
  <si>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</si>
  <si>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</si>
  <si>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</si>
  <si>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</si>
  <si>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</si>
  <si>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</si>
  <si>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</si>
  <si>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</si>
  <si>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</si>
  <si>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</si>
  <si>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</si>
  <si>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</si>
  <si>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</si>
  <si>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</si>
  <si>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</si>
  <si>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</si>
  <si>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</si>
  <si>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</si>
  <si>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</si>
  <si>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</si>
  <si>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</si>
  <si>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</si>
  <si>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</si>
  <si>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</si>
  <si>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</si>
  <si>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</si>
  <si>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</si>
  <si>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</si>
  <si>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</si>
  <si>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</si>
  <si>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</si>
  <si>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</si>
  <si>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</si>
  <si>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</si>
  <si>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</si>
  <si>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</si>
  <si>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</si>
  <si>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</si>
  <si>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</si>
  <si>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</si>
  <si>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</si>
  <si>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</si>
  <si>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</si>
  <si>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</si>
  <si>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</si>
  <si>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</si>
  <si>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</si>
  <si>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</si>
  <si>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</si>
  <si>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</si>
  <si>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</si>
  <si>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</si>
  <si>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</si>
  <si>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</si>
  <si>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</si>
  <si>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</si>
  <si>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</si>
  <si>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</si>
  <si>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</si>
  <si>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</si>
  <si>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</si>
  <si>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</si>
  <si>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</si>
  <si>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</si>
  <si>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</si>
  <si>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</si>
  <si>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</si>
  <si>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</si>
  <si>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</si>
  <si>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</si>
  <si>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</si>
  <si>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</si>
  <si>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</si>
  <si>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</si>
  <si>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</si>
  <si>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</si>
  <si>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</si>
  <si>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</si>
  <si>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</si>
  <si>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</si>
  <si>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</si>
  <si>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</si>
  <si>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</si>
  <si>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</si>
  <si>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</si>
  <si>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</si>
  <si>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</si>
  <si>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</si>
  <si>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</si>
  <si>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</si>
  <si>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</si>
  <si>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</si>
  <si>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</si>
  <si>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</si>
  <si>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</si>
  <si>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</si>
  <si>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</si>
  <si>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</si>
  <si>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</si>
  <si>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</si>
  <si>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</si>
  <si>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</si>
  <si>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</si>
  <si>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</si>
  <si>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</si>
  <si>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</si>
  <si>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</si>
  <si>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</si>
  <si>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</si>
  <si>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</si>
  <si>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</si>
  <si>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</si>
  <si>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</si>
  <si>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</si>
  <si>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</si>
  <si>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</si>
  <si>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</si>
  <si>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</si>
  <si>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</si>
  <si>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</si>
  <si>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</si>
  <si>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</si>
  <si>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</si>
  <si>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</si>
  <si>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</si>
  <si>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</si>
  <si>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</si>
  <si>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</si>
  <si>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</si>
  <si>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</si>
  <si>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</si>
  <si>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</si>
  <si>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</si>
  <si>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</si>
  <si>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</si>
  <si>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</si>
  <si>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</si>
  <si>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</si>
  <si>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</si>
  <si>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</si>
  <si>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</si>
  <si>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</si>
  <si>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</si>
  <si>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</si>
  <si>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</si>
  <si>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</si>
  <si>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</si>
  <si>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</si>
  <si>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</si>
  <si>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</si>
  <si>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</si>
  <si>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</si>
  <si>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</si>
  <si>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</si>
  <si>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</si>
  <si>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</si>
  <si>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</si>
  <si>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</si>
  <si>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</si>
  <si>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</si>
  <si>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</si>
  <si>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</si>
  <si>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</si>
  <si>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</si>
  <si>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</si>
  <si>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</si>
  <si>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</si>
  <si>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</si>
  <si>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</si>
  <si>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</si>
  <si>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</si>
  <si>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</si>
  <si>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</si>
  <si>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</si>
  <si>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</si>
  <si>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</si>
  <si>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</si>
  <si>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</si>
  <si>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</si>
  <si>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</si>
  <si>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</si>
  <si>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</si>
  <si>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</si>
  <si>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</si>
  <si>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</si>
  <si>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</si>
  <si>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</si>
  <si>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</si>
  <si>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</si>
  <si>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</si>
  <si>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</si>
  <si>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</si>
  <si>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</si>
  <si>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</si>
  <si>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</si>
  <si>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</si>
  <si>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</si>
  <si>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</si>
  <si>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</si>
  <si>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</si>
  <si>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</si>
  <si>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</si>
  <si>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</si>
  <si>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</si>
  <si>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</si>
  <si>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</si>
  <si>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</si>
  <si>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</si>
  <si>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</si>
  <si>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</si>
  <si>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</si>
  <si>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</si>
  <si>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</si>
  <si>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</si>
  <si>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</si>
  <si>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</si>
  <si>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</si>
  <si>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</si>
  <si>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</si>
  <si>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</si>
  <si>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</si>
  <si>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</si>
  <si>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</si>
  <si>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</si>
  <si>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</si>
  <si>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</si>
  <si>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</si>
  <si>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</si>
  <si>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</si>
  <si>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</si>
  <si>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</si>
  <si>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</si>
  <si>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</si>
  <si>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</si>
  <si>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</si>
  <si>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</si>
  <si>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</si>
  <si>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</si>
  <si>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</si>
  <si>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</si>
  <si>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</si>
  <si>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</si>
  <si>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</si>
  <si>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</si>
  <si>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</si>
  <si>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</si>
  <si>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</si>
  <si>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</si>
  <si>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</si>
  <si>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</si>
  <si>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</si>
  <si>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</si>
  <si>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</si>
  <si>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</si>
  <si>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</si>
  <si>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</si>
  <si>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</si>
  <si>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</si>
  <si>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</si>
  <si>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</si>
  <si>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</si>
  <si>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</si>
  <si>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</si>
  <si>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</si>
  <si>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</si>
  <si>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</si>
  <si>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</si>
  <si>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</si>
  <si>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</si>
  <si>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</si>
  <si>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</si>
  <si>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</si>
  <si>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</si>
  <si>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</si>
  <si>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</si>
  <si>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</si>
  <si>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</si>
  <si>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</si>
  <si>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</si>
  <si>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</si>
  <si>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</si>
  <si>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</si>
  <si>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</si>
  <si>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</si>
  <si>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</si>
  <si>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</si>
  <si>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</si>
  <si>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</si>
  <si>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</si>
  <si>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</si>
  <si>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</si>
  <si>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</si>
  <si>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</si>
  <si>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</si>
  <si>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</si>
  <si>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</si>
  <si>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</si>
  <si>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</si>
  <si>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</si>
  <si>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</si>
  <si>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</si>
  <si>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</si>
  <si>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</si>
  <si>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</si>
  <si>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</si>
  <si>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</si>
  <si>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</si>
  <si>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</si>
  <si>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</si>
  <si>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</si>
  <si>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</si>
  <si>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</si>
  <si>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</si>
  <si>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</si>
  <si>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</si>
  <si>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</si>
  <si>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</si>
  <si>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</si>
  <si>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</si>
  <si>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</si>
  <si>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</si>
  <si>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</si>
  <si>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</si>
  <si>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</si>
  <si>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</si>
  <si>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</si>
  <si>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</si>
  <si>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</si>
  <si>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</si>
  <si>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</si>
  <si>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</si>
  <si>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</si>
  <si>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</si>
  <si>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</si>
  <si>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</si>
  <si>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</si>
  <si>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</si>
  <si>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</si>
  <si>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</si>
  <si>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</si>
  <si>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</si>
  <si>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</si>
  <si>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</si>
  <si>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</si>
  <si>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</si>
  <si>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</si>
  <si>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</si>
  <si>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</si>
  <si>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</si>
  <si>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</si>
  <si>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</si>
  <si>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</si>
  <si>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</si>
  <si>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</si>
  <si>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</si>
  <si>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</si>
  <si>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</si>
  <si>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</si>
  <si>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</si>
  <si>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</si>
  <si>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</si>
  <si>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</si>
  <si>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</si>
  <si>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</si>
  <si>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</si>
  <si>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</si>
  <si>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</si>
  <si>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</si>
  <si>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</si>
  <si>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</si>
  <si>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</si>
  <si>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</si>
  <si>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</si>
  <si>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</si>
  <si>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</si>
  <si>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</si>
  <si>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</si>
  <si>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</si>
  <si>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</si>
  <si>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</si>
  <si>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</si>
  <si>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</si>
  <si>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</si>
  <si>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</si>
  <si>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</si>
  <si>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</si>
  <si>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</si>
  <si>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</si>
  <si>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</si>
  <si>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</si>
  <si>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</si>
  <si>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</si>
  <si>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</si>
  <si>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</si>
  <si>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</si>
  <si>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</si>
  <si>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</si>
  <si>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</si>
  <si>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</si>
  <si>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</si>
  <si>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</si>
  <si>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</si>
  <si>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</si>
  <si>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</si>
  <si>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</si>
  <si>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</si>
  <si>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</si>
  <si>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</si>
  <si>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</si>
  <si>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</si>
  <si>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</si>
  <si>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</si>
  <si>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</si>
  <si>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</si>
  <si>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</si>
  <si>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</si>
  <si>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</si>
  <si>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</si>
  <si>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</si>
  <si>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</si>
  <si>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</si>
  <si>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</si>
  <si>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</si>
  <si>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</si>
  <si>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</si>
  <si>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</si>
  <si>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</si>
  <si>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</si>
  <si>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</si>
  <si>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</si>
  <si>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</si>
  <si>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</si>
  <si>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</si>
  <si>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</si>
  <si>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</si>
  <si>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</si>
  <si>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</si>
  <si>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</si>
  <si>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</si>
  <si>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</si>
  <si>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</si>
  <si>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</si>
  <si>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</si>
  <si>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</si>
  <si>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</si>
  <si>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</si>
  <si>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</si>
  <si>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</si>
  <si>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</si>
  <si>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</si>
  <si>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</si>
  <si>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</si>
  <si>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</si>
  <si>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</si>
  <si>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</si>
  <si>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</si>
  <si>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</si>
  <si>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</si>
  <si>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</si>
  <si>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</si>
  <si>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</si>
  <si>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</si>
  <si>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</si>
  <si>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</si>
  <si>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</si>
  <si>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</si>
  <si>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</si>
  <si>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</si>
  <si>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</si>
  <si>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</si>
  <si>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</si>
  <si>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</si>
  <si>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</si>
  <si>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</si>
  <si>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</si>
  <si>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</si>
  <si>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</si>
  <si>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</si>
  <si>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</si>
  <si>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</si>
  <si>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</si>
  <si>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</si>
  <si>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</si>
  <si>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</si>
  <si>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</si>
  <si>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</si>
  <si>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</si>
  <si>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</si>
  <si>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</si>
  <si>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</si>
  <si>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</si>
  <si>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</si>
  <si>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</si>
  <si>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</si>
  <si>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</si>
  <si>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</si>
  <si>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</si>
  <si>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</si>
  <si>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</si>
  <si>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</si>
  <si>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</si>
  <si>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</si>
  <si>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</si>
  <si>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</si>
  <si>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</si>
  <si>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</si>
  <si>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</si>
  <si>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</si>
  <si>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</si>
  <si>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</si>
  <si>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</si>
  <si>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</si>
  <si>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</si>
  <si>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</si>
  <si>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</si>
  <si>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</si>
  <si>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</si>
  <si>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</si>
  <si>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</si>
  <si>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</si>
  <si>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</si>
  <si>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</si>
  <si>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</si>
  <si>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</si>
  <si>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</si>
  <si>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</si>
  <si>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</si>
  <si>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</si>
  <si>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</si>
  <si>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</si>
  <si>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</si>
  <si>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</si>
  <si>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</si>
  <si>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</si>
  <si>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</si>
  <si>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</si>
  <si>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</si>
  <si>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</si>
  <si>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</si>
  <si>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</si>
  <si>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</si>
  <si>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</si>
  <si>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</si>
  <si>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</si>
  <si>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</si>
  <si>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</si>
  <si>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</si>
  <si>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</si>
  <si>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</si>
  <si>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</si>
  <si>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</si>
  <si>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</si>
  <si>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</si>
  <si>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</si>
  <si>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</si>
  <si>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</si>
  <si>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</si>
  <si>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</si>
  <si>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</si>
  <si>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</si>
  <si>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</si>
  <si>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</si>
  <si>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</si>
  <si>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</si>
  <si>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</si>
  <si>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</si>
  <si>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</si>
  <si>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</si>
  <si>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</si>
  <si>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</si>
  <si>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</si>
  <si>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</si>
  <si>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</si>
  <si>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</si>
  <si>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</si>
  <si>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</si>
  <si>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</si>
  <si>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</si>
  <si>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</si>
  <si>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</si>
  <si>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</si>
  <si>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</si>
  <si>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</si>
  <si>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</si>
  <si>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</si>
  <si>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</si>
  <si>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</si>
  <si>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</si>
  <si>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</si>
  <si>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</si>
  <si>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</si>
  <si>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</si>
  <si>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</si>
  <si>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</si>
  <si>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</si>
  <si>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</si>
  <si>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</si>
  <si>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</si>
  <si>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</si>
  <si>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</si>
  <si>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</si>
  <si>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</si>
  <si>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</si>
  <si>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</si>
  <si>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</si>
  <si>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</si>
  <si>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</si>
  <si>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</si>
  <si>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</si>
  <si>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</si>
  <si>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</si>
  <si>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</si>
  <si>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</si>
  <si>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</si>
  <si>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</si>
  <si>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</si>
  <si>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</si>
  <si>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</si>
  <si>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</si>
  <si>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</si>
  <si>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</si>
  <si>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</si>
  <si>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</si>
  <si>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</si>
  <si>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</si>
  <si>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</si>
  <si>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</si>
  <si>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</si>
  <si>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</si>
  <si>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</si>
  <si>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</si>
  <si>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</si>
  <si>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</si>
  <si>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</si>
  <si>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</si>
  <si>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</si>
  <si>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</si>
  <si>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</si>
  <si>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</si>
  <si>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</si>
  <si>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</si>
  <si>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</si>
  <si>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</si>
  <si>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</si>
  <si>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</si>
  <si>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</si>
  <si>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</si>
  <si>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</si>
  <si>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</si>
  <si>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</si>
  <si>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</si>
  <si>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</si>
  <si>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</si>
  <si>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</si>
  <si>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</si>
  <si>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</si>
  <si>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</si>
  <si>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</si>
  <si>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</si>
  <si>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</si>
  <si>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</si>
  <si>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</si>
  <si>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</si>
  <si>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</si>
  <si>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</si>
  <si>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</si>
  <si>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</si>
  <si>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</si>
  <si>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</si>
  <si>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</si>
  <si>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</si>
  <si>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</si>
  <si>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</si>
  <si>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</si>
  <si>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</si>
  <si>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</si>
  <si>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</si>
  <si>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</si>
  <si>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</si>
  <si>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</si>
  <si>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</si>
  <si>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</si>
  <si>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</si>
  <si>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</si>
  <si>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</si>
  <si>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</si>
  <si>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</si>
  <si>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</si>
  <si>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</si>
  <si>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</si>
  <si>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</si>
  <si>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</si>
  <si>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</si>
  <si>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</si>
  <si>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</si>
  <si>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</si>
  <si>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</si>
  <si>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</si>
  <si>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</si>
  <si>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</si>
  <si>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</si>
  <si>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</si>
  <si>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</si>
  <si>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</si>
  <si>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</si>
  <si>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</si>
  <si>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</si>
  <si>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</si>
  <si>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</si>
  <si>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</si>
  <si>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</si>
  <si>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</si>
  <si>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</si>
  <si>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</si>
  <si>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</si>
  <si>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</si>
  <si>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</si>
  <si>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</si>
  <si>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</si>
  <si>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</si>
  <si>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</si>
  <si>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</si>
  <si>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</si>
  <si>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</si>
  <si>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</si>
  <si>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</si>
  <si>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</si>
  <si>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</si>
  <si>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</si>
  <si>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</si>
  <si>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</si>
  <si>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</si>
  <si>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</si>
  <si>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</si>
  <si>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</si>
  <si>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</si>
  <si>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</si>
  <si>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</si>
  <si>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</si>
  <si>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</si>
  <si>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</si>
  <si>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</si>
  <si>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</si>
  <si>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</si>
  <si>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</si>
  <si>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</si>
  <si>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</si>
  <si>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</si>
  <si>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</si>
  <si>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</si>
  <si>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</si>
  <si>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</si>
  <si>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</si>
  <si>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</si>
  <si>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</si>
  <si>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</si>
  <si>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</si>
  <si>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</si>
  <si>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</si>
  <si>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</si>
  <si>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</si>
  <si>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</si>
  <si>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</si>
  <si>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</si>
  <si>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</si>
  <si>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</si>
  <si>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</si>
  <si>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</si>
  <si>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</si>
  <si>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</si>
  <si>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</si>
  <si>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</si>
  <si>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</si>
  <si>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</si>
  <si>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</si>
  <si>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</si>
  <si>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</si>
  <si>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</si>
  <si>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</si>
  <si>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</si>
  <si>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</si>
  <si>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</si>
  <si>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</si>
  <si>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</si>
  <si>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</si>
  <si>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</si>
  <si>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</si>
  <si>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</si>
  <si>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</si>
  <si>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</si>
  <si>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</si>
  <si>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</si>
  <si>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</si>
  <si>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</si>
  <si>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</si>
  <si>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</si>
  <si>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</si>
  <si>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</si>
  <si>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</si>
  <si>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</si>
  <si>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</si>
  <si>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</si>
  <si>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</si>
  <si>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</si>
  <si>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</si>
  <si>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</si>
  <si>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</si>
  <si>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</si>
  <si>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</si>
  <si>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</si>
  <si>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</si>
  <si>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</si>
  <si>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</si>
  <si>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</si>
  <si>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</si>
  <si>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</si>
  <si>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</si>
  <si>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</si>
  <si>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</si>
  <si>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</si>
  <si>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</si>
  <si>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</si>
  <si>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</si>
  <si>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</si>
  <si>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</si>
  <si>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</si>
  <si>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</si>
  <si>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</si>
  <si>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</si>
  <si>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</si>
  <si>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</si>
  <si>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</si>
  <si>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</si>
  <si>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</si>
  <si>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</si>
  <si>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</si>
  <si>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</si>
  <si>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</si>
  <si>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</si>
  <si>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</si>
  <si>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</si>
  <si>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</si>
  <si>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</si>
  <si>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</si>
  <si>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</si>
  <si>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</si>
  <si>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</si>
  <si>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</si>
  <si>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</si>
  <si>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</si>
  <si>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</si>
  <si>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</si>
  <si>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</si>
  <si>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</si>
  <si>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</si>
  <si>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</si>
  <si>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</si>
  <si>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</si>
  <si>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</si>
  <si>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</si>
  <si>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</si>
  <si>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</si>
  <si>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</si>
  <si>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</si>
  <si>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</si>
  <si>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</si>
  <si>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</si>
  <si>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</si>
  <si>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</si>
  <si>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</si>
  <si>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</si>
  <si>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</si>
  <si>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</si>
  <si>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</si>
  <si>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</si>
  <si>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</si>
  <si>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</si>
  <si>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</si>
  <si>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</si>
  <si>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</si>
  <si>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</si>
  <si>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</si>
  <si>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</si>
  <si>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</si>
  <si>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</si>
  <si>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</si>
  <si>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</si>
  <si>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</si>
  <si>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</si>
  <si>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</si>
  <si>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</si>
  <si>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</si>
  <si>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</si>
  <si>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</si>
  <si>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</si>
  <si>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</si>
  <si>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</si>
  <si>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</si>
  <si>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</si>
  <si>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</si>
  <si>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</si>
  <si>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</si>
  <si>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</si>
  <si>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</si>
  <si>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</si>
  <si>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</si>
  <si>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</si>
  <si>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</si>
  <si>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</si>
  <si>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</si>
  <si>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</si>
  <si>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</si>
  <si>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</si>
  <si>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</si>
  <si>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</si>
  <si>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</si>
  <si>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</si>
  <si>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</si>
  <si>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</si>
  <si>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</si>
  <si>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</si>
  <si>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</si>
  <si>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</si>
  <si>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</si>
  <si>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</si>
  <si>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</si>
  <si>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</si>
  <si>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</si>
  <si>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</si>
  <si>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</si>
  <si>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</si>
  <si>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</si>
  <si>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</si>
  <si>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</si>
  <si>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</si>
  <si>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</si>
  <si>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</si>
  <si>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</si>
  <si>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</si>
  <si>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</si>
  <si>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</si>
  <si>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</si>
  <si>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</si>
  <si>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</si>
  <si>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</si>
  <si>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</si>
  <si>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</si>
  <si>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</si>
  <si>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</si>
  <si>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</si>
  <si>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</si>
  <si>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</si>
  <si>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</si>
  <si>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</si>
  <si>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</si>
  <si>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</si>
  <si>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</si>
  <si>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</si>
  <si>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</si>
  <si>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</si>
  <si>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</si>
  <si>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</si>
  <si>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</si>
  <si>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</si>
  <si>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</si>
  <si>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</si>
  <si>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</si>
  <si>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</si>
  <si>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</si>
  <si>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</si>
  <si>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</si>
  <si>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</si>
  <si>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</si>
  <si>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</si>
  <si>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</si>
  <si>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</si>
  <si>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</si>
  <si>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</si>
  <si>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</si>
  <si>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</si>
  <si>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</si>
  <si>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</si>
  <si>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</si>
  <si>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</si>
  <si>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</si>
  <si>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</si>
  <si>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</si>
  <si>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</si>
  <si>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</si>
  <si>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</si>
  <si>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</si>
  <si>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</si>
  <si>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</si>
  <si>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</si>
  <si>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</si>
  <si>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</si>
  <si>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</si>
  <si>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</si>
  <si>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</si>
  <si>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</si>
  <si>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</si>
  <si>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</si>
  <si>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</si>
  <si>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</si>
  <si>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</si>
  <si>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</si>
  <si>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</si>
  <si>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</si>
  <si>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</si>
  <si>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</si>
  <si>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</si>
  <si>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</si>
  <si>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</si>
  <si>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</si>
  <si>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</si>
  <si>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</si>
  <si>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</si>
  <si>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</si>
  <si>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</si>
  <si>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</si>
  <si>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</si>
  <si>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</si>
  <si>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</si>
  <si>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</si>
  <si>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</si>
  <si>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</si>
  <si>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</si>
  <si>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</si>
  <si>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</si>
  <si>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</si>
  <si>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</si>
  <si>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</si>
  <si>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</si>
  <si>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</si>
  <si>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</si>
  <si>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</si>
  <si>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</si>
  <si>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</si>
  <si>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</si>
  <si>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</si>
  <si>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</si>
  <si>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</si>
  <si>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</si>
  <si>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</si>
  <si>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</si>
  <si>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</si>
  <si>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</si>
  <si>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</si>
  <si>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</si>
  <si>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</si>
  <si>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</si>
  <si>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</si>
  <si>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</si>
  <si>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</si>
  <si>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</si>
  <si>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</si>
  <si>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</si>
  <si>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</si>
  <si>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</si>
  <si>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</si>
  <si>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</si>
  <si>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</si>
  <si>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</si>
  <si>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</si>
  <si>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</si>
  <si>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</si>
  <si>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</si>
  <si>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</si>
  <si>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</si>
  <si>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</si>
  <si>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</si>
  <si>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</si>
  <si>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</si>
  <si>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</si>
  <si>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</si>
  <si>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</si>
  <si>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</si>
  <si>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</si>
  <si>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</si>
  <si>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</si>
  <si>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</si>
  <si>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</si>
  <si>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</si>
  <si>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</si>
  <si>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</si>
  <si>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</si>
  <si>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</si>
  <si>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</si>
  <si>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</si>
  <si>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</si>
  <si>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</si>
  <si>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</si>
  <si>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</si>
  <si>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</si>
  <si>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</si>
  <si>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</si>
  <si>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</si>
  <si>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</si>
  <si>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</si>
  <si>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</si>
  <si>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</si>
  <si>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</si>
  <si>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</si>
  <si>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</si>
  <si>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</si>
  <si>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</si>
  <si>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</si>
  <si>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</si>
  <si>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</si>
  <si>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</si>
  <si>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</si>
  <si>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</si>
  <si>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</si>
  <si>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</si>
  <si>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</si>
  <si>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</si>
  <si>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</si>
  <si>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</si>
  <si>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</si>
  <si>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</si>
  <si>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</si>
  <si>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</si>
  <si>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</si>
  <si>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</si>
  <si>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</si>
  <si>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</si>
  <si>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</si>
  <si>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</si>
  <si>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</si>
  <si>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</si>
  <si>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</si>
  <si>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</si>
  <si>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</si>
  <si>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</si>
  <si>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</si>
  <si>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</si>
  <si>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</si>
  <si>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</si>
  <si>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</si>
  <si>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</si>
  <si>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</si>
  <si>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</si>
  <si>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</si>
  <si>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</si>
  <si>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</si>
  <si>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</si>
  <si>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</si>
  <si>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</si>
  <si>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</si>
  <si>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</si>
  <si>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</si>
  <si>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</si>
  <si>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</si>
  <si>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</si>
  <si>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</si>
  <si>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</si>
  <si>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</si>
  <si>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</si>
  <si>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</si>
  <si>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</si>
  <si>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</si>
  <si>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</si>
  <si>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</si>
  <si>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</si>
  <si>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</si>
  <si>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</si>
  <si>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</si>
  <si>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</si>
  <si>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</si>
  <si>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</si>
  <si>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</si>
  <si>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</si>
  <si>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</si>
  <si>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</si>
  <si>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</si>
  <si>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</si>
  <si>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</si>
  <si>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</si>
  <si>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</si>
  <si>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</si>
  <si>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</si>
  <si>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</si>
  <si>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</si>
  <si>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</si>
  <si>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</si>
  <si>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</si>
  <si>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</si>
  <si>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</si>
  <si>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</si>
  <si>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</si>
  <si>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</si>
  <si>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</si>
  <si>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</si>
  <si>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</si>
  <si>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</si>
  <si>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</si>
  <si>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</si>
  <si>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</si>
  <si>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</si>
  <si>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</si>
  <si>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</si>
  <si>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</si>
  <si>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</si>
  <si>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</si>
  <si>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</si>
  <si>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</si>
  <si>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</si>
  <si>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</si>
  <si>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</si>
  <si>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</si>
  <si>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</si>
  <si>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</si>
  <si>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</si>
  <si>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</si>
  <si>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</si>
  <si>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</si>
  <si>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</si>
  <si>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</si>
  <si>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</si>
  <si>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</si>
  <si>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</si>
  <si>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</si>
  <si>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</si>
  <si>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</si>
  <si>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</si>
  <si>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</si>
  <si>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</si>
  <si>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</si>
  <si>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</si>
  <si>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</si>
  <si>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</si>
  <si>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</si>
  <si>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</si>
  <si>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</si>
  <si>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</si>
  <si>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</si>
  <si>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</si>
  <si>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</si>
  <si>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</si>
  <si>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</si>
  <si>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</si>
  <si>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</si>
  <si>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</si>
  <si>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</si>
  <si>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</si>
  <si>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</si>
  <si>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</si>
  <si>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</si>
  <si>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</si>
  <si>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</si>
  <si>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</si>
  <si>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</si>
  <si>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</si>
  <si>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</si>
  <si>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</si>
  <si>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</si>
  <si>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</si>
  <si>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</si>
  <si>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</si>
  <si>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</si>
  <si>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</si>
  <si>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</si>
  <si>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</si>
  <si>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</si>
  <si>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</si>
  <si>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</si>
  <si>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</si>
  <si>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</si>
  <si>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</si>
  <si>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</si>
  <si>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</si>
  <si>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</si>
  <si>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</si>
  <si>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</si>
  <si>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</si>
  <si>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</si>
  <si>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</si>
  <si>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</si>
  <si>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</si>
  <si>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</si>
  <si>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</si>
  <si>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</si>
  <si>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</si>
  <si>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</si>
  <si>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</si>
  <si>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</si>
  <si>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</si>
  <si>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</si>
  <si>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</si>
  <si>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</si>
  <si>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</si>
  <si>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</si>
  <si>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</si>
  <si>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</si>
  <si>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</si>
  <si>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</si>
  <si>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</si>
  <si>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</si>
  <si>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</si>
  <si>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</si>
  <si>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</si>
  <si>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</si>
  <si>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</si>
  <si>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</si>
  <si>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</si>
  <si>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</si>
  <si>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</si>
  <si>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</si>
  <si>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</si>
  <si>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</si>
  <si>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</si>
  <si>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</si>
  <si>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</si>
  <si>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</si>
  <si>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</si>
  <si>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</si>
  <si>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</si>
  <si>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</si>
  <si>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</si>
  <si>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</si>
  <si>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</si>
  <si>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</si>
  <si>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</si>
  <si>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</si>
  <si>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</si>
  <si>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</si>
  <si>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</si>
  <si>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</si>
  <si>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</si>
  <si>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</si>
  <si>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</si>
  <si>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</si>
  <si>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</si>
  <si>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</si>
  <si>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</si>
  <si>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</si>
  <si>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</si>
  <si>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</si>
  <si>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</si>
  <si>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</si>
  <si>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</si>
  <si>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</si>
  <si>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</si>
  <si>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</si>
  <si>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</si>
  <si>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</si>
  <si>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</si>
  <si>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</si>
  <si>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</si>
  <si>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</si>
  <si>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</si>
  <si>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</si>
  <si>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</si>
  <si>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</si>
  <si>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</si>
  <si>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</si>
  <si>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</si>
  <si>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</si>
  <si>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</si>
  <si>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</si>
  <si>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</si>
  <si>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</si>
  <si>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</si>
  <si>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</si>
  <si>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</si>
  <si>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</si>
  <si>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</si>
  <si>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</si>
  <si>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</si>
  <si>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</si>
  <si>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</si>
  <si>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</si>
  <si>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</si>
  <si>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</si>
  <si>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</si>
  <si>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</si>
  <si>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</si>
  <si>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</si>
  <si>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</si>
  <si>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</si>
  <si>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</si>
  <si>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</si>
  <si>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</si>
  <si>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</si>
  <si>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</si>
  <si>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</si>
  <si>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</si>
  <si>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</si>
  <si>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</si>
  <si>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</si>
  <si>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</si>
  <si>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</si>
  <si>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</si>
  <si>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</si>
  <si>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</si>
  <si>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</si>
  <si>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</si>
  <si>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</si>
  <si>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</si>
  <si>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</si>
  <si>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</si>
  <si>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</si>
  <si>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</si>
  <si>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</si>
  <si>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</si>
  <si>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</si>
  <si>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</si>
  <si>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</si>
  <si>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</si>
  <si>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</si>
  <si>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</si>
  <si>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</si>
  <si>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</si>
  <si>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</si>
  <si>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</si>
  <si>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</si>
  <si>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</si>
  <si>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</si>
  <si>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</si>
  <si>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</si>
  <si>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</si>
  <si>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</si>
  <si>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</si>
  <si>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</si>
  <si>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</si>
  <si>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</si>
  <si>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</si>
  <si>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</si>
  <si>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</si>
  <si>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</si>
  <si>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</si>
  <si>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</si>
  <si>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</si>
  <si>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</si>
  <si>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</si>
  <si>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</si>
  <si>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</si>
  <si>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</si>
  <si>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</si>
  <si>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</si>
  <si>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</si>
  <si>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</si>
  <si>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</si>
  <si>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</si>
  <si>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</si>
  <si>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</si>
  <si>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</si>
  <si>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</si>
  <si>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</si>
  <si>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</si>
  <si>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</si>
  <si>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</si>
  <si>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</si>
  <si>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</si>
  <si>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</si>
  <si>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</si>
  <si>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</si>
  <si>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</si>
  <si>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</si>
  <si>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</si>
  <si>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</si>
  <si>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</si>
  <si>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</si>
  <si>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</si>
  <si>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</si>
  <si>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</si>
  <si>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</si>
  <si>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</si>
  <si>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</si>
  <si>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</si>
  <si>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</si>
  <si>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</si>
  <si>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</si>
  <si>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</si>
  <si>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</si>
  <si>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</si>
  <si>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</si>
  <si>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</si>
  <si>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</si>
  <si>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</si>
  <si>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様式第１（１６）</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</si>
  <si>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</si>
  <si>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</si>
  <si>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</si>
  <si>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</si>
  <si>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</si>
  <si>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phoneticPr fontId="1"/>
  </si>
  <si>
    <t>特別保護地区内</t>
    <rPh sb="0" eb="2">
      <t>トクベツ</t>
    </rPh>
    <rPh sb="2" eb="4">
      <t>ホゴ</t>
    </rPh>
    <rPh sb="4" eb="6">
      <t>チク</t>
    </rPh>
    <phoneticPr fontId="1"/>
  </si>
  <si>
    <t>海域公園地区内</t>
    <rPh sb="0" eb="2">
      <t>カイイキ</t>
    </rPh>
    <rPh sb="2" eb="6">
      <t>コウエンチク</t>
    </rPh>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</si>
  <si>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</si>
  <si>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</si>
  <si>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車馬の使用</t>
  </si>
  <si>
    <t>動力船の使用</t>
  </si>
  <si>
    <t>航空機の着陸</t>
  </si>
  <si>
    <t>車馬の使用及び動力船の使用</t>
  </si>
  <si>
    <t>車馬の使用及び航空機の着陸</t>
  </si>
  <si>
    <t>動力船の使用及び航空機の着陸</t>
  </si>
  <si>
    <t>車馬の使用、動力船の使用及び航空機の着陸</t>
  </si>
  <si>
    <t>指定道路内の車馬の使用許可</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</si>
  <si>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</si>
  <si>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</si>
  <si>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</si>
  <si>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</si>
  <si>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車馬（動力船、航空機）の
種類及び数</t>
    <rPh sb="0" eb="2">
      <t>シャバ</t>
    </rPh>
    <rPh sb="3" eb="5">
      <t>ドウリョク</t>
    </rPh>
    <rPh sb="5" eb="6">
      <t>セン</t>
    </rPh>
    <rPh sb="7" eb="10">
      <t>コウクウキ</t>
    </rPh>
    <rPh sb="13" eb="15">
      <t>シュルイ</t>
    </rPh>
    <rPh sb="15" eb="16">
      <t>オヨ</t>
    </rPh>
    <rPh sb="17" eb="18">
      <t>スウ</t>
    </rPh>
    <phoneticPr fontId="1"/>
  </si>
  <si>
    <t>使用（着陸）
範囲及び面積</t>
    <rPh sb="0" eb="2">
      <t>シヨウ</t>
    </rPh>
    <rPh sb="3" eb="5">
      <t>チャクリク</t>
    </rPh>
    <rPh sb="7" eb="9">
      <t>ハンイ</t>
    </rPh>
    <rPh sb="9" eb="10">
      <t>オヨ</t>
    </rPh>
    <rPh sb="11" eb="13">
      <t>メンセキ</t>
    </rPh>
    <phoneticPr fontId="1"/>
  </si>
  <si>
    <t>使用（着陸）方法</t>
    <rPh sb="0" eb="2">
      <t>シヨウ</t>
    </rPh>
    <rPh sb="3" eb="5">
      <t>チャクリク</t>
    </rPh>
    <rPh sb="6" eb="8">
      <t>ホウホウ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</si>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</sst>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6">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49" fontId="5" fillId="4" borderId="0" xfId="2" applyNumberFormat="1" applyFont="1" applyFill="1" applyAlignment="1" applyProtection="1">
      <alignment horizontal="left" shrinkToFit="1"/>
      <protection locked="0"/>
    </xf>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shrinkToFit="1"/>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4" borderId="0" xfId="2" applyFont="1" applyFill="1" applyAlignment="1" applyProtection="1">
      <alignment horizontal="left"/>
      <protection locked="0"/>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C3A1AB8B-644B-4574-884C-FE26ED42A475}"/>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33</xdr:row>
      <xdr:rowOff>17992</xdr:rowOff>
    </xdr:to>
    <xdr:sp macro="" textlink="">
      <xdr:nvSpPr>
        <xdr:cNvPr id="3" name="正方形/長方形 2">
          <a:extLst>
            <a:ext uri="{FF2B5EF4-FFF2-40B4-BE49-F238E27FC236}">
              <a16:creationId xmlns:a16="http://schemas.microsoft.com/office/drawing/2014/main" id="{05BDD6CB-8C4B-4DD6-AD13-76EA825047C8}"/>
            </a:ext>
          </a:extLst>
        </xdr:cNvPr>
        <xdr:cNvSpPr/>
      </xdr:nvSpPr>
      <xdr:spPr>
        <a:xfrm>
          <a:off x="7077075" y="3448050"/>
          <a:ext cx="7097394" cy="3536527"/>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「使用（着陸）方法」欄には、自動車を時速５０キロメートルで１日２回１周させる等、</a:t>
          </a:r>
        </a:p>
        <a:p>
          <a:pPr algn="l"/>
          <a:r>
            <a:rPr kumimoji="1" lang="ja-JP" altLang="en-US" sz="1000">
              <a:latin typeface="Meiryo UI" panose="020B0604030504040204" pitchFamily="50" charset="-128"/>
              <a:ea typeface="Meiryo UI" panose="020B0604030504040204" pitchFamily="50" charset="-128"/>
            </a:rPr>
            <a:t>　　　行為地内での活動状況、頻度等を記入すること。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33</xdr:row>
      <xdr:rowOff>95250</xdr:rowOff>
    </xdr:from>
    <xdr:to>
      <xdr:col>19</xdr:col>
      <xdr:colOff>545464</xdr:colOff>
      <xdr:row>41</xdr:row>
      <xdr:rowOff>95250</xdr:rowOff>
    </xdr:to>
    <xdr:sp macro="" textlink="">
      <xdr:nvSpPr>
        <xdr:cNvPr id="4" name="正方形/長方形 3">
          <a:extLst>
            <a:ext uri="{FF2B5EF4-FFF2-40B4-BE49-F238E27FC236}">
              <a16:creationId xmlns:a16="http://schemas.microsoft.com/office/drawing/2014/main" id="{00CBA00A-4C80-48D8-A593-DBB086C34387}"/>
            </a:ext>
          </a:extLst>
        </xdr:cNvPr>
        <xdr:cNvSpPr/>
      </xdr:nvSpPr>
      <xdr:spPr>
        <a:xfrm>
          <a:off x="7077075" y="7054215"/>
          <a:ext cx="7102474" cy="13716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184C1-06AB-40A2-8250-96F992D9DF63}">
  <sheetPr codeName="Sheet18">
    <pageSetUpPr fitToPage="1"/>
  </sheetPr>
  <dimension ref="A1:AC43"/>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42.3984375" style="142" customWidth="1"/>
    <col min="24" max="24" width="2" style="142" customWidth="1"/>
    <col min="25" max="25" width="14.19921875" style="142" bestFit="1" customWidth="1"/>
    <col min="26" max="26" width="13.796875" style="142" bestFit="1" customWidth="1"/>
    <col min="27" max="27" width="18.3984375" style="142" customWidth="1"/>
    <col min="28" max="28" width="7.8984375" style="142" customWidth="1"/>
    <col min="29" max="29" width="2.3984375" style="142" bestFit="1" customWidth="1"/>
    <col min="30" max="30" width="10" style="142" customWidth="1"/>
    <col min="31" max="16384" width="9" style="142"/>
  </cols>
  <sheetData>
    <row r="1" spans="1:29">
      <c r="A1" s="143" t="s">
        <v>1776</v>
      </c>
      <c r="E1" s="235"/>
      <c r="M1" s="236">
        <v>43</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【車馬（動力船、航空機）の種類及び数】
【使用（着陸）範囲及び面積】
【使用（着陸）方法】
</v>
      </c>
    </row>
    <row r="4" spans="1:29">
      <c r="C4" s="242" t="s">
        <v>1780</v>
      </c>
      <c r="D4" s="242"/>
      <c r="E4" s="242"/>
      <c r="F4" s="242"/>
      <c r="G4" s="242"/>
      <c r="H4" s="242"/>
      <c r="I4" s="242"/>
      <c r="J4" s="142" t="s">
        <v>1781</v>
      </c>
      <c r="W4" s="243" t="s">
        <v>1782</v>
      </c>
      <c r="Y4" s="143" t="s">
        <v>1536</v>
      </c>
      <c r="Z4" s="143" t="s">
        <v>1581</v>
      </c>
      <c r="AA4" s="142" t="str">
        <f>IF(OR(AND(C3=W4, C4=W16), AND(C3=W5, C4=W16)), "指定道路内の車馬の使用許可", IF(OR(C3=W4, C3=W5), "車馬（動力船、航空機）の使用（着陸）",IF(C3=W6, "動力船の使用","")))</f>
        <v/>
      </c>
    </row>
    <row r="5" spans="1:29">
      <c r="M5" s="142" t="s">
        <v>1148</v>
      </c>
      <c r="N5" s="244"/>
      <c r="W5" s="243" t="s">
        <v>1783</v>
      </c>
      <c r="Y5" s="143" t="s">
        <v>1536</v>
      </c>
      <c r="Z5" s="143" t="s">
        <v>1582</v>
      </c>
      <c r="AA5" s="142" t="str">
        <f>IF(AA4="車馬（動力船、航空機）の使用（着陸）",W9,"")</f>
        <v/>
      </c>
      <c r="AB5" s="142" t="str">
        <f>IF(AA4="車馬（動力船、航空機）の使用（着陸）","車馬","")</f>
        <v/>
      </c>
      <c r="AC5" s="142">
        <f>IF(AA5="",0, COUNTIF($C$4, "*"&amp;AB5&amp;"*"))</f>
        <v>0</v>
      </c>
    </row>
    <row r="6" spans="1:29">
      <c r="C6" s="245" t="str">
        <f>IF(C3="特別地域内","自然公園法第20条",IF(C3="特別保護地区内","自然公園法第21条",IF(C3="海域公園地区内","自然公園法第22条","")))</f>
        <v/>
      </c>
      <c r="D6" s="245"/>
      <c r="E6" s="245"/>
      <c r="F6" s="245"/>
      <c r="G6" s="245"/>
      <c r="H6" s="245"/>
      <c r="I6" s="245"/>
      <c r="J6" s="142" t="s">
        <v>1</v>
      </c>
      <c r="W6" s="246" t="s">
        <v>1784</v>
      </c>
      <c r="Y6" s="143" t="s">
        <v>1536</v>
      </c>
      <c r="Z6" s="143" t="s">
        <v>1583</v>
      </c>
      <c r="AA6" s="142" t="str">
        <f>IF(AA4="車馬（動力船、航空機）の使用（着陸）",W10,"")</f>
        <v/>
      </c>
      <c r="AB6" s="142" t="str">
        <f>IF(AA4="車馬（動力船、航空機）の使用（着陸）","動力船","")</f>
        <v/>
      </c>
      <c r="AC6" s="142">
        <f>IF(AA6="",0, COUNTIF($C$4, "*"&amp;AB6&amp;"*"))</f>
        <v>0</v>
      </c>
    </row>
    <row r="7" spans="1:29">
      <c r="C7" s="240" t="s">
        <v>220</v>
      </c>
      <c r="D7" s="240"/>
      <c r="E7" s="240"/>
      <c r="F7" s="240"/>
      <c r="G7" s="240"/>
      <c r="H7" s="240"/>
      <c r="I7" s="240"/>
      <c r="J7" s="142" t="str">
        <f>CONCATENATE("の",C3,"における")</f>
        <v>の→地域を選択してくださいにおける</v>
      </c>
      <c r="W7" s="239" t="s">
        <v>1785</v>
      </c>
      <c r="Y7" s="143" t="s">
        <v>1536</v>
      </c>
      <c r="Z7" s="143" t="s">
        <v>1584</v>
      </c>
      <c r="AA7" s="142" t="str">
        <f>IF(AA4="車馬（動力船、航空機）の使用（着陸）",W11,"")</f>
        <v/>
      </c>
      <c r="AB7" s="142" t="str">
        <f>IF(AA4="車馬（動力船、航空機）の使用（着陸）","航空機","")</f>
        <v/>
      </c>
      <c r="AC7" s="142">
        <f>IF(AA7="",0, COUNTIF($C$4, "*"&amp;AB7&amp;"*"))</f>
        <v>0</v>
      </c>
    </row>
    <row r="8" spans="1:29">
      <c r="C8" s="247" t="str">
        <f>CONCATENATE("",C4)</f>
        <v>→行為を選択してください</v>
      </c>
      <c r="D8" s="247"/>
      <c r="E8" s="247"/>
      <c r="F8" s="247"/>
      <c r="G8" s="247"/>
      <c r="H8" s="247"/>
      <c r="I8" s="247"/>
      <c r="J8" s="142" t="s">
        <v>1786</v>
      </c>
      <c r="W8" s="241" t="s">
        <v>1780</v>
      </c>
      <c r="Y8" s="143" t="s">
        <v>1536</v>
      </c>
      <c r="Z8" s="143" t="s">
        <v>1585</v>
      </c>
      <c r="AC8" s="142">
        <f>IF(ISBLANK(AA8),0, COUNTIF($C$4, "*"&amp;AB8&amp;"*"))</f>
        <v>0</v>
      </c>
    </row>
    <row r="9" spans="1:29">
      <c r="W9" s="243" t="s">
        <v>1787</v>
      </c>
      <c r="Y9" s="143" t="s">
        <v>1537</v>
      </c>
      <c r="Z9" s="143" t="s">
        <v>1581</v>
      </c>
    </row>
    <row r="10" spans="1:29">
      <c r="C10" s="142" t="str">
        <f>IF(N5&lt;&gt;"","文書番号：" &amp;N5,"")</f>
        <v/>
      </c>
      <c r="W10" s="243" t="s">
        <v>1788</v>
      </c>
      <c r="Y10" s="143" t="s">
        <v>1537</v>
      </c>
      <c r="Z10" s="143" t="s">
        <v>1582</v>
      </c>
    </row>
    <row r="11" spans="1:29">
      <c r="C11" s="248" t="s">
        <v>37</v>
      </c>
      <c r="D11" s="249"/>
      <c r="E11" s="250" t="s">
        <v>2</v>
      </c>
      <c r="F11" s="249"/>
      <c r="G11" s="250" t="s">
        <v>3</v>
      </c>
      <c r="H11" s="249"/>
      <c r="I11" s="250" t="s">
        <v>4</v>
      </c>
      <c r="J11" s="251"/>
      <c r="W11" s="243" t="s">
        <v>1789</v>
      </c>
      <c r="Y11" s="143" t="s">
        <v>1537</v>
      </c>
      <c r="Z11" s="143" t="s">
        <v>1583</v>
      </c>
    </row>
    <row r="12" spans="1:29">
      <c r="W12" s="243" t="s">
        <v>1790</v>
      </c>
      <c r="Y12" s="143" t="s">
        <v>1537</v>
      </c>
      <c r="Z12" s="143" t="s">
        <v>1584</v>
      </c>
    </row>
    <row r="13" spans="1:29">
      <c r="C13" s="252" t="s">
        <v>6</v>
      </c>
      <c r="D13" s="252"/>
      <c r="E13" s="252"/>
      <c r="F13" s="252"/>
      <c r="G13" s="252"/>
      <c r="H13" s="252"/>
      <c r="I13" s="252"/>
      <c r="J13" s="253"/>
      <c r="W13" s="243" t="s">
        <v>1791</v>
      </c>
      <c r="Y13" s="143" t="s">
        <v>1537</v>
      </c>
      <c r="Z13" s="143" t="s">
        <v>1585</v>
      </c>
    </row>
    <row r="14" spans="1:29">
      <c r="C14" s="252" t="s">
        <v>1188</v>
      </c>
      <c r="D14" s="252"/>
      <c r="E14" s="252"/>
      <c r="F14" s="252"/>
      <c r="G14" s="252"/>
      <c r="H14" s="252"/>
      <c r="I14" s="252"/>
      <c r="J14" s="253" t="s">
        <v>1187</v>
      </c>
      <c r="W14" s="243" t="s">
        <v>1792</v>
      </c>
      <c r="Y14" s="143" t="s">
        <v>1538</v>
      </c>
      <c r="Z14" s="143" t="s">
        <v>1581</v>
      </c>
    </row>
    <row r="15" spans="1:29">
      <c r="C15" s="252" t="s">
        <v>1189</v>
      </c>
      <c r="D15" s="252"/>
      <c r="E15" s="252"/>
      <c r="F15" s="252"/>
      <c r="G15" s="252"/>
      <c r="H15" s="252"/>
      <c r="I15" s="252"/>
      <c r="J15" s="254"/>
      <c r="W15" s="243" t="s">
        <v>1793</v>
      </c>
      <c r="Y15" s="143" t="s">
        <v>1538</v>
      </c>
      <c r="Z15" s="143" t="s">
        <v>1582</v>
      </c>
    </row>
    <row r="16" spans="1:29">
      <c r="C16" s="252" t="s">
        <v>8</v>
      </c>
      <c r="D16" s="252"/>
      <c r="E16" s="252"/>
      <c r="F16" s="252"/>
      <c r="G16" s="252"/>
      <c r="H16" s="252"/>
      <c r="I16" s="252"/>
      <c r="J16" s="253"/>
      <c r="W16" s="246" t="s">
        <v>1794</v>
      </c>
      <c r="Y16" s="143" t="s">
        <v>1538</v>
      </c>
      <c r="Z16" s="143" t="s">
        <v>1583</v>
      </c>
    </row>
    <row r="17" spans="1:27">
      <c r="C17" s="255" t="s">
        <v>7</v>
      </c>
      <c r="D17" s="255"/>
      <c r="E17" s="255"/>
      <c r="F17" s="255"/>
      <c r="G17" s="255"/>
      <c r="H17" s="255"/>
      <c r="I17" s="255"/>
      <c r="Y17" s="143" t="s">
        <v>1538</v>
      </c>
      <c r="Z17" s="143" t="s">
        <v>1584</v>
      </c>
    </row>
    <row r="18" spans="1:27">
      <c r="Y18" s="143" t="s">
        <v>1538</v>
      </c>
      <c r="Z18" s="143" t="s">
        <v>1585</v>
      </c>
    </row>
    <row r="19" spans="1:27">
      <c r="C19" s="256" t="s">
        <v>219</v>
      </c>
      <c r="D19" s="256"/>
      <c r="E19" s="256"/>
      <c r="F19" s="256"/>
      <c r="G19" s="256"/>
      <c r="H19" s="256"/>
      <c r="I19" s="256"/>
      <c r="J19" s="142" t="s">
        <v>5</v>
      </c>
    </row>
    <row r="20" spans="1:27">
      <c r="Y20" s="143"/>
      <c r="Z20" s="143"/>
    </row>
    <row r="21" spans="1:27" ht="1.2" customHeight="1">
      <c r="Y21" s="143"/>
      <c r="Z21" s="143"/>
    </row>
    <row r="22" spans="1:27" ht="26.4">
      <c r="A22" s="257" t="s">
        <v>1795</v>
      </c>
      <c r="B22" s="258" t="s">
        <v>1796</v>
      </c>
      <c r="C22" s="259"/>
      <c r="D22" s="259"/>
      <c r="E22" s="259"/>
      <c r="F22" s="259"/>
      <c r="G22" s="259"/>
      <c r="H22" s="259"/>
      <c r="I22" s="260"/>
      <c r="J22" s="261"/>
      <c r="AA22" s="262" t="str">
        <f>"【目的】"&amp;CHAR(10)&amp;J22&amp;CHAR(10)&amp;"【行為地及びその付近の状況】"&amp;CHAR(10)&amp;J24&amp;CHAR(10)&amp;"【車馬（動力船、航空機）の種類及び数】"&amp;CHAR(10)&amp;J25&amp;CHAR(10)&amp;"【使用（着陸）範囲及び面積】"&amp;CHAR(10)&amp;J26&amp;CHAR(10)&amp;"【使用（着陸）方法】"&amp;CHAR(10)&amp;J27&amp;CHAR(10)</f>
        <v xml:space="preserve">【目的】
【行為地及びその付近の状況】
【車馬（動力船、航空機）の種類及び数】
【使用（着陸）範囲及び面積】
【使用（着陸）方法】
</v>
      </c>
    </row>
    <row r="23" spans="1:27" ht="26.4">
      <c r="A23" s="257" t="s">
        <v>1795</v>
      </c>
      <c r="B23" s="258" t="s">
        <v>1797</v>
      </c>
      <c r="C23" s="259"/>
      <c r="D23" s="259"/>
      <c r="E23" s="259"/>
      <c r="F23" s="259"/>
      <c r="G23" s="259"/>
      <c r="H23" s="259"/>
      <c r="I23" s="260"/>
      <c r="J23" s="261"/>
    </row>
    <row r="24" spans="1:27" ht="26.4">
      <c r="A24" s="257" t="s">
        <v>1795</v>
      </c>
      <c r="B24" s="263" t="s">
        <v>1798</v>
      </c>
      <c r="C24" s="259"/>
      <c r="D24" s="259"/>
      <c r="E24" s="259"/>
      <c r="F24" s="259"/>
      <c r="G24" s="259"/>
      <c r="H24" s="259"/>
      <c r="I24" s="260"/>
      <c r="J24" s="261"/>
    </row>
    <row r="25" spans="1:27" ht="26.4">
      <c r="A25" s="257" t="s">
        <v>1795</v>
      </c>
      <c r="B25" s="263" t="s">
        <v>1799</v>
      </c>
      <c r="C25" s="259"/>
      <c r="D25" s="259"/>
      <c r="E25" s="259"/>
      <c r="F25" s="259"/>
      <c r="G25" s="259"/>
      <c r="H25" s="259"/>
      <c r="I25" s="260"/>
      <c r="J25" s="261"/>
    </row>
    <row r="26" spans="1:27" ht="26.4">
      <c r="A26" s="257" t="s">
        <v>1795</v>
      </c>
      <c r="B26" s="263" t="s">
        <v>1800</v>
      </c>
      <c r="C26" s="259"/>
      <c r="D26" s="259"/>
      <c r="E26" s="259"/>
      <c r="F26" s="259"/>
      <c r="G26" s="259"/>
      <c r="H26" s="259"/>
      <c r="I26" s="260"/>
      <c r="J26" s="261"/>
    </row>
    <row r="27" spans="1:27" ht="26.4">
      <c r="A27" s="257" t="s">
        <v>1795</v>
      </c>
      <c r="B27" s="263" t="s">
        <v>1801</v>
      </c>
      <c r="C27" s="259"/>
      <c r="D27" s="259"/>
      <c r="E27" s="259"/>
      <c r="F27" s="259"/>
      <c r="G27" s="259"/>
      <c r="H27" s="259"/>
      <c r="I27" s="260"/>
      <c r="J27" s="261"/>
    </row>
    <row r="28" spans="1:27" ht="26.4">
      <c r="A28" s="257" t="s">
        <v>1795</v>
      </c>
      <c r="B28" s="264" t="s">
        <v>1802</v>
      </c>
      <c r="C28" s="258" t="s">
        <v>1803</v>
      </c>
      <c r="D28" s="259"/>
      <c r="E28" s="259"/>
      <c r="F28" s="259"/>
      <c r="G28" s="259"/>
      <c r="H28" s="259"/>
      <c r="I28" s="260"/>
      <c r="J28" s="261" t="s">
        <v>1804</v>
      </c>
    </row>
    <row r="29" spans="1:27" ht="26.4">
      <c r="A29" s="257" t="s">
        <v>1795</v>
      </c>
      <c r="B29" s="264"/>
      <c r="C29" s="258" t="s">
        <v>1805</v>
      </c>
      <c r="D29" s="259"/>
      <c r="E29" s="259"/>
      <c r="F29" s="259"/>
      <c r="G29" s="259"/>
      <c r="H29" s="259"/>
      <c r="I29" s="260"/>
      <c r="J29" s="261" t="s">
        <v>1804</v>
      </c>
    </row>
    <row r="30" spans="1:27" ht="26.4">
      <c r="A30" s="257" t="s">
        <v>1795</v>
      </c>
      <c r="B30" s="258" t="s">
        <v>1806</v>
      </c>
      <c r="C30" s="259"/>
      <c r="D30" s="259"/>
      <c r="E30" s="259"/>
      <c r="F30" s="259"/>
      <c r="G30" s="259"/>
      <c r="H30" s="259"/>
      <c r="I30" s="260"/>
      <c r="J30" s="265"/>
    </row>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sheetData>
  <sheetProtection algorithmName="SHA-512" hashValue="HxR9paF/KWqw9hMrsceNkirmkTo+MCBLvNIht21kVYqJvnsJGQvBWqLANmstX19G9mxwZ5w9PCEEIMTwxgltbg==" saltValue="OrYAHl9/9gkAT4sIifAPaA==" spinCount="100000" sheet="1" objects="1" scenarios="1"/>
  <mergeCells count="21">
    <mergeCell ref="B30:I30"/>
    <mergeCell ref="B23:I23"/>
    <mergeCell ref="B24:I24"/>
    <mergeCell ref="B25:I25"/>
    <mergeCell ref="B26:I26"/>
    <mergeCell ref="B27:I27"/>
    <mergeCell ref="B28:B29"/>
    <mergeCell ref="C28:I28"/>
    <mergeCell ref="C29:I29"/>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allowBlank="1" showInputMessage="1" showErrorMessage="1" sqref="H11" xr:uid="{603B0E6A-87BE-473C-BA34-F926484B472C}">
      <formula1>1</formula1>
      <formula2>31</formula2>
    </dataValidation>
    <dataValidation type="whole" allowBlank="1" showInputMessage="1" showErrorMessage="1" sqref="F11" xr:uid="{62CA107A-7223-403C-BAAB-670AAE4075F3}">
      <formula1>1</formula1>
      <formula2>12</formula2>
    </dataValidation>
    <dataValidation type="list" allowBlank="1" showInputMessage="1" showErrorMessage="1" sqref="C19:I19" xr:uid="{215833CA-5971-4B28-B551-492038A5AE2B}">
      <formula1>申請書_宛先</formula1>
    </dataValidation>
    <dataValidation type="list" allowBlank="1" showInputMessage="1" showErrorMessage="1" sqref="J14" xr:uid="{7DBF6827-6082-4A3B-B133-393AC8A2F365}">
      <formula1>申請書_都道府県</formula1>
    </dataValidation>
    <dataValidation type="list" allowBlank="1" showInputMessage="1" showErrorMessage="1" sqref="C7:I7" xr:uid="{9CEDB55C-DCD8-4606-99B6-8C889F0B0631}">
      <formula1>申請書_国立公園名</formula1>
    </dataValidation>
    <dataValidation type="list" allowBlank="1" showInputMessage="1" showErrorMessage="1" sqref="C3:I3" xr:uid="{B0367D96-DC0C-4DE6-A305-EB9539FDEF3F}">
      <formula1>$W$3:$W$6</formula1>
    </dataValidation>
    <dataValidation type="list" allowBlank="1" showInputMessage="1" showErrorMessage="1" sqref="C11" xr:uid="{92C9B848-50EB-490C-8CC7-F6D4A49A1E2C}">
      <formula1>#REF!</formula1>
    </dataValidation>
    <dataValidation type="whole" allowBlank="1" showInputMessage="1" showErrorMessage="1" sqref="D11 D28:D29" xr:uid="{2DA54439-E1D7-4567-AD20-F168620F4928}">
      <formula1>1</formula1>
      <formula2>99</formula2>
    </dataValidation>
    <dataValidation type="whole" showInputMessage="1" showErrorMessage="1" sqref="H28:H29" xr:uid="{437D4C57-2BA3-4AAE-8E9A-B49B861EAF74}">
      <formula1>1</formula1>
      <formula2>31</formula2>
    </dataValidation>
    <dataValidation type="whole" showInputMessage="1" showErrorMessage="1" sqref="F28:F29" xr:uid="{EFB65E2E-DEDA-40D9-B5FB-0DCEEBAF3F80}">
      <formula1>1</formula1>
      <formula2>12</formula2>
    </dataValidation>
    <dataValidation type="list" allowBlank="1" showInputMessage="1" showErrorMessage="1" sqref="C4:I4" xr:uid="{A4A8DD42-5745-40BB-9C15-FFBA00E3AAE5}">
      <formula1>IF(OR(C3=W4, C3=W5), $W$9:$W$16, IF(C3=W6, $W$10, IF(C3=W3, $W$8, "")))</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【車馬（動力船、航空機）の種類及び数】
【使用（着陸）範囲及び面積】
【使用（着陸）方法】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【車馬（動力船、航空機）の種類及び数】
【使用（着陸）範囲及び面積】
【使用（着陸）方法】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2024-12-02T00:24:49Z</dcterms:modified>
</cp:coreProperties>
</file>