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86588DE7-A97C-4411-A4C6-BEE0917CC683}" xr6:coauthVersionLast="47" xr6:coauthVersionMax="47" xr10:uidLastSave="{00000000-0000-0000-0000-000000000000}"/>
  <workbookProtection workbookAlgorithmName="SHA-512" workbookHashValue="edhFH0ch6ILEEXKHl/e9pt7e89C6dP0Z25nIa+3i7OGN1Jj9MfXuoOQHwoZrmyIXyrgcz2EE3WP9y3FSTr6tug==" workbookSaltValue="TEep1EPsd12H0iPfqktGaw=="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許可申請書!$A$1:$K$34</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C6" i="43"/>
  <c r="AA4" i="43"/>
  <c r="AB5" i="43" s="1"/>
  <c r="D235" i="27" a="1"/>
  <c r="D235" i="27" s="1"/>
  <c r="N20" i="36"/>
  <c r="N19" i="36"/>
  <c r="N18" i="36"/>
  <c r="B271" i="27"/>
  <c r="B266" i="27"/>
  <c r="D55" i="27" a="1"/>
  <c r="AA5" i="43" l="1"/>
  <c r="AC5" i="43" s="1"/>
  <c r="AA6" i="43"/>
  <c r="AC6" i="43" s="1"/>
  <c r="AA2" i="43"/>
  <c r="AB6" i="43"/>
  <c r="D55" i="27"/>
  <c r="N17" i="36"/>
  <c r="N16" i="36"/>
  <c r="N15" i="36"/>
  <c r="N14" i="36"/>
  <c r="N13" i="36"/>
  <c r="N12" i="36"/>
  <c r="N11" i="36"/>
  <c r="N10" i="36"/>
  <c r="N9" i="36"/>
  <c r="N8" i="36"/>
  <c r="N7" i="36"/>
  <c r="N5" i="36"/>
  <c r="N4" i="36"/>
  <c r="N3" i="36"/>
  <c r="D56" i="36"/>
  <c r="D134" i="27" a="1"/>
  <c r="F12" i="27" a="1"/>
  <c r="J12" i="27" a="1"/>
  <c r="D8" i="36" a="1"/>
  <c r="D138" i="27" a="1"/>
  <c r="D121" i="27" a="1"/>
  <c r="D18" i="27" a="1"/>
  <c r="D14" i="27" a="1"/>
  <c r="D16" i="27" a="1"/>
  <c r="D13" i="36" a="1"/>
  <c r="D12" i="27" a="1"/>
  <c r="D3" i="36" a="1"/>
  <c r="D136" i="27" a="1"/>
  <c r="H12" i="27" a="1"/>
  <c r="E99" i="27" a="1"/>
  <c r="D6"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E41" i="27" a="1"/>
  <c r="E27" i="27" a="1"/>
  <c r="D4" i="27" a="1"/>
  <c r="D31" i="27" a="1"/>
  <c r="D28" i="27" a="1"/>
  <c r="D40" i="27" a="1"/>
  <c r="E40" i="27" a="1"/>
  <c r="D27" i="27" a="1"/>
  <c r="E33" i="27" a="1"/>
  <c r="D37" i="27" a="1"/>
  <c r="D34" i="27" a="1"/>
  <c r="E32" i="27" a="1"/>
  <c r="E28" i="27" a="1"/>
  <c r="E29" i="27" a="1"/>
  <c r="E35" i="27" a="1"/>
  <c r="D32" i="27" a="1"/>
  <c r="E39" i="27" a="1"/>
  <c r="E38" i="27" a="1"/>
  <c r="D41" i="27" a="1"/>
  <c r="D29" i="27" a="1"/>
  <c r="D25" i="27" a="1"/>
  <c r="D26" i="27" a="1"/>
  <c r="E26" i="27" a="1"/>
  <c r="D38" i="27" a="1"/>
  <c r="E34" i="27" a="1"/>
  <c r="D39"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<sst xmlns="http://schemas.openxmlformats.org/spreadsheetml/2006/main" count="2582" uniqueCount="1808">
  <si>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</si>
  <si>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</si>
  <si>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</si>
  <si>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</si>
  <si>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</si>
  <si>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</si>
  <si>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</si>
  <si>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</si>
  <si>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</si>
  <si>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</si>
  <si>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</si>
  <si>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</si>
  <si>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</si>
  <si>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</si>
  <si>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</si>
  <si>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</si>
  <si>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</si>
  <si>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</si>
  <si>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</si>
  <si>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</si>
  <si>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</si>
  <si>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</si>
  <si>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</si>
  <si>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</si>
  <si>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</si>
  <si>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</si>
  <si>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</si>
  <si>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</si>
  <si>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</si>
  <si>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</si>
  <si>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</si>
  <si>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</si>
  <si>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</si>
  <si>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</si>
  <si>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</si>
  <si>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</si>
  <si>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</si>
  <si>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</si>
  <si>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</si>
  <si>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</si>
  <si>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</si>
  <si>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</si>
  <si>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</si>
  <si>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</si>
  <si>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</si>
  <si>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</si>
  <si>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</si>
  <si>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</si>
  <si>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</si>
  <si>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</si>
  <si>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</si>
  <si>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</si>
  <si>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</si>
  <si>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</si>
  <si>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</si>
  <si>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</si>
  <si>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</si>
  <si>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</si>
  <si>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</si>
  <si>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</si>
  <si>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</si>
  <si>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</si>
  <si>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</si>
  <si>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</si>
  <si>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</si>
  <si>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</si>
  <si>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</si>
  <si>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</si>
  <si>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</si>
  <si>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</si>
  <si>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</si>
  <si>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</si>
  <si>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</si>
  <si>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</si>
  <si>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</si>
  <si>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</si>
  <si>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</si>
  <si>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</si>
  <si>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</si>
  <si>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</si>
  <si>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</si>
  <si>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</si>
  <si>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</si>
  <si>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</si>
  <si>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</si>
  <si>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</si>
  <si>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</si>
  <si>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</si>
  <si>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</si>
  <si>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</si>
  <si>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</si>
  <si>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</si>
  <si>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</si>
  <si>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</si>
  <si>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</si>
  <si>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</si>
  <si>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</si>
  <si>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</si>
  <si>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</si>
  <si>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</si>
  <si>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</si>
  <si>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</si>
  <si>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</si>
  <si>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</si>
  <si>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</si>
  <si>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</si>
  <si>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</si>
  <si>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</si>
  <si>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</si>
  <si>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</si>
  <si>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</si>
  <si>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</si>
  <si>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</si>
  <si>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</si>
  <si>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</si>
  <si>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</si>
  <si>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</si>
  <si>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</si>
  <si>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</si>
  <si>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</si>
  <si>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</si>
  <si>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</si>
  <si>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</si>
  <si>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</si>
  <si>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</si>
  <si>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</si>
  <si>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</si>
  <si>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</si>
  <si>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</si>
  <si>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</si>
  <si>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</si>
  <si>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</si>
  <si>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</si>
  <si>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</si>
  <si>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</si>
  <si>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</si>
  <si>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</si>
  <si>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</si>
  <si>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</si>
  <si>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</si>
  <si>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</si>
  <si>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</si>
  <si>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</si>
  <si>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</si>
  <si>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</si>
  <si>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</si>
  <si>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</si>
  <si>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</si>
  <si>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</si>
  <si>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</si>
  <si>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</si>
  <si>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</si>
  <si>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</si>
  <si>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</si>
  <si>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</si>
  <si>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</si>
  <si>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</si>
  <si>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</si>
  <si>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</si>
  <si>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</si>
  <si>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</si>
  <si>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</si>
  <si>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</si>
  <si>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</si>
  <si>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</si>
  <si>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</si>
  <si>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</si>
  <si>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</si>
  <si>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</si>
  <si>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</si>
  <si>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</si>
  <si>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</si>
  <si>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</si>
  <si>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</si>
  <si>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</si>
  <si>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</si>
  <si>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</si>
  <si>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</si>
  <si>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</si>
  <si>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</si>
  <si>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</si>
  <si>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</si>
  <si>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</si>
  <si>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</si>
  <si>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</si>
  <si>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</si>
  <si>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</si>
  <si>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</si>
  <si>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</si>
  <si>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</si>
  <si>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</si>
  <si>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</si>
  <si>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</si>
  <si>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</si>
  <si>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</si>
  <si>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</si>
  <si>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</si>
  <si>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</si>
  <si>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</si>
  <si>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</si>
  <si>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</si>
  <si>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</si>
  <si>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</si>
  <si>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</si>
  <si>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</si>
  <si>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</si>
  <si>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</si>
  <si>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</si>
  <si>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</si>
  <si>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</si>
  <si>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</si>
  <si>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</si>
  <si>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</si>
  <si>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</si>
  <si>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</si>
  <si>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</si>
  <si>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</si>
  <si>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</si>
  <si>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</si>
  <si>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</si>
  <si>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</si>
  <si>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</si>
  <si>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</si>
  <si>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</si>
  <si>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</si>
  <si>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</si>
  <si>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</si>
  <si>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</si>
  <si>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</si>
  <si>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</si>
  <si>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</si>
  <si>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</si>
  <si>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</si>
  <si>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</si>
  <si>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</si>
  <si>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</si>
  <si>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</si>
  <si>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</si>
  <si>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</si>
  <si>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</si>
  <si>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</si>
  <si>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</si>
  <si>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</si>
  <si>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</si>
  <si>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</si>
  <si>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</si>
  <si>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</si>
  <si>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</si>
  <si>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</si>
  <si>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</si>
  <si>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</si>
  <si>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</si>
  <si>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</si>
  <si>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</si>
  <si>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</si>
  <si>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</si>
  <si>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</si>
  <si>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</si>
  <si>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</si>
  <si>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</si>
  <si>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</si>
  <si>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</si>
  <si>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</si>
  <si>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</si>
  <si>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</si>
  <si>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</si>
  <si>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</si>
  <si>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</si>
  <si>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</si>
  <si>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</si>
  <si>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</si>
  <si>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</si>
  <si>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</si>
  <si>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</si>
  <si>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</si>
  <si>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</si>
  <si>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</si>
  <si>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</si>
  <si>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</si>
  <si>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</si>
  <si>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</si>
  <si>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</si>
  <si>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</si>
  <si>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</si>
  <si>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</si>
  <si>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</si>
  <si>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</si>
  <si>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</si>
  <si>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</si>
  <si>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</si>
  <si>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</si>
  <si>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</si>
  <si>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</si>
  <si>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</si>
  <si>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</si>
  <si>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</si>
  <si>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</si>
  <si>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</si>
  <si>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</si>
  <si>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</si>
  <si>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</si>
  <si>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</si>
  <si>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</si>
  <si>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</si>
  <si>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</si>
  <si>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</si>
  <si>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</si>
  <si>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</si>
  <si>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</si>
  <si>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</si>
  <si>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</si>
  <si>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</si>
  <si>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</si>
  <si>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</si>
  <si>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</si>
  <si>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</si>
  <si>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</si>
  <si>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</si>
  <si>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</si>
  <si>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</si>
  <si>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</si>
  <si>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</si>
  <si>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</si>
  <si>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</si>
  <si>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</si>
  <si>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</si>
  <si>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</si>
  <si>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</si>
  <si>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</si>
  <si>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</si>
  <si>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</si>
  <si>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</si>
  <si>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</si>
  <si>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</si>
  <si>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</si>
  <si>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</si>
  <si>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</si>
  <si>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</si>
  <si>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</si>
  <si>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</si>
  <si>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</si>
  <si>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</si>
  <si>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</si>
  <si>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</si>
  <si>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</si>
  <si>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</si>
  <si>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</si>
  <si>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</si>
  <si>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</si>
  <si>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</si>
  <si>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</si>
  <si>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</si>
  <si>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</si>
  <si>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</si>
  <si>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</si>
  <si>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</si>
  <si>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</si>
  <si>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</si>
  <si>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</si>
  <si>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</si>
  <si>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</si>
  <si>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</si>
  <si>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</si>
  <si>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</si>
  <si>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</si>
  <si>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</si>
  <si>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</si>
  <si>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</si>
  <si>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</si>
  <si>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</si>
  <si>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</si>
  <si>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</si>
  <si>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</si>
  <si>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</si>
  <si>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</si>
  <si>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</si>
  <si>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</si>
  <si>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</si>
  <si>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</si>
  <si>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</si>
  <si>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</si>
  <si>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</si>
  <si>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</si>
  <si>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</si>
  <si>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</si>
  <si>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</si>
  <si>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</si>
  <si>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</si>
  <si>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</si>
  <si>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</si>
  <si>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</si>
  <si>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</si>
  <si>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</si>
  <si>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</si>
  <si>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</si>
  <si>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</si>
  <si>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</si>
  <si>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</si>
  <si>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</si>
  <si>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</si>
  <si>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</si>
  <si>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</si>
  <si>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</si>
  <si>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</si>
  <si>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</si>
  <si>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</si>
  <si>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</si>
  <si>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</si>
  <si>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</si>
  <si>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</si>
  <si>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</si>
  <si>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</si>
  <si>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</si>
  <si>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</si>
  <si>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</si>
  <si>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</si>
  <si>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</si>
  <si>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</si>
  <si>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</si>
  <si>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</si>
  <si>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</si>
  <si>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</si>
  <si>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</si>
  <si>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</si>
  <si>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</si>
  <si>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</si>
  <si>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</si>
  <si>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</si>
  <si>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</si>
  <si>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</si>
  <si>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</si>
  <si>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</si>
  <si>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</si>
  <si>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</si>
  <si>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</si>
  <si>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</si>
  <si>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</si>
  <si>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</si>
  <si>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</si>
  <si>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</si>
  <si>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</si>
  <si>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</si>
  <si>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</si>
  <si>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</si>
  <si>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</si>
  <si>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</si>
  <si>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</si>
  <si>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</si>
  <si>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</si>
  <si>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</si>
  <si>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</si>
  <si>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</si>
  <si>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</si>
  <si>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</si>
  <si>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</si>
  <si>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</si>
  <si>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</si>
  <si>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</si>
  <si>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</si>
  <si>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</si>
  <si>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</si>
  <si>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</si>
  <si>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</si>
  <si>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</si>
  <si>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</si>
  <si>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</si>
  <si>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</si>
  <si>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</si>
  <si>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</si>
  <si>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</si>
  <si>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</si>
  <si>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</si>
  <si>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</si>
  <si>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</si>
  <si>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</si>
  <si>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</si>
  <si>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</si>
  <si>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</si>
  <si>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</si>
  <si>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</si>
  <si>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</si>
  <si>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</si>
  <si>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</si>
  <si>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</si>
  <si>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</si>
  <si>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</si>
  <si>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</si>
  <si>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</si>
  <si>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</si>
  <si>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</si>
  <si>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</si>
  <si>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</si>
  <si>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</si>
  <si>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</si>
  <si>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</si>
  <si>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</si>
  <si>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</si>
  <si>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</si>
  <si>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</si>
  <si>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</si>
  <si>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</si>
  <si>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</si>
  <si>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</si>
  <si>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</si>
  <si>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</si>
  <si>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</si>
  <si>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</si>
  <si>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</si>
  <si>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</si>
  <si>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</si>
  <si>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</si>
  <si>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</si>
  <si>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</si>
  <si>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</si>
  <si>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</si>
  <si>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</si>
  <si>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</si>
  <si>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</si>
  <si>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</si>
  <si>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</si>
  <si>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</si>
  <si>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</si>
  <si>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</si>
  <si>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</si>
  <si>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</si>
  <si>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</si>
  <si>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</si>
  <si>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</si>
  <si>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</si>
  <si>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</si>
  <si>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</si>
  <si>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</si>
  <si>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</si>
  <si>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</si>
  <si>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</si>
  <si>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</si>
  <si>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</si>
  <si>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</si>
  <si>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</si>
  <si>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</si>
  <si>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</si>
  <si>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</si>
  <si>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</si>
  <si>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</si>
  <si>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</si>
  <si>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</si>
  <si>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</si>
  <si>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</si>
  <si>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</si>
  <si>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</si>
  <si>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</si>
  <si>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</si>
  <si>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</si>
  <si>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</si>
  <si>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</si>
  <si>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</si>
  <si>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</si>
  <si>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</si>
  <si>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</si>
  <si>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</si>
  <si>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</si>
  <si>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</si>
  <si>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</si>
  <si>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</si>
  <si>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</si>
  <si>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</si>
  <si>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</si>
  <si>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</si>
  <si>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</si>
  <si>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</si>
  <si>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</si>
  <si>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</si>
  <si>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</si>
  <si>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</si>
  <si>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</si>
  <si>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</si>
  <si>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</si>
  <si>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</si>
  <si>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</si>
  <si>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</si>
  <si>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</si>
  <si>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</si>
  <si>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</si>
  <si>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</si>
  <si>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</si>
  <si>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</si>
  <si>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</si>
  <si>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</si>
  <si>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</si>
  <si>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</si>
  <si>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</si>
  <si>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</si>
  <si>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</si>
  <si>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</si>
  <si>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</si>
  <si>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</si>
  <si>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</si>
  <si>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</si>
  <si>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</si>
  <si>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</si>
  <si>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</si>
  <si>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</si>
  <si>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</si>
  <si>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</si>
  <si>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</si>
  <si>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</si>
  <si>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</si>
  <si>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</si>
  <si>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</si>
  <si>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</si>
  <si>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</si>
  <si>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</si>
  <si>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</si>
  <si>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</si>
  <si>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</si>
  <si>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</si>
  <si>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</si>
  <si>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</si>
  <si>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</si>
  <si>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</si>
  <si>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</si>
  <si>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</si>
  <si>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</si>
  <si>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</si>
  <si>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</si>
  <si>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</si>
  <si>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</si>
  <si>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</si>
  <si>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</si>
  <si>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</si>
  <si>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</si>
  <si>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</si>
  <si>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</si>
  <si>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</si>
  <si>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</si>
  <si>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</si>
  <si>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</si>
  <si>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</si>
  <si>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</si>
  <si>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</si>
  <si>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</si>
  <si>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</si>
  <si>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</si>
  <si>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</si>
  <si>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</si>
  <si>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</si>
  <si>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</si>
  <si>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</si>
  <si>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</si>
  <si>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</si>
  <si>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</si>
  <si>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</si>
  <si>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</si>
  <si>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</si>
  <si>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</si>
  <si>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</si>
  <si>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</si>
  <si>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</si>
  <si>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</si>
  <si>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</si>
  <si>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</si>
  <si>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</si>
  <si>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</si>
  <si>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</si>
  <si>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</si>
  <si>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</si>
  <si>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</si>
  <si>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</si>
  <si>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</si>
  <si>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</si>
  <si>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</si>
  <si>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</si>
  <si>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</si>
  <si>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</si>
  <si>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</si>
  <si>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</si>
  <si>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</si>
  <si>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</si>
  <si>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</si>
  <si>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</si>
  <si>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</si>
  <si>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</si>
  <si>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</si>
  <si>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</si>
  <si>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</si>
  <si>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</si>
  <si>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</si>
  <si>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</si>
  <si>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</si>
  <si>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</si>
  <si>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</si>
  <si>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</si>
  <si>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</si>
  <si>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</si>
  <si>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</si>
  <si>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</si>
  <si>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</si>
  <si>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</si>
  <si>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</si>
  <si>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</si>
  <si>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</si>
  <si>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</si>
  <si>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</si>
  <si>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</si>
  <si>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</si>
  <si>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</si>
  <si>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</si>
  <si>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</si>
  <si>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</si>
  <si>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</si>
  <si>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</si>
  <si>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</si>
  <si>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</si>
  <si>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</si>
  <si>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</si>
  <si>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</si>
  <si>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</si>
  <si>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</si>
  <si>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</si>
  <si>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</si>
  <si>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</si>
  <si>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</si>
  <si>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</si>
  <si>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</si>
  <si>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</si>
  <si>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</si>
  <si>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</si>
  <si>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</si>
  <si>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</si>
  <si>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</si>
  <si>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</si>
  <si>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</si>
  <si>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</si>
  <si>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</si>
  <si>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</si>
  <si>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</si>
  <si>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</si>
  <si>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</si>
  <si>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</si>
  <si>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</si>
  <si>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</si>
  <si>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</si>
  <si>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</si>
  <si>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</si>
  <si>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</si>
  <si>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</si>
  <si>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</si>
  <si>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</si>
  <si>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</si>
  <si>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</si>
  <si>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</si>
  <si>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</si>
  <si>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</si>
  <si>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</si>
  <si>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</si>
  <si>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</si>
  <si>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</si>
  <si>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</si>
  <si>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</si>
  <si>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</si>
  <si>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</si>
  <si>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</si>
  <si>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</si>
  <si>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</si>
  <si>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</si>
  <si>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</si>
  <si>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</si>
  <si>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</si>
  <si>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</si>
  <si>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</si>
  <si>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</si>
  <si>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</si>
  <si>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</si>
  <si>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</si>
  <si>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</si>
  <si>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</si>
  <si>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</si>
  <si>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</si>
  <si>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</si>
  <si>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</si>
  <si>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</si>
  <si>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</si>
  <si>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</si>
  <si>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</si>
  <si>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</si>
  <si>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</si>
  <si>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</si>
  <si>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</si>
  <si>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</si>
  <si>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</si>
  <si>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</si>
  <si>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</si>
  <si>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</si>
  <si>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</si>
  <si>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</si>
  <si>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</si>
  <si>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</si>
  <si>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</si>
  <si>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</si>
  <si>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</si>
  <si>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</si>
  <si>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</si>
  <si>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</si>
  <si>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</si>
  <si>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</si>
  <si>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</si>
  <si>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</si>
  <si>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</si>
  <si>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</si>
  <si>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</si>
  <si>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</si>
  <si>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</si>
  <si>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</si>
  <si>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</si>
  <si>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</si>
  <si>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</si>
  <si>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</si>
  <si>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</si>
  <si>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</si>
  <si>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</si>
  <si>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</si>
  <si>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</si>
  <si>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</si>
  <si>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</si>
  <si>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</si>
  <si>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</si>
  <si>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</si>
  <si>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</si>
  <si>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</si>
  <si>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</si>
  <si>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</si>
  <si>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</si>
  <si>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</si>
  <si>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</si>
  <si>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</si>
  <si>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</si>
  <si>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</si>
  <si>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</si>
  <si>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</si>
  <si>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</si>
  <si>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</si>
  <si>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</si>
  <si>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</si>
  <si>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</si>
  <si>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</si>
  <si>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</si>
  <si>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</si>
  <si>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</si>
  <si>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</si>
  <si>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</si>
  <si>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</si>
  <si>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</si>
  <si>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</si>
  <si>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</si>
  <si>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</si>
  <si>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</si>
  <si>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</si>
  <si>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</si>
  <si>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</si>
  <si>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</si>
  <si>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</si>
  <si>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</si>
  <si>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</si>
  <si>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</si>
  <si>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</si>
  <si>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</si>
  <si>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</si>
  <si>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</si>
  <si>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</si>
  <si>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</si>
  <si>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</si>
  <si>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</si>
  <si>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</si>
  <si>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</si>
  <si>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</si>
  <si>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</si>
  <si>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</si>
  <si>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</si>
  <si>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</si>
  <si>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</si>
  <si>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</si>
  <si>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</si>
  <si>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</si>
  <si>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</si>
  <si>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</si>
  <si>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</si>
  <si>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</si>
  <si>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</si>
  <si>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</si>
  <si>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</si>
  <si>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</si>
  <si>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</si>
  <si>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</si>
  <si>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</si>
  <si>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</si>
  <si>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</si>
  <si>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</si>
  <si>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</si>
  <si>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</si>
  <si>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</si>
  <si>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</si>
  <si>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</si>
  <si>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</si>
  <si>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</si>
  <si>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</si>
  <si>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</si>
  <si>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</si>
  <si>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</si>
  <si>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</si>
  <si>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</si>
  <si>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</si>
  <si>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</si>
  <si>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</si>
  <si>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</si>
  <si>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</si>
  <si>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</si>
  <si>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</si>
  <si>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</si>
  <si>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</si>
  <si>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</si>
  <si>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</si>
  <si>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</si>
  <si>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</si>
  <si>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</si>
  <si>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</si>
  <si>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</si>
  <si>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</si>
  <si>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</si>
  <si>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</si>
  <si>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</si>
  <si>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</si>
  <si>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</si>
  <si>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</si>
  <si>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</si>
  <si>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</si>
  <si>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</si>
  <si>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</si>
  <si>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</si>
  <si>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</si>
  <si>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</si>
  <si>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</si>
  <si>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</si>
  <si>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</si>
  <si>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</si>
  <si>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</si>
  <si>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</si>
  <si>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</si>
  <si>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</si>
  <si>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</si>
  <si>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</si>
  <si>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</si>
  <si>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</si>
  <si>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</si>
  <si>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</si>
  <si>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</si>
  <si>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</si>
  <si>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</si>
  <si>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</si>
  <si>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</si>
  <si>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</si>
  <si>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</si>
  <si>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</si>
  <si>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</si>
  <si>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</si>
  <si>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</si>
  <si>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</si>
  <si>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</si>
  <si>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</si>
  <si>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</si>
  <si>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</si>
  <si>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</si>
  <si>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</si>
  <si>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</si>
  <si>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</si>
  <si>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</si>
  <si>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</si>
  <si>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</si>
  <si>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</si>
  <si>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</si>
  <si>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</si>
  <si>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</si>
  <si>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</si>
  <si>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</si>
  <si>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</si>
  <si>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</si>
  <si>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</si>
  <si>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</si>
  <si>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</si>
  <si>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</si>
  <si>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</si>
  <si>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</si>
  <si>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</si>
  <si>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</si>
  <si>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</si>
  <si>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</si>
  <si>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</si>
  <si>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</si>
  <si>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</si>
  <si>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</si>
  <si>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</si>
  <si>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</si>
  <si>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</si>
  <si>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</si>
  <si>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</si>
  <si>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</si>
  <si>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</si>
  <si>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</si>
  <si>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</si>
  <si>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</si>
  <si>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</si>
  <si>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</si>
  <si>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</si>
  <si>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</si>
  <si>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</si>
  <si>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</si>
  <si>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</si>
  <si>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</si>
  <si>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</si>
  <si>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</si>
  <si>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</si>
  <si>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</si>
  <si>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</si>
  <si>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</si>
  <si>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</si>
  <si>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</si>
  <si>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</si>
  <si>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</si>
  <si>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</si>
  <si>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</si>
  <si>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</si>
  <si>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</si>
  <si>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</si>
  <si>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</si>
  <si>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</si>
  <si>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</si>
  <si>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</si>
  <si>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</si>
  <si>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</si>
  <si>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</si>
  <si>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</si>
  <si>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</si>
  <si>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</si>
  <si>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</si>
  <si>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</si>
  <si>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</si>
  <si>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</si>
  <si>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</si>
  <si>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</si>
  <si>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</si>
  <si>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</si>
  <si>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</si>
  <si>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</si>
  <si>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</si>
  <si>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</si>
  <si>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</si>
  <si>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</si>
  <si>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</si>
  <si>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</si>
  <si>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</si>
  <si>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</si>
  <si>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</si>
  <si>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</si>
  <si>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</si>
  <si>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</si>
  <si>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</si>
  <si>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</si>
  <si>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</si>
  <si>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</si>
  <si>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</si>
  <si>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</si>
  <si>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</si>
  <si>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</si>
  <si>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</si>
  <si>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</si>
  <si>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</si>
  <si>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</si>
  <si>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</si>
  <si>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</si>
  <si>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</si>
  <si>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</si>
  <si>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</si>
  <si>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</si>
  <si>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</si>
  <si>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</si>
  <si>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</si>
  <si>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</si>
  <si>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</si>
  <si>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</si>
  <si>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</si>
  <si>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</si>
  <si>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</si>
  <si>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</si>
  <si>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</si>
  <si>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</si>
  <si>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</si>
  <si>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</si>
  <si>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</si>
  <si>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</si>
  <si>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</si>
  <si>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</si>
  <si>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</si>
  <si>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</si>
  <si>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</si>
  <si>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</si>
  <si>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</si>
  <si>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</si>
  <si>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</si>
  <si>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</si>
  <si>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</si>
  <si>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</si>
  <si>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</si>
  <si>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</si>
  <si>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</si>
  <si>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</si>
  <si>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</si>
  <si>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</si>
  <si>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</si>
  <si>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</si>
  <si>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</si>
  <si>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</si>
  <si>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</si>
  <si>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</si>
  <si>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</si>
  <si>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</si>
  <si>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</si>
  <si>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</si>
  <si>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</si>
  <si>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</si>
  <si>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</si>
  <si>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</si>
  <si>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</si>
  <si>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</si>
  <si>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</si>
  <si>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</si>
  <si>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</si>
  <si>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</si>
  <si>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</si>
  <si>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</si>
  <si>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</si>
  <si>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</si>
  <si>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</si>
  <si>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</si>
  <si>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</si>
  <si>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</si>
  <si>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</si>
  <si>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</si>
  <si>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</si>
  <si>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</si>
  <si>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</si>
  <si>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</si>
  <si>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</si>
  <si>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</si>
  <si>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</si>
  <si>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</si>
  <si>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</si>
  <si>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</si>
  <si>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</si>
  <si>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</si>
  <si>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</si>
  <si>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</si>
  <si>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</si>
  <si>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</si>
  <si>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</si>
  <si>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</si>
  <si>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</si>
  <si>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</si>
  <si>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</si>
  <si>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</si>
  <si>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</si>
  <si>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</si>
  <si>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</si>
  <si>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</si>
  <si>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</si>
  <si>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</si>
  <si>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</si>
  <si>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</si>
  <si>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</si>
  <si>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</si>
  <si>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</si>
  <si>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</si>
  <si>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</si>
  <si>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</si>
  <si>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</si>
  <si>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</si>
  <si>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</si>
  <si>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</si>
  <si>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</si>
  <si>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</si>
  <si>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</si>
  <si>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</si>
  <si>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</si>
  <si>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</si>
  <si>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</si>
  <si>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</si>
  <si>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</si>
  <si>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</si>
  <si>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</si>
  <si>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</si>
  <si>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</si>
  <si>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</si>
  <si>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</si>
  <si>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</si>
  <si>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</si>
  <si>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</si>
  <si>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</si>
  <si>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</si>
  <si>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</si>
  <si>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</si>
  <si>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</si>
  <si>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</si>
  <si>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</si>
  <si>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</si>
  <si>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</si>
  <si>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</si>
  <si>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</si>
  <si>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</si>
  <si>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</si>
  <si>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</si>
  <si>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</si>
  <si>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</si>
  <si>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</si>
  <si>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</si>
  <si>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</si>
  <si>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</si>
  <si>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</si>
  <si>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</si>
  <si>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</si>
  <si>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</si>
  <si>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</si>
  <si>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</si>
  <si>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</si>
  <si>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</si>
  <si>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</si>
  <si>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</si>
  <si>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</si>
  <si>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</si>
  <si>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</si>
  <si>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</si>
  <si>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</si>
  <si>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</si>
  <si>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</si>
  <si>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</si>
  <si>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</si>
  <si>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</si>
  <si>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</si>
  <si>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</si>
  <si>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</si>
  <si>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</si>
  <si>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</si>
  <si>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</si>
  <si>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</si>
  <si>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</si>
  <si>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</si>
  <si>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</si>
  <si>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</si>
  <si>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</si>
  <si>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</si>
  <si>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</si>
  <si>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</si>
  <si>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</si>
  <si>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</si>
  <si>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</si>
  <si>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</si>
  <si>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</si>
  <si>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</si>
  <si>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</si>
  <si>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</si>
  <si>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</si>
  <si>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</si>
  <si>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</si>
  <si>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</si>
  <si>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</si>
  <si>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</si>
  <si>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</si>
  <si>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</si>
  <si>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</si>
  <si>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</si>
  <si>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</si>
  <si>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</si>
  <si>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</si>
  <si>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</si>
  <si>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</si>
  <si>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</si>
  <si>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</si>
  <si>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</si>
  <si>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</si>
  <si>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</si>
  <si>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</si>
  <si>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</si>
  <si>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</si>
  <si>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</si>
  <si>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</si>
  <si>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</si>
  <si>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</si>
  <si>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</si>
  <si>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</si>
  <si>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</si>
  <si>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</si>
  <si>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</si>
  <si>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</si>
  <si>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</si>
  <si>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</si>
  <si>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</si>
  <si>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</si>
  <si>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</si>
  <si>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</si>
  <si>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</si>
  <si>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</si>
  <si>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</si>
  <si>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</si>
  <si>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</si>
  <si>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</si>
  <si>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</si>
  <si>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</si>
  <si>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</si>
  <si>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</si>
  <si>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</si>
  <si>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</si>
  <si>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</si>
  <si>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</si>
  <si>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</si>
  <si>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</si>
  <si>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</si>
  <si>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</si>
  <si>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</si>
  <si>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</si>
  <si>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</si>
  <si>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</si>
  <si>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</si>
  <si>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</si>
  <si>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</si>
  <si>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</si>
  <si>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</si>
  <si>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</si>
  <si>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</si>
  <si>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</si>
  <si>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</si>
  <si>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</si>
  <si>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</si>
  <si>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</si>
  <si>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</si>
  <si>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</si>
  <si>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</si>
  <si>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</si>
  <si>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</si>
  <si>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</si>
  <si>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</si>
  <si>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</si>
  <si>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</si>
  <si>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</si>
  <si>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</si>
  <si>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</si>
  <si>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</si>
  <si>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</si>
  <si>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</si>
  <si>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</si>
  <si>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</si>
  <si>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</si>
  <si>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</si>
  <si>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</si>
  <si>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</si>
  <si>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</si>
  <si>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</si>
  <si>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</si>
  <si>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</si>
  <si>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</si>
  <si>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</si>
  <si>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</si>
  <si>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</si>
  <si>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</si>
  <si>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</si>
  <si>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</si>
  <si>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</si>
  <si>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</si>
  <si>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</si>
  <si>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</si>
  <si>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</si>
  <si>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</si>
  <si>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</si>
  <si>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</si>
  <si>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</si>
  <si>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</si>
  <si>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</si>
  <si>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</si>
  <si>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</si>
  <si>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</si>
  <si>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</si>
  <si>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</si>
  <si>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</si>
  <si>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</si>
  <si>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</si>
  <si>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</si>
  <si>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</si>
  <si>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</si>
  <si>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</si>
  <si>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</si>
  <si>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</si>
  <si>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</si>
  <si>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</si>
  <si>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</si>
  <si>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</si>
  <si>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</si>
  <si>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</si>
  <si>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</si>
  <si>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</si>
  <si>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</si>
  <si>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</si>
  <si>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</si>
  <si>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</si>
  <si>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</si>
  <si>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</si>
  <si>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</si>
  <si>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</si>
  <si>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</si>
  <si>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</si>
  <si>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</si>
  <si>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</si>
  <si>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</si>
  <si>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</si>
  <si>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</si>
  <si>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</si>
  <si>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</si>
  <si>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</si>
  <si>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</si>
  <si>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</si>
  <si>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</si>
  <si>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</si>
  <si>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</si>
  <si>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</si>
  <si>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</si>
  <si>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</si>
  <si>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</si>
  <si>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</si>
  <si>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</si>
  <si>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</si>
  <si>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</si>
  <si>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</si>
  <si>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</si>
  <si>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</si>
  <si>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</si>
  <si>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</si>
  <si>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</si>
  <si>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</si>
  <si>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</si>
  <si>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</si>
  <si>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</si>
  <si>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</si>
  <si>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</si>
  <si>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</si>
  <si>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</si>
  <si>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</si>
  <si>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</si>
  <si>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</si>
  <si>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</si>
  <si>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</si>
  <si>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</si>
  <si>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</si>
  <si>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</si>
  <si>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</si>
  <si>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</si>
  <si>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</si>
  <si>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</si>
  <si>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</si>
  <si>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</si>
  <si>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</si>
  <si>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</si>
  <si>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</si>
  <si>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</si>
  <si>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</si>
  <si>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</si>
  <si>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</si>
  <si>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</si>
  <si>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</si>
  <si>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</si>
  <si>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</si>
  <si>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</si>
  <si>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</si>
  <si>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</si>
  <si>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</si>
  <si>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</si>
  <si>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</si>
  <si>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</si>
  <si>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</si>
  <si>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</si>
  <si>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</si>
  <si>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</si>
  <si>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</si>
  <si>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</si>
  <si>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</si>
  <si>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</si>
  <si>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</si>
  <si>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</si>
  <si>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</si>
  <si>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</si>
  <si>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</si>
  <si>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</si>
  <si>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</si>
  <si>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</si>
  <si>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</si>
  <si>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</si>
  <si>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</si>
  <si>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</si>
  <si>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</si>
  <si>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</si>
  <si>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</si>
  <si>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</si>
  <si>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</si>
  <si>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</si>
  <si>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</si>
  <si>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</si>
  <si>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</si>
  <si>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</si>
  <si>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</si>
  <si>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</si>
  <si>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</si>
  <si>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</si>
  <si>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</si>
  <si>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</si>
  <si>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</si>
  <si>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</si>
  <si>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</si>
  <si>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</si>
  <si>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</si>
  <si>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</si>
  <si>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</si>
  <si>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</si>
  <si>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</si>
  <si>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</si>
  <si>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</si>
  <si>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</si>
  <si>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</si>
  <si>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</si>
  <si>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</si>
  <si>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</si>
  <si>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</si>
  <si>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</si>
  <si>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</si>
  <si>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</si>
  <si>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</si>
  <si>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</si>
  <si>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</si>
  <si>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</si>
  <si>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</si>
  <si>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</si>
  <si>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</si>
  <si>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</si>
  <si>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</si>
  <si>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</si>
  <si>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</si>
  <si>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</si>
  <si>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</si>
  <si>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</si>
  <si>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</si>
  <si>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</si>
  <si>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</si>
  <si>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</si>
  <si>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</si>
  <si>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</si>
  <si>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</si>
  <si>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</si>
  <si>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</si>
  <si>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</si>
  <si>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</si>
  <si>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</si>
  <si>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</si>
  <si>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</si>
  <si>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</si>
  <si>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</si>
  <si>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</si>
  <si>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</si>
  <si>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</si>
  <si>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</si>
  <si>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</si>
  <si>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</si>
  <si>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</si>
  <si>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</si>
  <si>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</si>
  <si>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</si>
  <si>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</si>
  <si>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</si>
  <si>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</si>
  <si>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</si>
  <si>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</si>
  <si>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</si>
  <si>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</si>
  <si>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</si>
  <si>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</si>
  <si>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</si>
  <si>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</si>
  <si>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</si>
  <si>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</si>
  <si>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</si>
  <si>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</si>
  <si>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</si>
  <si>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</si>
  <si>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</si>
  <si>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</si>
  <si>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</si>
  <si>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</si>
  <si>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</si>
  <si>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</si>
  <si>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</si>
  <si>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</si>
  <si>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</si>
  <si>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</si>
  <si>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</si>
  <si>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</si>
  <si>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</si>
  <si>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</si>
  <si>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</si>
  <si>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</si>
  <si>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</si>
  <si>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</si>
  <si>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</si>
  <si>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</si>
  <si>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</si>
  <si>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</si>
  <si>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</si>
  <si>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</si>
  <si>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</si>
  <si>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</si>
  <si>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</si>
  <si>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</si>
  <si>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</si>
  <si>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</si>
  <si>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</si>
  <si>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</si>
  <si>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</si>
  <si>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</si>
  <si>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</si>
  <si>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</si>
  <si>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</si>
  <si>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</si>
  <si>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</si>
  <si>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</si>
  <si>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</si>
  <si>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</si>
  <si>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</si>
  <si>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</si>
  <si>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</si>
  <si>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</si>
  <si>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</si>
  <si>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</si>
  <si>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</si>
  <si>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</si>
  <si>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</si>
  <si>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</si>
  <si>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</si>
  <si>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</si>
  <si>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</si>
  <si>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</si>
  <si>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</si>
  <si>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</si>
  <si>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</si>
  <si>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</si>
  <si>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</si>
  <si>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</si>
  <si>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</si>
  <si>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</si>
  <si>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</si>
  <si>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</si>
  <si>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</si>
  <si>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</si>
  <si>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</si>
  <si>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</si>
  <si>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</si>
  <si>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</si>
  <si>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</si>
  <si>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</si>
  <si>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</si>
  <si>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</si>
  <si>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</si>
  <si>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</si>
  <si>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</si>
  <si>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</si>
  <si>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</si>
  <si>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</si>
  <si>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</si>
  <si>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</si>
  <si>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</si>
  <si>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</si>
  <si>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</si>
  <si>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</si>
  <si>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</si>
  <si>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</si>
  <si>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</si>
  <si>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</si>
  <si>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</si>
  <si>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</si>
  <si>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</si>
  <si>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</si>
  <si>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</si>
  <si>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</si>
  <si>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</si>
  <si>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</si>
  <si>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</si>
  <si>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</si>
  <si>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</si>
  <si>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</si>
  <si>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</si>
  <si>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</si>
  <si>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</si>
  <si>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</si>
  <si>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</si>
  <si>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</si>
  <si>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</si>
  <si>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</si>
  <si>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</si>
  <si>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</si>
  <si>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</si>
  <si>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</si>
  <si>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</si>
  <si>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</si>
  <si>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</si>
  <si>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</si>
  <si>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</si>
  <si>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</si>
  <si>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</si>
  <si>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</si>
  <si>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</si>
  <si>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</si>
  <si>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</si>
  <si>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</si>
  <si>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</si>
  <si>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</si>
  <si>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</si>
  <si>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</si>
  <si>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</si>
  <si>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</si>
  <si>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</si>
  <si>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</si>
  <si>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</si>
  <si>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</si>
  <si>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</si>
  <si>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</si>
  <si>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</si>
  <si>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</si>
  <si>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</si>
  <si>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</si>
  <si>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</si>
  <si>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</si>
  <si>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</si>
  <si>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</si>
  <si>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</si>
  <si>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</si>
  <si>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</si>
  <si>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</si>
  <si>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</si>
  <si>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</si>
  <si>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</si>
  <si>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</si>
  <si>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</si>
  <si>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</si>
  <si>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</si>
  <si>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</si>
  <si>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</si>
  <si>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</si>
  <si>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</si>
  <si>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</si>
  <si>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</si>
  <si>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</si>
  <si>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</si>
  <si>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</si>
  <si>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</si>
  <si>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</si>
  <si>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</si>
  <si>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</si>
  <si>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</si>
  <si>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</si>
  <si>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</si>
  <si>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</si>
  <si>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</si>
  <si>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</si>
  <si>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</si>
  <si>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</si>
  <si>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</si>
  <si>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様式第１（１１）</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</si>
  <si>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</si>
  <si>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</si>
  <si>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</si>
  <si>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</si>
  <si>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</si>
  <si>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</si>
  <si>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特別保護地区内</t>
    <rPh sb="0" eb="2">
      <t>トクベツ</t>
    </rPh>
    <rPh sb="2" eb="4">
      <t>ホゴ</t>
    </rPh>
    <rPh sb="4" eb="6">
      <t>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</si>
  <si>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</si>
  <si>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</si>
  <si>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指定植物の植栽</t>
  </si>
  <si>
    <t>指定植物の播種</t>
    <phoneticPr fontId="1"/>
  </si>
  <si>
    <t>指定植物の植栽及び播種</t>
  </si>
  <si>
    <t>木竹以外の植物の植栽</t>
  </si>
  <si>
    <t>植物の播種</t>
  </si>
  <si>
    <t>木竹以外の植物の植栽及び播種</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</si>
  <si>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</si>
  <si>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</si>
  <si>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</si>
  <si>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</si>
  <si>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植栽（播種）する
植物の種類</t>
    <rPh sb="0" eb="2">
      <t>ショクサイ</t>
    </rPh>
    <rPh sb="3" eb="5">
      <t>ハシュ</t>
    </rPh>
    <rPh sb="9" eb="10">
      <t>ショク</t>
    </rPh>
    <rPh sb="10" eb="11">
      <t>モノ</t>
    </rPh>
    <rPh sb="12" eb="13">
      <t>シュ</t>
    </rPh>
    <rPh sb="13" eb="14">
      <t>タグイ</t>
    </rPh>
    <phoneticPr fontId="1"/>
  </si>
  <si>
    <t>施行方法</t>
    <rPh sb="0" eb="2">
      <t>セコウ</t>
    </rPh>
    <rPh sb="2" eb="4">
      <t>ホウホウ</t>
    </rPh>
    <phoneticPr fontId="1"/>
  </si>
  <si>
    <t>植栽（播種）面積</t>
    <rPh sb="0" eb="1">
      <t>ショク</t>
    </rPh>
    <rPh sb="1" eb="2">
      <t>サイ</t>
    </rPh>
    <rPh sb="3" eb="4">
      <t>ハリ</t>
    </rPh>
    <rPh sb="4" eb="5">
      <t>シュ</t>
    </rPh>
    <rPh sb="6" eb="8">
      <t>メンセキ</t>
    </rPh>
    <phoneticPr fontId="1"/>
  </si>
  <si>
    <t>植栽（播種）数量</t>
    <rPh sb="0" eb="1">
      <t>ショク</t>
    </rPh>
    <rPh sb="1" eb="2">
      <t>サイ</t>
    </rPh>
    <rPh sb="3" eb="4">
      <t>ハリ</t>
    </rPh>
    <rPh sb="6" eb="8">
      <t>スウリョウ</t>
    </rPh>
    <phoneticPr fontId="1"/>
  </si>
  <si>
    <t>植栽（播種）方法</t>
    <rPh sb="0" eb="1">
      <t>ショク</t>
    </rPh>
    <rPh sb="1" eb="2">
      <t>サイ</t>
    </rPh>
    <rPh sb="3" eb="4">
      <t>ハリ</t>
    </rPh>
    <rPh sb="4" eb="5">
      <t>シュ</t>
    </rPh>
    <rPh sb="6" eb="7">
      <t>カタ</t>
    </rPh>
    <rPh sb="7" eb="8">
      <t>ホウ</t>
    </rPh>
    <phoneticPr fontId="1"/>
  </si>
  <si>
    <t>管理方法</t>
    <rPh sb="0" eb="2">
      <t>カンリ</t>
    </rPh>
    <rPh sb="2" eb="3">
      <t>カタ</t>
    </rPh>
    <rPh sb="3" eb="4">
      <t>ホウ</t>
    </rPh>
    <phoneticPr fontId="1"/>
  </si>
  <si>
    <t>関連行為の概要</t>
    <rPh sb="0" eb="2">
      <t>カンレン</t>
    </rPh>
    <rPh sb="2" eb="4">
      <t>コウイ</t>
    </rPh>
    <rPh sb="5" eb="6">
      <t>ガイ</t>
    </rPh>
    <rPh sb="6" eb="7">
      <t>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</si>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</sst>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0" borderId="20" xfId="2" applyFont="1" applyBorder="1"/>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73827373-DC62-47D1-9985-A410148AC7C8}"/>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7408</xdr:rowOff>
    </xdr:from>
    <xdr:to>
      <xdr:col>19</xdr:col>
      <xdr:colOff>542289</xdr:colOff>
      <xdr:row>35</xdr:row>
      <xdr:rowOff>21166</xdr:rowOff>
    </xdr:to>
    <xdr:sp macro="" textlink="">
      <xdr:nvSpPr>
        <xdr:cNvPr id="3" name="正方形/長方形 2">
          <a:extLst>
            <a:ext uri="{FF2B5EF4-FFF2-40B4-BE49-F238E27FC236}">
              <a16:creationId xmlns:a16="http://schemas.microsoft.com/office/drawing/2014/main" id="{F151A19B-E1DD-45E9-ABDF-C31396BADB44}"/>
            </a:ext>
          </a:extLst>
        </xdr:cNvPr>
        <xdr:cNvSpPr/>
      </xdr:nvSpPr>
      <xdr:spPr>
        <a:xfrm>
          <a:off x="7077075" y="3457363"/>
          <a:ext cx="7097394" cy="435144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「植栽（播種）する植物の種類」欄には、植栽又は播種する植物の種類（変種である場合は、変種レベルまで）を記入すること。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「管理方法」欄には、植栽又は播種する植物種が当該地周辺の景観の維持に支障を及ぼさないための措置等を記入すること。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「関連行為の概要」欄には、支障木の伐採（樹種、本数、面積等）、</a:t>
          </a:r>
        </a:p>
        <a:p>
          <a:pPr algn="l"/>
          <a:r>
            <a:rPr kumimoji="1" lang="ja-JP" altLang="en-US" sz="1000">
              <a:latin typeface="Meiryo UI" panose="020B0604030504040204" pitchFamily="50" charset="-128"/>
              <a:ea typeface="Meiryo UI" panose="020B0604030504040204" pitchFamily="50" charset="-128"/>
            </a:rPr>
            <a:t>　　　支障となる動植物の除去等、申請行為に伴う行為の内容を具体的に記入するとともに、</a:t>
          </a:r>
        </a:p>
        <a:p>
          <a:pPr algn="l"/>
          <a:r>
            <a:rPr kumimoji="1" lang="ja-JP" altLang="en-US" sz="1000">
              <a:latin typeface="Meiryo UI" panose="020B0604030504040204" pitchFamily="50" charset="-128"/>
              <a:ea typeface="Meiryo UI" panose="020B0604030504040204" pitchFamily="50" charset="-128"/>
            </a:rPr>
            <a:t>　　　特別地域（特別保護地区）内で採取した木竹以外の植物を再度植栽・播種する場合、場所等の詳細を記入すること。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当該申請に関する連絡先（電話番号又はメールアドレス）なお、</a:t>
          </a:r>
        </a:p>
        <a:p>
          <a:pPr algn="l"/>
          <a:r>
            <a:rPr kumimoji="1" lang="ja-JP" altLang="en-US" sz="1000">
              <a:latin typeface="Meiryo UI" panose="020B0604030504040204" pitchFamily="50" charset="-128"/>
              <a:ea typeface="Meiryo UI" panose="020B0604030504040204" pitchFamily="50" charset="-128"/>
            </a:rPr>
            <a:t>　　　　　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35</xdr:row>
      <xdr:rowOff>113242</xdr:rowOff>
    </xdr:from>
    <xdr:to>
      <xdr:col>19</xdr:col>
      <xdr:colOff>542289</xdr:colOff>
      <xdr:row>44</xdr:row>
      <xdr:rowOff>95250</xdr:rowOff>
    </xdr:to>
    <xdr:sp macro="" textlink="">
      <xdr:nvSpPr>
        <xdr:cNvPr id="4" name="正方形/長方形 3">
          <a:extLst>
            <a:ext uri="{FF2B5EF4-FFF2-40B4-BE49-F238E27FC236}">
              <a16:creationId xmlns:a16="http://schemas.microsoft.com/office/drawing/2014/main" id="{661049CA-186B-404B-A0C1-1C5BC2B8BBC2}"/>
            </a:ext>
          </a:extLst>
        </xdr:cNvPr>
        <xdr:cNvSpPr/>
      </xdr:nvSpPr>
      <xdr:spPr>
        <a:xfrm>
          <a:off x="7077075" y="7904692"/>
          <a:ext cx="7097394" cy="152124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 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D2B4-1BF2-4799-BCE5-8686AB364ED5}">
  <sheetPr codeName="Sheet12">
    <pageSetUpPr fitToPage="1"/>
  </sheetPr>
  <dimension ref="A1:AC33"/>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31.19921875" style="142" bestFit="1" customWidth="1"/>
    <col min="24" max="24" width="2" style="142" customWidth="1"/>
    <col min="25" max="25" width="14.19921875" style="142" bestFit="1" customWidth="1"/>
    <col min="26" max="26" width="13.796875" style="142" bestFit="1" customWidth="1"/>
    <col min="27" max="27" width="21.0976562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46</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【植栽（播種）する植物の種類】
【植栽（播種）面積】
【植栽（播種）数量】
【植栽（播種）方法】
【管理方法】
【関連行為の概要】
</v>
      </c>
    </row>
    <row r="4" spans="1:29">
      <c r="C4" s="240" t="s">
        <v>1780</v>
      </c>
      <c r="D4" s="240"/>
      <c r="E4" s="240"/>
      <c r="F4" s="240"/>
      <c r="G4" s="240"/>
      <c r="H4" s="240"/>
      <c r="I4" s="240"/>
      <c r="J4" s="142" t="s">
        <v>1781</v>
      </c>
      <c r="W4" s="242" t="s">
        <v>1782</v>
      </c>
      <c r="Y4" s="143" t="s">
        <v>1536</v>
      </c>
      <c r="Z4" s="143" t="s">
        <v>1581</v>
      </c>
      <c r="AA4" s="142" t="str">
        <f>IF(C3=W4,"指定植物の植栽（播種）",IF(C3=W5,"木竹以外の植物の植栽（播種）",""))</f>
        <v/>
      </c>
    </row>
    <row r="5" spans="1:29">
      <c r="M5" s="142" t="s">
        <v>1148</v>
      </c>
      <c r="N5" s="243"/>
      <c r="W5" s="242" t="s">
        <v>1783</v>
      </c>
      <c r="Y5" s="143" t="s">
        <v>1536</v>
      </c>
      <c r="Z5" s="143" t="s">
        <v>1582</v>
      </c>
      <c r="AA5" s="142" t="str">
        <f>IF(AA4="指定植物の植栽（播種）",W8,IF(AA4="木竹以外の植物の植栽（播種）",W11,""))</f>
        <v/>
      </c>
      <c r="AB5" s="142" t="str">
        <f>IF(AA4="指定植物の植栽（播種）","植栽",IF(AA4="木竹以外の植物の植栽（播種）","植栽",""))</f>
        <v/>
      </c>
      <c r="AC5" s="142">
        <f>IF(AA5="",0,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39" t="s">
        <v>1784</v>
      </c>
      <c r="Y6" s="143" t="s">
        <v>1536</v>
      </c>
      <c r="Z6" s="143" t="s">
        <v>1583</v>
      </c>
      <c r="AA6" s="142" t="str">
        <f>IF(AA4="指定植物の植栽（播種）",W9,IF(AA4="木竹以外の植物の植栽（播種）",W12,""))</f>
        <v/>
      </c>
      <c r="AB6" s="142" t="str">
        <f>IF(AA4="指定植物の植栽（播種）","播種",IF(AA4="木竹以外の植物の植栽（播種）","播種",""))</f>
        <v/>
      </c>
      <c r="AC6" s="142">
        <f>IF(AA6="",0, COUNTIF($C$4, "*"&amp;AB6&amp;"*"))</f>
        <v>0</v>
      </c>
    </row>
    <row r="7" spans="1:29">
      <c r="C7" s="240" t="s">
        <v>220</v>
      </c>
      <c r="D7" s="240"/>
      <c r="E7" s="240"/>
      <c r="F7" s="240"/>
      <c r="G7" s="240"/>
      <c r="H7" s="240"/>
      <c r="I7" s="240"/>
      <c r="J7" s="142" t="str">
        <f>CONCATENATE("の",C3,"における")</f>
        <v>の→地域を選択してくださいにおける</v>
      </c>
      <c r="W7" s="241" t="s">
        <v>1780</v>
      </c>
      <c r="Y7" s="143" t="s">
        <v>1536</v>
      </c>
      <c r="Z7" s="143" t="s">
        <v>1584</v>
      </c>
      <c r="AC7" s="142">
        <f>IF(ISBLANK(AA7),0, COUNTIF($C$4, "*"&amp;AB7&amp;"*"))</f>
        <v>0</v>
      </c>
    </row>
    <row r="8" spans="1:29">
      <c r="C8" s="245" t="str">
        <f>CONCATENATE("",C4)</f>
        <v>→行為を選択してください</v>
      </c>
      <c r="D8" s="245"/>
      <c r="E8" s="245"/>
      <c r="F8" s="245"/>
      <c r="G8" s="245"/>
      <c r="H8" s="245"/>
      <c r="I8" s="245"/>
      <c r="J8" s="142" t="s">
        <v>1785</v>
      </c>
      <c r="W8" s="242" t="s">
        <v>1786</v>
      </c>
      <c r="Y8" s="143" t="s">
        <v>1536</v>
      </c>
      <c r="Z8" s="143" t="s">
        <v>1585</v>
      </c>
      <c r="AC8" s="142">
        <f>IF(ISBLANK(AA8),0, COUNTIF($C$4, "*"&amp;AB8&amp;"*"))</f>
        <v>0</v>
      </c>
    </row>
    <row r="9" spans="1:29">
      <c r="W9" s="242" t="s">
        <v>1787</v>
      </c>
      <c r="Y9" s="143" t="s">
        <v>1537</v>
      </c>
      <c r="Z9" s="143" t="s">
        <v>1581</v>
      </c>
    </row>
    <row r="10" spans="1:29">
      <c r="C10" s="142" t="str">
        <f>IF(N5&lt;&gt;"","文書番号：" &amp;N5,"")</f>
        <v/>
      </c>
      <c r="W10" s="242" t="s">
        <v>1788</v>
      </c>
      <c r="Y10" s="143" t="s">
        <v>1537</v>
      </c>
      <c r="Z10" s="143" t="s">
        <v>1582</v>
      </c>
    </row>
    <row r="11" spans="1:29">
      <c r="C11" s="246" t="s">
        <v>37</v>
      </c>
      <c r="D11" s="247"/>
      <c r="E11" s="248" t="s">
        <v>2</v>
      </c>
      <c r="F11" s="247"/>
      <c r="G11" s="248" t="s">
        <v>3</v>
      </c>
      <c r="H11" s="247"/>
      <c r="I11" s="248" t="s">
        <v>4</v>
      </c>
      <c r="J11" s="249"/>
      <c r="W11" s="242" t="s">
        <v>1789</v>
      </c>
      <c r="Y11" s="143" t="s">
        <v>1537</v>
      </c>
      <c r="Z11" s="143" t="s">
        <v>1583</v>
      </c>
    </row>
    <row r="12" spans="1:29">
      <c r="W12" s="242" t="s">
        <v>1790</v>
      </c>
      <c r="Y12" s="143" t="s">
        <v>1537</v>
      </c>
      <c r="Z12" s="143" t="s">
        <v>1584</v>
      </c>
    </row>
    <row r="13" spans="1:29">
      <c r="C13" s="250" t="s">
        <v>6</v>
      </c>
      <c r="D13" s="250"/>
      <c r="E13" s="250"/>
      <c r="F13" s="250"/>
      <c r="G13" s="250"/>
      <c r="H13" s="250"/>
      <c r="I13" s="250"/>
      <c r="J13" s="251"/>
      <c r="W13" s="252" t="s">
        <v>1791</v>
      </c>
      <c r="Y13" s="143" t="s">
        <v>1537</v>
      </c>
      <c r="Z13" s="143" t="s">
        <v>1585</v>
      </c>
    </row>
    <row r="14" spans="1:29">
      <c r="C14" s="250" t="s">
        <v>1188</v>
      </c>
      <c r="D14" s="250"/>
      <c r="E14" s="250"/>
      <c r="F14" s="250"/>
      <c r="G14" s="250"/>
      <c r="H14" s="250"/>
      <c r="I14" s="250"/>
      <c r="J14" s="251" t="s">
        <v>1187</v>
      </c>
      <c r="Y14" s="143" t="s">
        <v>1538</v>
      </c>
      <c r="Z14" s="143" t="s">
        <v>1581</v>
      </c>
    </row>
    <row r="15" spans="1:29">
      <c r="C15" s="250" t="s">
        <v>1189</v>
      </c>
      <c r="D15" s="250"/>
      <c r="E15" s="250"/>
      <c r="F15" s="250"/>
      <c r="G15" s="250"/>
      <c r="H15" s="250"/>
      <c r="I15" s="250"/>
      <c r="J15" s="253"/>
      <c r="Y15" s="143" t="s">
        <v>1538</v>
      </c>
      <c r="Z15" s="143" t="s">
        <v>1582</v>
      </c>
    </row>
    <row r="16" spans="1:29">
      <c r="C16" s="250" t="s">
        <v>8</v>
      </c>
      <c r="D16" s="250"/>
      <c r="E16" s="250"/>
      <c r="F16" s="250"/>
      <c r="G16" s="250"/>
      <c r="H16" s="250"/>
      <c r="I16" s="250"/>
      <c r="J16" s="251"/>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5" t="s">
        <v>1792</v>
      </c>
      <c r="B22" s="256" t="s">
        <v>1793</v>
      </c>
      <c r="C22" s="257"/>
      <c r="D22" s="257"/>
      <c r="E22" s="257"/>
      <c r="F22" s="257"/>
      <c r="G22" s="257"/>
      <c r="H22" s="257"/>
      <c r="I22" s="258"/>
      <c r="J22" s="259"/>
      <c r="AA22" s="260" t="str">
        <f>"【目的】"&amp;CHAR(10)&amp;J22&amp;CHAR(10)&amp;"【行為地及びその付近の状況】"&amp;CHAR(10)&amp;J24&amp;CHAR(10)&amp;"【植栽（播種）する植物の種類】"&amp;CHAR(10)&amp;J25&amp;CHAR(10)&amp;"【植栽（播種）面積】"&amp;CHAR(10)&amp;J26&amp;CHAR(10)&amp;"【植栽（播種）数量】"&amp;CHAR(10)&amp;J27&amp;CHAR(10)&amp;"【植栽（播種）方法】"&amp;CHAR(10)&amp;J28&amp;CHAR(10)&amp;"【管理方法】"&amp;CHAR(10)&amp;J29&amp;CHAR(10)&amp;"【関連行為の概要】"&amp;CHAR(10)&amp;J30&amp;CHAR(10)</f>
        <v xml:space="preserve">【目的】
【行為地及びその付近の状況】
【植栽（播種）する植物の種類】
【植栽（播種）面積】
【植栽（播種）数量】
【植栽（播種）方法】
【管理方法】
【関連行為の概要】
</v>
      </c>
    </row>
    <row r="23" spans="1:27" ht="26.4">
      <c r="A23" s="255" t="s">
        <v>1792</v>
      </c>
      <c r="B23" s="256" t="s">
        <v>1794</v>
      </c>
      <c r="C23" s="257"/>
      <c r="D23" s="257"/>
      <c r="E23" s="257"/>
      <c r="F23" s="257"/>
      <c r="G23" s="257"/>
      <c r="H23" s="257"/>
      <c r="I23" s="258"/>
      <c r="J23" s="259"/>
    </row>
    <row r="24" spans="1:27" ht="26.4">
      <c r="A24" s="255" t="s">
        <v>1792</v>
      </c>
      <c r="B24" s="261" t="s">
        <v>1795</v>
      </c>
      <c r="C24" s="257"/>
      <c r="D24" s="257"/>
      <c r="E24" s="257"/>
      <c r="F24" s="257"/>
      <c r="G24" s="257"/>
      <c r="H24" s="257"/>
      <c r="I24" s="258"/>
      <c r="J24" s="259"/>
    </row>
    <row r="25" spans="1:27" ht="26.4">
      <c r="A25" s="255" t="s">
        <v>1792</v>
      </c>
      <c r="B25" s="261" t="s">
        <v>1796</v>
      </c>
      <c r="C25" s="257"/>
      <c r="D25" s="257"/>
      <c r="E25" s="257"/>
      <c r="F25" s="257"/>
      <c r="G25" s="257"/>
      <c r="H25" s="257"/>
      <c r="I25" s="258"/>
      <c r="J25" s="259"/>
    </row>
    <row r="26" spans="1:27" ht="26.4">
      <c r="A26" s="255" t="s">
        <v>1792</v>
      </c>
      <c r="B26" s="262" t="s">
        <v>1797</v>
      </c>
      <c r="C26" s="256" t="s">
        <v>1798</v>
      </c>
      <c r="D26" s="257"/>
      <c r="E26" s="257"/>
      <c r="F26" s="257"/>
      <c r="G26" s="257"/>
      <c r="H26" s="257"/>
      <c r="I26" s="258"/>
      <c r="J26" s="259"/>
    </row>
    <row r="27" spans="1:27" ht="26.4">
      <c r="A27" s="255" t="s">
        <v>1792</v>
      </c>
      <c r="B27" s="262"/>
      <c r="C27" s="256" t="s">
        <v>1799</v>
      </c>
      <c r="D27" s="257"/>
      <c r="E27" s="257"/>
      <c r="F27" s="257"/>
      <c r="G27" s="257"/>
      <c r="H27" s="257"/>
      <c r="I27" s="258"/>
      <c r="J27" s="259"/>
    </row>
    <row r="28" spans="1:27" ht="26.4">
      <c r="A28" s="255" t="s">
        <v>1792</v>
      </c>
      <c r="B28" s="262"/>
      <c r="C28" s="256" t="s">
        <v>1800</v>
      </c>
      <c r="D28" s="257"/>
      <c r="E28" s="257"/>
      <c r="F28" s="257"/>
      <c r="G28" s="257"/>
      <c r="H28" s="257"/>
      <c r="I28" s="258"/>
      <c r="J28" s="259"/>
    </row>
    <row r="29" spans="1:27" ht="26.4">
      <c r="A29" s="255" t="s">
        <v>1792</v>
      </c>
      <c r="B29" s="262"/>
      <c r="C29" s="256" t="s">
        <v>1801</v>
      </c>
      <c r="D29" s="257"/>
      <c r="E29" s="257"/>
      <c r="F29" s="257"/>
      <c r="G29" s="257"/>
      <c r="H29" s="257"/>
      <c r="I29" s="258"/>
      <c r="J29" s="259"/>
    </row>
    <row r="30" spans="1:27" ht="26.4">
      <c r="A30" s="255" t="s">
        <v>1792</v>
      </c>
      <c r="B30" s="262"/>
      <c r="C30" s="261" t="s">
        <v>1802</v>
      </c>
      <c r="D30" s="257"/>
      <c r="E30" s="257"/>
      <c r="F30" s="257"/>
      <c r="G30" s="257"/>
      <c r="H30" s="257"/>
      <c r="I30" s="258"/>
      <c r="J30" s="259"/>
    </row>
    <row r="31" spans="1:27" ht="26.4">
      <c r="A31" s="255" t="s">
        <v>1792</v>
      </c>
      <c r="B31" s="263" t="s">
        <v>1803</v>
      </c>
      <c r="C31" s="256" t="s">
        <v>1804</v>
      </c>
      <c r="D31" s="257"/>
      <c r="E31" s="257"/>
      <c r="F31" s="257"/>
      <c r="G31" s="257"/>
      <c r="H31" s="257"/>
      <c r="I31" s="258"/>
      <c r="J31" s="259" t="s">
        <v>1805</v>
      </c>
    </row>
    <row r="32" spans="1:27" ht="26.4">
      <c r="A32" s="255" t="s">
        <v>1792</v>
      </c>
      <c r="B32" s="263"/>
      <c r="C32" s="256" t="s">
        <v>1806</v>
      </c>
      <c r="D32" s="257"/>
      <c r="E32" s="257"/>
      <c r="F32" s="257"/>
      <c r="G32" s="257"/>
      <c r="H32" s="257"/>
      <c r="I32" s="258"/>
      <c r="J32" s="259" t="s">
        <v>1805</v>
      </c>
    </row>
    <row r="33" spans="1:10" ht="26.4">
      <c r="A33" s="255" t="s">
        <v>1792</v>
      </c>
      <c r="B33" s="256" t="s">
        <v>1807</v>
      </c>
      <c r="C33" s="257"/>
      <c r="D33" s="257"/>
      <c r="E33" s="257"/>
      <c r="F33" s="257"/>
      <c r="G33" s="257"/>
      <c r="H33" s="257"/>
      <c r="I33" s="258"/>
      <c r="J33" s="264"/>
    </row>
  </sheetData>
  <sheetProtection algorithmName="SHA-512" hashValue="SVOlttHTh1tBcWATx3hHxdqlUmz+S39G2DOqLhRF+y/9aPn2H9y3yL+g1eFUmL2q4Gugb2N/cALvaaVqPIfAww==" saltValue="vkE8oa6IEzN5b29y5/3vZg==" spinCount="100000" sheet="1" objects="1" scenarios="1"/>
  <mergeCells count="25">
    <mergeCell ref="B31:B32"/>
    <mergeCell ref="C31:I31"/>
    <mergeCell ref="C32:I32"/>
    <mergeCell ref="B33:I33"/>
    <mergeCell ref="B23:I23"/>
    <mergeCell ref="B24:I24"/>
    <mergeCell ref="B25:I25"/>
    <mergeCell ref="B26:B30"/>
    <mergeCell ref="C26:I26"/>
    <mergeCell ref="C27:I27"/>
    <mergeCell ref="C28:I28"/>
    <mergeCell ref="C29:I29"/>
    <mergeCell ref="C30:I30"/>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31:F32" xr:uid="{0B7962A4-1F30-43CB-869B-F64AD0560E86}">
      <formula1>1</formula1>
      <formula2>12</formula2>
    </dataValidation>
    <dataValidation type="whole" showInputMessage="1" showErrorMessage="1" sqref="H31:H32" xr:uid="{745BA09B-A14B-4B25-B49B-1EB811ABCE8F}">
      <formula1>1</formula1>
      <formula2>31</formula2>
    </dataValidation>
    <dataValidation type="whole" allowBlank="1" showInputMessage="1" showErrorMessage="1" sqref="D11 D31:D32" xr:uid="{F4CF4F52-5B24-479B-9479-65ED4A2BD2C2}">
      <formula1>1</formula1>
      <formula2>99</formula2>
    </dataValidation>
    <dataValidation type="list" allowBlank="1" showInputMessage="1" showErrorMessage="1" sqref="C11" xr:uid="{DBFEE734-FB56-48E7-899E-D925A20721E2}">
      <formula1>#REF!</formula1>
    </dataValidation>
    <dataValidation type="list" allowBlank="1" showInputMessage="1" showErrorMessage="1" sqref="C7:I7" xr:uid="{0D5F1F23-688B-4B77-9BB6-DF34D528F24B}">
      <formula1>申請書_国立公園名</formula1>
    </dataValidation>
    <dataValidation type="list" allowBlank="1" showInputMessage="1" showErrorMessage="1" sqref="J14" xr:uid="{D46C03A0-6C5F-48B0-ABDD-AF5554BD9596}">
      <formula1>申請書_都道府県</formula1>
    </dataValidation>
    <dataValidation type="list" allowBlank="1" showInputMessage="1" showErrorMessage="1" sqref="C19:I19" xr:uid="{EFF4CEF8-003A-494A-8E03-42D916F382F2}">
      <formula1>申請書_宛先</formula1>
    </dataValidation>
    <dataValidation type="whole" allowBlank="1" showInputMessage="1" showErrorMessage="1" sqref="F11" xr:uid="{4DCE531A-1425-4B2C-8AF5-59428EB6CEDE}">
      <formula1>1</formula1>
      <formula2>12</formula2>
    </dataValidation>
    <dataValidation type="whole" allowBlank="1" showInputMessage="1" showErrorMessage="1" sqref="H11" xr:uid="{9F78E0EF-D5FE-4601-8B0D-0F6155B0A61A}">
      <formula1>1</formula1>
      <formula2>31</formula2>
    </dataValidation>
    <dataValidation type="list" allowBlank="1" showInputMessage="1" showErrorMessage="1" sqref="C3:I3" xr:uid="{A01E72B7-EEBB-45AE-B11F-A0AA63A9ED1D}">
      <formula1>$W$3:$W$5</formula1>
    </dataValidation>
    <dataValidation type="list" allowBlank="1" showInputMessage="1" showErrorMessage="1" sqref="C4:I4" xr:uid="{4AFBEA21-3095-4B80-9E79-C22749DF5929}">
      <formula1>IF(C3=$W$4,$W$8:$W$10,IF(C3=$W$5,$W$11:$W$13,IF(C3=$W$3,$W$7,"")))</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【植栽（播種）する植物の種類】
【植栽（播種）面積】
【植栽（播種）数量】
【植栽（播種）方法】
【管理方法】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【植栽（播種）する植物の種類】
【植栽（播種）面積】
【植栽（播種）数量】
【植栽（播種）方法】
【管理方法】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2024-12-02T00:24:41Z</dcterms:modified>
</cp:coreProperties>
</file>