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showInkAnnotation="0" defaultThemeVersion="202300"/>
  <xr:revisionPtr revIDLastSave="51" documentId="8_{067C46F7-D793-47D7-88CD-A00A7B4F6D34}" xr6:coauthVersionLast="47" xr6:coauthVersionMax="47" xr10:uidLastSave="{F934F4D1-3E96-439A-A9BD-90791A86CD13}"/>
  <bookViews>
    <workbookView xWindow="-120" yWindow="-16320" windowWidth="29040" windowHeight="15720" tabRatio="743" xr2:uid="{463C7C5F-5462-481B-9B4A-F6F879932739}"/>
  </bookViews>
  <sheets>
    <sheet name="内訳表" sheetId="3" r:id="rId1"/>
  </sheets>
  <definedNames>
    <definedName name="_xlnm._FilterDatabase" localSheetId="0" hidden="1">内訳表!$A$4:$Q$1186</definedName>
    <definedName name="_xlnm.Print_Area" localSheetId="0">内訳表!$A$1:$Q$1186</definedName>
    <definedName name="_xlnm.Print_Titles" localSheetId="0">内訳表!$1:$4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3" l="1"/>
  <c r="M6" i="3"/>
  <c r="N6" i="3"/>
  <c r="F7" i="3"/>
  <c r="I7" i="3"/>
  <c r="L8" i="3"/>
  <c r="M8" i="3"/>
  <c r="N8" i="3"/>
  <c r="F9" i="3"/>
  <c r="I9" i="3"/>
  <c r="L10" i="3"/>
  <c r="M10" i="3"/>
  <c r="N10" i="3"/>
  <c r="F11" i="3"/>
  <c r="I11" i="3"/>
  <c r="L12" i="3"/>
  <c r="M12" i="3"/>
  <c r="N12" i="3"/>
  <c r="F13" i="3"/>
  <c r="I13" i="3"/>
  <c r="L14" i="3"/>
  <c r="M14" i="3"/>
  <c r="N14" i="3"/>
  <c r="F15" i="3"/>
  <c r="I15" i="3"/>
  <c r="L16" i="3"/>
  <c r="M16" i="3"/>
  <c r="N16" i="3"/>
  <c r="F17" i="3"/>
  <c r="I17" i="3"/>
  <c r="L18" i="3"/>
  <c r="M18" i="3"/>
  <c r="N18" i="3"/>
  <c r="F20" i="3"/>
  <c r="G20" i="3"/>
  <c r="H20" i="3"/>
  <c r="I20" i="3"/>
  <c r="J20" i="3"/>
  <c r="K20" i="3"/>
  <c r="F21" i="3"/>
  <c r="I21" i="3"/>
  <c r="L22" i="3"/>
  <c r="M22" i="3"/>
  <c r="N22" i="3"/>
  <c r="F23" i="3"/>
  <c r="I23" i="3"/>
  <c r="L24" i="3"/>
  <c r="M24" i="3"/>
  <c r="N24" i="3"/>
  <c r="F25" i="3"/>
  <c r="I25" i="3"/>
  <c r="L26" i="3"/>
  <c r="M26" i="3"/>
  <c r="N26" i="3"/>
  <c r="F27" i="3"/>
  <c r="I27" i="3"/>
  <c r="L28" i="3"/>
  <c r="M28" i="3"/>
  <c r="N28" i="3"/>
  <c r="F29" i="3"/>
  <c r="I29" i="3"/>
  <c r="L30" i="3"/>
  <c r="M30" i="3"/>
  <c r="N30" i="3"/>
  <c r="F31" i="3"/>
  <c r="I31" i="3"/>
  <c r="L32" i="3"/>
  <c r="M32" i="3"/>
  <c r="N32" i="3"/>
  <c r="F33" i="3"/>
  <c r="I33" i="3"/>
  <c r="L34" i="3"/>
  <c r="L33" i="3" s="1"/>
  <c r="M34" i="3"/>
  <c r="N34" i="3"/>
  <c r="F35" i="3"/>
  <c r="I35" i="3"/>
  <c r="L36" i="3"/>
  <c r="M36" i="3"/>
  <c r="N36" i="3"/>
  <c r="F37" i="3"/>
  <c r="I37" i="3"/>
  <c r="L38" i="3"/>
  <c r="M38" i="3"/>
  <c r="N38" i="3"/>
  <c r="F40" i="3"/>
  <c r="G40" i="3"/>
  <c r="H40" i="3"/>
  <c r="I40" i="3"/>
  <c r="J40" i="3"/>
  <c r="K40" i="3"/>
  <c r="F41" i="3"/>
  <c r="I41" i="3"/>
  <c r="L42" i="3"/>
  <c r="M42" i="3"/>
  <c r="N42" i="3"/>
  <c r="F43" i="3"/>
  <c r="I43" i="3"/>
  <c r="L44" i="3"/>
  <c r="M44" i="3"/>
  <c r="N44" i="3"/>
  <c r="F45" i="3"/>
  <c r="I45" i="3"/>
  <c r="L46" i="3"/>
  <c r="M46" i="3"/>
  <c r="N46" i="3"/>
  <c r="F47" i="3"/>
  <c r="I47" i="3"/>
  <c r="L48" i="3"/>
  <c r="L47" i="3" s="1"/>
  <c r="M48" i="3"/>
  <c r="N48" i="3"/>
  <c r="F49" i="3"/>
  <c r="I49" i="3"/>
  <c r="L50" i="3"/>
  <c r="M50" i="3"/>
  <c r="N50" i="3"/>
  <c r="F51" i="3"/>
  <c r="I51" i="3"/>
  <c r="L52" i="3"/>
  <c r="M52" i="3"/>
  <c r="N52" i="3"/>
  <c r="F53" i="3"/>
  <c r="I53" i="3"/>
  <c r="L54" i="3"/>
  <c r="M54" i="3"/>
  <c r="N54" i="3"/>
  <c r="F55" i="3"/>
  <c r="I55" i="3"/>
  <c r="L56" i="3"/>
  <c r="M56" i="3"/>
  <c r="N56" i="3"/>
  <c r="F57" i="3"/>
  <c r="I57" i="3"/>
  <c r="L58" i="3"/>
  <c r="M58" i="3"/>
  <c r="N58" i="3"/>
  <c r="F59" i="3"/>
  <c r="I59" i="3"/>
  <c r="L60" i="3"/>
  <c r="M60" i="3"/>
  <c r="N60" i="3"/>
  <c r="F61" i="3"/>
  <c r="I61" i="3"/>
  <c r="L62" i="3"/>
  <c r="M62" i="3"/>
  <c r="N62" i="3"/>
  <c r="F63" i="3"/>
  <c r="I63" i="3"/>
  <c r="L64" i="3"/>
  <c r="M64" i="3"/>
  <c r="N64" i="3"/>
  <c r="F66" i="3"/>
  <c r="G66" i="3"/>
  <c r="H66" i="3"/>
  <c r="I66" i="3"/>
  <c r="J66" i="3"/>
  <c r="K66" i="3"/>
  <c r="F67" i="3"/>
  <c r="I67" i="3"/>
  <c r="L68" i="3"/>
  <c r="M68" i="3"/>
  <c r="N68" i="3"/>
  <c r="F69" i="3"/>
  <c r="I69" i="3"/>
  <c r="L70" i="3"/>
  <c r="M70" i="3"/>
  <c r="N70" i="3"/>
  <c r="F71" i="3"/>
  <c r="I71" i="3"/>
  <c r="L72" i="3"/>
  <c r="M72" i="3"/>
  <c r="N72" i="3"/>
  <c r="F73" i="3"/>
  <c r="I73" i="3"/>
  <c r="L74" i="3"/>
  <c r="M74" i="3"/>
  <c r="N74" i="3"/>
  <c r="F75" i="3"/>
  <c r="I75" i="3"/>
  <c r="L76" i="3"/>
  <c r="M76" i="3"/>
  <c r="N76" i="3"/>
  <c r="F77" i="3"/>
  <c r="I77" i="3"/>
  <c r="L78" i="3"/>
  <c r="M78" i="3"/>
  <c r="N78" i="3"/>
  <c r="F79" i="3"/>
  <c r="I79" i="3"/>
  <c r="L80" i="3"/>
  <c r="M80" i="3"/>
  <c r="N80" i="3"/>
  <c r="F81" i="3"/>
  <c r="I81" i="3"/>
  <c r="L82" i="3"/>
  <c r="M82" i="3"/>
  <c r="N82" i="3"/>
  <c r="F83" i="3"/>
  <c r="I83" i="3"/>
  <c r="L84" i="3"/>
  <c r="M84" i="3"/>
  <c r="N84" i="3"/>
  <c r="F85" i="3"/>
  <c r="I85" i="3"/>
  <c r="L86" i="3"/>
  <c r="M86" i="3"/>
  <c r="N86" i="3"/>
  <c r="F87" i="3"/>
  <c r="I87" i="3"/>
  <c r="L88" i="3"/>
  <c r="M88" i="3"/>
  <c r="N88" i="3"/>
  <c r="F89" i="3"/>
  <c r="I89" i="3"/>
  <c r="L90" i="3"/>
  <c r="M90" i="3"/>
  <c r="N90" i="3"/>
  <c r="F91" i="3"/>
  <c r="I91" i="3"/>
  <c r="L92" i="3"/>
  <c r="M92" i="3"/>
  <c r="N92" i="3"/>
  <c r="F93" i="3"/>
  <c r="I93" i="3"/>
  <c r="L94" i="3"/>
  <c r="M94" i="3"/>
  <c r="N94" i="3"/>
  <c r="F95" i="3"/>
  <c r="I95" i="3"/>
  <c r="L96" i="3"/>
  <c r="M96" i="3"/>
  <c r="N96" i="3"/>
  <c r="F100" i="3"/>
  <c r="G100" i="3"/>
  <c r="H100" i="3"/>
  <c r="I100" i="3"/>
  <c r="J100" i="3"/>
  <c r="K100" i="3"/>
  <c r="F101" i="3"/>
  <c r="I101" i="3"/>
  <c r="L102" i="3"/>
  <c r="L101" i="3" s="1"/>
  <c r="M102" i="3"/>
  <c r="N102" i="3"/>
  <c r="F103" i="3"/>
  <c r="I103" i="3"/>
  <c r="L104" i="3"/>
  <c r="M104" i="3"/>
  <c r="N104" i="3"/>
  <c r="F105" i="3"/>
  <c r="I105" i="3"/>
  <c r="L106" i="3"/>
  <c r="M106" i="3"/>
  <c r="N106" i="3"/>
  <c r="F107" i="3"/>
  <c r="I107" i="3"/>
  <c r="L108" i="3"/>
  <c r="M108" i="3"/>
  <c r="N108" i="3"/>
  <c r="F109" i="3"/>
  <c r="I109" i="3"/>
  <c r="L110" i="3"/>
  <c r="M110" i="3"/>
  <c r="N110" i="3"/>
  <c r="F111" i="3"/>
  <c r="I111" i="3"/>
  <c r="L112" i="3"/>
  <c r="M112" i="3"/>
  <c r="N112" i="3"/>
  <c r="F113" i="3"/>
  <c r="I113" i="3"/>
  <c r="L114" i="3"/>
  <c r="M114" i="3"/>
  <c r="N114" i="3"/>
  <c r="F115" i="3"/>
  <c r="I115" i="3"/>
  <c r="L116" i="3"/>
  <c r="M116" i="3"/>
  <c r="N116" i="3"/>
  <c r="F117" i="3"/>
  <c r="I117" i="3"/>
  <c r="L118" i="3"/>
  <c r="M118" i="3"/>
  <c r="N118" i="3"/>
  <c r="F119" i="3"/>
  <c r="I119" i="3"/>
  <c r="L120" i="3"/>
  <c r="M120" i="3"/>
  <c r="N120" i="3"/>
  <c r="F121" i="3"/>
  <c r="I121" i="3"/>
  <c r="L122" i="3"/>
  <c r="M122" i="3"/>
  <c r="N122" i="3"/>
  <c r="F123" i="3"/>
  <c r="I123" i="3"/>
  <c r="L124" i="3"/>
  <c r="M124" i="3"/>
  <c r="N124" i="3"/>
  <c r="F125" i="3"/>
  <c r="I125" i="3"/>
  <c r="L126" i="3"/>
  <c r="L125" i="3" s="1"/>
  <c r="M126" i="3"/>
  <c r="N126" i="3"/>
  <c r="F127" i="3"/>
  <c r="I127" i="3"/>
  <c r="L128" i="3"/>
  <c r="M128" i="3"/>
  <c r="N128" i="3"/>
  <c r="F129" i="3"/>
  <c r="I129" i="3"/>
  <c r="L130" i="3"/>
  <c r="M130" i="3"/>
  <c r="N130" i="3"/>
  <c r="F131" i="3"/>
  <c r="I131" i="3"/>
  <c r="L131" i="3"/>
  <c r="F138" i="3"/>
  <c r="G138" i="3"/>
  <c r="H138" i="3"/>
  <c r="I138" i="3"/>
  <c r="J138" i="3"/>
  <c r="K138" i="3"/>
  <c r="F139" i="3"/>
  <c r="I139" i="3"/>
  <c r="L140" i="3"/>
  <c r="M140" i="3"/>
  <c r="N140" i="3"/>
  <c r="F141" i="3"/>
  <c r="I141" i="3"/>
  <c r="L142" i="3"/>
  <c r="M142" i="3"/>
  <c r="N142" i="3"/>
  <c r="F143" i="3"/>
  <c r="I143" i="3"/>
  <c r="L144" i="3"/>
  <c r="M144" i="3"/>
  <c r="N144" i="3"/>
  <c r="F145" i="3"/>
  <c r="I145" i="3"/>
  <c r="L146" i="3"/>
  <c r="M146" i="3"/>
  <c r="N146" i="3"/>
  <c r="F147" i="3"/>
  <c r="I147" i="3"/>
  <c r="L148" i="3"/>
  <c r="M148" i="3"/>
  <c r="N148" i="3"/>
  <c r="F150" i="3"/>
  <c r="G150" i="3"/>
  <c r="H150" i="3"/>
  <c r="I150" i="3"/>
  <c r="J150" i="3"/>
  <c r="K150" i="3"/>
  <c r="F151" i="3"/>
  <c r="I151" i="3"/>
  <c r="L152" i="3"/>
  <c r="M152" i="3"/>
  <c r="N152" i="3"/>
  <c r="F153" i="3"/>
  <c r="I153" i="3"/>
  <c r="L154" i="3"/>
  <c r="M154" i="3"/>
  <c r="N154" i="3"/>
  <c r="F155" i="3"/>
  <c r="I155" i="3"/>
  <c r="L156" i="3"/>
  <c r="M156" i="3"/>
  <c r="N156" i="3"/>
  <c r="F157" i="3"/>
  <c r="I157" i="3"/>
  <c r="L158" i="3"/>
  <c r="M158" i="3"/>
  <c r="N158" i="3"/>
  <c r="F159" i="3"/>
  <c r="I159" i="3"/>
  <c r="L160" i="3"/>
  <c r="M160" i="3"/>
  <c r="N160" i="3"/>
  <c r="F161" i="3"/>
  <c r="I161" i="3"/>
  <c r="L162" i="3"/>
  <c r="M162" i="3"/>
  <c r="N162" i="3"/>
  <c r="F163" i="3"/>
  <c r="I163" i="3"/>
  <c r="L164" i="3"/>
  <c r="M164" i="3"/>
  <c r="N164" i="3"/>
  <c r="F165" i="3"/>
  <c r="I165" i="3"/>
  <c r="L166" i="3"/>
  <c r="M166" i="3"/>
  <c r="N166" i="3"/>
  <c r="F167" i="3"/>
  <c r="I167" i="3"/>
  <c r="L168" i="3"/>
  <c r="M168" i="3"/>
  <c r="N168" i="3"/>
  <c r="F169" i="3"/>
  <c r="I169" i="3"/>
  <c r="L170" i="3"/>
  <c r="M170" i="3"/>
  <c r="N170" i="3"/>
  <c r="F171" i="3"/>
  <c r="I171" i="3"/>
  <c r="L172" i="3"/>
  <c r="M172" i="3"/>
  <c r="N172" i="3"/>
  <c r="F173" i="3"/>
  <c r="I173" i="3"/>
  <c r="L174" i="3"/>
  <c r="M174" i="3"/>
  <c r="N174" i="3"/>
  <c r="F175" i="3"/>
  <c r="I175" i="3"/>
  <c r="L176" i="3"/>
  <c r="M176" i="3"/>
  <c r="N176" i="3"/>
  <c r="F177" i="3"/>
  <c r="I177" i="3"/>
  <c r="L178" i="3"/>
  <c r="L177" i="3" s="1"/>
  <c r="M178" i="3"/>
  <c r="N178" i="3"/>
  <c r="F179" i="3"/>
  <c r="I179" i="3"/>
  <c r="L180" i="3"/>
  <c r="M180" i="3"/>
  <c r="N180" i="3"/>
  <c r="F181" i="3"/>
  <c r="I181" i="3"/>
  <c r="L182" i="3"/>
  <c r="M182" i="3"/>
  <c r="N182" i="3"/>
  <c r="F183" i="3"/>
  <c r="I183" i="3"/>
  <c r="L184" i="3"/>
  <c r="M184" i="3"/>
  <c r="N184" i="3"/>
  <c r="F185" i="3"/>
  <c r="I185" i="3"/>
  <c r="L186" i="3"/>
  <c r="M186" i="3"/>
  <c r="N186" i="3"/>
  <c r="F187" i="3"/>
  <c r="I187" i="3"/>
  <c r="L188" i="3"/>
  <c r="M188" i="3"/>
  <c r="N188" i="3"/>
  <c r="F189" i="3"/>
  <c r="I189" i="3"/>
  <c r="L190" i="3"/>
  <c r="M190" i="3"/>
  <c r="N190" i="3"/>
  <c r="F191" i="3"/>
  <c r="I191" i="3"/>
  <c r="L192" i="3"/>
  <c r="M192" i="3"/>
  <c r="N192" i="3"/>
  <c r="F193" i="3"/>
  <c r="I193" i="3"/>
  <c r="L194" i="3"/>
  <c r="M194" i="3"/>
  <c r="N194" i="3"/>
  <c r="F195" i="3"/>
  <c r="I195" i="3"/>
  <c r="L196" i="3"/>
  <c r="M196" i="3"/>
  <c r="N196" i="3"/>
  <c r="F197" i="3"/>
  <c r="I197" i="3"/>
  <c r="L198" i="3"/>
  <c r="M198" i="3"/>
  <c r="N198" i="3"/>
  <c r="F199" i="3"/>
  <c r="I199" i="3"/>
  <c r="L200" i="3"/>
  <c r="M200" i="3"/>
  <c r="N200" i="3"/>
  <c r="F201" i="3"/>
  <c r="I201" i="3"/>
  <c r="L202" i="3"/>
  <c r="M202" i="3"/>
  <c r="N202" i="3"/>
  <c r="F203" i="3"/>
  <c r="I203" i="3"/>
  <c r="L204" i="3"/>
  <c r="M204" i="3"/>
  <c r="N204" i="3"/>
  <c r="F205" i="3"/>
  <c r="I205" i="3"/>
  <c r="L206" i="3"/>
  <c r="M206" i="3"/>
  <c r="N206" i="3"/>
  <c r="L205" i="3" s="1"/>
  <c r="F207" i="3"/>
  <c r="I207" i="3"/>
  <c r="L208" i="3"/>
  <c r="M208" i="3"/>
  <c r="N208" i="3"/>
  <c r="F209" i="3"/>
  <c r="I209" i="3"/>
  <c r="L210" i="3"/>
  <c r="M210" i="3"/>
  <c r="N210" i="3"/>
  <c r="F211" i="3"/>
  <c r="I211" i="3"/>
  <c r="L212" i="3"/>
  <c r="M212" i="3"/>
  <c r="N212" i="3"/>
  <c r="F213" i="3"/>
  <c r="I213" i="3"/>
  <c r="L214" i="3"/>
  <c r="M214" i="3"/>
  <c r="N214" i="3"/>
  <c r="F215" i="3"/>
  <c r="I215" i="3"/>
  <c r="L216" i="3"/>
  <c r="M216" i="3"/>
  <c r="N216" i="3"/>
  <c r="F217" i="3"/>
  <c r="I217" i="3"/>
  <c r="L218" i="3"/>
  <c r="M218" i="3"/>
  <c r="N218" i="3"/>
  <c r="F219" i="3"/>
  <c r="I219" i="3"/>
  <c r="L220" i="3"/>
  <c r="M220" i="3"/>
  <c r="N220" i="3"/>
  <c r="L219" i="3" s="1"/>
  <c r="F221" i="3"/>
  <c r="I221" i="3"/>
  <c r="L222" i="3"/>
  <c r="M222" i="3"/>
  <c r="N222" i="3"/>
  <c r="F223" i="3"/>
  <c r="I223" i="3"/>
  <c r="L224" i="3"/>
  <c r="M224" i="3"/>
  <c r="N224" i="3"/>
  <c r="F225" i="3"/>
  <c r="I225" i="3"/>
  <c r="L226" i="3"/>
  <c r="L225" i="3" s="1"/>
  <c r="M226" i="3"/>
  <c r="N226" i="3"/>
  <c r="F227" i="3"/>
  <c r="I227" i="3"/>
  <c r="L228" i="3"/>
  <c r="M228" i="3"/>
  <c r="N228" i="3"/>
  <c r="F229" i="3"/>
  <c r="I229" i="3"/>
  <c r="L230" i="3"/>
  <c r="M230" i="3"/>
  <c r="N230" i="3"/>
  <c r="F231" i="3"/>
  <c r="I231" i="3"/>
  <c r="L232" i="3"/>
  <c r="M232" i="3"/>
  <c r="N232" i="3"/>
  <c r="F233" i="3"/>
  <c r="I233" i="3"/>
  <c r="L234" i="3"/>
  <c r="M234" i="3"/>
  <c r="N234" i="3"/>
  <c r="F235" i="3"/>
  <c r="I235" i="3"/>
  <c r="L236" i="3"/>
  <c r="M236" i="3"/>
  <c r="N236" i="3"/>
  <c r="F237" i="3"/>
  <c r="I237" i="3"/>
  <c r="L238" i="3"/>
  <c r="M238" i="3"/>
  <c r="N238" i="3"/>
  <c r="F239" i="3"/>
  <c r="I239" i="3"/>
  <c r="L240" i="3"/>
  <c r="M240" i="3"/>
  <c r="N240" i="3"/>
  <c r="F241" i="3"/>
  <c r="I241" i="3"/>
  <c r="L242" i="3"/>
  <c r="M242" i="3"/>
  <c r="N242" i="3"/>
  <c r="F243" i="3"/>
  <c r="I243" i="3"/>
  <c r="L244" i="3"/>
  <c r="M244" i="3"/>
  <c r="N244" i="3"/>
  <c r="F246" i="3"/>
  <c r="F245" i="3" s="1"/>
  <c r="G246" i="3"/>
  <c r="H246" i="3"/>
  <c r="I246" i="3"/>
  <c r="J246" i="3"/>
  <c r="K246" i="3"/>
  <c r="F247" i="3"/>
  <c r="I247" i="3"/>
  <c r="L248" i="3"/>
  <c r="M248" i="3"/>
  <c r="N248" i="3"/>
  <c r="F249" i="3"/>
  <c r="I249" i="3"/>
  <c r="L250" i="3"/>
  <c r="M250" i="3"/>
  <c r="N250" i="3"/>
  <c r="F251" i="3"/>
  <c r="I251" i="3"/>
  <c r="L252" i="3"/>
  <c r="M252" i="3"/>
  <c r="N252" i="3"/>
  <c r="F253" i="3"/>
  <c r="I253" i="3"/>
  <c r="L254" i="3"/>
  <c r="M254" i="3"/>
  <c r="N254" i="3"/>
  <c r="F255" i="3"/>
  <c r="I255" i="3"/>
  <c r="L256" i="3"/>
  <c r="M256" i="3"/>
  <c r="N256" i="3"/>
  <c r="F257" i="3"/>
  <c r="I257" i="3"/>
  <c r="L258" i="3"/>
  <c r="M258" i="3"/>
  <c r="N258" i="3"/>
  <c r="F259" i="3"/>
  <c r="I259" i="3"/>
  <c r="L260" i="3"/>
  <c r="M260" i="3"/>
  <c r="N260" i="3"/>
  <c r="F261" i="3"/>
  <c r="I261" i="3"/>
  <c r="L262" i="3"/>
  <c r="M262" i="3"/>
  <c r="N262" i="3"/>
  <c r="F263" i="3"/>
  <c r="I263" i="3"/>
  <c r="L264" i="3"/>
  <c r="M264" i="3"/>
  <c r="N264" i="3"/>
  <c r="F265" i="3"/>
  <c r="I265" i="3"/>
  <c r="L266" i="3"/>
  <c r="M266" i="3"/>
  <c r="N266" i="3"/>
  <c r="F267" i="3"/>
  <c r="I267" i="3"/>
  <c r="L268" i="3"/>
  <c r="M268" i="3"/>
  <c r="N268" i="3"/>
  <c r="F269" i="3"/>
  <c r="I269" i="3"/>
  <c r="L270" i="3"/>
  <c r="M270" i="3"/>
  <c r="N270" i="3"/>
  <c r="F271" i="3"/>
  <c r="I271" i="3"/>
  <c r="L272" i="3"/>
  <c r="M272" i="3"/>
  <c r="N272" i="3"/>
  <c r="F273" i="3"/>
  <c r="I273" i="3"/>
  <c r="L274" i="3"/>
  <c r="M274" i="3"/>
  <c r="N274" i="3"/>
  <c r="F275" i="3"/>
  <c r="I275" i="3"/>
  <c r="L276" i="3"/>
  <c r="M276" i="3"/>
  <c r="N276" i="3"/>
  <c r="F277" i="3"/>
  <c r="I277" i="3"/>
  <c r="L278" i="3"/>
  <c r="M278" i="3"/>
  <c r="N278" i="3"/>
  <c r="F279" i="3"/>
  <c r="I279" i="3"/>
  <c r="L280" i="3"/>
  <c r="M280" i="3"/>
  <c r="N280" i="3"/>
  <c r="F281" i="3"/>
  <c r="I281" i="3"/>
  <c r="L282" i="3"/>
  <c r="M282" i="3"/>
  <c r="N282" i="3"/>
  <c r="F283" i="3"/>
  <c r="I283" i="3"/>
  <c r="L284" i="3"/>
  <c r="M284" i="3"/>
  <c r="N284" i="3"/>
  <c r="F285" i="3"/>
  <c r="I285" i="3"/>
  <c r="L286" i="3"/>
  <c r="M286" i="3"/>
  <c r="N286" i="3"/>
  <c r="F287" i="3"/>
  <c r="I287" i="3"/>
  <c r="L288" i="3"/>
  <c r="M288" i="3"/>
  <c r="N288" i="3"/>
  <c r="F289" i="3"/>
  <c r="I289" i="3"/>
  <c r="L290" i="3"/>
  <c r="M290" i="3"/>
  <c r="N290" i="3"/>
  <c r="F291" i="3"/>
  <c r="I291" i="3"/>
  <c r="L292" i="3"/>
  <c r="M292" i="3"/>
  <c r="N292" i="3"/>
  <c r="F293" i="3"/>
  <c r="I293" i="3"/>
  <c r="L294" i="3"/>
  <c r="M294" i="3"/>
  <c r="N294" i="3"/>
  <c r="F295" i="3"/>
  <c r="I295" i="3"/>
  <c r="L296" i="3"/>
  <c r="M296" i="3"/>
  <c r="N296" i="3"/>
  <c r="F297" i="3"/>
  <c r="I297" i="3"/>
  <c r="L298" i="3"/>
  <c r="M298" i="3"/>
  <c r="N298" i="3"/>
  <c r="F299" i="3"/>
  <c r="I299" i="3"/>
  <c r="L300" i="3"/>
  <c r="M300" i="3"/>
  <c r="N300" i="3"/>
  <c r="F301" i="3"/>
  <c r="I301" i="3"/>
  <c r="L302" i="3"/>
  <c r="M302" i="3"/>
  <c r="N302" i="3"/>
  <c r="F303" i="3"/>
  <c r="I303" i="3"/>
  <c r="L304" i="3"/>
  <c r="M304" i="3"/>
  <c r="N304" i="3"/>
  <c r="F305" i="3"/>
  <c r="I305" i="3"/>
  <c r="L306" i="3"/>
  <c r="M306" i="3"/>
  <c r="N306" i="3"/>
  <c r="F307" i="3"/>
  <c r="I307" i="3"/>
  <c r="L308" i="3"/>
  <c r="M308" i="3"/>
  <c r="N308" i="3"/>
  <c r="F309" i="3"/>
  <c r="I309" i="3"/>
  <c r="L310" i="3"/>
  <c r="M310" i="3"/>
  <c r="N310" i="3"/>
  <c r="F311" i="3"/>
  <c r="I311" i="3"/>
  <c r="L312" i="3"/>
  <c r="L311" i="3" s="1"/>
  <c r="M312" i="3"/>
  <c r="N312" i="3"/>
  <c r="F313" i="3"/>
  <c r="I313" i="3"/>
  <c r="L314" i="3"/>
  <c r="M314" i="3"/>
  <c r="N314" i="3"/>
  <c r="F316" i="3"/>
  <c r="G316" i="3"/>
  <c r="H316" i="3"/>
  <c r="I316" i="3"/>
  <c r="J316" i="3"/>
  <c r="K316" i="3"/>
  <c r="F317" i="3"/>
  <c r="I317" i="3"/>
  <c r="L318" i="3"/>
  <c r="M318" i="3"/>
  <c r="N318" i="3"/>
  <c r="F319" i="3"/>
  <c r="I319" i="3"/>
  <c r="L320" i="3"/>
  <c r="M320" i="3"/>
  <c r="N320" i="3"/>
  <c r="F321" i="3"/>
  <c r="I321" i="3"/>
  <c r="L322" i="3"/>
  <c r="M322" i="3"/>
  <c r="N322" i="3"/>
  <c r="F323" i="3"/>
  <c r="I323" i="3"/>
  <c r="L324" i="3"/>
  <c r="M324" i="3"/>
  <c r="N324" i="3"/>
  <c r="F325" i="3"/>
  <c r="I325" i="3"/>
  <c r="L326" i="3"/>
  <c r="L325" i="3" s="1"/>
  <c r="M326" i="3"/>
  <c r="N326" i="3"/>
  <c r="F327" i="3"/>
  <c r="I327" i="3"/>
  <c r="L328" i="3"/>
  <c r="M328" i="3"/>
  <c r="N328" i="3"/>
  <c r="F329" i="3"/>
  <c r="I329" i="3"/>
  <c r="L330" i="3"/>
  <c r="M330" i="3"/>
  <c r="N330" i="3"/>
  <c r="F331" i="3"/>
  <c r="I331" i="3"/>
  <c r="L332" i="3"/>
  <c r="M332" i="3"/>
  <c r="N332" i="3"/>
  <c r="F333" i="3"/>
  <c r="I333" i="3"/>
  <c r="L334" i="3"/>
  <c r="M334" i="3"/>
  <c r="N334" i="3"/>
  <c r="F335" i="3"/>
  <c r="I335" i="3"/>
  <c r="L336" i="3"/>
  <c r="M336" i="3"/>
  <c r="N336" i="3"/>
  <c r="F337" i="3"/>
  <c r="I337" i="3"/>
  <c r="L338" i="3"/>
  <c r="M338" i="3"/>
  <c r="N338" i="3"/>
  <c r="F339" i="3"/>
  <c r="I339" i="3"/>
  <c r="L340" i="3"/>
  <c r="M340" i="3"/>
  <c r="N340" i="3"/>
  <c r="F341" i="3"/>
  <c r="I341" i="3"/>
  <c r="L342" i="3"/>
  <c r="M342" i="3"/>
  <c r="N342" i="3"/>
  <c r="F343" i="3"/>
  <c r="I343" i="3"/>
  <c r="L344" i="3"/>
  <c r="M344" i="3"/>
  <c r="N344" i="3"/>
  <c r="F345" i="3"/>
  <c r="I345" i="3"/>
  <c r="L346" i="3"/>
  <c r="M346" i="3"/>
  <c r="N346" i="3"/>
  <c r="F347" i="3"/>
  <c r="I347" i="3"/>
  <c r="L348" i="3"/>
  <c r="M348" i="3"/>
  <c r="N348" i="3"/>
  <c r="F349" i="3"/>
  <c r="I349" i="3"/>
  <c r="L350" i="3"/>
  <c r="M350" i="3"/>
  <c r="N350" i="3"/>
  <c r="F351" i="3"/>
  <c r="I351" i="3"/>
  <c r="L352" i="3"/>
  <c r="M352" i="3"/>
  <c r="N352" i="3"/>
  <c r="F353" i="3"/>
  <c r="I353" i="3"/>
  <c r="L354" i="3"/>
  <c r="M354" i="3"/>
  <c r="N354" i="3"/>
  <c r="F355" i="3"/>
  <c r="I355" i="3"/>
  <c r="L356" i="3"/>
  <c r="M356" i="3"/>
  <c r="N356" i="3"/>
  <c r="F357" i="3"/>
  <c r="I357" i="3"/>
  <c r="L358" i="3"/>
  <c r="M358" i="3"/>
  <c r="N358" i="3"/>
  <c r="F359" i="3"/>
  <c r="I359" i="3"/>
  <c r="L360" i="3"/>
  <c r="M360" i="3"/>
  <c r="N360" i="3"/>
  <c r="F361" i="3"/>
  <c r="I361" i="3"/>
  <c r="L362" i="3"/>
  <c r="M362" i="3"/>
  <c r="N362" i="3"/>
  <c r="F363" i="3"/>
  <c r="I363" i="3"/>
  <c r="L364" i="3"/>
  <c r="M364" i="3"/>
  <c r="N364" i="3"/>
  <c r="F365" i="3"/>
  <c r="I365" i="3"/>
  <c r="L366" i="3"/>
  <c r="M366" i="3"/>
  <c r="N366" i="3"/>
  <c r="F367" i="3"/>
  <c r="I367" i="3"/>
  <c r="L368" i="3"/>
  <c r="M368" i="3"/>
  <c r="N368" i="3"/>
  <c r="F369" i="3"/>
  <c r="I369" i="3"/>
  <c r="L370" i="3"/>
  <c r="M370" i="3"/>
  <c r="N370" i="3"/>
  <c r="F371" i="3"/>
  <c r="I371" i="3"/>
  <c r="L372" i="3"/>
  <c r="M372" i="3"/>
  <c r="N372" i="3"/>
  <c r="I373" i="3"/>
  <c r="L374" i="3"/>
  <c r="M374" i="3"/>
  <c r="N374" i="3"/>
  <c r="F376" i="3"/>
  <c r="G376" i="3"/>
  <c r="H376" i="3"/>
  <c r="I376" i="3"/>
  <c r="J376" i="3"/>
  <c r="K376" i="3"/>
  <c r="F377" i="3"/>
  <c r="I377" i="3"/>
  <c r="L378" i="3"/>
  <c r="M378" i="3"/>
  <c r="N378" i="3"/>
  <c r="F379" i="3"/>
  <c r="I379" i="3"/>
  <c r="L380" i="3"/>
  <c r="M380" i="3"/>
  <c r="N380" i="3"/>
  <c r="F381" i="3"/>
  <c r="I381" i="3"/>
  <c r="L382" i="3"/>
  <c r="M382" i="3"/>
  <c r="N382" i="3"/>
  <c r="F383" i="3"/>
  <c r="I383" i="3"/>
  <c r="L384" i="3"/>
  <c r="M384" i="3"/>
  <c r="N384" i="3"/>
  <c r="F385" i="3"/>
  <c r="I385" i="3"/>
  <c r="L386" i="3"/>
  <c r="M386" i="3"/>
  <c r="N386" i="3"/>
  <c r="F387" i="3"/>
  <c r="I387" i="3"/>
  <c r="L388" i="3"/>
  <c r="M388" i="3"/>
  <c r="N388" i="3"/>
  <c r="F389" i="3"/>
  <c r="I389" i="3"/>
  <c r="L390" i="3"/>
  <c r="M390" i="3"/>
  <c r="N390" i="3"/>
  <c r="F391" i="3"/>
  <c r="I391" i="3"/>
  <c r="L392" i="3"/>
  <c r="M392" i="3"/>
  <c r="N392" i="3"/>
  <c r="F393" i="3"/>
  <c r="I393" i="3"/>
  <c r="L394" i="3"/>
  <c r="M394" i="3"/>
  <c r="N394" i="3"/>
  <c r="F395" i="3"/>
  <c r="I395" i="3"/>
  <c r="L396" i="3"/>
  <c r="M396" i="3"/>
  <c r="N396" i="3"/>
  <c r="F397" i="3"/>
  <c r="I397" i="3"/>
  <c r="L398" i="3"/>
  <c r="M398" i="3"/>
  <c r="N398" i="3"/>
  <c r="F399" i="3"/>
  <c r="I399" i="3"/>
  <c r="L400" i="3"/>
  <c r="M400" i="3"/>
  <c r="N400" i="3"/>
  <c r="F401" i="3"/>
  <c r="I401" i="3"/>
  <c r="L402" i="3"/>
  <c r="M402" i="3"/>
  <c r="N402" i="3"/>
  <c r="F403" i="3"/>
  <c r="I403" i="3"/>
  <c r="L404" i="3"/>
  <c r="M404" i="3"/>
  <c r="N404" i="3"/>
  <c r="F405" i="3"/>
  <c r="I405" i="3"/>
  <c r="L406" i="3"/>
  <c r="M406" i="3"/>
  <c r="N406" i="3"/>
  <c r="F407" i="3"/>
  <c r="I407" i="3"/>
  <c r="L408" i="3"/>
  <c r="M408" i="3"/>
  <c r="N408" i="3"/>
  <c r="F409" i="3"/>
  <c r="I409" i="3"/>
  <c r="L410" i="3"/>
  <c r="M410" i="3"/>
  <c r="N410" i="3"/>
  <c r="F411" i="3"/>
  <c r="I411" i="3"/>
  <c r="L412" i="3"/>
  <c r="M412" i="3"/>
  <c r="N412" i="3"/>
  <c r="F413" i="3"/>
  <c r="I413" i="3"/>
  <c r="L414" i="3"/>
  <c r="M414" i="3"/>
  <c r="N414" i="3"/>
  <c r="F415" i="3"/>
  <c r="I415" i="3"/>
  <c r="L416" i="3"/>
  <c r="M416" i="3"/>
  <c r="N416" i="3"/>
  <c r="F417" i="3"/>
  <c r="I417" i="3"/>
  <c r="L418" i="3"/>
  <c r="M418" i="3"/>
  <c r="N418" i="3"/>
  <c r="F419" i="3"/>
  <c r="I419" i="3"/>
  <c r="L420" i="3"/>
  <c r="M420" i="3"/>
  <c r="N420" i="3"/>
  <c r="F421" i="3"/>
  <c r="I421" i="3"/>
  <c r="L422" i="3"/>
  <c r="M422" i="3"/>
  <c r="N422" i="3"/>
  <c r="F423" i="3"/>
  <c r="I423" i="3"/>
  <c r="L424" i="3"/>
  <c r="M424" i="3"/>
  <c r="N424" i="3"/>
  <c r="F425" i="3"/>
  <c r="I425" i="3"/>
  <c r="L426" i="3"/>
  <c r="M426" i="3"/>
  <c r="N426" i="3"/>
  <c r="F427" i="3"/>
  <c r="I427" i="3"/>
  <c r="L428" i="3"/>
  <c r="M428" i="3"/>
  <c r="N428" i="3"/>
  <c r="F430" i="3"/>
  <c r="G430" i="3"/>
  <c r="H430" i="3"/>
  <c r="I430" i="3"/>
  <c r="J430" i="3"/>
  <c r="K430" i="3"/>
  <c r="I429" i="3" s="1"/>
  <c r="F431" i="3"/>
  <c r="I431" i="3"/>
  <c r="L432" i="3"/>
  <c r="M432" i="3"/>
  <c r="N432" i="3"/>
  <c r="F433" i="3"/>
  <c r="I433" i="3"/>
  <c r="L434" i="3"/>
  <c r="M434" i="3"/>
  <c r="N434" i="3"/>
  <c r="F435" i="3"/>
  <c r="I435" i="3"/>
  <c r="L436" i="3"/>
  <c r="M436" i="3"/>
  <c r="N436" i="3"/>
  <c r="F437" i="3"/>
  <c r="I437" i="3"/>
  <c r="L438" i="3"/>
  <c r="M438" i="3"/>
  <c r="N438" i="3"/>
  <c r="F439" i="3"/>
  <c r="I439" i="3"/>
  <c r="L440" i="3"/>
  <c r="M440" i="3"/>
  <c r="N440" i="3"/>
  <c r="F441" i="3"/>
  <c r="I441" i="3"/>
  <c r="L442" i="3"/>
  <c r="M442" i="3"/>
  <c r="N442" i="3"/>
  <c r="F443" i="3"/>
  <c r="I443" i="3"/>
  <c r="L444" i="3"/>
  <c r="M444" i="3"/>
  <c r="N444" i="3"/>
  <c r="F445" i="3"/>
  <c r="I445" i="3"/>
  <c r="L446" i="3"/>
  <c r="M446" i="3"/>
  <c r="N446" i="3"/>
  <c r="F447" i="3"/>
  <c r="I447" i="3"/>
  <c r="L448" i="3"/>
  <c r="M448" i="3"/>
  <c r="N448" i="3"/>
  <c r="F449" i="3"/>
  <c r="I449" i="3"/>
  <c r="L450" i="3"/>
  <c r="M450" i="3"/>
  <c r="N450" i="3"/>
  <c r="F451" i="3"/>
  <c r="I451" i="3"/>
  <c r="L452" i="3"/>
  <c r="M452" i="3"/>
  <c r="N452" i="3"/>
  <c r="F453" i="3"/>
  <c r="I453" i="3"/>
  <c r="L454" i="3"/>
  <c r="L453" i="3" s="1"/>
  <c r="F455" i="3"/>
  <c r="I455" i="3"/>
  <c r="L456" i="3"/>
  <c r="L455" i="3" s="1"/>
  <c r="M456" i="3"/>
  <c r="N456" i="3"/>
  <c r="F457" i="3"/>
  <c r="I457" i="3"/>
  <c r="L458" i="3"/>
  <c r="M458" i="3"/>
  <c r="N458" i="3"/>
  <c r="F459" i="3"/>
  <c r="I459" i="3"/>
  <c r="L460" i="3"/>
  <c r="M460" i="3"/>
  <c r="N460" i="3"/>
  <c r="F461" i="3"/>
  <c r="I461" i="3"/>
  <c r="L462" i="3"/>
  <c r="M462" i="3"/>
  <c r="N462" i="3"/>
  <c r="F464" i="3"/>
  <c r="G464" i="3"/>
  <c r="H464" i="3"/>
  <c r="I464" i="3"/>
  <c r="J464" i="3"/>
  <c r="K464" i="3"/>
  <c r="I463" i="3" s="1"/>
  <c r="F465" i="3"/>
  <c r="I465" i="3"/>
  <c r="L466" i="3"/>
  <c r="M466" i="3"/>
  <c r="N466" i="3"/>
  <c r="F467" i="3"/>
  <c r="I467" i="3"/>
  <c r="L468" i="3"/>
  <c r="M468" i="3"/>
  <c r="N468" i="3"/>
  <c r="F469" i="3"/>
  <c r="I469" i="3"/>
  <c r="L470" i="3"/>
  <c r="M470" i="3"/>
  <c r="N470" i="3"/>
  <c r="F471" i="3"/>
  <c r="I471" i="3"/>
  <c r="L472" i="3"/>
  <c r="M472" i="3"/>
  <c r="N472" i="3"/>
  <c r="F473" i="3"/>
  <c r="I473" i="3"/>
  <c r="L474" i="3"/>
  <c r="M474" i="3"/>
  <c r="N474" i="3"/>
  <c r="F475" i="3"/>
  <c r="I475" i="3"/>
  <c r="L476" i="3"/>
  <c r="M476" i="3"/>
  <c r="N476" i="3"/>
  <c r="F477" i="3"/>
  <c r="I477" i="3"/>
  <c r="L478" i="3"/>
  <c r="M478" i="3"/>
  <c r="N478" i="3"/>
  <c r="F479" i="3"/>
  <c r="I479" i="3"/>
  <c r="L480" i="3"/>
  <c r="M480" i="3"/>
  <c r="N480" i="3"/>
  <c r="F481" i="3"/>
  <c r="I481" i="3"/>
  <c r="L482" i="3"/>
  <c r="M482" i="3"/>
  <c r="N482" i="3"/>
  <c r="F484" i="3"/>
  <c r="G484" i="3"/>
  <c r="H484" i="3"/>
  <c r="F483" i="3" s="1"/>
  <c r="I484" i="3"/>
  <c r="J484" i="3"/>
  <c r="K484" i="3"/>
  <c r="F485" i="3"/>
  <c r="I485" i="3"/>
  <c r="L486" i="3"/>
  <c r="L488" i="3" s="1"/>
  <c r="M486" i="3"/>
  <c r="M488" i="3" s="1"/>
  <c r="N486" i="3"/>
  <c r="N488" i="3" s="1"/>
  <c r="F488" i="3"/>
  <c r="G488" i="3"/>
  <c r="H488" i="3"/>
  <c r="I488" i="3"/>
  <c r="J488" i="3"/>
  <c r="K488" i="3"/>
  <c r="F489" i="3"/>
  <c r="I489" i="3"/>
  <c r="L490" i="3"/>
  <c r="M490" i="3"/>
  <c r="N490" i="3"/>
  <c r="F491" i="3"/>
  <c r="I491" i="3"/>
  <c r="L492" i="3"/>
  <c r="M492" i="3"/>
  <c r="N492" i="3"/>
  <c r="F493" i="3"/>
  <c r="I493" i="3"/>
  <c r="L494" i="3"/>
  <c r="M494" i="3"/>
  <c r="N494" i="3"/>
  <c r="F495" i="3"/>
  <c r="I495" i="3"/>
  <c r="L496" i="3"/>
  <c r="M496" i="3"/>
  <c r="N496" i="3"/>
  <c r="F497" i="3"/>
  <c r="I497" i="3"/>
  <c r="L498" i="3"/>
  <c r="M498" i="3"/>
  <c r="N498" i="3"/>
  <c r="F499" i="3"/>
  <c r="I499" i="3"/>
  <c r="L500" i="3"/>
  <c r="M500" i="3"/>
  <c r="N500" i="3"/>
  <c r="F501" i="3"/>
  <c r="I501" i="3"/>
  <c r="L502" i="3"/>
  <c r="M502" i="3"/>
  <c r="N502" i="3"/>
  <c r="F503" i="3"/>
  <c r="I503" i="3"/>
  <c r="L504" i="3"/>
  <c r="M504" i="3"/>
  <c r="N504" i="3"/>
  <c r="F505" i="3"/>
  <c r="I505" i="3"/>
  <c r="L506" i="3"/>
  <c r="M506" i="3"/>
  <c r="N506" i="3"/>
  <c r="F507" i="3"/>
  <c r="I507" i="3"/>
  <c r="L508" i="3"/>
  <c r="M508" i="3"/>
  <c r="N508" i="3"/>
  <c r="F509" i="3"/>
  <c r="I509" i="3"/>
  <c r="L510" i="3"/>
  <c r="M510" i="3"/>
  <c r="N510" i="3"/>
  <c r="F511" i="3"/>
  <c r="I511" i="3"/>
  <c r="L512" i="3"/>
  <c r="M512" i="3"/>
  <c r="N512" i="3"/>
  <c r="F513" i="3"/>
  <c r="I513" i="3"/>
  <c r="L514" i="3"/>
  <c r="M514" i="3"/>
  <c r="N514" i="3"/>
  <c r="F515" i="3"/>
  <c r="I515" i="3"/>
  <c r="L516" i="3"/>
  <c r="M516" i="3"/>
  <c r="N516" i="3"/>
  <c r="F517" i="3"/>
  <c r="I517" i="3"/>
  <c r="L518" i="3"/>
  <c r="M518" i="3"/>
  <c r="N518" i="3"/>
  <c r="F519" i="3"/>
  <c r="I519" i="3"/>
  <c r="L520" i="3"/>
  <c r="M520" i="3"/>
  <c r="N520" i="3"/>
  <c r="F521" i="3"/>
  <c r="I521" i="3"/>
  <c r="L522" i="3"/>
  <c r="M522" i="3"/>
  <c r="N522" i="3"/>
  <c r="F523" i="3"/>
  <c r="I523" i="3"/>
  <c r="L524" i="3"/>
  <c r="M524" i="3"/>
  <c r="N524" i="3"/>
  <c r="F525" i="3"/>
  <c r="I525" i="3"/>
  <c r="L526" i="3"/>
  <c r="M526" i="3"/>
  <c r="N526" i="3"/>
  <c r="F527" i="3"/>
  <c r="I527" i="3"/>
  <c r="L528" i="3"/>
  <c r="M528" i="3"/>
  <c r="N528" i="3"/>
  <c r="F529" i="3"/>
  <c r="I529" i="3"/>
  <c r="L530" i="3"/>
  <c r="M530" i="3"/>
  <c r="N530" i="3"/>
  <c r="F531" i="3"/>
  <c r="I531" i="3"/>
  <c r="L532" i="3"/>
  <c r="M532" i="3"/>
  <c r="N532" i="3"/>
  <c r="F533" i="3"/>
  <c r="I533" i="3"/>
  <c r="L534" i="3"/>
  <c r="M534" i="3"/>
  <c r="N534" i="3"/>
  <c r="F535" i="3"/>
  <c r="I535" i="3"/>
  <c r="L536" i="3"/>
  <c r="M536" i="3"/>
  <c r="N536" i="3"/>
  <c r="F537" i="3"/>
  <c r="I537" i="3"/>
  <c r="L538" i="3"/>
  <c r="M538" i="3"/>
  <c r="N538" i="3"/>
  <c r="F539" i="3"/>
  <c r="I539" i="3"/>
  <c r="L540" i="3"/>
  <c r="M540" i="3"/>
  <c r="N540" i="3"/>
  <c r="F541" i="3"/>
  <c r="I541" i="3"/>
  <c r="L542" i="3"/>
  <c r="M542" i="3"/>
  <c r="N542" i="3"/>
  <c r="F543" i="3"/>
  <c r="I543" i="3"/>
  <c r="L544" i="3"/>
  <c r="M544" i="3"/>
  <c r="N544" i="3"/>
  <c r="F545" i="3"/>
  <c r="I545" i="3"/>
  <c r="L546" i="3"/>
  <c r="M546" i="3"/>
  <c r="N546" i="3"/>
  <c r="F547" i="3"/>
  <c r="I547" i="3"/>
  <c r="L548" i="3"/>
  <c r="M548" i="3"/>
  <c r="N548" i="3"/>
  <c r="F549" i="3"/>
  <c r="I549" i="3"/>
  <c r="L550" i="3"/>
  <c r="M550" i="3"/>
  <c r="N550" i="3"/>
  <c r="F551" i="3"/>
  <c r="I551" i="3"/>
  <c r="L552" i="3"/>
  <c r="M552" i="3"/>
  <c r="N552" i="3"/>
  <c r="F553" i="3"/>
  <c r="I553" i="3"/>
  <c r="L554" i="3"/>
  <c r="M554" i="3"/>
  <c r="N554" i="3"/>
  <c r="F555" i="3"/>
  <c r="I555" i="3"/>
  <c r="L556" i="3"/>
  <c r="M556" i="3"/>
  <c r="N556" i="3"/>
  <c r="F557" i="3"/>
  <c r="I557" i="3"/>
  <c r="L558" i="3"/>
  <c r="M558" i="3"/>
  <c r="N558" i="3"/>
  <c r="F559" i="3"/>
  <c r="I559" i="3"/>
  <c r="L560" i="3"/>
  <c r="M560" i="3"/>
  <c r="N560" i="3"/>
  <c r="F561" i="3"/>
  <c r="I561" i="3"/>
  <c r="L562" i="3"/>
  <c r="M562" i="3"/>
  <c r="N562" i="3"/>
  <c r="F563" i="3"/>
  <c r="I563" i="3"/>
  <c r="L564" i="3"/>
  <c r="M564" i="3"/>
  <c r="N564" i="3"/>
  <c r="F565" i="3"/>
  <c r="I565" i="3"/>
  <c r="L566" i="3"/>
  <c r="M566" i="3"/>
  <c r="N566" i="3"/>
  <c r="F567" i="3"/>
  <c r="I567" i="3"/>
  <c r="L568" i="3"/>
  <c r="M568" i="3"/>
  <c r="N568" i="3"/>
  <c r="F569" i="3"/>
  <c r="I569" i="3"/>
  <c r="L570" i="3"/>
  <c r="M570" i="3"/>
  <c r="N570" i="3"/>
  <c r="F571" i="3"/>
  <c r="I571" i="3"/>
  <c r="L572" i="3"/>
  <c r="M572" i="3"/>
  <c r="N572" i="3"/>
  <c r="F573" i="3"/>
  <c r="I573" i="3"/>
  <c r="L574" i="3"/>
  <c r="M574" i="3"/>
  <c r="N574" i="3"/>
  <c r="F575" i="3"/>
  <c r="I575" i="3"/>
  <c r="L576" i="3"/>
  <c r="M576" i="3"/>
  <c r="N576" i="3"/>
  <c r="F577" i="3"/>
  <c r="I577" i="3"/>
  <c r="L578" i="3"/>
  <c r="M578" i="3"/>
  <c r="N578" i="3"/>
  <c r="F579" i="3"/>
  <c r="I579" i="3"/>
  <c r="L580" i="3"/>
  <c r="M580" i="3"/>
  <c r="N580" i="3"/>
  <c r="F581" i="3"/>
  <c r="I581" i="3"/>
  <c r="L582" i="3"/>
  <c r="M582" i="3"/>
  <c r="N582" i="3"/>
  <c r="F583" i="3"/>
  <c r="I583" i="3"/>
  <c r="L584" i="3"/>
  <c r="M584" i="3"/>
  <c r="N584" i="3"/>
  <c r="F585" i="3"/>
  <c r="I585" i="3"/>
  <c r="L586" i="3"/>
  <c r="M586" i="3"/>
  <c r="N586" i="3"/>
  <c r="F587" i="3"/>
  <c r="I587" i="3"/>
  <c r="L588" i="3"/>
  <c r="M588" i="3"/>
  <c r="N588" i="3"/>
  <c r="F589" i="3"/>
  <c r="I589" i="3"/>
  <c r="L590" i="3"/>
  <c r="M590" i="3"/>
  <c r="N590" i="3"/>
  <c r="F591" i="3"/>
  <c r="I591" i="3"/>
  <c r="L592" i="3"/>
  <c r="M592" i="3"/>
  <c r="N592" i="3"/>
  <c r="F593" i="3"/>
  <c r="I593" i="3"/>
  <c r="L594" i="3"/>
  <c r="M594" i="3"/>
  <c r="N594" i="3"/>
  <c r="F595" i="3"/>
  <c r="I595" i="3"/>
  <c r="L596" i="3"/>
  <c r="M596" i="3"/>
  <c r="N596" i="3"/>
  <c r="F597" i="3"/>
  <c r="I597" i="3"/>
  <c r="L598" i="3"/>
  <c r="M598" i="3"/>
  <c r="N598" i="3"/>
  <c r="F599" i="3"/>
  <c r="I599" i="3"/>
  <c r="L600" i="3"/>
  <c r="M600" i="3"/>
  <c r="N600" i="3"/>
  <c r="F601" i="3"/>
  <c r="I601" i="3"/>
  <c r="L602" i="3"/>
  <c r="M602" i="3"/>
  <c r="N602" i="3"/>
  <c r="F603" i="3"/>
  <c r="I603" i="3"/>
  <c r="L604" i="3"/>
  <c r="M604" i="3"/>
  <c r="N604" i="3"/>
  <c r="F605" i="3"/>
  <c r="I605" i="3"/>
  <c r="L606" i="3"/>
  <c r="M606" i="3"/>
  <c r="N606" i="3"/>
  <c r="F607" i="3"/>
  <c r="I607" i="3"/>
  <c r="L608" i="3"/>
  <c r="M608" i="3"/>
  <c r="N608" i="3"/>
  <c r="F609" i="3"/>
  <c r="I609" i="3"/>
  <c r="L610" i="3"/>
  <c r="M610" i="3"/>
  <c r="N610" i="3"/>
  <c r="F611" i="3"/>
  <c r="I611" i="3"/>
  <c r="L612" i="3"/>
  <c r="M612" i="3"/>
  <c r="N612" i="3"/>
  <c r="F613" i="3"/>
  <c r="I613" i="3"/>
  <c r="L614" i="3"/>
  <c r="M614" i="3"/>
  <c r="N614" i="3"/>
  <c r="F615" i="3"/>
  <c r="I615" i="3"/>
  <c r="L616" i="3"/>
  <c r="M616" i="3"/>
  <c r="N616" i="3"/>
  <c r="F617" i="3"/>
  <c r="I617" i="3"/>
  <c r="L618" i="3"/>
  <c r="M618" i="3"/>
  <c r="N618" i="3"/>
  <c r="F619" i="3"/>
  <c r="I619" i="3"/>
  <c r="L620" i="3"/>
  <c r="M620" i="3"/>
  <c r="N620" i="3"/>
  <c r="F621" i="3"/>
  <c r="I621" i="3"/>
  <c r="L622" i="3"/>
  <c r="M622" i="3"/>
  <c r="N622" i="3"/>
  <c r="F623" i="3"/>
  <c r="I623" i="3"/>
  <c r="L624" i="3"/>
  <c r="M624" i="3"/>
  <c r="N624" i="3"/>
  <c r="F625" i="3"/>
  <c r="I625" i="3"/>
  <c r="L626" i="3"/>
  <c r="M626" i="3"/>
  <c r="N626" i="3"/>
  <c r="F627" i="3"/>
  <c r="I627" i="3"/>
  <c r="L628" i="3"/>
  <c r="M628" i="3"/>
  <c r="N628" i="3"/>
  <c r="F630" i="3"/>
  <c r="G630" i="3"/>
  <c r="H630" i="3"/>
  <c r="I630" i="3"/>
  <c r="J630" i="3"/>
  <c r="K630" i="3"/>
  <c r="F631" i="3"/>
  <c r="I631" i="3"/>
  <c r="L632" i="3"/>
  <c r="M632" i="3"/>
  <c r="N632" i="3"/>
  <c r="F633" i="3"/>
  <c r="I633" i="3"/>
  <c r="L634" i="3"/>
  <c r="M634" i="3"/>
  <c r="N634" i="3"/>
  <c r="F635" i="3"/>
  <c r="I635" i="3"/>
  <c r="L636" i="3"/>
  <c r="M636" i="3"/>
  <c r="N636" i="3"/>
  <c r="F637" i="3"/>
  <c r="I637" i="3"/>
  <c r="L638" i="3"/>
  <c r="M638" i="3"/>
  <c r="N638" i="3"/>
  <c r="F639" i="3"/>
  <c r="I639" i="3"/>
  <c r="L640" i="3"/>
  <c r="M640" i="3"/>
  <c r="N640" i="3"/>
  <c r="F641" i="3"/>
  <c r="I641" i="3"/>
  <c r="L642" i="3"/>
  <c r="M642" i="3"/>
  <c r="N642" i="3"/>
  <c r="F643" i="3"/>
  <c r="I643" i="3"/>
  <c r="L644" i="3"/>
  <c r="M644" i="3"/>
  <c r="N644" i="3"/>
  <c r="F645" i="3"/>
  <c r="I645" i="3"/>
  <c r="L646" i="3"/>
  <c r="M646" i="3"/>
  <c r="N646" i="3"/>
  <c r="F647" i="3"/>
  <c r="I647" i="3"/>
  <c r="L648" i="3"/>
  <c r="M648" i="3"/>
  <c r="N648" i="3"/>
  <c r="F649" i="3"/>
  <c r="I649" i="3"/>
  <c r="L650" i="3"/>
  <c r="M650" i="3"/>
  <c r="N650" i="3"/>
  <c r="F651" i="3"/>
  <c r="I651" i="3"/>
  <c r="L652" i="3"/>
  <c r="M652" i="3"/>
  <c r="N652" i="3"/>
  <c r="F653" i="3"/>
  <c r="I653" i="3"/>
  <c r="L654" i="3"/>
  <c r="M654" i="3"/>
  <c r="N654" i="3"/>
  <c r="F655" i="3"/>
  <c r="I655" i="3"/>
  <c r="L656" i="3"/>
  <c r="M656" i="3"/>
  <c r="N656" i="3"/>
  <c r="F657" i="3"/>
  <c r="I657" i="3"/>
  <c r="L658" i="3"/>
  <c r="M658" i="3"/>
  <c r="N658" i="3"/>
  <c r="F659" i="3"/>
  <c r="I659" i="3"/>
  <c r="L660" i="3"/>
  <c r="M660" i="3"/>
  <c r="N660" i="3"/>
  <c r="F661" i="3"/>
  <c r="I661" i="3"/>
  <c r="L662" i="3"/>
  <c r="M662" i="3"/>
  <c r="N662" i="3"/>
  <c r="F663" i="3"/>
  <c r="I663" i="3"/>
  <c r="L664" i="3"/>
  <c r="M664" i="3"/>
  <c r="N664" i="3"/>
  <c r="F665" i="3"/>
  <c r="I665" i="3"/>
  <c r="L666" i="3"/>
  <c r="M666" i="3"/>
  <c r="N666" i="3"/>
  <c r="F667" i="3"/>
  <c r="I667" i="3"/>
  <c r="L668" i="3"/>
  <c r="M668" i="3"/>
  <c r="N668" i="3"/>
  <c r="F669" i="3"/>
  <c r="I669" i="3"/>
  <c r="L670" i="3"/>
  <c r="M670" i="3"/>
  <c r="N670" i="3"/>
  <c r="F671" i="3"/>
  <c r="I671" i="3"/>
  <c r="L672" i="3"/>
  <c r="M672" i="3"/>
  <c r="N672" i="3"/>
  <c r="F673" i="3"/>
  <c r="I673" i="3"/>
  <c r="L674" i="3"/>
  <c r="M674" i="3"/>
  <c r="N674" i="3"/>
  <c r="F675" i="3"/>
  <c r="I675" i="3"/>
  <c r="L676" i="3"/>
  <c r="M676" i="3"/>
  <c r="N676" i="3"/>
  <c r="F678" i="3"/>
  <c r="G678" i="3"/>
  <c r="H678" i="3"/>
  <c r="I678" i="3"/>
  <c r="J678" i="3"/>
  <c r="K678" i="3"/>
  <c r="F679" i="3"/>
  <c r="I679" i="3"/>
  <c r="L680" i="3"/>
  <c r="M680" i="3"/>
  <c r="N680" i="3"/>
  <c r="F681" i="3"/>
  <c r="I681" i="3"/>
  <c r="L682" i="3"/>
  <c r="M682" i="3"/>
  <c r="N682" i="3"/>
  <c r="F683" i="3"/>
  <c r="I683" i="3"/>
  <c r="L684" i="3"/>
  <c r="M684" i="3"/>
  <c r="N684" i="3"/>
  <c r="F685" i="3"/>
  <c r="I685" i="3"/>
  <c r="L686" i="3"/>
  <c r="M686" i="3"/>
  <c r="N686" i="3"/>
  <c r="F687" i="3"/>
  <c r="I687" i="3"/>
  <c r="L688" i="3"/>
  <c r="M688" i="3"/>
  <c r="N688" i="3"/>
  <c r="F689" i="3"/>
  <c r="I689" i="3"/>
  <c r="L690" i="3"/>
  <c r="M690" i="3"/>
  <c r="N690" i="3"/>
  <c r="F691" i="3"/>
  <c r="I691" i="3"/>
  <c r="L692" i="3"/>
  <c r="M692" i="3"/>
  <c r="N692" i="3"/>
  <c r="F693" i="3"/>
  <c r="I693" i="3"/>
  <c r="L694" i="3"/>
  <c r="M694" i="3"/>
  <c r="N694" i="3"/>
  <c r="F695" i="3"/>
  <c r="I695" i="3"/>
  <c r="L696" i="3"/>
  <c r="M696" i="3"/>
  <c r="N696" i="3"/>
  <c r="F697" i="3"/>
  <c r="I697" i="3"/>
  <c r="L698" i="3"/>
  <c r="M698" i="3"/>
  <c r="N698" i="3"/>
  <c r="F699" i="3"/>
  <c r="I699" i="3"/>
  <c r="L700" i="3"/>
  <c r="M700" i="3"/>
  <c r="N700" i="3"/>
  <c r="F702" i="3"/>
  <c r="G702" i="3"/>
  <c r="H702" i="3"/>
  <c r="I702" i="3"/>
  <c r="J702" i="3"/>
  <c r="K702" i="3"/>
  <c r="F703" i="3"/>
  <c r="I703" i="3"/>
  <c r="L704" i="3"/>
  <c r="M704" i="3"/>
  <c r="N704" i="3"/>
  <c r="F705" i="3"/>
  <c r="I705" i="3"/>
  <c r="L706" i="3"/>
  <c r="M706" i="3"/>
  <c r="N706" i="3"/>
  <c r="F707" i="3"/>
  <c r="I707" i="3"/>
  <c r="L708" i="3"/>
  <c r="M708" i="3"/>
  <c r="N708" i="3"/>
  <c r="F709" i="3"/>
  <c r="I709" i="3"/>
  <c r="L710" i="3"/>
  <c r="M710" i="3"/>
  <c r="N710" i="3"/>
  <c r="F711" i="3"/>
  <c r="I711" i="3"/>
  <c r="L712" i="3"/>
  <c r="M712" i="3"/>
  <c r="N712" i="3"/>
  <c r="F713" i="3"/>
  <c r="I713" i="3"/>
  <c r="L714" i="3"/>
  <c r="M714" i="3"/>
  <c r="N714" i="3"/>
  <c r="F715" i="3"/>
  <c r="I715" i="3"/>
  <c r="L716" i="3"/>
  <c r="M716" i="3"/>
  <c r="N716" i="3"/>
  <c r="F718" i="3"/>
  <c r="G718" i="3"/>
  <c r="H718" i="3"/>
  <c r="I718" i="3"/>
  <c r="J718" i="3"/>
  <c r="K718" i="3"/>
  <c r="F719" i="3"/>
  <c r="I719" i="3"/>
  <c r="L720" i="3"/>
  <c r="M720" i="3"/>
  <c r="N720" i="3"/>
  <c r="F721" i="3"/>
  <c r="I721" i="3"/>
  <c r="L722" i="3"/>
  <c r="M722" i="3"/>
  <c r="N722" i="3"/>
  <c r="F724" i="3"/>
  <c r="G724" i="3"/>
  <c r="H724" i="3"/>
  <c r="I724" i="3"/>
  <c r="J724" i="3"/>
  <c r="K724" i="3"/>
  <c r="F725" i="3"/>
  <c r="I725" i="3"/>
  <c r="L726" i="3"/>
  <c r="M726" i="3"/>
  <c r="N726" i="3"/>
  <c r="F727" i="3"/>
  <c r="I727" i="3"/>
  <c r="L728" i="3"/>
  <c r="M728" i="3"/>
  <c r="N728" i="3"/>
  <c r="I729" i="3"/>
  <c r="I731" i="3"/>
  <c r="I733" i="3"/>
  <c r="I735" i="3"/>
  <c r="I737" i="3"/>
  <c r="I739" i="3"/>
  <c r="I741" i="3"/>
  <c r="I743" i="3"/>
  <c r="I745" i="3"/>
  <c r="I747" i="3"/>
  <c r="I749" i="3"/>
  <c r="F752" i="3"/>
  <c r="G752" i="3"/>
  <c r="H752" i="3"/>
  <c r="I752" i="3"/>
  <c r="J752" i="3"/>
  <c r="K752" i="3"/>
  <c r="F753" i="3"/>
  <c r="I753" i="3"/>
  <c r="L754" i="3"/>
  <c r="M754" i="3"/>
  <c r="N754" i="3"/>
  <c r="F755" i="3"/>
  <c r="I755" i="3"/>
  <c r="L756" i="3"/>
  <c r="M756" i="3"/>
  <c r="N756" i="3"/>
  <c r="F757" i="3"/>
  <c r="I757" i="3"/>
  <c r="L758" i="3"/>
  <c r="M758" i="3"/>
  <c r="N758" i="3"/>
  <c r="F759" i="3"/>
  <c r="I759" i="3"/>
  <c r="L760" i="3"/>
  <c r="M760" i="3"/>
  <c r="N760" i="3"/>
  <c r="F761" i="3"/>
  <c r="I761" i="3"/>
  <c r="L762" i="3"/>
  <c r="M762" i="3"/>
  <c r="N762" i="3"/>
  <c r="F763" i="3"/>
  <c r="I763" i="3"/>
  <c r="L764" i="3"/>
  <c r="M764" i="3"/>
  <c r="N764" i="3"/>
  <c r="F765" i="3"/>
  <c r="I765" i="3"/>
  <c r="L766" i="3"/>
  <c r="M766" i="3"/>
  <c r="N766" i="3"/>
  <c r="I767" i="3"/>
  <c r="L767" i="3"/>
  <c r="F770" i="3"/>
  <c r="G770" i="3"/>
  <c r="H770" i="3"/>
  <c r="I770" i="3"/>
  <c r="J770" i="3"/>
  <c r="K770" i="3"/>
  <c r="F771" i="3"/>
  <c r="I771" i="3"/>
  <c r="L772" i="3"/>
  <c r="M772" i="3"/>
  <c r="N772" i="3"/>
  <c r="F773" i="3"/>
  <c r="I773" i="3"/>
  <c r="L774" i="3"/>
  <c r="M774" i="3"/>
  <c r="N774" i="3"/>
  <c r="F775" i="3"/>
  <c r="I775" i="3"/>
  <c r="L776" i="3"/>
  <c r="M776" i="3"/>
  <c r="N776" i="3"/>
  <c r="F777" i="3"/>
  <c r="I777" i="3"/>
  <c r="L778" i="3"/>
  <c r="M778" i="3"/>
  <c r="N778" i="3"/>
  <c r="F779" i="3"/>
  <c r="I779" i="3"/>
  <c r="L780" i="3"/>
  <c r="M780" i="3"/>
  <c r="N780" i="3"/>
  <c r="F781" i="3"/>
  <c r="I781" i="3"/>
  <c r="L782" i="3"/>
  <c r="M782" i="3"/>
  <c r="N782" i="3"/>
  <c r="F783" i="3"/>
  <c r="I783" i="3"/>
  <c r="L784" i="3"/>
  <c r="M784" i="3"/>
  <c r="N784" i="3"/>
  <c r="F785" i="3"/>
  <c r="I785" i="3"/>
  <c r="L786" i="3"/>
  <c r="M786" i="3"/>
  <c r="N786" i="3"/>
  <c r="F787" i="3"/>
  <c r="I787" i="3"/>
  <c r="L788" i="3"/>
  <c r="M788" i="3"/>
  <c r="N788" i="3"/>
  <c r="F789" i="3"/>
  <c r="I789" i="3"/>
  <c r="L790" i="3"/>
  <c r="M790" i="3"/>
  <c r="N790" i="3"/>
  <c r="F791" i="3"/>
  <c r="I791" i="3"/>
  <c r="L792" i="3"/>
  <c r="M792" i="3"/>
  <c r="N792" i="3"/>
  <c r="F793" i="3"/>
  <c r="I793" i="3"/>
  <c r="L794" i="3"/>
  <c r="M794" i="3"/>
  <c r="N794" i="3"/>
  <c r="F795" i="3"/>
  <c r="I795" i="3"/>
  <c r="L796" i="3"/>
  <c r="M796" i="3"/>
  <c r="N796" i="3"/>
  <c r="F797" i="3"/>
  <c r="I797" i="3"/>
  <c r="L798" i="3"/>
  <c r="M798" i="3"/>
  <c r="N798" i="3"/>
  <c r="F799" i="3"/>
  <c r="I799" i="3"/>
  <c r="L800" i="3"/>
  <c r="M800" i="3"/>
  <c r="N800" i="3"/>
  <c r="F801" i="3"/>
  <c r="I801" i="3"/>
  <c r="L802" i="3"/>
  <c r="M802" i="3"/>
  <c r="N802" i="3"/>
  <c r="F804" i="3"/>
  <c r="G804" i="3"/>
  <c r="H804" i="3"/>
  <c r="I804" i="3"/>
  <c r="J804" i="3"/>
  <c r="K804" i="3"/>
  <c r="F805" i="3"/>
  <c r="I805" i="3"/>
  <c r="N806" i="3"/>
  <c r="N820" i="3" s="1"/>
  <c r="F807" i="3"/>
  <c r="I807" i="3"/>
  <c r="L807" i="3"/>
  <c r="F809" i="3"/>
  <c r="I809" i="3"/>
  <c r="L809" i="3"/>
  <c r="F811" i="3"/>
  <c r="I811" i="3"/>
  <c r="L811" i="3"/>
  <c r="F813" i="3"/>
  <c r="I813" i="3"/>
  <c r="L813" i="3"/>
  <c r="F815" i="3"/>
  <c r="I815" i="3"/>
  <c r="L815" i="3"/>
  <c r="F817" i="3"/>
  <c r="I817" i="3"/>
  <c r="L817" i="3"/>
  <c r="F820" i="3"/>
  <c r="G820" i="3"/>
  <c r="H820" i="3"/>
  <c r="I820" i="3"/>
  <c r="J820" i="3"/>
  <c r="K820" i="3"/>
  <c r="L820" i="3"/>
  <c r="M820" i="3"/>
  <c r="F821" i="3"/>
  <c r="I821" i="3"/>
  <c r="L822" i="3"/>
  <c r="M822" i="3"/>
  <c r="N822" i="3"/>
  <c r="F823" i="3"/>
  <c r="I823" i="3"/>
  <c r="L824" i="3"/>
  <c r="M824" i="3"/>
  <c r="N824" i="3"/>
  <c r="F825" i="3"/>
  <c r="I825" i="3"/>
  <c r="L826" i="3"/>
  <c r="M826" i="3"/>
  <c r="N826" i="3"/>
  <c r="F827" i="3"/>
  <c r="I827" i="3"/>
  <c r="L828" i="3"/>
  <c r="M828" i="3"/>
  <c r="N828" i="3"/>
  <c r="F829" i="3"/>
  <c r="I829" i="3"/>
  <c r="L830" i="3"/>
  <c r="M830" i="3"/>
  <c r="N830" i="3"/>
  <c r="F831" i="3"/>
  <c r="I831" i="3"/>
  <c r="L832" i="3"/>
  <c r="M832" i="3"/>
  <c r="N832" i="3"/>
  <c r="F833" i="3"/>
  <c r="I833" i="3"/>
  <c r="L834" i="3"/>
  <c r="M834" i="3"/>
  <c r="N834" i="3"/>
  <c r="F835" i="3"/>
  <c r="I835" i="3"/>
  <c r="L836" i="3"/>
  <c r="M836" i="3"/>
  <c r="N836" i="3"/>
  <c r="F837" i="3"/>
  <c r="I837" i="3"/>
  <c r="L838" i="3"/>
  <c r="M838" i="3"/>
  <c r="N838" i="3"/>
  <c r="F839" i="3"/>
  <c r="I839" i="3"/>
  <c r="L840" i="3"/>
  <c r="M840" i="3"/>
  <c r="N840" i="3"/>
  <c r="F841" i="3"/>
  <c r="I841" i="3"/>
  <c r="L842" i="3"/>
  <c r="M842" i="3"/>
  <c r="N842" i="3"/>
  <c r="F843" i="3"/>
  <c r="I843" i="3"/>
  <c r="L844" i="3"/>
  <c r="M844" i="3"/>
  <c r="N844" i="3"/>
  <c r="F845" i="3"/>
  <c r="I845" i="3"/>
  <c r="L846" i="3"/>
  <c r="M846" i="3"/>
  <c r="N846" i="3"/>
  <c r="F847" i="3"/>
  <c r="I847" i="3"/>
  <c r="L848" i="3"/>
  <c r="M848" i="3"/>
  <c r="N848" i="3"/>
  <c r="F849" i="3"/>
  <c r="I849" i="3"/>
  <c r="L850" i="3"/>
  <c r="M850" i="3"/>
  <c r="N850" i="3"/>
  <c r="F852" i="3"/>
  <c r="G852" i="3"/>
  <c r="H852" i="3"/>
  <c r="I852" i="3"/>
  <c r="J852" i="3"/>
  <c r="K852" i="3"/>
  <c r="F853" i="3"/>
  <c r="I853" i="3"/>
  <c r="L854" i="3"/>
  <c r="M854" i="3"/>
  <c r="N854" i="3"/>
  <c r="F855" i="3"/>
  <c r="I855" i="3"/>
  <c r="L856" i="3"/>
  <c r="M856" i="3"/>
  <c r="N856" i="3"/>
  <c r="F857" i="3"/>
  <c r="I857" i="3"/>
  <c r="L858" i="3"/>
  <c r="M858" i="3"/>
  <c r="N858" i="3"/>
  <c r="F859" i="3"/>
  <c r="I859" i="3"/>
  <c r="L860" i="3"/>
  <c r="M860" i="3"/>
  <c r="N860" i="3"/>
  <c r="L862" i="3"/>
  <c r="M862" i="3"/>
  <c r="N862" i="3"/>
  <c r="F864" i="3"/>
  <c r="G864" i="3"/>
  <c r="H864" i="3"/>
  <c r="I864" i="3"/>
  <c r="J864" i="3"/>
  <c r="K864" i="3"/>
  <c r="F865" i="3"/>
  <c r="I865" i="3"/>
  <c r="L866" i="3"/>
  <c r="M866" i="3"/>
  <c r="N866" i="3"/>
  <c r="F867" i="3"/>
  <c r="I867" i="3"/>
  <c r="L868" i="3"/>
  <c r="M868" i="3"/>
  <c r="N868" i="3"/>
  <c r="F870" i="3"/>
  <c r="G870" i="3"/>
  <c r="H870" i="3"/>
  <c r="I870" i="3"/>
  <c r="J870" i="3"/>
  <c r="K870" i="3"/>
  <c r="F871" i="3"/>
  <c r="I871" i="3"/>
  <c r="L872" i="3"/>
  <c r="M872" i="3"/>
  <c r="N872" i="3"/>
  <c r="I873" i="3"/>
  <c r="L874" i="3"/>
  <c r="M874" i="3"/>
  <c r="N874" i="3"/>
  <c r="F875" i="3"/>
  <c r="I875" i="3"/>
  <c r="L876" i="3"/>
  <c r="M876" i="3"/>
  <c r="N876" i="3"/>
  <c r="F877" i="3"/>
  <c r="I877" i="3"/>
  <c r="L878" i="3"/>
  <c r="M878" i="3"/>
  <c r="N878" i="3"/>
  <c r="F879" i="3"/>
  <c r="I879" i="3"/>
  <c r="L880" i="3"/>
  <c r="M880" i="3"/>
  <c r="N880" i="3"/>
  <c r="F882" i="3"/>
  <c r="G882" i="3"/>
  <c r="H882" i="3"/>
  <c r="I882" i="3"/>
  <c r="J882" i="3"/>
  <c r="K882" i="3"/>
  <c r="F883" i="3"/>
  <c r="I883" i="3"/>
  <c r="L884" i="3"/>
  <c r="M884" i="3"/>
  <c r="N884" i="3"/>
  <c r="F885" i="3"/>
  <c r="I885" i="3"/>
  <c r="L886" i="3"/>
  <c r="M886" i="3"/>
  <c r="N886" i="3"/>
  <c r="F887" i="3"/>
  <c r="I887" i="3"/>
  <c r="L888" i="3"/>
  <c r="M888" i="3"/>
  <c r="N888" i="3"/>
  <c r="F889" i="3"/>
  <c r="I889" i="3"/>
  <c r="L890" i="3"/>
  <c r="M890" i="3"/>
  <c r="N890" i="3"/>
  <c r="F891" i="3"/>
  <c r="I891" i="3"/>
  <c r="L892" i="3"/>
  <c r="M892" i="3"/>
  <c r="N892" i="3"/>
  <c r="F893" i="3"/>
  <c r="I893" i="3"/>
  <c r="L894" i="3"/>
  <c r="M894" i="3"/>
  <c r="N894" i="3"/>
  <c r="F895" i="3"/>
  <c r="I895" i="3"/>
  <c r="L896" i="3"/>
  <c r="M896" i="3"/>
  <c r="N896" i="3"/>
  <c r="F897" i="3"/>
  <c r="I897" i="3"/>
  <c r="L898" i="3"/>
  <c r="M898" i="3"/>
  <c r="N898" i="3"/>
  <c r="F899" i="3"/>
  <c r="I899" i="3"/>
  <c r="L900" i="3"/>
  <c r="M900" i="3"/>
  <c r="N900" i="3"/>
  <c r="F901" i="3"/>
  <c r="I901" i="3"/>
  <c r="L902" i="3"/>
  <c r="M902" i="3"/>
  <c r="N902" i="3"/>
  <c r="F903" i="3"/>
  <c r="I903" i="3"/>
  <c r="L904" i="3"/>
  <c r="M904" i="3"/>
  <c r="N904" i="3"/>
  <c r="F905" i="3"/>
  <c r="I905" i="3"/>
  <c r="L906" i="3"/>
  <c r="M906" i="3"/>
  <c r="N906" i="3"/>
  <c r="F907" i="3"/>
  <c r="I907" i="3"/>
  <c r="L908" i="3"/>
  <c r="M908" i="3"/>
  <c r="N908" i="3"/>
  <c r="F909" i="3"/>
  <c r="I909" i="3"/>
  <c r="L910" i="3"/>
  <c r="M910" i="3"/>
  <c r="N910" i="3"/>
  <c r="F911" i="3"/>
  <c r="I911" i="3"/>
  <c r="L912" i="3"/>
  <c r="M912" i="3"/>
  <c r="N912" i="3"/>
  <c r="F913" i="3"/>
  <c r="I913" i="3"/>
  <c r="L914" i="3"/>
  <c r="M914" i="3"/>
  <c r="N914" i="3"/>
  <c r="F916" i="3"/>
  <c r="G916" i="3"/>
  <c r="H916" i="3"/>
  <c r="I916" i="3"/>
  <c r="J916" i="3"/>
  <c r="K916" i="3"/>
  <c r="F917" i="3"/>
  <c r="I917" i="3"/>
  <c r="L918" i="3"/>
  <c r="M918" i="3"/>
  <c r="M920" i="3" s="1"/>
  <c r="N918" i="3"/>
  <c r="N920" i="3" s="1"/>
  <c r="F920" i="3"/>
  <c r="G920" i="3"/>
  <c r="H920" i="3"/>
  <c r="I920" i="3"/>
  <c r="J920" i="3"/>
  <c r="K920" i="3"/>
  <c r="F921" i="3"/>
  <c r="I921" i="3"/>
  <c r="L922" i="3"/>
  <c r="M922" i="3"/>
  <c r="N922" i="3"/>
  <c r="F923" i="3"/>
  <c r="I923" i="3"/>
  <c r="L924" i="3"/>
  <c r="M924" i="3"/>
  <c r="N924" i="3"/>
  <c r="F925" i="3"/>
  <c r="I925" i="3"/>
  <c r="L926" i="3"/>
  <c r="M926" i="3"/>
  <c r="N926" i="3"/>
  <c r="F927" i="3"/>
  <c r="I927" i="3"/>
  <c r="L928" i="3"/>
  <c r="M928" i="3"/>
  <c r="N928" i="3"/>
  <c r="F929" i="3"/>
  <c r="I929" i="3"/>
  <c r="L930" i="3"/>
  <c r="M930" i="3"/>
  <c r="N930" i="3"/>
  <c r="F931" i="3"/>
  <c r="I931" i="3"/>
  <c r="L932" i="3"/>
  <c r="M932" i="3"/>
  <c r="N932" i="3"/>
  <c r="F933" i="3"/>
  <c r="I933" i="3"/>
  <c r="L934" i="3"/>
  <c r="M934" i="3"/>
  <c r="N934" i="3"/>
  <c r="F936" i="3"/>
  <c r="G936" i="3"/>
  <c r="H936" i="3"/>
  <c r="I936" i="3"/>
  <c r="J936" i="3"/>
  <c r="K936" i="3"/>
  <c r="F937" i="3"/>
  <c r="I937" i="3"/>
  <c r="L938" i="3"/>
  <c r="M938" i="3"/>
  <c r="N938" i="3"/>
  <c r="F939" i="3"/>
  <c r="I939" i="3"/>
  <c r="L940" i="3"/>
  <c r="M940" i="3"/>
  <c r="N940" i="3"/>
  <c r="F941" i="3"/>
  <c r="I941" i="3"/>
  <c r="L942" i="3"/>
  <c r="M942" i="3"/>
  <c r="N942" i="3"/>
  <c r="F943" i="3"/>
  <c r="I943" i="3"/>
  <c r="L944" i="3"/>
  <c r="M944" i="3"/>
  <c r="N944" i="3"/>
  <c r="F945" i="3"/>
  <c r="I945" i="3"/>
  <c r="L946" i="3"/>
  <c r="M946" i="3"/>
  <c r="N946" i="3"/>
  <c r="F947" i="3"/>
  <c r="I947" i="3"/>
  <c r="L948" i="3"/>
  <c r="M948" i="3"/>
  <c r="N948" i="3"/>
  <c r="F949" i="3"/>
  <c r="I949" i="3"/>
  <c r="L950" i="3"/>
  <c r="M950" i="3"/>
  <c r="N950" i="3"/>
  <c r="F951" i="3"/>
  <c r="I951" i="3"/>
  <c r="L952" i="3"/>
  <c r="M952" i="3"/>
  <c r="N952" i="3"/>
  <c r="F953" i="3"/>
  <c r="I953" i="3"/>
  <c r="L954" i="3"/>
  <c r="M954" i="3"/>
  <c r="N954" i="3"/>
  <c r="F955" i="3"/>
  <c r="I955" i="3"/>
  <c r="L956" i="3"/>
  <c r="M956" i="3"/>
  <c r="N956" i="3"/>
  <c r="F957" i="3"/>
  <c r="I957" i="3"/>
  <c r="L958" i="3"/>
  <c r="M958" i="3"/>
  <c r="N958" i="3"/>
  <c r="F959" i="3"/>
  <c r="I959" i="3"/>
  <c r="L960" i="3"/>
  <c r="M960" i="3"/>
  <c r="N960" i="3"/>
  <c r="F961" i="3"/>
  <c r="I961" i="3"/>
  <c r="L962" i="3"/>
  <c r="M962" i="3"/>
  <c r="N962" i="3"/>
  <c r="F963" i="3"/>
  <c r="I963" i="3"/>
  <c r="L964" i="3"/>
  <c r="M964" i="3"/>
  <c r="N964" i="3"/>
  <c r="F965" i="3"/>
  <c r="I965" i="3"/>
  <c r="L966" i="3"/>
  <c r="M966" i="3"/>
  <c r="N966" i="3"/>
  <c r="F968" i="3"/>
  <c r="G968" i="3"/>
  <c r="H968" i="3"/>
  <c r="I968" i="3"/>
  <c r="J968" i="3"/>
  <c r="K968" i="3"/>
  <c r="F969" i="3"/>
  <c r="I969" i="3"/>
  <c r="L970" i="3"/>
  <c r="M970" i="3"/>
  <c r="N970" i="3"/>
  <c r="F971" i="3"/>
  <c r="I971" i="3"/>
  <c r="L972" i="3"/>
  <c r="M972" i="3"/>
  <c r="N972" i="3"/>
  <c r="F973" i="3"/>
  <c r="I973" i="3"/>
  <c r="L974" i="3"/>
  <c r="M974" i="3"/>
  <c r="N974" i="3"/>
  <c r="F975" i="3"/>
  <c r="I975" i="3"/>
  <c r="L976" i="3"/>
  <c r="M976" i="3"/>
  <c r="N976" i="3"/>
  <c r="F977" i="3"/>
  <c r="I977" i="3"/>
  <c r="L978" i="3"/>
  <c r="M978" i="3"/>
  <c r="N978" i="3"/>
  <c r="F979" i="3"/>
  <c r="I979" i="3"/>
  <c r="L980" i="3"/>
  <c r="M980" i="3"/>
  <c r="N980" i="3"/>
  <c r="F982" i="3"/>
  <c r="G982" i="3"/>
  <c r="H982" i="3"/>
  <c r="I982" i="3"/>
  <c r="J982" i="3"/>
  <c r="K982" i="3"/>
  <c r="F983" i="3"/>
  <c r="I983" i="3"/>
  <c r="L984" i="3"/>
  <c r="M984" i="3"/>
  <c r="N984" i="3"/>
  <c r="F985" i="3"/>
  <c r="I985" i="3"/>
  <c r="L986" i="3"/>
  <c r="M986" i="3"/>
  <c r="N986" i="3"/>
  <c r="F987" i="3"/>
  <c r="I987" i="3"/>
  <c r="L988" i="3"/>
  <c r="M988" i="3"/>
  <c r="N988" i="3"/>
  <c r="F990" i="3"/>
  <c r="G990" i="3"/>
  <c r="H990" i="3"/>
  <c r="I990" i="3"/>
  <c r="J990" i="3"/>
  <c r="K990" i="3"/>
  <c r="F991" i="3"/>
  <c r="I991" i="3"/>
  <c r="L992" i="3"/>
  <c r="M992" i="3"/>
  <c r="N992" i="3"/>
  <c r="F993" i="3"/>
  <c r="I993" i="3"/>
  <c r="L994" i="3"/>
  <c r="M994" i="3"/>
  <c r="N994" i="3"/>
  <c r="F995" i="3"/>
  <c r="I995" i="3"/>
  <c r="L996" i="3"/>
  <c r="M996" i="3"/>
  <c r="N996" i="3"/>
  <c r="F997" i="3"/>
  <c r="I997" i="3"/>
  <c r="L998" i="3"/>
  <c r="M998" i="3"/>
  <c r="N998" i="3"/>
  <c r="F999" i="3"/>
  <c r="I999" i="3"/>
  <c r="L1000" i="3"/>
  <c r="M1000" i="3"/>
  <c r="N1000" i="3"/>
  <c r="F1001" i="3"/>
  <c r="I1001" i="3"/>
  <c r="L1002" i="3"/>
  <c r="M1002" i="3"/>
  <c r="N1002" i="3"/>
  <c r="F1003" i="3"/>
  <c r="I1003" i="3"/>
  <c r="L1004" i="3"/>
  <c r="M1004" i="3"/>
  <c r="N1004" i="3"/>
  <c r="F1005" i="3"/>
  <c r="I1005" i="3"/>
  <c r="L1006" i="3"/>
  <c r="M1006" i="3"/>
  <c r="N1006" i="3"/>
  <c r="F1007" i="3"/>
  <c r="I1007" i="3"/>
  <c r="L1008" i="3"/>
  <c r="M1008" i="3"/>
  <c r="N1008" i="3"/>
  <c r="F1009" i="3"/>
  <c r="I1009" i="3"/>
  <c r="L1010" i="3"/>
  <c r="M1010" i="3"/>
  <c r="N1010" i="3"/>
  <c r="F1011" i="3"/>
  <c r="I1011" i="3"/>
  <c r="L1012" i="3"/>
  <c r="M1012" i="3"/>
  <c r="N1012" i="3"/>
  <c r="F1013" i="3"/>
  <c r="I1013" i="3"/>
  <c r="L1014" i="3"/>
  <c r="M1014" i="3"/>
  <c r="N1014" i="3"/>
  <c r="F1015" i="3"/>
  <c r="I1015" i="3"/>
  <c r="L1016" i="3"/>
  <c r="M1016" i="3"/>
  <c r="N1016" i="3"/>
  <c r="F1017" i="3"/>
  <c r="I1017" i="3"/>
  <c r="L1018" i="3"/>
  <c r="M1018" i="3"/>
  <c r="N1018" i="3"/>
  <c r="F1019" i="3"/>
  <c r="I1019" i="3"/>
  <c r="L1020" i="3"/>
  <c r="M1020" i="3"/>
  <c r="N1020" i="3"/>
  <c r="F1021" i="3"/>
  <c r="I1021" i="3"/>
  <c r="L1022" i="3"/>
  <c r="M1022" i="3"/>
  <c r="N1022" i="3"/>
  <c r="F1023" i="3"/>
  <c r="I1023" i="3"/>
  <c r="L1024" i="3"/>
  <c r="M1024" i="3"/>
  <c r="N1024" i="3"/>
  <c r="F1025" i="3"/>
  <c r="I1025" i="3"/>
  <c r="L1026" i="3"/>
  <c r="M1026" i="3"/>
  <c r="N1026" i="3"/>
  <c r="F1027" i="3"/>
  <c r="I1027" i="3"/>
  <c r="L1028" i="3"/>
  <c r="M1028" i="3"/>
  <c r="N1028" i="3"/>
  <c r="F1029" i="3"/>
  <c r="I1029" i="3"/>
  <c r="L1030" i="3"/>
  <c r="M1030" i="3"/>
  <c r="N1030" i="3"/>
  <c r="F1031" i="3"/>
  <c r="I1031" i="3"/>
  <c r="L1032" i="3"/>
  <c r="M1032" i="3"/>
  <c r="N1032" i="3"/>
  <c r="F1033" i="3"/>
  <c r="I1033" i="3"/>
  <c r="L1034" i="3"/>
  <c r="M1034" i="3"/>
  <c r="N1034" i="3"/>
  <c r="F1035" i="3"/>
  <c r="I1035" i="3"/>
  <c r="L1036" i="3"/>
  <c r="M1036" i="3"/>
  <c r="N1036" i="3"/>
  <c r="F1037" i="3"/>
  <c r="I1037" i="3"/>
  <c r="L1038" i="3"/>
  <c r="M1038" i="3"/>
  <c r="N1038" i="3"/>
  <c r="F1039" i="3"/>
  <c r="I1039" i="3"/>
  <c r="L1040" i="3"/>
  <c r="M1040" i="3"/>
  <c r="N1040" i="3"/>
  <c r="F1041" i="3"/>
  <c r="I1041" i="3"/>
  <c r="L1042" i="3"/>
  <c r="M1042" i="3"/>
  <c r="N1042" i="3"/>
  <c r="F1043" i="3"/>
  <c r="I1043" i="3"/>
  <c r="L1044" i="3"/>
  <c r="M1044" i="3"/>
  <c r="N1044" i="3"/>
  <c r="F1046" i="3"/>
  <c r="G1046" i="3"/>
  <c r="H1046" i="3"/>
  <c r="I1046" i="3"/>
  <c r="J1046" i="3"/>
  <c r="K1046" i="3"/>
  <c r="F1047" i="3"/>
  <c r="I1047" i="3"/>
  <c r="L1048" i="3"/>
  <c r="M1048" i="3"/>
  <c r="N1048" i="3"/>
  <c r="F1049" i="3"/>
  <c r="I1049" i="3"/>
  <c r="L1050" i="3"/>
  <c r="M1050" i="3"/>
  <c r="N1050" i="3"/>
  <c r="F1052" i="3"/>
  <c r="G1052" i="3"/>
  <c r="H1052" i="3"/>
  <c r="I1052" i="3"/>
  <c r="J1052" i="3"/>
  <c r="K1052" i="3"/>
  <c r="F1053" i="3"/>
  <c r="I1053" i="3"/>
  <c r="L1054" i="3"/>
  <c r="M1054" i="3"/>
  <c r="N1054" i="3"/>
  <c r="F1055" i="3"/>
  <c r="I1055" i="3"/>
  <c r="L1056" i="3"/>
  <c r="M1056" i="3"/>
  <c r="N1056" i="3"/>
  <c r="F1057" i="3"/>
  <c r="I1057" i="3"/>
  <c r="L1058" i="3"/>
  <c r="M1058" i="3"/>
  <c r="N1058" i="3"/>
  <c r="F1059" i="3"/>
  <c r="I1059" i="3"/>
  <c r="L1060" i="3"/>
  <c r="M1060" i="3"/>
  <c r="N1060" i="3"/>
  <c r="F1062" i="3"/>
  <c r="G1062" i="3"/>
  <c r="H1062" i="3"/>
  <c r="I1062" i="3"/>
  <c r="J1062" i="3"/>
  <c r="K1062" i="3"/>
  <c r="F1063" i="3"/>
  <c r="I1063" i="3"/>
  <c r="L1064" i="3"/>
  <c r="M1064" i="3"/>
  <c r="N1064" i="3"/>
  <c r="F1065" i="3"/>
  <c r="I1065" i="3"/>
  <c r="L1066" i="3"/>
  <c r="M1066" i="3"/>
  <c r="N1066" i="3"/>
  <c r="F1068" i="3"/>
  <c r="G1068" i="3"/>
  <c r="H1068" i="3"/>
  <c r="I1068" i="3"/>
  <c r="J1068" i="3"/>
  <c r="K1068" i="3"/>
  <c r="F1069" i="3"/>
  <c r="I1069" i="3"/>
  <c r="L1070" i="3"/>
  <c r="L1072" i="3" s="1"/>
  <c r="M1070" i="3"/>
  <c r="N1070" i="3"/>
  <c r="N1072" i="3" s="1"/>
  <c r="F1072" i="3"/>
  <c r="G1072" i="3"/>
  <c r="H1072" i="3"/>
  <c r="I1072" i="3"/>
  <c r="J1072" i="3"/>
  <c r="K1072" i="3"/>
  <c r="F1073" i="3"/>
  <c r="I1073" i="3"/>
  <c r="L1074" i="3"/>
  <c r="M1074" i="3"/>
  <c r="N1074" i="3"/>
  <c r="F1075" i="3"/>
  <c r="I1075" i="3"/>
  <c r="L1076" i="3"/>
  <c r="M1076" i="3"/>
  <c r="N1076" i="3"/>
  <c r="F1077" i="3"/>
  <c r="I1077" i="3"/>
  <c r="L1078" i="3"/>
  <c r="M1078" i="3"/>
  <c r="N1078" i="3"/>
  <c r="F1079" i="3"/>
  <c r="I1079" i="3"/>
  <c r="L1080" i="3"/>
  <c r="M1080" i="3"/>
  <c r="N1080" i="3"/>
  <c r="F1082" i="3"/>
  <c r="G1082" i="3"/>
  <c r="H1082" i="3"/>
  <c r="I1082" i="3"/>
  <c r="J1082" i="3"/>
  <c r="K1082" i="3"/>
  <c r="F1083" i="3"/>
  <c r="I1083" i="3"/>
  <c r="L1084" i="3"/>
  <c r="M1084" i="3"/>
  <c r="N1084" i="3"/>
  <c r="F1085" i="3"/>
  <c r="I1085" i="3"/>
  <c r="L1086" i="3"/>
  <c r="M1086" i="3"/>
  <c r="N1086" i="3"/>
  <c r="F1088" i="3"/>
  <c r="G1088" i="3"/>
  <c r="H1088" i="3"/>
  <c r="I1088" i="3"/>
  <c r="J1088" i="3"/>
  <c r="K1088" i="3"/>
  <c r="F1089" i="3"/>
  <c r="I1089" i="3"/>
  <c r="L1090" i="3"/>
  <c r="M1090" i="3"/>
  <c r="N1090" i="3"/>
  <c r="F1091" i="3"/>
  <c r="I1091" i="3"/>
  <c r="L1092" i="3"/>
  <c r="M1092" i="3"/>
  <c r="N1092" i="3"/>
  <c r="F1093" i="3"/>
  <c r="I1093" i="3"/>
  <c r="L1094" i="3"/>
  <c r="M1094" i="3"/>
  <c r="N1094" i="3"/>
  <c r="F1095" i="3"/>
  <c r="I1095" i="3"/>
  <c r="L1096" i="3"/>
  <c r="M1096" i="3"/>
  <c r="N1096" i="3"/>
  <c r="F1097" i="3"/>
  <c r="I1097" i="3"/>
  <c r="L1098" i="3"/>
  <c r="M1098" i="3"/>
  <c r="N1098" i="3"/>
  <c r="F1099" i="3"/>
  <c r="I1099" i="3"/>
  <c r="L1100" i="3"/>
  <c r="M1100" i="3"/>
  <c r="N1100" i="3"/>
  <c r="F1101" i="3"/>
  <c r="I1101" i="3"/>
  <c r="L1102" i="3"/>
  <c r="M1102" i="3"/>
  <c r="N1102" i="3"/>
  <c r="F1103" i="3"/>
  <c r="I1103" i="3"/>
  <c r="L1104" i="3"/>
  <c r="M1104" i="3"/>
  <c r="N1104" i="3"/>
  <c r="F1105" i="3"/>
  <c r="I1105" i="3"/>
  <c r="L1106" i="3"/>
  <c r="M1106" i="3"/>
  <c r="N1106" i="3"/>
  <c r="F1107" i="3"/>
  <c r="I1107" i="3"/>
  <c r="L1108" i="3"/>
  <c r="M1108" i="3"/>
  <c r="N1108" i="3"/>
  <c r="F1109" i="3"/>
  <c r="I1109" i="3"/>
  <c r="L1110" i="3"/>
  <c r="M1110" i="3"/>
  <c r="N1110" i="3"/>
  <c r="F1111" i="3"/>
  <c r="I1111" i="3"/>
  <c r="L1112" i="3"/>
  <c r="M1112" i="3"/>
  <c r="N1112" i="3"/>
  <c r="F1113" i="3"/>
  <c r="I1113" i="3"/>
  <c r="L1114" i="3"/>
  <c r="M1114" i="3"/>
  <c r="N1114" i="3"/>
  <c r="F1115" i="3"/>
  <c r="I1115" i="3"/>
  <c r="L1116" i="3"/>
  <c r="M1116" i="3"/>
  <c r="N1116" i="3"/>
  <c r="F1117" i="3"/>
  <c r="I1117" i="3"/>
  <c r="L1118" i="3"/>
  <c r="M1118" i="3"/>
  <c r="N1118" i="3"/>
  <c r="F1120" i="3"/>
  <c r="G1120" i="3"/>
  <c r="H1120" i="3"/>
  <c r="I1120" i="3"/>
  <c r="J1120" i="3"/>
  <c r="K1120" i="3"/>
  <c r="F1121" i="3"/>
  <c r="I1121" i="3"/>
  <c r="L1122" i="3"/>
  <c r="M1122" i="3"/>
  <c r="N1122" i="3"/>
  <c r="F1123" i="3"/>
  <c r="I1123" i="3"/>
  <c r="L1124" i="3"/>
  <c r="M1124" i="3"/>
  <c r="N1124" i="3"/>
  <c r="F1125" i="3"/>
  <c r="I1125" i="3"/>
  <c r="L1126" i="3"/>
  <c r="M1126" i="3"/>
  <c r="N1126" i="3"/>
  <c r="F1127" i="3"/>
  <c r="I1127" i="3"/>
  <c r="L1128" i="3"/>
  <c r="M1128" i="3"/>
  <c r="N1128" i="3"/>
  <c r="F1129" i="3"/>
  <c r="I1129" i="3"/>
  <c r="L1130" i="3"/>
  <c r="M1130" i="3"/>
  <c r="N1130" i="3"/>
  <c r="F1131" i="3"/>
  <c r="I1131" i="3"/>
  <c r="L1132" i="3"/>
  <c r="M1132" i="3"/>
  <c r="N1132" i="3"/>
  <c r="F1133" i="3"/>
  <c r="I1133" i="3"/>
  <c r="L1134" i="3"/>
  <c r="M1134" i="3"/>
  <c r="N1134" i="3"/>
  <c r="F1136" i="3"/>
  <c r="G1136" i="3"/>
  <c r="H1136" i="3"/>
  <c r="I1136" i="3"/>
  <c r="J1136" i="3"/>
  <c r="K1136" i="3"/>
  <c r="F1137" i="3"/>
  <c r="I1137" i="3"/>
  <c r="L1138" i="3"/>
  <c r="M1138" i="3"/>
  <c r="N1138" i="3"/>
  <c r="F1139" i="3"/>
  <c r="I1139" i="3"/>
  <c r="L1140" i="3"/>
  <c r="M1140" i="3"/>
  <c r="N1140" i="3"/>
  <c r="F1141" i="3"/>
  <c r="I1141" i="3"/>
  <c r="L1142" i="3"/>
  <c r="M1142" i="3"/>
  <c r="N1142" i="3"/>
  <c r="F1143" i="3"/>
  <c r="I1143" i="3"/>
  <c r="L1144" i="3"/>
  <c r="M1144" i="3"/>
  <c r="N1144" i="3"/>
  <c r="F1145" i="3"/>
  <c r="I1145" i="3"/>
  <c r="L1146" i="3"/>
  <c r="M1146" i="3"/>
  <c r="N1146" i="3"/>
  <c r="F1147" i="3"/>
  <c r="I1147" i="3"/>
  <c r="L1148" i="3"/>
  <c r="M1148" i="3"/>
  <c r="N1148" i="3"/>
  <c r="F1150" i="3"/>
  <c r="G1150" i="3"/>
  <c r="H1150" i="3"/>
  <c r="I1150" i="3"/>
  <c r="J1150" i="3"/>
  <c r="K1150" i="3"/>
  <c r="F1151" i="3"/>
  <c r="I1151" i="3"/>
  <c r="L1152" i="3"/>
  <c r="M1152" i="3"/>
  <c r="N1152" i="3"/>
  <c r="F1153" i="3"/>
  <c r="I1153" i="3"/>
  <c r="L1154" i="3"/>
  <c r="M1154" i="3"/>
  <c r="N1154" i="3"/>
  <c r="F1156" i="3"/>
  <c r="G1156" i="3"/>
  <c r="H1156" i="3"/>
  <c r="I1156" i="3"/>
  <c r="J1156" i="3"/>
  <c r="K1156" i="3"/>
  <c r="F1157" i="3"/>
  <c r="I1157" i="3"/>
  <c r="L1158" i="3"/>
  <c r="M1158" i="3"/>
  <c r="N1158" i="3"/>
  <c r="F1159" i="3"/>
  <c r="I1159" i="3"/>
  <c r="L1160" i="3"/>
  <c r="M1160" i="3"/>
  <c r="N1160" i="3"/>
  <c r="F1162" i="3"/>
  <c r="G1162" i="3"/>
  <c r="H1162" i="3"/>
  <c r="I1162" i="3"/>
  <c r="J1162" i="3"/>
  <c r="K1162" i="3"/>
  <c r="F1163" i="3"/>
  <c r="I1163" i="3"/>
  <c r="L1164" i="3"/>
  <c r="M1164" i="3"/>
  <c r="N1164" i="3"/>
  <c r="F1165" i="3"/>
  <c r="I1165" i="3"/>
  <c r="L1166" i="3"/>
  <c r="M1166" i="3"/>
  <c r="N1166" i="3"/>
  <c r="F1167" i="3"/>
  <c r="I1167" i="3"/>
  <c r="L1168" i="3"/>
  <c r="M1168" i="3"/>
  <c r="N1168" i="3"/>
  <c r="F1169" i="3"/>
  <c r="I1169" i="3"/>
  <c r="L1170" i="3"/>
  <c r="M1170" i="3"/>
  <c r="N1170" i="3"/>
  <c r="F1171" i="3"/>
  <c r="I1171" i="3"/>
  <c r="L1172" i="3"/>
  <c r="M1172" i="3"/>
  <c r="N1172" i="3"/>
  <c r="F1173" i="3"/>
  <c r="I1173" i="3"/>
  <c r="L1174" i="3"/>
  <c r="M1174" i="3"/>
  <c r="N1174" i="3"/>
  <c r="F1175" i="3"/>
  <c r="I1175" i="3"/>
  <c r="L1176" i="3"/>
  <c r="M1176" i="3"/>
  <c r="N1176" i="3"/>
  <c r="F1177" i="3"/>
  <c r="I1177" i="3"/>
  <c r="L1178" i="3"/>
  <c r="M1178" i="3"/>
  <c r="N1178" i="3"/>
  <c r="F1179" i="3"/>
  <c r="I1179" i="3"/>
  <c r="L1180" i="3"/>
  <c r="M1180" i="3"/>
  <c r="N1180" i="3"/>
  <c r="F1181" i="3"/>
  <c r="I1181" i="3"/>
  <c r="L1182" i="3"/>
  <c r="M1182" i="3"/>
  <c r="N1182" i="3"/>
  <c r="F1183" i="3"/>
  <c r="I1183" i="3"/>
  <c r="L1184" i="3"/>
  <c r="M1184" i="3"/>
  <c r="N1184" i="3"/>
  <c r="F1186" i="3"/>
  <c r="G1186" i="3"/>
  <c r="H1186" i="3"/>
  <c r="I1186" i="3"/>
  <c r="J1186" i="3"/>
  <c r="K1186" i="3"/>
  <c r="L1175" i="3" l="1"/>
  <c r="L195" i="3"/>
  <c r="L1068" i="3"/>
  <c r="L191" i="3"/>
  <c r="N724" i="3"/>
  <c r="L100" i="3"/>
  <c r="L1105" i="3"/>
  <c r="I1119" i="3"/>
  <c r="N1162" i="3"/>
  <c r="L1088" i="3"/>
  <c r="N752" i="3"/>
  <c r="L169" i="3"/>
  <c r="I19" i="3"/>
  <c r="M20" i="3"/>
  <c r="L53" i="3"/>
  <c r="L43" i="3"/>
  <c r="L341" i="3"/>
  <c r="L81" i="3"/>
  <c r="L1015" i="3"/>
  <c r="L779" i="3"/>
  <c r="L499" i="3"/>
  <c r="L183" i="3"/>
  <c r="L211" i="3"/>
  <c r="L625" i="3"/>
  <c r="L577" i="3"/>
  <c r="L505" i="3"/>
  <c r="F315" i="3"/>
  <c r="L799" i="3"/>
  <c r="L775" i="3"/>
  <c r="L175" i="3"/>
  <c r="I99" i="3"/>
  <c r="L83" i="3"/>
  <c r="L45" i="3"/>
  <c r="L31" i="3"/>
  <c r="L17" i="3"/>
  <c r="I1071" i="3"/>
  <c r="L973" i="3"/>
  <c r="L865" i="3"/>
  <c r="F819" i="3"/>
  <c r="L481" i="3"/>
  <c r="F463" i="3"/>
  <c r="L361" i="3"/>
  <c r="L5" i="3"/>
  <c r="L1003" i="3"/>
  <c r="L975" i="3"/>
  <c r="L313" i="3"/>
  <c r="L237" i="3"/>
  <c r="L7" i="3"/>
  <c r="M1162" i="3"/>
  <c r="L1131" i="3"/>
  <c r="L1117" i="3"/>
  <c r="L953" i="3"/>
  <c r="F935" i="3"/>
  <c r="M752" i="3"/>
  <c r="L121" i="3"/>
  <c r="L929" i="3"/>
  <c r="I919" i="3"/>
  <c r="I915" i="3"/>
  <c r="L839" i="3"/>
  <c r="L675" i="3"/>
  <c r="L541" i="3"/>
  <c r="L335" i="3"/>
  <c r="L297" i="3"/>
  <c r="L249" i="3"/>
  <c r="N882" i="3"/>
  <c r="M870" i="3"/>
  <c r="N1082" i="3"/>
  <c r="L925" i="3"/>
  <c r="L793" i="3"/>
  <c r="L459" i="3"/>
  <c r="L253" i="3"/>
  <c r="F989" i="3"/>
  <c r="L805" i="3"/>
  <c r="L727" i="3"/>
  <c r="L689" i="3"/>
  <c r="L207" i="3"/>
  <c r="L637" i="3"/>
  <c r="L575" i="3"/>
  <c r="L159" i="3"/>
  <c r="L111" i="3"/>
  <c r="L333" i="3"/>
  <c r="L923" i="3"/>
  <c r="L905" i="3"/>
  <c r="I881" i="3"/>
  <c r="L857" i="3"/>
  <c r="L1143" i="3"/>
  <c r="N20" i="3"/>
  <c r="L1169" i="3"/>
  <c r="L889" i="3"/>
  <c r="L261" i="3"/>
  <c r="L681" i="3"/>
  <c r="L613" i="3"/>
  <c r="L551" i="3"/>
  <c r="L441" i="3"/>
  <c r="L1021" i="3"/>
  <c r="L997" i="3"/>
  <c r="L969" i="3"/>
  <c r="L837" i="3"/>
  <c r="I819" i="3"/>
  <c r="L711" i="3"/>
  <c r="L635" i="3"/>
  <c r="L597" i="3"/>
  <c r="L539" i="3"/>
  <c r="L339" i="3"/>
  <c r="M982" i="3"/>
  <c r="L913" i="3"/>
  <c r="L495" i="3"/>
  <c r="F487" i="3"/>
  <c r="L367" i="3"/>
  <c r="L233" i="3"/>
  <c r="L171" i="3"/>
  <c r="L147" i="3"/>
  <c r="L109" i="3"/>
  <c r="F751" i="3"/>
  <c r="L667" i="3"/>
  <c r="L543" i="3"/>
  <c r="L467" i="3"/>
  <c r="L1093" i="3"/>
  <c r="N1052" i="3"/>
  <c r="L327" i="3"/>
  <c r="L275" i="3"/>
  <c r="L73" i="3"/>
  <c r="L21" i="3"/>
  <c r="L943" i="3"/>
  <c r="L835" i="3"/>
  <c r="L825" i="3"/>
  <c r="L783" i="3"/>
  <c r="L685" i="3"/>
  <c r="L585" i="3"/>
  <c r="L471" i="3"/>
  <c r="L1037" i="3"/>
  <c r="L589" i="3"/>
  <c r="L527" i="3"/>
  <c r="L427" i="3"/>
  <c r="L29" i="3"/>
  <c r="L1077" i="3"/>
  <c r="L1031" i="3"/>
  <c r="L1007" i="3"/>
  <c r="L669" i="3"/>
  <c r="I487" i="3"/>
  <c r="I483" i="3"/>
  <c r="F1051" i="3"/>
  <c r="L939" i="3"/>
  <c r="L917" i="3"/>
  <c r="L903" i="3"/>
  <c r="L893" i="3"/>
  <c r="L705" i="3"/>
  <c r="I629" i="3"/>
  <c r="L519" i="3"/>
  <c r="L487" i="3"/>
  <c r="L419" i="3"/>
  <c r="L405" i="3"/>
  <c r="L305" i="3"/>
  <c r="L281" i="3"/>
  <c r="L271" i="3"/>
  <c r="L119" i="3"/>
  <c r="L79" i="3"/>
  <c r="L69" i="3"/>
  <c r="L55" i="3"/>
  <c r="L1079" i="3"/>
  <c r="L695" i="3"/>
  <c r="L395" i="3"/>
  <c r="L347" i="3"/>
  <c r="L337" i="3"/>
  <c r="L1181" i="3"/>
  <c r="L1177" i="3"/>
  <c r="L1167" i="3"/>
  <c r="L1153" i="3"/>
  <c r="N1150" i="3"/>
  <c r="L1141" i="3"/>
  <c r="M1150" i="3"/>
  <c r="L959" i="3"/>
  <c r="L353" i="3"/>
  <c r="I315" i="3"/>
  <c r="L301" i="3"/>
  <c r="L229" i="3"/>
  <c r="F149" i="3"/>
  <c r="L143" i="3"/>
  <c r="L115" i="3"/>
  <c r="L105" i="3"/>
  <c r="L89" i="3"/>
  <c r="N1120" i="3"/>
  <c r="I677" i="3"/>
  <c r="L415" i="3"/>
  <c r="L291" i="3"/>
  <c r="L267" i="3"/>
  <c r="L243" i="3"/>
  <c r="L157" i="3"/>
  <c r="N138" i="3"/>
  <c r="N100" i="3"/>
  <c r="L23" i="3"/>
  <c r="L343" i="3"/>
  <c r="L316" i="3"/>
  <c r="L251" i="3"/>
  <c r="L1069" i="3"/>
  <c r="F1061" i="3"/>
  <c r="I1051" i="3"/>
  <c r="F981" i="3"/>
  <c r="L957" i="3"/>
  <c r="L873" i="3"/>
  <c r="L849" i="3"/>
  <c r="L599" i="3"/>
  <c r="L289" i="3"/>
  <c r="L265" i="3"/>
  <c r="L227" i="3"/>
  <c r="L217" i="3"/>
  <c r="L203" i="3"/>
  <c r="L63" i="3"/>
  <c r="L49" i="3"/>
  <c r="I1185" i="3"/>
  <c r="L1171" i="3"/>
  <c r="F1135" i="3"/>
  <c r="L1129" i="3"/>
  <c r="L1115" i="3"/>
  <c r="L1101" i="3"/>
  <c r="L1091" i="3"/>
  <c r="L853" i="3"/>
  <c r="L25" i="3"/>
  <c r="L875" i="3"/>
  <c r="L639" i="3"/>
  <c r="L138" i="3"/>
  <c r="L1065" i="3"/>
  <c r="F723" i="3"/>
  <c r="I1135" i="3"/>
  <c r="N1136" i="3"/>
  <c r="L1121" i="3"/>
  <c r="L1111" i="3"/>
  <c r="L1107" i="3"/>
  <c r="F1067" i="3"/>
  <c r="I1061" i="3"/>
  <c r="L1057" i="3"/>
  <c r="L1033" i="3"/>
  <c r="L1009" i="3"/>
  <c r="L977" i="3"/>
  <c r="I967" i="3"/>
  <c r="L763" i="3"/>
  <c r="L759" i="3"/>
  <c r="L709" i="3"/>
  <c r="F701" i="3"/>
  <c r="L561" i="3"/>
  <c r="L537" i="3"/>
  <c r="L513" i="3"/>
  <c r="L489" i="3"/>
  <c r="L423" i="3"/>
  <c r="L213" i="3"/>
  <c r="L209" i="3"/>
  <c r="L199" i="3"/>
  <c r="L113" i="3"/>
  <c r="L93" i="3"/>
  <c r="L365" i="3"/>
  <c r="L179" i="3"/>
  <c r="L155" i="3"/>
  <c r="L279" i="3"/>
  <c r="L431" i="3"/>
  <c r="L781" i="3"/>
  <c r="L761" i="3"/>
  <c r="L621" i="3"/>
  <c r="L573" i="3"/>
  <c r="L525" i="3"/>
  <c r="L511" i="3"/>
  <c r="L449" i="3"/>
  <c r="L383" i="3"/>
  <c r="L373" i="3"/>
  <c r="L321" i="3"/>
  <c r="L283" i="3"/>
  <c r="L263" i="3"/>
  <c r="L221" i="3"/>
  <c r="L201" i="3"/>
  <c r="L173" i="3"/>
  <c r="L153" i="3"/>
  <c r="L193" i="3"/>
  <c r="N150" i="3"/>
  <c r="L141" i="3"/>
  <c r="L127" i="3"/>
  <c r="L103" i="3"/>
  <c r="F1087" i="3"/>
  <c r="L355" i="3"/>
  <c r="L331" i="3"/>
  <c r="L317" i="3"/>
  <c r="L117" i="3"/>
  <c r="L67" i="3"/>
  <c r="L707" i="3"/>
  <c r="L693" i="3"/>
  <c r="N702" i="3"/>
  <c r="L679" i="3"/>
  <c r="L665" i="3"/>
  <c r="L627" i="3"/>
  <c r="L617" i="3"/>
  <c r="L603" i="3"/>
  <c r="L579" i="3"/>
  <c r="L479" i="3"/>
  <c r="L465" i="3"/>
  <c r="L407" i="3"/>
  <c r="L393" i="3"/>
  <c r="F375" i="3"/>
  <c r="M376" i="3"/>
  <c r="I149" i="3"/>
  <c r="F1185" i="3"/>
  <c r="L1165" i="3"/>
  <c r="M1156" i="3"/>
  <c r="L1133" i="3"/>
  <c r="L1123" i="3"/>
  <c r="L1095" i="3"/>
  <c r="N1088" i="3"/>
  <c r="M1068" i="3"/>
  <c r="L941" i="3"/>
  <c r="L931" i="3"/>
  <c r="L927" i="3"/>
  <c r="F919" i="3"/>
  <c r="F915" i="3"/>
  <c r="L909" i="3"/>
  <c r="L899" i="3"/>
  <c r="L895" i="3"/>
  <c r="F881" i="3"/>
  <c r="F863" i="3"/>
  <c r="L847" i="3"/>
  <c r="L752" i="3"/>
  <c r="L683" i="3"/>
  <c r="L611" i="3"/>
  <c r="L535" i="3"/>
  <c r="L401" i="3"/>
  <c r="L377" i="3"/>
  <c r="L235" i="3"/>
  <c r="L215" i="3"/>
  <c r="L167" i="3"/>
  <c r="L724" i="3"/>
  <c r="L129" i="3"/>
  <c r="L75" i="3"/>
  <c r="F19" i="3"/>
  <c r="N246" i="3"/>
  <c r="I65" i="3"/>
  <c r="L51" i="3"/>
  <c r="L40" i="3"/>
  <c r="L37" i="3"/>
  <c r="M40" i="3"/>
  <c r="L185" i="3"/>
  <c r="L161" i="3"/>
  <c r="M246" i="3"/>
  <c r="I137" i="3"/>
  <c r="L123" i="3"/>
  <c r="L41" i="3"/>
  <c r="L66" i="3"/>
  <c r="L165" i="3"/>
  <c r="L151" i="3"/>
  <c r="L189" i="3"/>
  <c r="L936" i="3"/>
  <c r="L921" i="3"/>
  <c r="L85" i="3"/>
  <c r="M150" i="3"/>
  <c r="L255" i="3"/>
  <c r="L241" i="3"/>
  <c r="L231" i="3"/>
  <c r="I1155" i="3"/>
  <c r="F1119" i="3"/>
  <c r="F717" i="3"/>
  <c r="L631" i="3"/>
  <c r="L569" i="3"/>
  <c r="L293" i="3"/>
  <c r="M1088" i="3"/>
  <c r="L1083" i="3"/>
  <c r="N40" i="3"/>
  <c r="L303" i="3"/>
  <c r="L1099" i="3"/>
  <c r="L990" i="3"/>
  <c r="L983" i="3"/>
  <c r="M916" i="3"/>
  <c r="L882" i="3"/>
  <c r="L871" i="3"/>
  <c r="L795" i="3"/>
  <c r="L771" i="3"/>
  <c r="L725" i="3"/>
  <c r="L721" i="3"/>
  <c r="L583" i="3"/>
  <c r="L559" i="3"/>
  <c r="L497" i="3"/>
  <c r="L445" i="3"/>
  <c r="M464" i="3"/>
  <c r="L369" i="3"/>
  <c r="L359" i="3"/>
  <c r="L345" i="3"/>
  <c r="L269" i="3"/>
  <c r="L259" i="3"/>
  <c r="I245" i="3"/>
  <c r="M936" i="3"/>
  <c r="L1183" i="3"/>
  <c r="L1127" i="3"/>
  <c r="L1113" i="3"/>
  <c r="L1103" i="3"/>
  <c r="L1120" i="3"/>
  <c r="F1081" i="3"/>
  <c r="L1049" i="3"/>
  <c r="F1045" i="3"/>
  <c r="L1035" i="3"/>
  <c r="L1025" i="3"/>
  <c r="L1011" i="3"/>
  <c r="L1001" i="3"/>
  <c r="N1046" i="3"/>
  <c r="L955" i="3"/>
  <c r="L945" i="3"/>
  <c r="L916" i="3"/>
  <c r="L823" i="3"/>
  <c r="L645" i="3"/>
  <c r="L607" i="3"/>
  <c r="L469" i="3"/>
  <c r="L421" i="3"/>
  <c r="L397" i="3"/>
  <c r="L349" i="3"/>
  <c r="L307" i="3"/>
  <c r="L273" i="3"/>
  <c r="L464" i="3"/>
  <c r="L991" i="3"/>
  <c r="L1173" i="3"/>
  <c r="L1163" i="3"/>
  <c r="L1159" i="3"/>
  <c r="F1155" i="3"/>
  <c r="L1145" i="3"/>
  <c r="L1062" i="3"/>
  <c r="L987" i="3"/>
  <c r="N864" i="3"/>
  <c r="I851" i="3"/>
  <c r="L765" i="3"/>
  <c r="I751" i="3"/>
  <c r="L697" i="3"/>
  <c r="L659" i="3"/>
  <c r="L649" i="3"/>
  <c r="L549" i="3"/>
  <c r="L501" i="3"/>
  <c r="L473" i="3"/>
  <c r="L425" i="3"/>
  <c r="L411" i="3"/>
  <c r="L387" i="3"/>
  <c r="L363" i="3"/>
  <c r="L1186" i="3"/>
  <c r="I1149" i="3"/>
  <c r="M1136" i="3"/>
  <c r="L1082" i="3"/>
  <c r="F1071" i="3"/>
  <c r="L1043" i="3"/>
  <c r="L1039" i="3"/>
  <c r="L1029" i="3"/>
  <c r="L1019" i="3"/>
  <c r="L1005" i="3"/>
  <c r="L995" i="3"/>
  <c r="L861" i="3"/>
  <c r="L827" i="3"/>
  <c r="N916" i="3"/>
  <c r="L879" i="3"/>
  <c r="I869" i="3"/>
  <c r="L852" i="3"/>
  <c r="M852" i="3"/>
  <c r="M702" i="3"/>
  <c r="L484" i="3"/>
  <c r="M430" i="3"/>
  <c r="L376" i="3"/>
  <c r="L145" i="3"/>
  <c r="F137" i="3"/>
  <c r="M138" i="3"/>
  <c r="F99" i="3"/>
  <c r="M100" i="3"/>
  <c r="L87" i="3"/>
  <c r="L77" i="3"/>
  <c r="L35" i="3"/>
  <c r="L821" i="3"/>
  <c r="I769" i="3"/>
  <c r="M770" i="3"/>
  <c r="I723" i="3"/>
  <c r="L643" i="3"/>
  <c r="L595" i="3"/>
  <c r="L581" i="3"/>
  <c r="L571" i="3"/>
  <c r="L557" i="3"/>
  <c r="L547" i="3"/>
  <c r="L533" i="3"/>
  <c r="L523" i="3"/>
  <c r="L509" i="3"/>
  <c r="L433" i="3"/>
  <c r="F429" i="3"/>
  <c r="L409" i="3"/>
  <c r="L357" i="3"/>
  <c r="N316" i="3"/>
  <c r="L239" i="3"/>
  <c r="L187" i="3"/>
  <c r="L150" i="3"/>
  <c r="I39" i="3"/>
  <c r="L11" i="3"/>
  <c r="M1082" i="3"/>
  <c r="F803" i="3"/>
  <c r="F677" i="3"/>
  <c r="L657" i="3"/>
  <c r="L647" i="3"/>
  <c r="L619" i="3"/>
  <c r="L609" i="3"/>
  <c r="L447" i="3"/>
  <c r="L437" i="3"/>
  <c r="L385" i="3"/>
  <c r="L371" i="3"/>
  <c r="L323" i="3"/>
  <c r="L295" i="3"/>
  <c r="L257" i="3"/>
  <c r="L246" i="3"/>
  <c r="M66" i="3"/>
  <c r="I1161" i="3"/>
  <c r="I1081" i="3"/>
  <c r="L947" i="3"/>
  <c r="F869" i="3"/>
  <c r="M864" i="3"/>
  <c r="L797" i="3"/>
  <c r="L773" i="3"/>
  <c r="L713" i="3"/>
  <c r="L699" i="3"/>
  <c r="L671" i="3"/>
  <c r="L661" i="3"/>
  <c r="F629" i="3"/>
  <c r="L623" i="3"/>
  <c r="L457" i="3"/>
  <c r="L309" i="3"/>
  <c r="L139" i="3"/>
  <c r="L718" i="3"/>
  <c r="N1156" i="3"/>
  <c r="L1147" i="3"/>
  <c r="L1041" i="3"/>
  <c r="L1027" i="3"/>
  <c r="L1017" i="3"/>
  <c r="L968" i="3"/>
  <c r="L933" i="3"/>
  <c r="L901" i="3"/>
  <c r="L891" i="3"/>
  <c r="I863" i="3"/>
  <c r="L819" i="3"/>
  <c r="L1063" i="3"/>
  <c r="M1062" i="3"/>
  <c r="L993" i="3"/>
  <c r="N982" i="3"/>
  <c r="L937" i="3"/>
  <c r="L829" i="3"/>
  <c r="L791" i="3"/>
  <c r="L787" i="3"/>
  <c r="F769" i="3"/>
  <c r="I717" i="3"/>
  <c r="N678" i="3"/>
  <c r="L678" i="3"/>
  <c r="L503" i="3"/>
  <c r="L475" i="3"/>
  <c r="N484" i="3"/>
  <c r="L461" i="3"/>
  <c r="L451" i="3"/>
  <c r="L413" i="3"/>
  <c r="L403" i="3"/>
  <c r="L399" i="3"/>
  <c r="I375" i="3"/>
  <c r="L351" i="3"/>
  <c r="L285" i="3"/>
  <c r="L247" i="3"/>
  <c r="L95" i="3"/>
  <c r="L15" i="3"/>
  <c r="L1179" i="3"/>
  <c r="F1161" i="3"/>
  <c r="L1137" i="3"/>
  <c r="L1109" i="3"/>
  <c r="L1085" i="3"/>
  <c r="I1067" i="3"/>
  <c r="I1045" i="3"/>
  <c r="M990" i="3"/>
  <c r="L979" i="3"/>
  <c r="L965" i="3"/>
  <c r="L951" i="3"/>
  <c r="L870" i="3"/>
  <c r="L843" i="3"/>
  <c r="L833" i="3"/>
  <c r="L801" i="3"/>
  <c r="L655" i="3"/>
  <c r="L651" i="3"/>
  <c r="L593" i="3"/>
  <c r="L565" i="3"/>
  <c r="L555" i="3"/>
  <c r="L545" i="3"/>
  <c r="L531" i="3"/>
  <c r="L521" i="3"/>
  <c r="L517" i="3"/>
  <c r="L507" i="3"/>
  <c r="L493" i="3"/>
  <c r="L417" i="3"/>
  <c r="L389" i="3"/>
  <c r="L299" i="3"/>
  <c r="L223" i="3"/>
  <c r="L181" i="3"/>
  <c r="L71" i="3"/>
  <c r="L61" i="3"/>
  <c r="L57" i="3"/>
  <c r="F39" i="3"/>
  <c r="L20" i="3"/>
  <c r="L1139" i="3"/>
  <c r="M1052" i="3"/>
  <c r="F851" i="3"/>
  <c r="L845" i="3"/>
  <c r="L789" i="3"/>
  <c r="I701" i="3"/>
  <c r="L691" i="3"/>
  <c r="L687" i="3"/>
  <c r="L673" i="3"/>
  <c r="L663" i="3"/>
  <c r="L601" i="3"/>
  <c r="L591" i="3"/>
  <c r="L587" i="3"/>
  <c r="L567" i="3"/>
  <c r="L563" i="3"/>
  <c r="L553" i="3"/>
  <c r="L529" i="3"/>
  <c r="L515" i="3"/>
  <c r="L443" i="3"/>
  <c r="L439" i="3"/>
  <c r="L391" i="3"/>
  <c r="L277" i="3"/>
  <c r="L197" i="3"/>
  <c r="L59" i="3"/>
  <c r="L1156" i="3"/>
  <c r="L1023" i="3"/>
  <c r="L999" i="3"/>
  <c r="L971" i="3"/>
  <c r="F967" i="3"/>
  <c r="L911" i="3"/>
  <c r="L907" i="3"/>
  <c r="L897" i="3"/>
  <c r="L887" i="3"/>
  <c r="L883" i="3"/>
  <c r="N852" i="3"/>
  <c r="I803" i="3"/>
  <c r="L755" i="3"/>
  <c r="M724" i="3"/>
  <c r="L715" i="3"/>
  <c r="L653" i="3"/>
  <c r="L615" i="3"/>
  <c r="N376" i="3"/>
  <c r="L287" i="3"/>
  <c r="F65" i="3"/>
  <c r="N968" i="3"/>
  <c r="L963" i="3"/>
  <c r="M804" i="3"/>
  <c r="L841" i="3"/>
  <c r="L1046" i="3"/>
  <c r="I935" i="3"/>
  <c r="L435" i="3"/>
  <c r="L949" i="3"/>
  <c r="L785" i="3"/>
  <c r="L1125" i="3"/>
  <c r="L1097" i="3"/>
  <c r="N990" i="3"/>
  <c r="L985" i="3"/>
  <c r="I981" i="3"/>
  <c r="M968" i="3"/>
  <c r="L491" i="3"/>
  <c r="L630" i="3"/>
  <c r="I1087" i="3"/>
  <c r="L1052" i="3"/>
  <c r="L1047" i="3"/>
  <c r="L859" i="3"/>
  <c r="L864" i="3"/>
  <c r="L1162" i="3"/>
  <c r="L1157" i="3"/>
  <c r="F1149" i="3"/>
  <c r="L1055" i="3"/>
  <c r="N1062" i="3"/>
  <c r="L1013" i="3"/>
  <c r="M484" i="3"/>
  <c r="I989" i="3"/>
  <c r="L633" i="3"/>
  <c r="M678" i="3"/>
  <c r="L605" i="3"/>
  <c r="M630" i="3"/>
  <c r="L381" i="3"/>
  <c r="L430" i="3"/>
  <c r="M1046" i="3"/>
  <c r="L877" i="3"/>
  <c r="M882" i="3"/>
  <c r="N464" i="3"/>
  <c r="L1136" i="3"/>
  <c r="L831" i="3"/>
  <c r="N1186" i="3"/>
  <c r="N718" i="3"/>
  <c r="L703" i="3"/>
  <c r="L757" i="3"/>
  <c r="N770" i="3"/>
  <c r="L753" i="3"/>
  <c r="L770" i="3"/>
  <c r="N430" i="3"/>
  <c r="L1075" i="3"/>
  <c r="L982" i="3"/>
  <c r="L777" i="3"/>
  <c r="L804" i="3"/>
  <c r="M316" i="3"/>
  <c r="L702" i="3"/>
  <c r="L719" i="3"/>
  <c r="L107" i="3"/>
  <c r="L27" i="3"/>
  <c r="L855" i="3"/>
  <c r="L13" i="3"/>
  <c r="L485" i="3"/>
  <c r="L9" i="3"/>
  <c r="N936" i="3"/>
  <c r="L477" i="3"/>
  <c r="L867" i="3"/>
  <c r="L319" i="3"/>
  <c r="L91" i="3"/>
  <c r="M1120" i="3"/>
  <c r="L1059" i="3"/>
  <c r="N1068" i="3"/>
  <c r="L1150" i="3"/>
  <c r="N870" i="3"/>
  <c r="N66" i="3"/>
  <c r="L885" i="3"/>
  <c r="N804" i="3"/>
  <c r="M1072" i="3"/>
  <c r="L1071" i="3" s="1"/>
  <c r="L920" i="3"/>
  <c r="L919" i="3" s="1"/>
  <c r="N630" i="3"/>
  <c r="L1053" i="3"/>
  <c r="L641" i="3"/>
  <c r="M718" i="3"/>
  <c r="M1186" i="3"/>
  <c r="L1089" i="3"/>
  <c r="L1073" i="3"/>
  <c r="L163" i="3"/>
  <c r="L329" i="3"/>
  <c r="L379" i="3"/>
  <c r="L961" i="3"/>
  <c r="L1151" i="3"/>
  <c r="L19" i="3" l="1"/>
  <c r="L1161" i="3"/>
  <c r="L1081" i="3"/>
  <c r="L751" i="3"/>
  <c r="L1067" i="3"/>
  <c r="L989" i="3"/>
  <c r="L375" i="3"/>
  <c r="L39" i="3"/>
  <c r="L245" i="3"/>
  <c r="L315" i="3"/>
  <c r="L1051" i="3"/>
  <c r="L803" i="3"/>
  <c r="L869" i="3"/>
  <c r="L149" i="3"/>
  <c r="L1135" i="3"/>
  <c r="L881" i="3"/>
  <c r="L463" i="3"/>
  <c r="L629" i="3"/>
  <c r="L1155" i="3"/>
  <c r="L99" i="3"/>
  <c r="L1149" i="3"/>
  <c r="L137" i="3"/>
  <c r="L1185" i="3"/>
  <c r="L717" i="3"/>
  <c r="L1119" i="3"/>
  <c r="L1087" i="3"/>
  <c r="L769" i="3"/>
  <c r="L723" i="3"/>
  <c r="L863" i="3"/>
  <c r="L483" i="3"/>
  <c r="L851" i="3"/>
  <c r="L701" i="3"/>
  <c r="L1061" i="3"/>
  <c r="L915" i="3"/>
  <c r="L429" i="3"/>
  <c r="L967" i="3"/>
  <c r="L935" i="3"/>
  <c r="L981" i="3"/>
  <c r="L677" i="3"/>
  <c r="L65" i="3"/>
  <c r="L1045" i="3"/>
</calcChain>
</file>

<file path=xl/sharedStrings.xml><?xml version="1.0" encoding="utf-8"?>
<sst xmlns="http://schemas.openxmlformats.org/spreadsheetml/2006/main" count="3850" uniqueCount="2345">
  <si>
    <t>久野</t>
    <rPh sb="0" eb="2">
      <t>ヒサノ</t>
    </rPh>
    <phoneticPr fontId="25"/>
  </si>
  <si>
    <t>スダジイ、ウラジロガシ、タブノキ、カゴノキ等の巨木を有する原生的照葉樹林</t>
    <rPh sb="21" eb="22">
      <t>トウ</t>
    </rPh>
    <rPh sb="23" eb="25">
      <t>キョボク</t>
    </rPh>
    <rPh sb="26" eb="27">
      <t>ユウ</t>
    </rPh>
    <rPh sb="29" eb="32">
      <t>ゲンセイテキ</t>
    </rPh>
    <rPh sb="32" eb="36">
      <t>ショウヨウジュリン</t>
    </rPh>
    <phoneticPr fontId="25"/>
  </si>
  <si>
    <t>　　　　都道府県自然環境保全地域内訳表</t>
    <phoneticPr fontId="25"/>
  </si>
  <si>
    <t>S50.3.10
(S50.3.10)</t>
    <phoneticPr fontId="25"/>
  </si>
  <si>
    <t>みぞうさんふだらくじ</t>
    <phoneticPr fontId="25"/>
  </si>
  <si>
    <t>こややま</t>
    <phoneticPr fontId="25"/>
  </si>
  <si>
    <t>シラカンバ、トドマツ等の針広混交林</t>
    <rPh sb="10" eb="11">
      <t>トウ</t>
    </rPh>
    <rPh sb="12" eb="13">
      <t>ハリ</t>
    </rPh>
    <rPh sb="13" eb="14">
      <t>ヒロ</t>
    </rPh>
    <rPh sb="14" eb="16">
      <t>コンコウ</t>
    </rPh>
    <rPh sb="16" eb="17">
      <t>リン</t>
    </rPh>
    <phoneticPr fontId="25"/>
  </si>
  <si>
    <t>植物の自生地
地質</t>
    <rPh sb="0" eb="2">
      <t>ショクブツ</t>
    </rPh>
    <rPh sb="3" eb="6">
      <t>ジセイチ</t>
    </rPh>
    <rPh sb="7" eb="9">
      <t>チシツ</t>
    </rPh>
    <phoneticPr fontId="25"/>
  </si>
  <si>
    <t>秩父郡小鹿野町</t>
    <rPh sb="0" eb="3">
      <t>チチブグン</t>
    </rPh>
    <rPh sb="3" eb="6">
      <t>オガノ</t>
    </rPh>
    <rPh sb="6" eb="7">
      <t>マチ</t>
    </rPh>
    <phoneticPr fontId="25"/>
  </si>
  <si>
    <t>小松寺</t>
    <rPh sb="0" eb="2">
      <t>コマツ</t>
    </rPh>
    <rPh sb="2" eb="3">
      <t>ジ</t>
    </rPh>
    <phoneticPr fontId="25"/>
  </si>
  <si>
    <t>恩賜林</t>
    <rPh sb="0" eb="2">
      <t>オンシ</t>
    </rPh>
    <rPh sb="2" eb="3">
      <t>リン</t>
    </rPh>
    <phoneticPr fontId="25"/>
  </si>
  <si>
    <t>こわたき</t>
    <phoneticPr fontId="25"/>
  </si>
  <si>
    <t>温帯性天然林及び杉の巨木群</t>
    <rPh sb="0" eb="3">
      <t>オンタイセイ</t>
    </rPh>
    <rPh sb="3" eb="6">
      <t>テンネンリン</t>
    </rPh>
    <rPh sb="6" eb="7">
      <t>オヨ</t>
    </rPh>
    <rPh sb="8" eb="9">
      <t>スギ</t>
    </rPh>
    <rPh sb="10" eb="12">
      <t>キョボク</t>
    </rPh>
    <rPh sb="12" eb="13">
      <t>グン</t>
    </rPh>
    <phoneticPr fontId="25"/>
  </si>
  <si>
    <t>地質
天然林</t>
    <rPh sb="0" eb="2">
      <t>チシツ</t>
    </rPh>
    <rPh sb="3" eb="6">
      <t>テンネンリン</t>
    </rPh>
    <phoneticPr fontId="25"/>
  </si>
  <si>
    <t>東蒲原郡阿賀町</t>
    <rPh sb="0" eb="1">
      <t>ヒガシ</t>
    </rPh>
    <rPh sb="1" eb="2">
      <t>カバ</t>
    </rPh>
    <rPh sb="2" eb="3">
      <t>ハラ</t>
    </rPh>
    <rPh sb="3" eb="4">
      <t>グン</t>
    </rPh>
    <rPh sb="4" eb="6">
      <t>アガ</t>
    </rPh>
    <rPh sb="6" eb="7">
      <t>チョウ</t>
    </rPh>
    <phoneticPr fontId="25"/>
  </si>
  <si>
    <t>県名</t>
    <rPh sb="0" eb="2">
      <t>ケンメイ</t>
    </rPh>
    <phoneticPr fontId="25"/>
  </si>
  <si>
    <t xml:space="preserve">         とう</t>
    <phoneticPr fontId="25"/>
  </si>
  <si>
    <t>富山市</t>
    <rPh sb="0" eb="3">
      <t>トヤマシ</t>
    </rPh>
    <phoneticPr fontId="25"/>
  </si>
  <si>
    <t>えりゅうだ</t>
    <phoneticPr fontId="25"/>
  </si>
  <si>
    <t>けさまるやま</t>
    <phoneticPr fontId="25"/>
  </si>
  <si>
    <t>ケヤキ自然林
天然アカマツ遺存林</t>
    <rPh sb="3" eb="6">
      <t>シゼンリン</t>
    </rPh>
    <rPh sb="7" eb="9">
      <t>テンネン</t>
    </rPh>
    <rPh sb="13" eb="14">
      <t>イ</t>
    </rPh>
    <rPh sb="14" eb="15">
      <t>ゾン</t>
    </rPh>
    <rPh sb="15" eb="16">
      <t>リン</t>
    </rPh>
    <phoneticPr fontId="25"/>
  </si>
  <si>
    <t>S57.6.22
(S57.6.22)</t>
    <phoneticPr fontId="25"/>
  </si>
  <si>
    <t>亜高山性植生天然林　野生動物の生息地</t>
    <rPh sb="0" eb="1">
      <t>ア</t>
    </rPh>
    <rPh sb="1" eb="4">
      <t>コウザンセイ</t>
    </rPh>
    <rPh sb="4" eb="6">
      <t>ショクセイ</t>
    </rPh>
    <rPh sb="6" eb="9">
      <t>テンネンリン</t>
    </rPh>
    <rPh sb="10" eb="12">
      <t>ヤセイ</t>
    </rPh>
    <rPh sb="12" eb="14">
      <t>ドウブツ</t>
    </rPh>
    <rPh sb="15" eb="18">
      <t>セイソクチ</t>
    </rPh>
    <phoneticPr fontId="25"/>
  </si>
  <si>
    <t>H15.10.24
(H15.10.24)</t>
    <phoneticPr fontId="25"/>
  </si>
  <si>
    <t>番号</t>
    <rPh sb="0" eb="2">
      <t>バンゴウ</t>
    </rPh>
    <phoneticPr fontId="25"/>
  </si>
  <si>
    <t>自然環境保全地域名</t>
    <rPh sb="0" eb="2">
      <t>シゼン</t>
    </rPh>
    <rPh sb="2" eb="4">
      <t>カンキョウ</t>
    </rPh>
    <rPh sb="4" eb="6">
      <t>ホゼン</t>
    </rPh>
    <rPh sb="6" eb="9">
      <t>チイキメイ</t>
    </rPh>
    <phoneticPr fontId="25"/>
  </si>
  <si>
    <t>高座郡寒川町</t>
    <rPh sb="0" eb="3">
      <t>コウザグン</t>
    </rPh>
    <rPh sb="3" eb="5">
      <t>サムカワ</t>
    </rPh>
    <rPh sb="5" eb="6">
      <t>チョウ</t>
    </rPh>
    <phoneticPr fontId="25"/>
  </si>
  <si>
    <t>釜上</t>
    <rPh sb="0" eb="1">
      <t>カマ</t>
    </rPh>
    <rPh sb="1" eb="2">
      <t>カミ</t>
    </rPh>
    <phoneticPr fontId="25"/>
  </si>
  <si>
    <t>冬師</t>
    <rPh sb="0" eb="1">
      <t>フユ</t>
    </rPh>
    <rPh sb="1" eb="2">
      <t>シ</t>
    </rPh>
    <phoneticPr fontId="25"/>
  </si>
  <si>
    <t>S48.2.6
(S50.12.9)</t>
    <phoneticPr fontId="25"/>
  </si>
  <si>
    <t>石ヶ谷峡</t>
    <rPh sb="0" eb="1">
      <t>イシ</t>
    </rPh>
    <rPh sb="2" eb="3">
      <t>タニ</t>
    </rPh>
    <rPh sb="3" eb="4">
      <t>キョウ</t>
    </rPh>
    <phoneticPr fontId="25"/>
  </si>
  <si>
    <t>地形､地質
植物の自生地</t>
    <rPh sb="0" eb="2">
      <t>チケイ</t>
    </rPh>
    <rPh sb="3" eb="5">
      <t>チシツ</t>
    </rPh>
    <rPh sb="6" eb="8">
      <t>ショクブツ</t>
    </rPh>
    <rPh sb="9" eb="12">
      <t>ジセイチ</t>
    </rPh>
    <phoneticPr fontId="25"/>
  </si>
  <si>
    <t>面積(ha)</t>
    <rPh sb="0" eb="2">
      <t>メンセキ</t>
    </rPh>
    <phoneticPr fontId="25"/>
  </si>
  <si>
    <t>関係市町村名</t>
    <rPh sb="0" eb="2">
      <t>カンケイ</t>
    </rPh>
    <rPh sb="2" eb="5">
      <t>シチョウソン</t>
    </rPh>
    <rPh sb="5" eb="6">
      <t>メイ</t>
    </rPh>
    <phoneticPr fontId="25"/>
  </si>
  <si>
    <t>丁岳</t>
    <rPh sb="0" eb="1">
      <t>チョウ</t>
    </rPh>
    <rPh sb="1" eb="2">
      <t>タケ</t>
    </rPh>
    <phoneticPr fontId="25"/>
  </si>
  <si>
    <t>さむかわしゃ</t>
    <phoneticPr fontId="25"/>
  </si>
  <si>
    <t>自然堤防の名残りの小丘
天然性常緑広葉樹林</t>
    <rPh sb="0" eb="2">
      <t>シゼン</t>
    </rPh>
    <rPh sb="2" eb="4">
      <t>テイボウ</t>
    </rPh>
    <rPh sb="5" eb="7">
      <t>ナゴリ</t>
    </rPh>
    <rPh sb="9" eb="10">
      <t>コ</t>
    </rPh>
    <rPh sb="10" eb="11">
      <t>オカ</t>
    </rPh>
    <rPh sb="12" eb="15">
      <t>テンネンセイ</t>
    </rPh>
    <rPh sb="15" eb="17">
      <t>ジョウリョク</t>
    </rPh>
    <rPh sb="17" eb="19">
      <t>コウヨウ</t>
    </rPh>
    <rPh sb="19" eb="21">
      <t>ジュリン</t>
    </rPh>
    <phoneticPr fontId="25"/>
  </si>
  <si>
    <t>S48.8.17
S51.7.13
(縮小)
H18.4.18(拡張)</t>
    <rPh sb="19" eb="21">
      <t>シュクショウ</t>
    </rPh>
    <rPh sb="32" eb="34">
      <t>カクチョウ</t>
    </rPh>
    <phoneticPr fontId="25"/>
  </si>
  <si>
    <t>茅ヶ崎市</t>
    <rPh sb="0" eb="4">
      <t>チガサキシ</t>
    </rPh>
    <phoneticPr fontId="25"/>
  </si>
  <si>
    <t>指定年月日</t>
    <rPh sb="0" eb="2">
      <t>シテイ</t>
    </rPh>
    <rPh sb="2" eb="5">
      <t>ネンガッピ</t>
    </rPh>
    <phoneticPr fontId="25"/>
  </si>
  <si>
    <t>上総層群笠森層､下総層群関東火山灰層が下から上へ続いている。
約300種の化石</t>
    <rPh sb="0" eb="2">
      <t>カズサ</t>
    </rPh>
    <rPh sb="2" eb="3">
      <t>ソウ</t>
    </rPh>
    <rPh sb="3" eb="4">
      <t>グン</t>
    </rPh>
    <rPh sb="4" eb="5">
      <t>カサ</t>
    </rPh>
    <rPh sb="5" eb="6">
      <t>モリ</t>
    </rPh>
    <rPh sb="6" eb="7">
      <t>ソウ</t>
    </rPh>
    <rPh sb="8" eb="10">
      <t>シモウサ</t>
    </rPh>
    <rPh sb="10" eb="11">
      <t>ソウ</t>
    </rPh>
    <rPh sb="11" eb="12">
      <t>グン</t>
    </rPh>
    <rPh sb="12" eb="14">
      <t>カントウ</t>
    </rPh>
    <rPh sb="14" eb="17">
      <t>カザンバイ</t>
    </rPh>
    <rPh sb="17" eb="18">
      <t>ソウ</t>
    </rPh>
    <rPh sb="19" eb="20">
      <t>シタ</t>
    </rPh>
    <rPh sb="22" eb="23">
      <t>ウエ</t>
    </rPh>
    <rPh sb="24" eb="25">
      <t>ツヅ</t>
    </rPh>
    <rPh sb="31" eb="32">
      <t>ヤク</t>
    </rPh>
    <rPh sb="35" eb="36">
      <t>シュ</t>
    </rPh>
    <rPh sb="37" eb="39">
      <t>カセキ</t>
    </rPh>
    <phoneticPr fontId="25"/>
  </si>
  <si>
    <t>オグラセンノウ、ビッチュウフウロ、オオルリ、ヒキガエルなど</t>
    <phoneticPr fontId="25"/>
  </si>
  <si>
    <t>モミを中心とする針広混交林</t>
    <rPh sb="3" eb="5">
      <t>チュウシン</t>
    </rPh>
    <rPh sb="8" eb="9">
      <t>シン</t>
    </rPh>
    <rPh sb="9" eb="10">
      <t>ヒロ</t>
    </rPh>
    <rPh sb="10" eb="12">
      <t>コンコウ</t>
    </rPh>
    <rPh sb="12" eb="13">
      <t>リン</t>
    </rPh>
    <phoneticPr fontId="25"/>
  </si>
  <si>
    <t>おぐらやま</t>
    <phoneticPr fontId="25"/>
  </si>
  <si>
    <t>木曽谷南部のヒノキの天然林</t>
    <rPh sb="0" eb="2">
      <t>キソ</t>
    </rPh>
    <rPh sb="2" eb="3">
      <t>タニ</t>
    </rPh>
    <rPh sb="3" eb="5">
      <t>ナンブ</t>
    </rPh>
    <rPh sb="10" eb="13">
      <t>テンネンリン</t>
    </rPh>
    <phoneticPr fontId="25"/>
  </si>
  <si>
    <t>松上</t>
    <rPh sb="0" eb="1">
      <t>マツ</t>
    </rPh>
    <rPh sb="1" eb="2">
      <t>カミ</t>
    </rPh>
    <phoneticPr fontId="25"/>
  </si>
  <si>
    <t>保全対象</t>
    <rPh sb="0" eb="2">
      <t>ホゼン</t>
    </rPh>
    <rPh sb="2" eb="4">
      <t>タイショウ</t>
    </rPh>
    <phoneticPr fontId="25"/>
  </si>
  <si>
    <t>いくしなかいがん</t>
    <phoneticPr fontId="25"/>
  </si>
  <si>
    <t>特別地区</t>
    <rPh sb="0" eb="2">
      <t>トクベツ</t>
    </rPh>
    <rPh sb="2" eb="4">
      <t>チク</t>
    </rPh>
    <phoneticPr fontId="25"/>
  </si>
  <si>
    <t>亜高山性植生、天然林､野生動物の生息地、
地形、植物の自生地</t>
    <rPh sb="0" eb="1">
      <t>ア</t>
    </rPh>
    <rPh sb="1" eb="4">
      <t>コウザンセイ</t>
    </rPh>
    <rPh sb="4" eb="6">
      <t>ショクセイ</t>
    </rPh>
    <rPh sb="7" eb="10">
      <t>テンネンリン</t>
    </rPh>
    <rPh sb="11" eb="13">
      <t>ヤセイ</t>
    </rPh>
    <rPh sb="13" eb="15">
      <t>ドウブツ</t>
    </rPh>
    <rPh sb="16" eb="19">
      <t>セイソクチ</t>
    </rPh>
    <rPh sb="21" eb="23">
      <t>チケイ</t>
    </rPh>
    <rPh sb="24" eb="26">
      <t>ショクブツ</t>
    </rPh>
    <rPh sb="27" eb="30">
      <t>ジセイチ</t>
    </rPh>
    <phoneticPr fontId="25"/>
  </si>
  <si>
    <t>海岸</t>
    <rPh sb="0" eb="2">
      <t>カイガン</t>
    </rPh>
    <phoneticPr fontId="25"/>
  </si>
  <si>
    <t>つむじくら</t>
    <phoneticPr fontId="25"/>
  </si>
  <si>
    <t>保全対象の具体的内容
その他備考等</t>
    <rPh sb="0" eb="2">
      <t>ホゼン</t>
    </rPh>
    <rPh sb="2" eb="4">
      <t>タイショウ</t>
    </rPh>
    <rPh sb="5" eb="8">
      <t>グタイテキ</t>
    </rPh>
    <rPh sb="8" eb="10">
      <t>ナイヨウ</t>
    </rPh>
    <rPh sb="13" eb="14">
      <t>タ</t>
    </rPh>
    <rPh sb="14" eb="16">
      <t>ビコウ</t>
    </rPh>
    <rPh sb="16" eb="17">
      <t>トウ</t>
    </rPh>
    <phoneticPr fontId="25"/>
  </si>
  <si>
    <t>26地域</t>
    <rPh sb="2" eb="4">
      <t>チイキ</t>
    </rPh>
    <phoneticPr fontId="25"/>
  </si>
  <si>
    <t>大沢川源流部</t>
    <rPh sb="0" eb="2">
      <t>オオサワ</t>
    </rPh>
    <rPh sb="2" eb="3">
      <t>ガワ</t>
    </rPh>
    <rPh sb="3" eb="5">
      <t>ゲンリュウ</t>
    </rPh>
    <rPh sb="5" eb="6">
      <t>ブ</t>
    </rPh>
    <phoneticPr fontId="25"/>
  </si>
  <si>
    <t>ヒメシャラ、ホンシャクナゲ、ハマクサギ、ハマセンダン、ヒロハコンロンカ</t>
    <phoneticPr fontId="25"/>
  </si>
  <si>
    <t>おぼろ</t>
    <phoneticPr fontId="25"/>
  </si>
  <si>
    <t>野生動植物保護地区の有無</t>
    <rPh sb="0" eb="2">
      <t>ヤセイ</t>
    </rPh>
    <rPh sb="2" eb="5">
      <t>ドウショクブツ</t>
    </rPh>
    <rPh sb="5" eb="7">
      <t>ホゴ</t>
    </rPh>
    <rPh sb="7" eb="9">
      <t>チク</t>
    </rPh>
    <rPh sb="10" eb="12">
      <t>ウム</t>
    </rPh>
    <phoneticPr fontId="25"/>
  </si>
  <si>
    <t>以久科海岸</t>
    <rPh sb="0" eb="1">
      <t>イ</t>
    </rPh>
    <rPh sb="1" eb="2">
      <t>ク</t>
    </rPh>
    <rPh sb="2" eb="3">
      <t>シナ</t>
    </rPh>
    <rPh sb="3" eb="5">
      <t>カイガン</t>
    </rPh>
    <phoneticPr fontId="25"/>
  </si>
  <si>
    <t>足利市</t>
    <rPh sb="0" eb="3">
      <t>アシカガシ</t>
    </rPh>
    <phoneticPr fontId="25"/>
  </si>
  <si>
    <t>普通地区</t>
    <rPh sb="0" eb="2">
      <t>フツウ</t>
    </rPh>
    <rPh sb="2" eb="4">
      <t>チク</t>
    </rPh>
    <phoneticPr fontId="25"/>
  </si>
  <si>
    <t>H10.3.10
(H10.3.10)</t>
    <phoneticPr fontId="25"/>
  </si>
  <si>
    <t>鮎田</t>
    <rPh sb="0" eb="1">
      <t>アユ</t>
    </rPh>
    <rPh sb="1" eb="2">
      <t>タ</t>
    </rPh>
    <phoneticPr fontId="25"/>
  </si>
  <si>
    <t>櫃取湿原</t>
    <rPh sb="0" eb="1">
      <t>ヒツ</t>
    </rPh>
    <rPh sb="1" eb="2">
      <t>トリ</t>
    </rPh>
    <rPh sb="2" eb="4">
      <t>シツゲン</t>
    </rPh>
    <phoneticPr fontId="25"/>
  </si>
  <si>
    <t>計</t>
    <rPh sb="0" eb="1">
      <t>ケイ</t>
    </rPh>
    <phoneticPr fontId="25"/>
  </si>
  <si>
    <t>にしごうとろ</t>
    <phoneticPr fontId="25"/>
  </si>
  <si>
    <t>スダジイを主体とした優れた照葉樹林</t>
    <rPh sb="5" eb="7">
      <t>シュタイ</t>
    </rPh>
    <rPh sb="10" eb="11">
      <t>スグ</t>
    </rPh>
    <rPh sb="13" eb="17">
      <t>ショウヨウジュリン</t>
    </rPh>
    <phoneticPr fontId="25"/>
  </si>
  <si>
    <t>袈裟丸山</t>
    <rPh sb="0" eb="2">
      <t>ケサ</t>
    </rPh>
    <rPh sb="2" eb="4">
      <t>マルヤマ</t>
    </rPh>
    <phoneticPr fontId="25"/>
  </si>
  <si>
    <t>チャートの岩峰
ハコネコメツツジ</t>
    <rPh sb="5" eb="6">
      <t>イワ</t>
    </rPh>
    <rPh sb="6" eb="7">
      <t>ミネ</t>
    </rPh>
    <phoneticPr fontId="25"/>
  </si>
  <si>
    <t>おおせらひがしかいがん</t>
    <phoneticPr fontId="25"/>
  </si>
  <si>
    <t>しずかりれぶんげ</t>
    <phoneticPr fontId="25"/>
  </si>
  <si>
    <t>ダケカンバ、ミヤマハンノキ、キバナシャクナゲ、オシマルリオサムシ、アイヌキンオサムシ</t>
    <phoneticPr fontId="25"/>
  </si>
  <si>
    <t>たんごかみせやうちやま</t>
    <phoneticPr fontId="25"/>
  </si>
  <si>
    <t>H元.3.13
(H元.3.13)</t>
    <rPh sb="1" eb="2">
      <t>モト</t>
    </rPh>
    <rPh sb="10" eb="11">
      <t>モト</t>
    </rPh>
    <phoneticPr fontId="25"/>
  </si>
  <si>
    <t>もときよすみやま</t>
    <phoneticPr fontId="25"/>
  </si>
  <si>
    <t>アズマシャクナゲ群落</t>
    <rPh sb="8" eb="10">
      <t>グンラク</t>
    </rPh>
    <phoneticPr fontId="25"/>
  </si>
  <si>
    <t>はらいけ</t>
    <phoneticPr fontId="27"/>
  </si>
  <si>
    <t>岩舟山</t>
    <rPh sb="0" eb="2">
      <t>イワフネ</t>
    </rPh>
    <rPh sb="2" eb="3">
      <t>ヤマ</t>
    </rPh>
    <phoneticPr fontId="25"/>
  </si>
  <si>
    <t>南砺市</t>
    <rPh sb="0" eb="1">
      <t>ミナミ</t>
    </rPh>
    <rPh sb="1" eb="2">
      <t>レイ</t>
    </rPh>
    <rPh sb="2" eb="3">
      <t>シ</t>
    </rPh>
    <phoneticPr fontId="25"/>
  </si>
  <si>
    <t>対馬市</t>
    <rPh sb="0" eb="2">
      <t>ツシマ</t>
    </rPh>
    <rPh sb="2" eb="3">
      <t>シ</t>
    </rPh>
    <phoneticPr fontId="25"/>
  </si>
  <si>
    <t>大磯高麗山</t>
    <rPh sb="0" eb="2">
      <t>オオイソ</t>
    </rPh>
    <rPh sb="2" eb="4">
      <t>コウライ</t>
    </rPh>
    <rPh sb="4" eb="5">
      <t>サン</t>
    </rPh>
    <phoneticPr fontId="25"/>
  </si>
  <si>
    <t>国有地</t>
    <rPh sb="0" eb="3">
      <t>コクユウチ</t>
    </rPh>
    <phoneticPr fontId="25"/>
  </si>
  <si>
    <t>キエビネ、エビネ等の植物､ギフチョウ等の昆虫類、ナンバンマイマイ科ビロウドマイマイ属等の陸産貝類</t>
    <rPh sb="8" eb="9">
      <t>トウ</t>
    </rPh>
    <rPh sb="10" eb="12">
      <t>ショクブツ</t>
    </rPh>
    <rPh sb="18" eb="19">
      <t>トウ</t>
    </rPh>
    <rPh sb="20" eb="23">
      <t>コンチュウルイ</t>
    </rPh>
    <rPh sb="32" eb="33">
      <t>カ</t>
    </rPh>
    <rPh sb="41" eb="42">
      <t>ゾク</t>
    </rPh>
    <rPh sb="42" eb="43">
      <t>トウ</t>
    </rPh>
    <rPh sb="44" eb="45">
      <t>リク</t>
    </rPh>
    <rPh sb="45" eb="46">
      <t>サン</t>
    </rPh>
    <rPh sb="46" eb="48">
      <t>カイルイ</t>
    </rPh>
    <phoneticPr fontId="25"/>
  </si>
  <si>
    <t>斜里郡斜里町</t>
    <rPh sb="0" eb="3">
      <t>シャリグン</t>
    </rPh>
    <rPh sb="3" eb="5">
      <t>シャリ</t>
    </rPh>
    <rPh sb="5" eb="6">
      <t>マチ</t>
    </rPh>
    <phoneticPr fontId="25"/>
  </si>
  <si>
    <t>金山</t>
    <rPh sb="0" eb="2">
      <t>カナヤマ</t>
    </rPh>
    <phoneticPr fontId="25"/>
  </si>
  <si>
    <t>公有地</t>
    <rPh sb="0" eb="3">
      <t>コウユウチ</t>
    </rPh>
    <phoneticPr fontId="25"/>
  </si>
  <si>
    <t>○</t>
    <phoneticPr fontId="25"/>
  </si>
  <si>
    <t>いなべおおいけ</t>
    <phoneticPr fontId="25"/>
  </si>
  <si>
    <t>当木島・釜戸岬</t>
    <rPh sb="0" eb="1">
      <t>ア</t>
    </rPh>
    <rPh sb="1" eb="3">
      <t>キジマ</t>
    </rPh>
    <rPh sb="4" eb="5">
      <t>カマ</t>
    </rPh>
    <rPh sb="5" eb="6">
      <t>ト</t>
    </rPh>
    <rPh sb="6" eb="7">
      <t>ミサキ</t>
    </rPh>
    <phoneticPr fontId="25"/>
  </si>
  <si>
    <t>仙台湾海浜</t>
    <rPh sb="0" eb="2">
      <t>センダイ</t>
    </rPh>
    <rPh sb="2" eb="3">
      <t>ワン</t>
    </rPh>
    <rPh sb="3" eb="5">
      <t>カイヒン</t>
    </rPh>
    <phoneticPr fontId="25"/>
  </si>
  <si>
    <t>とうし</t>
    <phoneticPr fontId="25"/>
  </si>
  <si>
    <t>天然林
人工林
植物の自生地</t>
    <rPh sb="0" eb="3">
      <t>テンネンリン</t>
    </rPh>
    <rPh sb="4" eb="7">
      <t>ジンコウリン</t>
    </rPh>
    <rPh sb="8" eb="10">
      <t>ショクブツ</t>
    </rPh>
    <rPh sb="11" eb="14">
      <t>ジセイチ</t>
    </rPh>
    <phoneticPr fontId="25"/>
  </si>
  <si>
    <t>天然林、野生動物の生息地</t>
    <rPh sb="0" eb="3">
      <t>テンネンリン</t>
    </rPh>
    <rPh sb="4" eb="6">
      <t>ヤセイ</t>
    </rPh>
    <rPh sb="6" eb="8">
      <t>ドウブツ</t>
    </rPh>
    <rPh sb="9" eb="12">
      <t>セイソクチ</t>
    </rPh>
    <phoneticPr fontId="25"/>
  </si>
  <si>
    <t>民有地</t>
    <rPh sb="0" eb="3">
      <t>ミンユウチ</t>
    </rPh>
    <phoneticPr fontId="25"/>
  </si>
  <si>
    <t>そうまさん</t>
    <phoneticPr fontId="25"/>
  </si>
  <si>
    <t>かながそ</t>
    <phoneticPr fontId="25"/>
  </si>
  <si>
    <t>S57.5.1
(S57.5.1)</t>
    <phoneticPr fontId="25"/>
  </si>
  <si>
    <t>今立郡池田町</t>
    <rPh sb="0" eb="3">
      <t>イマダテグン</t>
    </rPh>
    <rPh sb="3" eb="6">
      <t>イケダチョウ</t>
    </rPh>
    <phoneticPr fontId="25"/>
  </si>
  <si>
    <t>北海道</t>
    <rPh sb="0" eb="3">
      <t>ホッカイドウ</t>
    </rPh>
    <phoneticPr fontId="25"/>
  </si>
  <si>
    <t>ごほんまつ</t>
    <phoneticPr fontId="25"/>
  </si>
  <si>
    <t>だいせんげんだけ</t>
    <phoneticPr fontId="25"/>
  </si>
  <si>
    <t>牧馬</t>
    <rPh sb="0" eb="1">
      <t>マキ</t>
    </rPh>
    <rPh sb="1" eb="2">
      <t>ウマ</t>
    </rPh>
    <phoneticPr fontId="25"/>
  </si>
  <si>
    <t>なかあかばね</t>
    <phoneticPr fontId="25"/>
  </si>
  <si>
    <t>ホンシャクナゲとヒメコマツやヒノキなどの針葉樹からなる群落､伏条台杉群生地</t>
    <rPh sb="20" eb="23">
      <t>シンヨウジュ</t>
    </rPh>
    <rPh sb="27" eb="29">
      <t>グンラク</t>
    </rPh>
    <rPh sb="30" eb="31">
      <t>フ</t>
    </rPh>
    <rPh sb="31" eb="32">
      <t>ジョウ</t>
    </rPh>
    <rPh sb="32" eb="33">
      <t>ダイ</t>
    </rPh>
    <rPh sb="33" eb="34">
      <t>スギ</t>
    </rPh>
    <rPh sb="34" eb="36">
      <t>グンセイ</t>
    </rPh>
    <rPh sb="36" eb="37">
      <t>チ</t>
    </rPh>
    <phoneticPr fontId="25"/>
  </si>
  <si>
    <t>下閉伊郡岩泉町</t>
    <rPh sb="0" eb="1">
      <t>シモ</t>
    </rPh>
    <rPh sb="1" eb="2">
      <t>シ</t>
    </rPh>
    <rPh sb="2" eb="3">
      <t>イ</t>
    </rPh>
    <rPh sb="3" eb="4">
      <t>グン</t>
    </rPh>
    <rPh sb="4" eb="6">
      <t>イワイズミ</t>
    </rPh>
    <rPh sb="6" eb="7">
      <t>マチ</t>
    </rPh>
    <phoneticPr fontId="25"/>
  </si>
  <si>
    <t>梅ケ瀬渓谷</t>
    <rPh sb="0" eb="1">
      <t>ウメ</t>
    </rPh>
    <rPh sb="2" eb="3">
      <t>セ</t>
    </rPh>
    <rPh sb="3" eb="5">
      <t>ケイコク</t>
    </rPh>
    <phoneticPr fontId="25"/>
  </si>
  <si>
    <t>鈴ヶ岳</t>
    <rPh sb="0" eb="1">
      <t>スズ</t>
    </rPh>
    <rPh sb="2" eb="3">
      <t>ダケ</t>
    </rPh>
    <phoneticPr fontId="25"/>
  </si>
  <si>
    <t>保呂羽山</t>
    <rPh sb="0" eb="1">
      <t>ホ</t>
    </rPh>
    <rPh sb="1" eb="2">
      <t>ロ</t>
    </rPh>
    <rPh sb="2" eb="3">
      <t>ハネ</t>
    </rPh>
    <rPh sb="3" eb="4">
      <t>ヤマ</t>
    </rPh>
    <phoneticPr fontId="25"/>
  </si>
  <si>
    <t>西津軽郡鯵ヶ沢町</t>
    <rPh sb="0" eb="4">
      <t>ニシツガルグン</t>
    </rPh>
    <rPh sb="4" eb="7">
      <t>アジガサワ</t>
    </rPh>
    <rPh sb="7" eb="8">
      <t>マチ</t>
    </rPh>
    <phoneticPr fontId="25"/>
  </si>
  <si>
    <t>江竜田</t>
    <rPh sb="0" eb="1">
      <t>エ</t>
    </rPh>
    <rPh sb="1" eb="2">
      <t>リュウ</t>
    </rPh>
    <rPh sb="2" eb="3">
      <t>タ</t>
    </rPh>
    <phoneticPr fontId="25"/>
  </si>
  <si>
    <t>S51.5.21
(S51.5.21)
H16.3.12
（拡張）</t>
    <rPh sb="30" eb="32">
      <t>カクチョウ</t>
    </rPh>
    <phoneticPr fontId="25"/>
  </si>
  <si>
    <t>あがりざき</t>
    <phoneticPr fontId="25"/>
  </si>
  <si>
    <t>典型的なカルスト地形</t>
    <rPh sb="0" eb="3">
      <t>テンケイテキ</t>
    </rPh>
    <rPh sb="8" eb="10">
      <t>チケイ</t>
    </rPh>
    <phoneticPr fontId="25"/>
  </si>
  <si>
    <t>朝日添川</t>
    <rPh sb="0" eb="2">
      <t>アサヒ</t>
    </rPh>
    <rPh sb="2" eb="3">
      <t>ソ</t>
    </rPh>
    <rPh sb="3" eb="4">
      <t>カワ</t>
    </rPh>
    <phoneticPr fontId="25"/>
  </si>
  <si>
    <t>大千軒岳</t>
    <rPh sb="0" eb="1">
      <t>ダイ</t>
    </rPh>
    <rPh sb="1" eb="2">
      <t>セン</t>
    </rPh>
    <rPh sb="2" eb="3">
      <t>ケン</t>
    </rPh>
    <rPh sb="3" eb="4">
      <t>タケ</t>
    </rPh>
    <phoneticPr fontId="25"/>
  </si>
  <si>
    <t>松前郡松前町
檜山郡上ノ国町</t>
    <rPh sb="0" eb="3">
      <t>マツマエグン</t>
    </rPh>
    <rPh sb="3" eb="6">
      <t>マツマエチョウ</t>
    </rPh>
    <rPh sb="7" eb="9">
      <t>ヒヤマ</t>
    </rPh>
    <rPh sb="9" eb="10">
      <t>グン</t>
    </rPh>
    <rPh sb="10" eb="11">
      <t>カミ</t>
    </rPh>
    <rPh sb="12" eb="13">
      <t>クニ</t>
    </rPh>
    <rPh sb="13" eb="14">
      <t>マチ</t>
    </rPh>
    <phoneticPr fontId="25"/>
  </si>
  <si>
    <t>高山性、亜高山性植生植物の自生地
すぐれた天然林</t>
    <rPh sb="0" eb="3">
      <t>コウザンセイ</t>
    </rPh>
    <rPh sb="4" eb="5">
      <t>ア</t>
    </rPh>
    <rPh sb="5" eb="8">
      <t>コウザンセイ</t>
    </rPh>
    <rPh sb="8" eb="10">
      <t>ショクセイ</t>
    </rPh>
    <rPh sb="10" eb="12">
      <t>ショクブツ</t>
    </rPh>
    <rPh sb="13" eb="16">
      <t>ジセイチ</t>
    </rPh>
    <rPh sb="21" eb="24">
      <t>テンネンリン</t>
    </rPh>
    <phoneticPr fontId="25"/>
  </si>
  <si>
    <t>7地域</t>
    <rPh sb="1" eb="3">
      <t>チイキ</t>
    </rPh>
    <phoneticPr fontId="25"/>
  </si>
  <si>
    <t>湿原</t>
    <rPh sb="0" eb="2">
      <t>シツゲン</t>
    </rPh>
    <phoneticPr fontId="25"/>
  </si>
  <si>
    <t>おおひらやま　ごんげんやま</t>
    <phoneticPr fontId="25"/>
  </si>
  <si>
    <t>栗原第二水源</t>
    <rPh sb="0" eb="2">
      <t>クリハラ</t>
    </rPh>
    <rPh sb="2" eb="4">
      <t>ダイニ</t>
    </rPh>
    <rPh sb="4" eb="6">
      <t>スイゲン</t>
    </rPh>
    <phoneticPr fontId="25"/>
  </si>
  <si>
    <t>びょうぶいわ</t>
    <phoneticPr fontId="25"/>
  </si>
  <si>
    <t>やはたしつげん</t>
    <phoneticPr fontId="25"/>
  </si>
  <si>
    <t>S51.5.21
(S51.5.21)</t>
    <phoneticPr fontId="25"/>
  </si>
  <si>
    <t>山越郡長万部町
虻田郡豊浦町</t>
    <rPh sb="0" eb="3">
      <t>ヤマコシグン</t>
    </rPh>
    <rPh sb="3" eb="4">
      <t>チョウ</t>
    </rPh>
    <rPh sb="4" eb="5">
      <t>マン</t>
    </rPh>
    <rPh sb="5" eb="6">
      <t>ベ</t>
    </rPh>
    <rPh sb="6" eb="7">
      <t>チョウ</t>
    </rPh>
    <rPh sb="8" eb="11">
      <t>アブタグン</t>
    </rPh>
    <rPh sb="11" eb="14">
      <t>トヨウラチョウ</t>
    </rPh>
    <phoneticPr fontId="25"/>
  </si>
  <si>
    <t>シオジ、イヌブナ、ガロアムシ、ムカシトンボ等</t>
    <rPh sb="21" eb="22">
      <t>トウ</t>
    </rPh>
    <phoneticPr fontId="25"/>
  </si>
  <si>
    <t>天然林
地形</t>
    <rPh sb="0" eb="3">
      <t>テンネンリン</t>
    </rPh>
    <rPh sb="4" eb="6">
      <t>チケイ</t>
    </rPh>
    <phoneticPr fontId="25"/>
  </si>
  <si>
    <t>カキツバタ等の湿原植物
多種類の湿性植物
トンボ類を中心とした昆虫類、鳥類等が生息・生育</t>
    <rPh sb="5" eb="6">
      <t>トウ</t>
    </rPh>
    <rPh sb="7" eb="9">
      <t>シツゲン</t>
    </rPh>
    <rPh sb="9" eb="11">
      <t>ショクブツ</t>
    </rPh>
    <rPh sb="12" eb="15">
      <t>タシュルイ</t>
    </rPh>
    <rPh sb="16" eb="18">
      <t>シッセイ</t>
    </rPh>
    <rPh sb="18" eb="20">
      <t>ショクブツ</t>
    </rPh>
    <rPh sb="24" eb="25">
      <t>タグイ</t>
    </rPh>
    <rPh sb="26" eb="28">
      <t>チュウシン</t>
    </rPh>
    <rPh sb="31" eb="34">
      <t>コンチュウルイ</t>
    </rPh>
    <rPh sb="35" eb="38">
      <t>チョウルイナド</t>
    </rPh>
    <rPh sb="39" eb="41">
      <t>セイソク</t>
    </rPh>
    <rPh sb="42" eb="44">
      <t>セイイク</t>
    </rPh>
    <phoneticPr fontId="25"/>
  </si>
  <si>
    <t>奈良</t>
    <rPh sb="0" eb="2">
      <t>ナラ</t>
    </rPh>
    <phoneticPr fontId="25"/>
  </si>
  <si>
    <t>かわまたかんのんしゃじりん</t>
    <phoneticPr fontId="25"/>
  </si>
  <si>
    <t>すずがたけ</t>
    <phoneticPr fontId="25"/>
  </si>
  <si>
    <t>粕屋郡久山町</t>
    <rPh sb="0" eb="3">
      <t>カスヤグン</t>
    </rPh>
    <rPh sb="3" eb="5">
      <t>ヒサヤマ</t>
    </rPh>
    <rPh sb="5" eb="6">
      <t>チョウ</t>
    </rPh>
    <phoneticPr fontId="25"/>
  </si>
  <si>
    <t>熊川海岸</t>
    <rPh sb="0" eb="2">
      <t>クマガワ</t>
    </rPh>
    <rPh sb="2" eb="4">
      <t>カイガン</t>
    </rPh>
    <phoneticPr fontId="25"/>
  </si>
  <si>
    <t>そでやま</t>
    <phoneticPr fontId="25"/>
  </si>
  <si>
    <t>落石岬</t>
    <rPh sb="0" eb="2">
      <t>オチイシ</t>
    </rPh>
    <rPh sb="2" eb="3">
      <t>ミサキ</t>
    </rPh>
    <phoneticPr fontId="25"/>
  </si>
  <si>
    <t>ホオノキ、ミズキ等の広葉樹林､海岸線の急崖</t>
    <rPh sb="8" eb="9">
      <t>トウ</t>
    </rPh>
    <rPh sb="10" eb="12">
      <t>コウヨウ</t>
    </rPh>
    <rPh sb="12" eb="14">
      <t>ジュリン</t>
    </rPh>
    <rPh sb="15" eb="18">
      <t>カイガンセン</t>
    </rPh>
    <rPh sb="19" eb="20">
      <t>キュウ</t>
    </rPh>
    <rPh sb="20" eb="21">
      <t>ガケ</t>
    </rPh>
    <phoneticPr fontId="25"/>
  </si>
  <si>
    <t>ケヤキ、イロハモミジ、クヌギ
コナラ等の混交林</t>
    <rPh sb="18" eb="19">
      <t>トウ</t>
    </rPh>
    <rPh sb="20" eb="22">
      <t>コンコウ</t>
    </rPh>
    <rPh sb="22" eb="23">
      <t>リン</t>
    </rPh>
    <phoneticPr fontId="25"/>
  </si>
  <si>
    <t>耶麻郡磐梯町</t>
    <rPh sb="0" eb="2">
      <t>ヤマ</t>
    </rPh>
    <rPh sb="2" eb="3">
      <t>グン</t>
    </rPh>
    <rPh sb="3" eb="5">
      <t>バンダイ</t>
    </rPh>
    <rPh sb="5" eb="6">
      <t>チョウ</t>
    </rPh>
    <phoneticPr fontId="25"/>
  </si>
  <si>
    <t>四ツ滝山</t>
    <rPh sb="0" eb="1">
      <t>ヨ</t>
    </rPh>
    <rPh sb="2" eb="4">
      <t>タキヤマ</t>
    </rPh>
    <phoneticPr fontId="25"/>
  </si>
  <si>
    <t>おがわ</t>
    <phoneticPr fontId="25"/>
  </si>
  <si>
    <t>海岸
地形</t>
    <rPh sb="0" eb="2">
      <t>カイガン</t>
    </rPh>
    <rPh sb="3" eb="5">
      <t>チケイ</t>
    </rPh>
    <phoneticPr fontId="25"/>
  </si>
  <si>
    <t>名寄市
中川郡美深町
紋別郡雄武町</t>
    <rPh sb="0" eb="1">
      <t>ナ</t>
    </rPh>
    <rPh sb="1" eb="2">
      <t>ヨ</t>
    </rPh>
    <rPh sb="2" eb="3">
      <t>シ</t>
    </rPh>
    <rPh sb="4" eb="7">
      <t>ナカガワグン</t>
    </rPh>
    <rPh sb="7" eb="8">
      <t>ビ</t>
    </rPh>
    <rPh sb="8" eb="9">
      <t>フカ</t>
    </rPh>
    <rPh sb="9" eb="10">
      <t>チョウ</t>
    </rPh>
    <rPh sb="11" eb="14">
      <t>モンベツグン</t>
    </rPh>
    <rPh sb="14" eb="15">
      <t>オ</t>
    </rPh>
    <rPh sb="15" eb="16">
      <t>タケ</t>
    </rPh>
    <rPh sb="16" eb="17">
      <t>チョウ</t>
    </rPh>
    <phoneticPr fontId="25"/>
  </si>
  <si>
    <t>H16.12.3
(H16.12.3)</t>
    <phoneticPr fontId="25"/>
  </si>
  <si>
    <t>角落山</t>
    <rPh sb="0" eb="1">
      <t>ツノ</t>
    </rPh>
    <rPh sb="1" eb="2">
      <t>オ</t>
    </rPh>
    <rPh sb="2" eb="3">
      <t>ヤマ</t>
    </rPh>
    <phoneticPr fontId="25"/>
  </si>
  <si>
    <t>静狩礼文華</t>
    <rPh sb="0" eb="2">
      <t>シズカリ</t>
    </rPh>
    <rPh sb="2" eb="3">
      <t>レイ</t>
    </rPh>
    <rPh sb="3" eb="4">
      <t>ブン</t>
    </rPh>
    <rPh sb="4" eb="5">
      <t>ハナ</t>
    </rPh>
    <phoneticPr fontId="25"/>
  </si>
  <si>
    <t>社寺林､スギを中心とした樹木と周辺の湿地</t>
    <rPh sb="0" eb="2">
      <t>シャジ</t>
    </rPh>
    <rPh sb="2" eb="3">
      <t>リン</t>
    </rPh>
    <rPh sb="7" eb="9">
      <t>チュウシン</t>
    </rPh>
    <rPh sb="12" eb="14">
      <t>ジュモク</t>
    </rPh>
    <rPh sb="15" eb="17">
      <t>シュウヘン</t>
    </rPh>
    <rPh sb="18" eb="20">
      <t>シッチ</t>
    </rPh>
    <phoneticPr fontId="25"/>
  </si>
  <si>
    <t>S57.5.31
(S57.5.31)</t>
    <phoneticPr fontId="25"/>
  </si>
  <si>
    <t>あざ</t>
    <phoneticPr fontId="25"/>
  </si>
  <si>
    <t>ブッポウソウ、アカショウビン、ヒガラ、コサメビタキ、ゴジュウカラ、クロツグミ他</t>
    <rPh sb="38" eb="39">
      <t>ホカ</t>
    </rPh>
    <phoneticPr fontId="25"/>
  </si>
  <si>
    <t>天然林
植物の自生地</t>
    <rPh sb="0" eb="3">
      <t>テンネンリン</t>
    </rPh>
    <rPh sb="4" eb="6">
      <t>ショクブツ</t>
    </rPh>
    <rPh sb="7" eb="10">
      <t>ジセイチ</t>
    </rPh>
    <phoneticPr fontId="25"/>
  </si>
  <si>
    <t>錦</t>
    <rPh sb="0" eb="1">
      <t>ニシキ</t>
    </rPh>
    <phoneticPr fontId="25"/>
  </si>
  <si>
    <t>平塚市</t>
    <rPh sb="0" eb="3">
      <t>ヒラツカシ</t>
    </rPh>
    <phoneticPr fontId="25"/>
  </si>
  <si>
    <t>唐川</t>
    <rPh sb="0" eb="2">
      <t>カラカワ</t>
    </rPh>
    <phoneticPr fontId="25"/>
  </si>
  <si>
    <t>鞍山風穴</t>
    <rPh sb="0" eb="1">
      <t>クラ</t>
    </rPh>
    <rPh sb="1" eb="2">
      <t>ヤマ</t>
    </rPh>
    <rPh sb="2" eb="3">
      <t>フウ</t>
    </rPh>
    <rPh sb="3" eb="4">
      <t>ケツ</t>
    </rPh>
    <phoneticPr fontId="25"/>
  </si>
  <si>
    <t>たかくらやま</t>
    <phoneticPr fontId="25"/>
  </si>
  <si>
    <t>自性寺</t>
    <rPh sb="0" eb="2">
      <t>ジショウ</t>
    </rPh>
    <rPh sb="2" eb="3">
      <t>ジ</t>
    </rPh>
    <phoneticPr fontId="25"/>
  </si>
  <si>
    <t>まつやま</t>
    <phoneticPr fontId="25"/>
  </si>
  <si>
    <t>ミズバショウ、アオモリ
トドマツ林、ブナ林</t>
    <rPh sb="16" eb="17">
      <t>リン</t>
    </rPh>
    <rPh sb="20" eb="21">
      <t>リン</t>
    </rPh>
    <phoneticPr fontId="25"/>
  </si>
  <si>
    <t>八木蒔</t>
    <rPh sb="0" eb="2">
      <t>ヤギ</t>
    </rPh>
    <rPh sb="2" eb="3">
      <t>マ</t>
    </rPh>
    <phoneticPr fontId="25"/>
  </si>
  <si>
    <t>七面山</t>
    <rPh sb="0" eb="2">
      <t>シチメン</t>
    </rPh>
    <rPh sb="2" eb="3">
      <t>ヤマ</t>
    </rPh>
    <phoneticPr fontId="25"/>
  </si>
  <si>
    <t>海蝕崖
ハマビワ-オニヤブソテツ群落</t>
    <rPh sb="0" eb="1">
      <t>ウミ</t>
    </rPh>
    <rPh sb="1" eb="2">
      <t>ショク</t>
    </rPh>
    <rPh sb="2" eb="3">
      <t>ガイ</t>
    </rPh>
    <rPh sb="16" eb="18">
      <t>グンラク</t>
    </rPh>
    <phoneticPr fontId="25"/>
  </si>
  <si>
    <t>まるやがただけ</t>
    <phoneticPr fontId="25"/>
  </si>
  <si>
    <t>S53.1.24
(S53.1.24)</t>
    <phoneticPr fontId="25"/>
  </si>
  <si>
    <t>魚切渓谷</t>
    <rPh sb="0" eb="1">
      <t>ウオ</t>
    </rPh>
    <rPh sb="1" eb="2">
      <t>キリ</t>
    </rPh>
    <rPh sb="2" eb="4">
      <t>ケイコク</t>
    </rPh>
    <phoneticPr fontId="25"/>
  </si>
  <si>
    <t>粘板岩質古成層岩と黒雲母花崗岩との接点､激しい蛇行渓谷</t>
    <rPh sb="0" eb="3">
      <t>ネンバンガン</t>
    </rPh>
    <rPh sb="3" eb="4">
      <t>シツ</t>
    </rPh>
    <rPh sb="4" eb="5">
      <t>コ</t>
    </rPh>
    <rPh sb="5" eb="7">
      <t>セイソウ</t>
    </rPh>
    <rPh sb="7" eb="8">
      <t>イワ</t>
    </rPh>
    <rPh sb="9" eb="11">
      <t>コクウン</t>
    </rPh>
    <rPh sb="11" eb="12">
      <t>ボ</t>
    </rPh>
    <rPh sb="12" eb="13">
      <t>ハナ</t>
    </rPh>
    <rPh sb="13" eb="14">
      <t>オカ</t>
    </rPh>
    <rPh sb="14" eb="15">
      <t>イワ</t>
    </rPh>
    <rPh sb="17" eb="19">
      <t>セッテン</t>
    </rPh>
    <rPh sb="20" eb="21">
      <t>ハゲ</t>
    </rPh>
    <rPh sb="23" eb="25">
      <t>ダコウ</t>
    </rPh>
    <rPh sb="25" eb="27">
      <t>ケイコク</t>
    </rPh>
    <phoneticPr fontId="25"/>
  </si>
  <si>
    <t>大田原市</t>
    <rPh sb="0" eb="4">
      <t>オオタワラシ</t>
    </rPh>
    <phoneticPr fontId="25"/>
  </si>
  <si>
    <t>天然林、極相林</t>
    <rPh sb="0" eb="3">
      <t>テンネンリン</t>
    </rPh>
    <phoneticPr fontId="25"/>
  </si>
  <si>
    <t>高山性､亜高山性植生湿原</t>
    <rPh sb="0" eb="3">
      <t>コウザンセイ</t>
    </rPh>
    <rPh sb="4" eb="5">
      <t>ア</t>
    </rPh>
    <rPh sb="5" eb="8">
      <t>コウザンセイ</t>
    </rPh>
    <rPh sb="8" eb="10">
      <t>ショクセイ</t>
    </rPh>
    <rPh sb="10" eb="12">
      <t>シツゲン</t>
    </rPh>
    <phoneticPr fontId="25"/>
  </si>
  <si>
    <t>黒岩山</t>
    <rPh sb="0" eb="2">
      <t>クロイワ</t>
    </rPh>
    <rPh sb="2" eb="3">
      <t>ヤマ</t>
    </rPh>
    <phoneticPr fontId="25"/>
  </si>
  <si>
    <t>雪田植物群落､高山風衝低木林
ミヤマナラ林､ホソバヒナウスユキソウ等の蛇紋岩地植物､ベニヒカゲ</t>
    <rPh sb="0" eb="1">
      <t>ユキ</t>
    </rPh>
    <rPh sb="1" eb="2">
      <t>タ</t>
    </rPh>
    <rPh sb="2" eb="4">
      <t>ショクブツ</t>
    </rPh>
    <rPh sb="4" eb="6">
      <t>グンラク</t>
    </rPh>
    <rPh sb="7" eb="9">
      <t>コウザン</t>
    </rPh>
    <rPh sb="9" eb="10">
      <t>フウ</t>
    </rPh>
    <rPh sb="10" eb="11">
      <t>ショウ</t>
    </rPh>
    <rPh sb="11" eb="12">
      <t>テイ</t>
    </rPh>
    <rPh sb="12" eb="13">
      <t>キ</t>
    </rPh>
    <rPh sb="13" eb="14">
      <t>リン</t>
    </rPh>
    <rPh sb="20" eb="21">
      <t>リン</t>
    </rPh>
    <rPh sb="33" eb="34">
      <t>トウ</t>
    </rPh>
    <rPh sb="35" eb="36">
      <t>ジャ</t>
    </rPh>
    <rPh sb="36" eb="37">
      <t>モン</t>
    </rPh>
    <rPh sb="37" eb="38">
      <t>ガン</t>
    </rPh>
    <rPh sb="38" eb="39">
      <t>チ</t>
    </rPh>
    <rPh sb="39" eb="41">
      <t>ショクブツ</t>
    </rPh>
    <phoneticPr fontId="25"/>
  </si>
  <si>
    <t>ハイマツ、アカエゾマツ群落､ヒメシャクナゲ</t>
    <rPh sb="11" eb="13">
      <t>グンラク</t>
    </rPh>
    <phoneticPr fontId="25"/>
  </si>
  <si>
    <t>木場岳</t>
    <rPh sb="0" eb="2">
      <t>コバ</t>
    </rPh>
    <rPh sb="2" eb="3">
      <t>タケ</t>
    </rPh>
    <phoneticPr fontId="25"/>
  </si>
  <si>
    <t>松山ピヤシリ</t>
    <rPh sb="0" eb="2">
      <t>マツヤマ</t>
    </rPh>
    <phoneticPr fontId="25"/>
  </si>
  <si>
    <t>高山　亜高山性植生</t>
    <rPh sb="0" eb="2">
      <t>コウザン</t>
    </rPh>
    <rPh sb="3" eb="4">
      <t>ア</t>
    </rPh>
    <rPh sb="4" eb="7">
      <t>コウザンセイ</t>
    </rPh>
    <rPh sb="7" eb="9">
      <t>ショクセイ</t>
    </rPh>
    <phoneticPr fontId="25"/>
  </si>
  <si>
    <t>柴田郡村田町
　〃　　川崎町</t>
    <rPh sb="0" eb="3">
      <t>シバタグン</t>
    </rPh>
    <rPh sb="3" eb="5">
      <t>ムラタ</t>
    </rPh>
    <rPh sb="5" eb="6">
      <t>チョウ</t>
    </rPh>
    <rPh sb="11" eb="14">
      <t>カワサキチョウ</t>
    </rPh>
    <phoneticPr fontId="25"/>
  </si>
  <si>
    <t>海食崖、海食洞、たまねぎ状風化</t>
    <rPh sb="0" eb="1">
      <t>カイ</t>
    </rPh>
    <rPh sb="1" eb="2">
      <t>ショク</t>
    </rPh>
    <rPh sb="2" eb="3">
      <t>ガケ</t>
    </rPh>
    <rPh sb="4" eb="5">
      <t>カイ</t>
    </rPh>
    <rPh sb="5" eb="6">
      <t>ショク</t>
    </rPh>
    <rPh sb="6" eb="7">
      <t>ホラ</t>
    </rPh>
    <rPh sb="12" eb="13">
      <t>ジョウ</t>
    </rPh>
    <rPh sb="13" eb="15">
      <t>フウカ</t>
    </rPh>
    <phoneticPr fontId="25"/>
  </si>
  <si>
    <t>加美郡加美町</t>
    <rPh sb="0" eb="3">
      <t>カミグン</t>
    </rPh>
    <rPh sb="3" eb="6">
      <t>カミマチ</t>
    </rPh>
    <phoneticPr fontId="25"/>
  </si>
  <si>
    <t>ハマニンニク、コウボウムギ群落､ハマナス群落</t>
    <rPh sb="13" eb="15">
      <t>グンラク</t>
    </rPh>
    <rPh sb="20" eb="22">
      <t>グンラク</t>
    </rPh>
    <phoneticPr fontId="25"/>
  </si>
  <si>
    <t>しかりがだけ</t>
    <phoneticPr fontId="25"/>
  </si>
  <si>
    <t>モミ、ツガ、スダジイ</t>
    <phoneticPr fontId="25"/>
  </si>
  <si>
    <t>きたざわ</t>
    <phoneticPr fontId="25"/>
  </si>
  <si>
    <t>湯西川</t>
    <rPh sb="0" eb="1">
      <t>ユ</t>
    </rPh>
    <rPh sb="1" eb="3">
      <t>ニシカワ</t>
    </rPh>
    <phoneticPr fontId="25"/>
  </si>
  <si>
    <t>ホルトノキ、タイミンタチバナ
ツルコウジ、コジイ、ミミズバイ</t>
    <phoneticPr fontId="25"/>
  </si>
  <si>
    <t>厚岸郡厚岸町</t>
    <rPh sb="0" eb="3">
      <t>アツケシグン</t>
    </rPh>
    <rPh sb="3" eb="6">
      <t>アッケシチョウ</t>
    </rPh>
    <phoneticPr fontId="25"/>
  </si>
  <si>
    <t>オオミズゴケ等</t>
    <rPh sb="6" eb="7">
      <t>トウ</t>
    </rPh>
    <phoneticPr fontId="25"/>
  </si>
  <si>
    <t>S49.9.30
(S51.6.18)</t>
    <phoneticPr fontId="25"/>
  </si>
  <si>
    <t>和歌山</t>
    <rPh sb="0" eb="3">
      <t>ワカヤマ</t>
    </rPh>
    <phoneticPr fontId="25"/>
  </si>
  <si>
    <t>ばば</t>
    <phoneticPr fontId="25"/>
  </si>
  <si>
    <t>S51.10.14
(S51.10.14)</t>
    <phoneticPr fontId="25"/>
  </si>
  <si>
    <t>シラカシ、アラカシ、ヤブツバキ、ケヤキ、クヌギ、コナラ等の混交林とスギ、ヒノキの植林</t>
    <rPh sb="27" eb="28">
      <t>トウ</t>
    </rPh>
    <rPh sb="29" eb="31">
      <t>コンコウ</t>
    </rPh>
    <rPh sb="31" eb="32">
      <t>リン</t>
    </rPh>
    <rPh sb="40" eb="42">
      <t>ショクリン</t>
    </rPh>
    <phoneticPr fontId="25"/>
  </si>
  <si>
    <t>アカマツ-ヤマツツジ群集
コナラ-ヤマツツジ群集</t>
    <rPh sb="10" eb="12">
      <t>グンシュウ</t>
    </rPh>
    <rPh sb="22" eb="24">
      <t>グンシュウ</t>
    </rPh>
    <phoneticPr fontId="25"/>
  </si>
  <si>
    <t>小代</t>
    <rPh sb="0" eb="1">
      <t>ショウ</t>
    </rPh>
    <rPh sb="1" eb="2">
      <t>ダイ</t>
    </rPh>
    <phoneticPr fontId="25"/>
  </si>
  <si>
    <t>数ヶ所にキレットをもつ岩壁地形
アオモリマンテマ、イブキジャコウソウ、アオノイワレンゲ、ニオイシダ</t>
    <rPh sb="0" eb="3">
      <t>スウカショ</t>
    </rPh>
    <rPh sb="11" eb="13">
      <t>イワカベ</t>
    </rPh>
    <rPh sb="13" eb="15">
      <t>チケイ</t>
    </rPh>
    <phoneticPr fontId="25"/>
  </si>
  <si>
    <t>高樹齢のスギ
ウラジロガシ、ヒサカキ等照葉樹林</t>
    <rPh sb="0" eb="1">
      <t>コウ</t>
    </rPh>
    <rPh sb="1" eb="3">
      <t>ジュレイ</t>
    </rPh>
    <rPh sb="18" eb="19">
      <t>トウ</t>
    </rPh>
    <rPh sb="19" eb="23">
      <t>ショウヨウジュリン</t>
    </rPh>
    <phoneticPr fontId="25"/>
  </si>
  <si>
    <t>天然林</t>
    <rPh sb="0" eb="3">
      <t>テンネンリン</t>
    </rPh>
    <phoneticPr fontId="25"/>
  </si>
  <si>
    <t>いなべ市</t>
    <rPh sb="3" eb="4">
      <t>シ</t>
    </rPh>
    <phoneticPr fontId="25"/>
  </si>
  <si>
    <t>尾幌</t>
    <rPh sb="0" eb="2">
      <t>オボロ</t>
    </rPh>
    <phoneticPr fontId="25"/>
  </si>
  <si>
    <t>黒川の明神山</t>
    <rPh sb="0" eb="2">
      <t>クロカワ</t>
    </rPh>
    <rPh sb="3" eb="5">
      <t>ミョウジン</t>
    </rPh>
    <rPh sb="5" eb="6">
      <t>ヤマ</t>
    </rPh>
    <phoneticPr fontId="25"/>
  </si>
  <si>
    <t>然ヶ岳</t>
    <rPh sb="0" eb="1">
      <t>シカ</t>
    </rPh>
    <rPh sb="2" eb="3">
      <t>タケ</t>
    </rPh>
    <phoneticPr fontId="25"/>
  </si>
  <si>
    <t>緑色凝灰岩の特異な風蝕地形､流紋岩の大節理､イワヒバ、ヒモカズラ、ネズミサシ、ヒメサユリ、ギフチョウ</t>
    <rPh sb="0" eb="2">
      <t>リョクショク</t>
    </rPh>
    <rPh sb="2" eb="5">
      <t>ギョウカイガン</t>
    </rPh>
    <rPh sb="6" eb="8">
      <t>トクイ</t>
    </rPh>
    <rPh sb="9" eb="10">
      <t>フウ</t>
    </rPh>
    <rPh sb="10" eb="11">
      <t>ショク</t>
    </rPh>
    <rPh sb="11" eb="13">
      <t>チケイ</t>
    </rPh>
    <rPh sb="14" eb="17">
      <t>リュウモンガン</t>
    </rPh>
    <rPh sb="18" eb="19">
      <t>ダイ</t>
    </rPh>
    <rPh sb="19" eb="21">
      <t>セツリ</t>
    </rPh>
    <phoneticPr fontId="25"/>
  </si>
  <si>
    <t>おちいしみさき</t>
    <phoneticPr fontId="25"/>
  </si>
  <si>
    <t>スダジイを主とした天然林</t>
    <rPh sb="5" eb="6">
      <t>オモ</t>
    </rPh>
    <rPh sb="9" eb="12">
      <t>テンネンリン</t>
    </rPh>
    <phoneticPr fontId="25"/>
  </si>
  <si>
    <t>ヒメコマツ、ヒノキ
シャクナゲの群落</t>
    <rPh sb="16" eb="18">
      <t>グンラク</t>
    </rPh>
    <phoneticPr fontId="25"/>
  </si>
  <si>
    <t>根室市</t>
    <rPh sb="0" eb="3">
      <t>ネムロシ</t>
    </rPh>
    <phoneticPr fontId="25"/>
  </si>
  <si>
    <t>ヒメシャラ、ツルグミ、ヤマグルマ等の暖地性植物</t>
    <rPh sb="16" eb="17">
      <t>トウ</t>
    </rPh>
    <rPh sb="18" eb="21">
      <t>ダンチセイ</t>
    </rPh>
    <rPh sb="21" eb="23">
      <t>ショクブツ</t>
    </rPh>
    <phoneticPr fontId="25"/>
  </si>
  <si>
    <t>湯の台小方角沢</t>
    <rPh sb="0" eb="1">
      <t>ユ</t>
    </rPh>
    <rPh sb="2" eb="3">
      <t>ダイ</t>
    </rPh>
    <rPh sb="3" eb="4">
      <t>コ</t>
    </rPh>
    <rPh sb="4" eb="6">
      <t>ホウガク</t>
    </rPh>
    <rPh sb="6" eb="7">
      <t>サワ</t>
    </rPh>
    <phoneticPr fontId="25"/>
  </si>
  <si>
    <t>かまふさこ</t>
    <phoneticPr fontId="25"/>
  </si>
  <si>
    <t>ホンシャクナゲ</t>
    <phoneticPr fontId="25"/>
  </si>
  <si>
    <t>さいかわげんりゅう</t>
    <phoneticPr fontId="25"/>
  </si>
  <si>
    <t>コケモモ、ホロムイツツジ等の低木類、サカイツツジ、ヒメイソツツジ</t>
    <rPh sb="12" eb="13">
      <t>トウ</t>
    </rPh>
    <rPh sb="14" eb="15">
      <t>テイ</t>
    </rPh>
    <rPh sb="15" eb="16">
      <t>キ</t>
    </rPh>
    <rPh sb="16" eb="17">
      <t>ルイ</t>
    </rPh>
    <phoneticPr fontId="25"/>
  </si>
  <si>
    <t>クロマメノキ、タカネナナカマド、ワタスゲ、コケ類</t>
    <rPh sb="23" eb="24">
      <t>ルイ</t>
    </rPh>
    <phoneticPr fontId="25"/>
  </si>
  <si>
    <t>風穴､オオタカネイバラ、ベニバナイチヤクソウ等</t>
    <rPh sb="0" eb="1">
      <t>フウ</t>
    </rPh>
    <rPh sb="1" eb="2">
      <t>ケツ</t>
    </rPh>
    <rPh sb="22" eb="23">
      <t>トウ</t>
    </rPh>
    <phoneticPr fontId="25"/>
  </si>
  <si>
    <t>きたのまた・みずのたいら</t>
    <phoneticPr fontId="25"/>
  </si>
  <si>
    <t>S49.7.1
S49.8.30
(拡張)</t>
    <rPh sb="18" eb="20">
      <t>カクチョウ</t>
    </rPh>
    <phoneticPr fontId="25"/>
  </si>
  <si>
    <t>玉沢</t>
    <rPh sb="0" eb="2">
      <t>タマサワ</t>
    </rPh>
    <phoneticPr fontId="25"/>
  </si>
  <si>
    <t>18地域</t>
    <rPh sb="2" eb="4">
      <t>チイキ</t>
    </rPh>
    <phoneticPr fontId="25"/>
  </si>
  <si>
    <t>カクレミノ、ヤブニッケイ、トベラ
ゴマダラチョウ、アオスジアゲハ</t>
    <phoneticPr fontId="25"/>
  </si>
  <si>
    <t>たかとりやま</t>
    <phoneticPr fontId="25"/>
  </si>
  <si>
    <t>観音下</t>
    <rPh sb="0" eb="2">
      <t>カンノン</t>
    </rPh>
    <rPh sb="2" eb="3">
      <t>シタ</t>
    </rPh>
    <phoneticPr fontId="25"/>
  </si>
  <si>
    <t>ユルリ島</t>
    <rPh sb="3" eb="4">
      <t>シマ</t>
    </rPh>
    <phoneticPr fontId="25"/>
  </si>
  <si>
    <t>美具久留御魂神社</t>
    <rPh sb="0" eb="1">
      <t>ビ</t>
    </rPh>
    <rPh sb="1" eb="2">
      <t>グ</t>
    </rPh>
    <rPh sb="2" eb="3">
      <t>ク</t>
    </rPh>
    <rPh sb="3" eb="4">
      <t>ル</t>
    </rPh>
    <rPh sb="4" eb="5">
      <t>オン</t>
    </rPh>
    <rPh sb="5" eb="6">
      <t>タマシイ</t>
    </rPh>
    <rPh sb="6" eb="8">
      <t>ジンジャ</t>
    </rPh>
    <phoneticPr fontId="25"/>
  </si>
  <si>
    <t>S53.3.4
(S53.4.8)</t>
    <phoneticPr fontId="25"/>
  </si>
  <si>
    <t>天然林
地形､地質
植物の自生地</t>
    <rPh sb="0" eb="3">
      <t>テンネンリン</t>
    </rPh>
    <rPh sb="4" eb="6">
      <t>チケイ</t>
    </rPh>
    <rPh sb="7" eb="9">
      <t>チシツ</t>
    </rPh>
    <rPh sb="10" eb="12">
      <t>ショクブツ</t>
    </rPh>
    <rPh sb="13" eb="16">
      <t>ジセイチ</t>
    </rPh>
    <phoneticPr fontId="25"/>
  </si>
  <si>
    <t>なべあしさん</t>
    <phoneticPr fontId="25"/>
  </si>
  <si>
    <t>東伯郡三朝町</t>
    <rPh sb="0" eb="3">
      <t>トウハクグン</t>
    </rPh>
    <rPh sb="3" eb="4">
      <t>ミ</t>
    </rPh>
    <rPh sb="4" eb="5">
      <t>アサ</t>
    </rPh>
    <rPh sb="5" eb="6">
      <t>マチ</t>
    </rPh>
    <phoneticPr fontId="25"/>
  </si>
  <si>
    <t>青森</t>
    <rPh sb="0" eb="2">
      <t>アオモリ</t>
    </rPh>
    <phoneticPr fontId="25"/>
  </si>
  <si>
    <t>うしごえたてやま</t>
    <phoneticPr fontId="25"/>
  </si>
  <si>
    <t>植物の自生地
人工林</t>
    <rPh sb="0" eb="2">
      <t>ショクブツ</t>
    </rPh>
    <rPh sb="3" eb="6">
      <t>ジセイチ</t>
    </rPh>
    <rPh sb="7" eb="10">
      <t>ジンコウリン</t>
    </rPh>
    <phoneticPr fontId="25"/>
  </si>
  <si>
    <t>S51.1.9
(S51.1.9)</t>
    <phoneticPr fontId="25"/>
  </si>
  <si>
    <t>12地域</t>
    <rPh sb="2" eb="4">
      <t>チイキ</t>
    </rPh>
    <phoneticPr fontId="25"/>
  </si>
  <si>
    <t>ブナ林、キタゴヨウ林､アオモリマンテマ、ミズシマミミナグサ、ツガルミセバヤ、ミチノクサイシン</t>
    <rPh sb="2" eb="3">
      <t>リン</t>
    </rPh>
    <rPh sb="9" eb="10">
      <t>リン</t>
    </rPh>
    <phoneticPr fontId="25"/>
  </si>
  <si>
    <t>地形
天然林</t>
    <rPh sb="0" eb="2">
      <t>チケイ</t>
    </rPh>
    <rPh sb="3" eb="6">
      <t>テンネンリン</t>
    </rPh>
    <phoneticPr fontId="25"/>
  </si>
  <si>
    <t>加須市</t>
    <rPh sb="0" eb="3">
      <t>カゾシ</t>
    </rPh>
    <phoneticPr fontId="25"/>
  </si>
  <si>
    <t>東津軽郡外ヶ浜町</t>
    <rPh sb="0" eb="4">
      <t>ヒガシツガルグン</t>
    </rPh>
    <rPh sb="4" eb="5">
      <t>ソト</t>
    </rPh>
    <rPh sb="6" eb="7">
      <t>ハマ</t>
    </rPh>
    <rPh sb="7" eb="8">
      <t>マチ</t>
    </rPh>
    <phoneticPr fontId="25"/>
  </si>
  <si>
    <t>天然林
野生動物の生息地</t>
    <rPh sb="0" eb="3">
      <t>テンネンリン</t>
    </rPh>
    <rPh sb="4" eb="6">
      <t>ヤセイ</t>
    </rPh>
    <rPh sb="6" eb="8">
      <t>ドウブツ</t>
    </rPh>
    <rPh sb="9" eb="12">
      <t>セイソクチ</t>
    </rPh>
    <phoneticPr fontId="25"/>
  </si>
  <si>
    <t>ほろわさん</t>
    <phoneticPr fontId="25"/>
  </si>
  <si>
    <t>ブナ林､ヒダリマキモノアラガイ、モリアオガエル、クロサンショウウオ</t>
    <rPh sb="2" eb="3">
      <t>リン</t>
    </rPh>
    <phoneticPr fontId="25"/>
  </si>
  <si>
    <t>地形
亜高山性植生</t>
    <rPh sb="0" eb="2">
      <t>チケイ</t>
    </rPh>
    <rPh sb="3" eb="4">
      <t>ア</t>
    </rPh>
    <rPh sb="4" eb="7">
      <t>コウザンセイ</t>
    </rPh>
    <rPh sb="7" eb="9">
      <t>ショクセイ</t>
    </rPh>
    <phoneticPr fontId="25"/>
  </si>
  <si>
    <t>河岸段丘､安山岩の節理
貝化石等の産出</t>
    <rPh sb="0" eb="2">
      <t>カガン</t>
    </rPh>
    <rPh sb="2" eb="4">
      <t>ダンキュウ</t>
    </rPh>
    <rPh sb="5" eb="8">
      <t>アンザンガン</t>
    </rPh>
    <rPh sb="9" eb="11">
      <t>セツリ</t>
    </rPh>
    <rPh sb="12" eb="13">
      <t>カイ</t>
    </rPh>
    <rPh sb="13" eb="15">
      <t>カセキ</t>
    </rPh>
    <rPh sb="15" eb="16">
      <t>トウ</t>
    </rPh>
    <rPh sb="17" eb="19">
      <t>サンシュツ</t>
    </rPh>
    <phoneticPr fontId="25"/>
  </si>
  <si>
    <t>かくまいけ</t>
    <phoneticPr fontId="25"/>
  </si>
  <si>
    <t>ハイマツ、ハクサンシャクナゲ等
ミズナラ
ツキノワグマ、シカ等</t>
    <rPh sb="14" eb="15">
      <t>トウ</t>
    </rPh>
    <rPh sb="30" eb="31">
      <t>トウ</t>
    </rPh>
    <phoneticPr fontId="25"/>
  </si>
  <si>
    <t>かしわじま</t>
    <phoneticPr fontId="25"/>
  </si>
  <si>
    <t>ますぶちかんのんどう</t>
    <phoneticPr fontId="25"/>
  </si>
  <si>
    <t>福山市</t>
    <rPh sb="0" eb="3">
      <t>フクヤマシ</t>
    </rPh>
    <phoneticPr fontId="25"/>
  </si>
  <si>
    <t>丸屋形岳</t>
    <rPh sb="0" eb="2">
      <t>マルヤ</t>
    </rPh>
    <rPh sb="2" eb="3">
      <t>カタチ</t>
    </rPh>
    <rPh sb="3" eb="4">
      <t>タケ</t>
    </rPh>
    <phoneticPr fontId="25"/>
  </si>
  <si>
    <t>シラベ、オオシラビソ、ダケカンバ等の天然林</t>
    <rPh sb="16" eb="17">
      <t>トウ</t>
    </rPh>
    <rPh sb="18" eb="21">
      <t>テンネンリン</t>
    </rPh>
    <phoneticPr fontId="25"/>
  </si>
  <si>
    <t>島尻郡伊平屋村</t>
    <rPh sb="0" eb="3">
      <t>シマジリグン</t>
    </rPh>
    <rPh sb="3" eb="4">
      <t>イ</t>
    </rPh>
    <rPh sb="4" eb="5">
      <t>ヒラ</t>
    </rPh>
    <rPh sb="5" eb="6">
      <t>ヤ</t>
    </rPh>
    <rPh sb="6" eb="7">
      <t>ムラ</t>
    </rPh>
    <phoneticPr fontId="25"/>
  </si>
  <si>
    <t>米地川</t>
    <rPh sb="0" eb="1">
      <t>コメ</t>
    </rPh>
    <rPh sb="1" eb="2">
      <t>チ</t>
    </rPh>
    <rPh sb="2" eb="3">
      <t>カワ</t>
    </rPh>
    <phoneticPr fontId="25"/>
  </si>
  <si>
    <t>S52.3.25
(S52.3.25)</t>
    <phoneticPr fontId="25"/>
  </si>
  <si>
    <t>西明寺</t>
    <rPh sb="0" eb="3">
      <t>サイミョウジ</t>
    </rPh>
    <phoneticPr fontId="25"/>
  </si>
  <si>
    <t>荒沢</t>
    <rPh sb="0" eb="2">
      <t>アラサワ</t>
    </rPh>
    <phoneticPr fontId="25"/>
  </si>
  <si>
    <t>関山</t>
    <rPh sb="0" eb="2">
      <t>セキヤマ</t>
    </rPh>
    <phoneticPr fontId="25"/>
  </si>
  <si>
    <t>ざとういし</t>
    <phoneticPr fontId="25"/>
  </si>
  <si>
    <t>弘前市</t>
    <rPh sb="0" eb="3">
      <t>ヒロサキシ</t>
    </rPh>
    <phoneticPr fontId="25"/>
  </si>
  <si>
    <t>潟上市</t>
    <rPh sb="0" eb="3">
      <t>カタガミシ</t>
    </rPh>
    <phoneticPr fontId="25"/>
  </si>
  <si>
    <t>海上の森</t>
    <rPh sb="0" eb="2">
      <t>カイジョウ</t>
    </rPh>
    <rPh sb="3" eb="4">
      <t>モリ</t>
    </rPh>
    <phoneticPr fontId="25"/>
  </si>
  <si>
    <t>地形</t>
    <rPh sb="0" eb="2">
      <t>チケイ</t>
    </rPh>
    <phoneticPr fontId="25"/>
  </si>
  <si>
    <t>S51.6.1
(S51.12.25)</t>
    <phoneticPr fontId="25"/>
  </si>
  <si>
    <t>植物の自生地
野生動物の生息地
湿原</t>
    <rPh sb="0" eb="2">
      <t>ショクブツ</t>
    </rPh>
    <rPh sb="3" eb="6">
      <t>ジセイチ</t>
    </rPh>
    <rPh sb="7" eb="9">
      <t>ヤセイ</t>
    </rPh>
    <rPh sb="9" eb="11">
      <t>ドウブツ</t>
    </rPh>
    <rPh sb="12" eb="15">
      <t>セイソクチ</t>
    </rPh>
    <rPh sb="16" eb="18">
      <t>シツゲン</t>
    </rPh>
    <phoneticPr fontId="25"/>
  </si>
  <si>
    <t>サギソウ、トキソウ、湿生植物</t>
    <rPh sb="10" eb="11">
      <t>シツ</t>
    </rPh>
    <rPh sb="11" eb="12">
      <t>ナマ</t>
    </rPh>
    <rPh sb="12" eb="14">
      <t>ショクブツ</t>
    </rPh>
    <phoneticPr fontId="25"/>
  </si>
  <si>
    <t>佐渡市</t>
    <rPh sb="0" eb="2">
      <t>サド</t>
    </rPh>
    <rPh sb="2" eb="3">
      <t>シ</t>
    </rPh>
    <phoneticPr fontId="25"/>
  </si>
  <si>
    <t>ひおごぜん</t>
    <phoneticPr fontId="25"/>
  </si>
  <si>
    <t>アカマツと一体となった岩壁</t>
    <rPh sb="5" eb="7">
      <t>イッタイ</t>
    </rPh>
    <rPh sb="11" eb="13">
      <t>イワカベ</t>
    </rPh>
    <phoneticPr fontId="25"/>
  </si>
  <si>
    <t>座頭石</t>
    <rPh sb="0" eb="1">
      <t>ザ</t>
    </rPh>
    <rPh sb="1" eb="2">
      <t>トウ</t>
    </rPh>
    <rPh sb="2" eb="3">
      <t>イシ</t>
    </rPh>
    <phoneticPr fontId="25"/>
  </si>
  <si>
    <t>ふかだに</t>
    <phoneticPr fontId="25"/>
  </si>
  <si>
    <t>ハンノキを主とする規模の大きな沼沢林（落葉広葉樹林）</t>
    <rPh sb="5" eb="6">
      <t>シュ</t>
    </rPh>
    <rPh sb="9" eb="11">
      <t>キボ</t>
    </rPh>
    <rPh sb="12" eb="13">
      <t>オオ</t>
    </rPh>
    <rPh sb="15" eb="16">
      <t>ヌマ</t>
    </rPh>
    <rPh sb="16" eb="17">
      <t>サワ</t>
    </rPh>
    <rPh sb="17" eb="18">
      <t>ハヤシ</t>
    </rPh>
    <rPh sb="19" eb="21">
      <t>ラクヨウ</t>
    </rPh>
    <rPh sb="21" eb="24">
      <t>コウヨウジュ</t>
    </rPh>
    <rPh sb="24" eb="25">
      <t>ハヤシ</t>
    </rPh>
    <phoneticPr fontId="27"/>
  </si>
  <si>
    <t>ニホンザル</t>
    <phoneticPr fontId="25"/>
  </si>
  <si>
    <t>地形
植物の自生地</t>
    <rPh sb="0" eb="2">
      <t>チケイ</t>
    </rPh>
    <rPh sb="3" eb="5">
      <t>ショクブツ</t>
    </rPh>
    <rPh sb="6" eb="9">
      <t>ジセイチ</t>
    </rPh>
    <phoneticPr fontId="25"/>
  </si>
  <si>
    <t>屏風岩</t>
    <rPh sb="0" eb="2">
      <t>ビョウブ</t>
    </rPh>
    <rPh sb="2" eb="3">
      <t>イワ</t>
    </rPh>
    <phoneticPr fontId="25"/>
  </si>
  <si>
    <t>へらいだけ</t>
    <phoneticPr fontId="25"/>
  </si>
  <si>
    <t>S54.3.20
(S54.8.30)</t>
    <phoneticPr fontId="25"/>
  </si>
  <si>
    <t>ユキツバキ(北限に近い)の群落</t>
    <rPh sb="6" eb="8">
      <t>ホクゲン</t>
    </rPh>
    <rPh sb="9" eb="10">
      <t>チカ</t>
    </rPh>
    <rPh sb="13" eb="15">
      <t>グンラク</t>
    </rPh>
    <phoneticPr fontId="25"/>
  </si>
  <si>
    <t>気田川</t>
    <rPh sb="0" eb="1">
      <t>キ</t>
    </rPh>
    <rPh sb="1" eb="3">
      <t>タガワ</t>
    </rPh>
    <phoneticPr fontId="25"/>
  </si>
  <si>
    <t>三戸郡新郷村</t>
    <rPh sb="0" eb="1">
      <t>サン</t>
    </rPh>
    <rPh sb="1" eb="2">
      <t>ト</t>
    </rPh>
    <rPh sb="2" eb="3">
      <t>グン</t>
    </rPh>
    <rPh sb="3" eb="5">
      <t>シンゴウ</t>
    </rPh>
    <rPh sb="5" eb="6">
      <t>ムラ</t>
    </rPh>
    <phoneticPr fontId="25"/>
  </si>
  <si>
    <t>ブナ林
イチイ、コメツツジ</t>
    <rPh sb="2" eb="3">
      <t>リン</t>
    </rPh>
    <phoneticPr fontId="25"/>
  </si>
  <si>
    <t>七ヶ岳</t>
    <rPh sb="0" eb="1">
      <t>ナナ</t>
    </rPh>
    <rPh sb="2" eb="3">
      <t>タケ</t>
    </rPh>
    <phoneticPr fontId="25"/>
  </si>
  <si>
    <t>スギ、ヒノキ林
ブッポウソウ</t>
    <rPh sb="6" eb="7">
      <t>リン</t>
    </rPh>
    <phoneticPr fontId="25"/>
  </si>
  <si>
    <t>たかつかやま</t>
    <phoneticPr fontId="25"/>
  </si>
  <si>
    <t>戸来岳</t>
    <rPh sb="0" eb="2">
      <t>ヘライ</t>
    </rPh>
    <rPh sb="2" eb="3">
      <t>タケ</t>
    </rPh>
    <phoneticPr fontId="25"/>
  </si>
  <si>
    <t>ねもとざわ</t>
    <phoneticPr fontId="25"/>
  </si>
  <si>
    <t>ブナ林</t>
    <rPh sb="2" eb="3">
      <t>リン</t>
    </rPh>
    <phoneticPr fontId="25"/>
  </si>
  <si>
    <t>さるがもり</t>
    <phoneticPr fontId="25"/>
  </si>
  <si>
    <t>下北郡東通村</t>
    <rPh sb="0" eb="3">
      <t>シモキタグン</t>
    </rPh>
    <rPh sb="3" eb="4">
      <t>トウ</t>
    </rPh>
    <rPh sb="4" eb="5">
      <t>ツウ</t>
    </rPh>
    <rPh sb="5" eb="6">
      <t>ムラ</t>
    </rPh>
    <phoneticPr fontId="25"/>
  </si>
  <si>
    <t>八幡平市</t>
    <rPh sb="0" eb="3">
      <t>ハチマンタイ</t>
    </rPh>
    <rPh sb="3" eb="4">
      <t>シ</t>
    </rPh>
    <phoneticPr fontId="25"/>
  </si>
  <si>
    <t>萩野</t>
    <rPh sb="0" eb="2">
      <t>ハギノ</t>
    </rPh>
    <phoneticPr fontId="25"/>
  </si>
  <si>
    <t>特異な自然現象地</t>
    <rPh sb="0" eb="2">
      <t>トクイ</t>
    </rPh>
    <rPh sb="3" eb="5">
      <t>シゼン</t>
    </rPh>
    <rPh sb="5" eb="7">
      <t>ゲンショウ</t>
    </rPh>
    <rPh sb="7" eb="8">
      <t>チ</t>
    </rPh>
    <phoneticPr fontId="25"/>
  </si>
  <si>
    <t>中峰</t>
    <rPh sb="0" eb="1">
      <t>ナカ</t>
    </rPh>
    <rPh sb="1" eb="2">
      <t>ミネ</t>
    </rPh>
    <phoneticPr fontId="25"/>
  </si>
  <si>
    <t>ヒバ埋没林</t>
    <rPh sb="2" eb="4">
      <t>マイボツ</t>
    </rPh>
    <rPh sb="4" eb="5">
      <t>リン</t>
    </rPh>
    <phoneticPr fontId="25"/>
  </si>
  <si>
    <t>くろいわやま</t>
    <phoneticPr fontId="25"/>
  </si>
  <si>
    <t>猿ヶ森</t>
    <rPh sb="0" eb="1">
      <t>サル</t>
    </rPh>
    <rPh sb="2" eb="3">
      <t>モリ</t>
    </rPh>
    <phoneticPr fontId="25"/>
  </si>
  <si>
    <t>S49.3.22
(S56.6.12)</t>
    <phoneticPr fontId="25"/>
  </si>
  <si>
    <t>高山風衝低木林､雪田植物群落
オオシラビソ、コメツガ等の亜高山性針葉樹､ホソバヒナウスユキソウ等の蛇紋岩地植物、ベニヒカゲ</t>
    <rPh sb="0" eb="2">
      <t>コウザン</t>
    </rPh>
    <rPh sb="2" eb="3">
      <t>フウ</t>
    </rPh>
    <rPh sb="3" eb="4">
      <t>ショウ</t>
    </rPh>
    <rPh sb="4" eb="5">
      <t>テイ</t>
    </rPh>
    <rPh sb="5" eb="6">
      <t>キ</t>
    </rPh>
    <rPh sb="6" eb="7">
      <t>リン</t>
    </rPh>
    <rPh sb="8" eb="9">
      <t>ユキ</t>
    </rPh>
    <rPh sb="9" eb="10">
      <t>タ</t>
    </rPh>
    <rPh sb="10" eb="12">
      <t>ショクブツ</t>
    </rPh>
    <rPh sb="12" eb="14">
      <t>グンラク</t>
    </rPh>
    <rPh sb="26" eb="27">
      <t>トウ</t>
    </rPh>
    <rPh sb="28" eb="29">
      <t>ア</t>
    </rPh>
    <rPh sb="29" eb="32">
      <t>コウザンセイ</t>
    </rPh>
    <rPh sb="32" eb="35">
      <t>シンヨウジュ</t>
    </rPh>
    <rPh sb="47" eb="48">
      <t>トウ</t>
    </rPh>
    <rPh sb="49" eb="52">
      <t>ジャモンガン</t>
    </rPh>
    <rPh sb="52" eb="53">
      <t>チ</t>
    </rPh>
    <rPh sb="53" eb="55">
      <t>ショクブツ</t>
    </rPh>
    <phoneticPr fontId="25"/>
  </si>
  <si>
    <t>三豊市三野町</t>
    <rPh sb="0" eb="1">
      <t>サン</t>
    </rPh>
    <rPh sb="1" eb="3">
      <t>トヨイチ</t>
    </rPh>
    <rPh sb="3" eb="5">
      <t>ミノ</t>
    </rPh>
    <rPh sb="5" eb="6">
      <t>チョウ</t>
    </rPh>
    <phoneticPr fontId="25"/>
  </si>
  <si>
    <t>福島</t>
    <rPh sb="0" eb="2">
      <t>フクシマ</t>
    </rPh>
    <phoneticPr fontId="25"/>
  </si>
  <si>
    <t>じぞうどう・やぶかせきたい</t>
    <phoneticPr fontId="25"/>
  </si>
  <si>
    <t>うえのぬま</t>
    <phoneticPr fontId="25"/>
  </si>
  <si>
    <t>秦野市</t>
    <rPh sb="0" eb="3">
      <t>ハダノシ</t>
    </rPh>
    <phoneticPr fontId="25"/>
  </si>
  <si>
    <t>H元.11.27
(H元.11.27)</t>
    <rPh sb="1" eb="2">
      <t>モト</t>
    </rPh>
    <rPh sb="11" eb="12">
      <t>モト</t>
    </rPh>
    <phoneticPr fontId="25"/>
  </si>
  <si>
    <t>西白河郡泉崎村
　〃　　　 矢吹町</t>
    <rPh sb="0" eb="4">
      <t>ニシシラカワグン</t>
    </rPh>
    <rPh sb="4" eb="5">
      <t>イズミ</t>
    </rPh>
    <rPh sb="5" eb="6">
      <t>サキ</t>
    </rPh>
    <rPh sb="6" eb="7">
      <t>ムラ</t>
    </rPh>
    <rPh sb="14" eb="16">
      <t>ヤブキ</t>
    </rPh>
    <rPh sb="16" eb="17">
      <t>チョウ</t>
    </rPh>
    <phoneticPr fontId="25"/>
  </si>
  <si>
    <t>塩滝</t>
    <rPh sb="0" eb="1">
      <t>シオ</t>
    </rPh>
    <rPh sb="1" eb="2">
      <t>タキ</t>
    </rPh>
    <phoneticPr fontId="25"/>
  </si>
  <si>
    <t>ひうちだけ</t>
    <phoneticPr fontId="25"/>
  </si>
  <si>
    <t>S55.3.31
(S56.11.28)</t>
    <phoneticPr fontId="25"/>
  </si>
  <si>
    <t>S51.6.22
(S53.2.28)</t>
    <phoneticPr fontId="25"/>
  </si>
  <si>
    <t>藤沢市</t>
    <rPh sb="0" eb="3">
      <t>フジサワシ</t>
    </rPh>
    <phoneticPr fontId="25"/>
  </si>
  <si>
    <t>ホンシャクナゲ及びベニドウダンの群生地</t>
    <rPh sb="7" eb="8">
      <t>オヨ</t>
    </rPh>
    <rPh sb="16" eb="18">
      <t>グンセイ</t>
    </rPh>
    <rPh sb="18" eb="19">
      <t>チ</t>
    </rPh>
    <phoneticPr fontId="25"/>
  </si>
  <si>
    <t>地形､地質
植物の自生地
野生動物の生息地</t>
    <rPh sb="0" eb="2">
      <t>チケイ</t>
    </rPh>
    <rPh sb="3" eb="5">
      <t>チシツ</t>
    </rPh>
    <rPh sb="6" eb="8">
      <t>ショクブツ</t>
    </rPh>
    <rPh sb="9" eb="12">
      <t>ジセイチ</t>
    </rPh>
    <rPh sb="13" eb="15">
      <t>ヤセイ</t>
    </rPh>
    <rPh sb="15" eb="17">
      <t>ドウブツ</t>
    </rPh>
    <rPh sb="18" eb="21">
      <t>セイソクチ</t>
    </rPh>
    <phoneticPr fontId="25"/>
  </si>
  <si>
    <t>清浄な釜房湖</t>
    <rPh sb="0" eb="2">
      <t>セイジョウ</t>
    </rPh>
    <rPh sb="3" eb="4">
      <t>カマ</t>
    </rPh>
    <rPh sb="4" eb="5">
      <t>フサ</t>
    </rPh>
    <rPh sb="5" eb="6">
      <t>ミズウミ</t>
    </rPh>
    <phoneticPr fontId="25"/>
  </si>
  <si>
    <t>龍頭峡</t>
    <rPh sb="0" eb="2">
      <t>リュウズ</t>
    </rPh>
    <rPh sb="2" eb="3">
      <t>キョウ</t>
    </rPh>
    <phoneticPr fontId="25"/>
  </si>
  <si>
    <t>S54.1.23
(S54.1.23)</t>
    <phoneticPr fontId="25"/>
  </si>
  <si>
    <t>かぞししだみひがし</t>
    <phoneticPr fontId="25"/>
  </si>
  <si>
    <t>むつ市
下北郡風間浦村</t>
    <rPh sb="2" eb="3">
      <t>シ</t>
    </rPh>
    <rPh sb="4" eb="7">
      <t>シモキタグン</t>
    </rPh>
    <rPh sb="7" eb="11">
      <t>カザマウラムラ</t>
    </rPh>
    <phoneticPr fontId="25"/>
  </si>
  <si>
    <t>風穴､ベニバナイチヤクソウ
フジノマンネングサ等</t>
    <rPh sb="0" eb="1">
      <t>フウ</t>
    </rPh>
    <rPh sb="1" eb="2">
      <t>ケツ</t>
    </rPh>
    <rPh sb="23" eb="24">
      <t>トウ</t>
    </rPh>
    <phoneticPr fontId="25"/>
  </si>
  <si>
    <t>内陸部における激しい浸食､滝､渓谷植生</t>
    <rPh sb="0" eb="2">
      <t>ナイリク</t>
    </rPh>
    <rPh sb="2" eb="3">
      <t>ブ</t>
    </rPh>
    <rPh sb="7" eb="8">
      <t>ハゲ</t>
    </rPh>
    <rPh sb="10" eb="12">
      <t>シンショク</t>
    </rPh>
    <rPh sb="13" eb="14">
      <t>タキ</t>
    </rPh>
    <rPh sb="15" eb="17">
      <t>ケイコク</t>
    </rPh>
    <rPh sb="17" eb="19">
      <t>ショクセイ</t>
    </rPh>
    <phoneticPr fontId="25"/>
  </si>
  <si>
    <t>あらやま</t>
    <phoneticPr fontId="25"/>
  </si>
  <si>
    <t>ブナ林、ヒバ矮形-ミズゴケ群落､ミヤマナラ、アカミノイヌツゲ、ハナヒリノキ群落</t>
    <rPh sb="2" eb="3">
      <t>リン</t>
    </rPh>
    <rPh sb="6" eb="7">
      <t>ヒク</t>
    </rPh>
    <rPh sb="7" eb="8">
      <t>カタチ</t>
    </rPh>
    <rPh sb="13" eb="15">
      <t>グンラク</t>
    </rPh>
    <rPh sb="37" eb="39">
      <t>グンラク</t>
    </rPh>
    <phoneticPr fontId="25"/>
  </si>
  <si>
    <t>ゆびたにやま</t>
    <phoneticPr fontId="25"/>
  </si>
  <si>
    <t>矢板市
塩谷郡塩谷町</t>
    <rPh sb="0" eb="3">
      <t>ヤイタシ</t>
    </rPh>
    <rPh sb="4" eb="7">
      <t>シオヤグン</t>
    </rPh>
    <rPh sb="7" eb="9">
      <t>シオヤ</t>
    </rPh>
    <rPh sb="9" eb="10">
      <t>チョウ</t>
    </rPh>
    <phoneticPr fontId="25"/>
  </si>
  <si>
    <t>燧岳</t>
    <rPh sb="0" eb="1">
      <t>ヒウチ</t>
    </rPh>
    <rPh sb="1" eb="2">
      <t>タケ</t>
    </rPh>
    <phoneticPr fontId="25"/>
  </si>
  <si>
    <t>おおやま・ひなた</t>
    <phoneticPr fontId="25"/>
  </si>
  <si>
    <t>高山､亜高山性植生､天然林､湿原</t>
    <rPh sb="0" eb="2">
      <t>コウザン</t>
    </rPh>
    <rPh sb="3" eb="4">
      <t>ア</t>
    </rPh>
    <rPh sb="4" eb="7">
      <t>コウザンセイ</t>
    </rPh>
    <rPh sb="7" eb="9">
      <t>ショクセイ</t>
    </rPh>
    <rPh sb="10" eb="13">
      <t>テンネンリン</t>
    </rPh>
    <rPh sb="14" eb="16">
      <t>シツゲン</t>
    </rPh>
    <phoneticPr fontId="25"/>
  </si>
  <si>
    <t>ほこがだけ　ごんげんだけ</t>
    <phoneticPr fontId="25"/>
  </si>
  <si>
    <t>ののだけやま</t>
    <phoneticPr fontId="25"/>
  </si>
  <si>
    <t>おっぷだけ</t>
    <phoneticPr fontId="25"/>
  </si>
  <si>
    <t>耶麻郡西会津町</t>
    <rPh sb="0" eb="2">
      <t>ヤマ</t>
    </rPh>
    <rPh sb="2" eb="3">
      <t>グン</t>
    </rPh>
    <rPh sb="3" eb="6">
      <t>ニシアイヅ</t>
    </rPh>
    <rPh sb="6" eb="7">
      <t>チョウ</t>
    </rPh>
    <phoneticPr fontId="25"/>
  </si>
  <si>
    <t>あずさざわ</t>
    <phoneticPr fontId="25"/>
  </si>
  <si>
    <t>行人沼</t>
    <rPh sb="0" eb="1">
      <t>ギョウ</t>
    </rPh>
    <rPh sb="1" eb="2">
      <t>ジン</t>
    </rPh>
    <rPh sb="2" eb="3">
      <t>ヌマ</t>
    </rPh>
    <phoneticPr fontId="25"/>
  </si>
  <si>
    <t>中津軽郡西目屋村</t>
    <rPh sb="0" eb="3">
      <t>ナカツガル</t>
    </rPh>
    <rPh sb="3" eb="4">
      <t>グン</t>
    </rPh>
    <rPh sb="4" eb="8">
      <t>ニシメヤムラ</t>
    </rPh>
    <phoneticPr fontId="25"/>
  </si>
  <si>
    <t>渓谷両岸の石英安山岩質
熔結凝灰岩の柱状節理</t>
    <rPh sb="0" eb="2">
      <t>ケイコク</t>
    </rPh>
    <rPh sb="2" eb="4">
      <t>リョウガン</t>
    </rPh>
    <rPh sb="5" eb="7">
      <t>セキエイ</t>
    </rPh>
    <rPh sb="7" eb="10">
      <t>アンザンガン</t>
    </rPh>
    <rPh sb="10" eb="11">
      <t>シツ</t>
    </rPh>
    <rPh sb="12" eb="13">
      <t>ユウ</t>
    </rPh>
    <rPh sb="13" eb="14">
      <t>ケツ</t>
    </rPh>
    <rPh sb="14" eb="17">
      <t>ギョウカイガン</t>
    </rPh>
    <rPh sb="18" eb="20">
      <t>チュウジョウ</t>
    </rPh>
    <rPh sb="20" eb="22">
      <t>セツリ</t>
    </rPh>
    <phoneticPr fontId="25"/>
  </si>
  <si>
    <t>厚木市</t>
    <rPh sb="0" eb="3">
      <t>アツギシ</t>
    </rPh>
    <phoneticPr fontId="25"/>
  </si>
  <si>
    <t>庄原市</t>
    <rPh sb="0" eb="1">
      <t>ショウ</t>
    </rPh>
    <rPh sb="1" eb="2">
      <t>ハラ</t>
    </rPh>
    <rPh sb="2" eb="3">
      <t>シ</t>
    </rPh>
    <phoneticPr fontId="25"/>
  </si>
  <si>
    <t>青海石、奴奈川石
リューコスフィナイト
ベニト石</t>
    <rPh sb="0" eb="1">
      <t>アオ</t>
    </rPh>
    <rPh sb="1" eb="2">
      <t>ウミ</t>
    </rPh>
    <rPh sb="2" eb="3">
      <t>イシ</t>
    </rPh>
    <rPh sb="4" eb="5">
      <t>ヤッコ</t>
    </rPh>
    <rPh sb="5" eb="6">
      <t>ナ</t>
    </rPh>
    <rPh sb="6" eb="7">
      <t>カワ</t>
    </rPh>
    <rPh sb="7" eb="8">
      <t>イシ</t>
    </rPh>
    <rPh sb="23" eb="24">
      <t>イシ</t>
    </rPh>
    <phoneticPr fontId="25"/>
  </si>
  <si>
    <t>貴重な植物､昆虫及び領家変成岩帯における石英産出</t>
    <rPh sb="0" eb="2">
      <t>キチョウ</t>
    </rPh>
    <rPh sb="3" eb="5">
      <t>ショクブツ</t>
    </rPh>
    <rPh sb="6" eb="8">
      <t>コンチュウ</t>
    </rPh>
    <rPh sb="8" eb="9">
      <t>オヨ</t>
    </rPh>
    <rPh sb="10" eb="12">
      <t>リョウケ</t>
    </rPh>
    <rPh sb="12" eb="15">
      <t>ヘンセイガン</t>
    </rPh>
    <rPh sb="15" eb="16">
      <t>タイ</t>
    </rPh>
    <rPh sb="20" eb="22">
      <t>セキエイ</t>
    </rPh>
    <rPh sb="22" eb="24">
      <t>サンシュツ</t>
    </rPh>
    <phoneticPr fontId="25"/>
  </si>
  <si>
    <t>ブナ林
コケモモ-コメツガ群落</t>
    <rPh sb="2" eb="3">
      <t>リン</t>
    </rPh>
    <rPh sb="13" eb="15">
      <t>グンラク</t>
    </rPh>
    <phoneticPr fontId="25"/>
  </si>
  <si>
    <t>社寺林、スギ、サワラ、ヒノキ、シイ、ツバキがあり、中には樹令　100年の大木もある。</t>
    <rPh sb="0" eb="2">
      <t>シャジ</t>
    </rPh>
    <rPh sb="2" eb="3">
      <t>リン</t>
    </rPh>
    <rPh sb="25" eb="26">
      <t>ナカ</t>
    </rPh>
    <rPh sb="28" eb="29">
      <t>キ</t>
    </rPh>
    <rPh sb="29" eb="30">
      <t>レイ</t>
    </rPh>
    <rPh sb="34" eb="35">
      <t>ネン</t>
    </rPh>
    <rPh sb="36" eb="38">
      <t>タイボク</t>
    </rPh>
    <phoneticPr fontId="25"/>
  </si>
  <si>
    <t>荒川の河蝕地形</t>
    <rPh sb="0" eb="2">
      <t>アラカワ</t>
    </rPh>
    <rPh sb="3" eb="4">
      <t>カワ</t>
    </rPh>
    <rPh sb="4" eb="5">
      <t>ショク</t>
    </rPh>
    <rPh sb="5" eb="7">
      <t>チケイ</t>
    </rPh>
    <phoneticPr fontId="25"/>
  </si>
  <si>
    <t>牛越舘山</t>
    <rPh sb="0" eb="2">
      <t>ウシゴエ</t>
    </rPh>
    <rPh sb="2" eb="4">
      <t>タテヤマ</t>
    </rPh>
    <phoneticPr fontId="25"/>
  </si>
  <si>
    <t>尾太岳</t>
    <rPh sb="0" eb="1">
      <t>オ</t>
    </rPh>
    <rPh sb="1" eb="2">
      <t>タ</t>
    </rPh>
    <rPh sb="2" eb="3">
      <t>タケ</t>
    </rPh>
    <phoneticPr fontId="25"/>
  </si>
  <si>
    <t>湿原植物　昆虫</t>
    <rPh sb="0" eb="2">
      <t>シツゲン</t>
    </rPh>
    <rPh sb="2" eb="4">
      <t>ショクブツ</t>
    </rPh>
    <rPh sb="5" eb="7">
      <t>コンチュウ</t>
    </rPh>
    <phoneticPr fontId="25"/>
  </si>
  <si>
    <t>くらやまふうけつ</t>
    <phoneticPr fontId="25"/>
  </si>
  <si>
    <t>小渕</t>
    <rPh sb="0" eb="2">
      <t>オブチ</t>
    </rPh>
    <phoneticPr fontId="25"/>
  </si>
  <si>
    <t>野鹿池山</t>
    <rPh sb="0" eb="1">
      <t>ノ</t>
    </rPh>
    <rPh sb="1" eb="2">
      <t>シカ</t>
    </rPh>
    <rPh sb="2" eb="3">
      <t>イケ</t>
    </rPh>
    <rPh sb="3" eb="4">
      <t>ヤマ</t>
    </rPh>
    <phoneticPr fontId="25"/>
  </si>
  <si>
    <t>よつたきやま</t>
    <phoneticPr fontId="25"/>
  </si>
  <si>
    <t>クロヒメシライトソウ、スハマソウ、シラネアオイ、デワノタツナミソウ、オオヒナノウスツボ、キバナウツギ</t>
    <phoneticPr fontId="25"/>
  </si>
  <si>
    <t>ぼだいむこうやま</t>
    <phoneticPr fontId="25"/>
  </si>
  <si>
    <t>ブナ、イヌブナ、コミネカエデ等温帯天然林</t>
    <rPh sb="14" eb="15">
      <t>トウ</t>
    </rPh>
    <rPh sb="15" eb="17">
      <t>オンタイ</t>
    </rPh>
    <rPh sb="17" eb="20">
      <t>テンネンリン</t>
    </rPh>
    <phoneticPr fontId="25"/>
  </si>
  <si>
    <t>東津軽郡外ヶ浜町
五所川原市
北津軽郡中泊町</t>
    <rPh sb="0" eb="4">
      <t>ヒガシツガルグン</t>
    </rPh>
    <rPh sb="4" eb="5">
      <t>ソト</t>
    </rPh>
    <rPh sb="6" eb="8">
      <t>ハマチョウ</t>
    </rPh>
    <rPh sb="9" eb="14">
      <t>ゴショガワラシ</t>
    </rPh>
    <rPh sb="15" eb="19">
      <t>キタツガルグン</t>
    </rPh>
    <rPh sb="19" eb="20">
      <t>ナカ</t>
    </rPh>
    <rPh sb="20" eb="21">
      <t>トマ</t>
    </rPh>
    <rPh sb="21" eb="22">
      <t>チョウ</t>
    </rPh>
    <phoneticPr fontId="25"/>
  </si>
  <si>
    <t>ヤマツツジ</t>
    <phoneticPr fontId="25"/>
  </si>
  <si>
    <t>9地域</t>
    <rPh sb="1" eb="3">
      <t>チイキ</t>
    </rPh>
    <phoneticPr fontId="25"/>
  </si>
  <si>
    <t>S51.3.16
(S51.3.16)</t>
    <phoneticPr fontId="25"/>
  </si>
  <si>
    <t>木更津市</t>
    <rPh sb="0" eb="4">
      <t>キサラヅシ</t>
    </rPh>
    <phoneticPr fontId="25"/>
  </si>
  <si>
    <t>吉祥山</t>
    <rPh sb="0" eb="2">
      <t>キチジョウ</t>
    </rPh>
    <rPh sb="2" eb="3">
      <t>サン</t>
    </rPh>
    <phoneticPr fontId="25"/>
  </si>
  <si>
    <t>岩手</t>
    <rPh sb="0" eb="2">
      <t>イワテ</t>
    </rPh>
    <phoneticPr fontId="25"/>
  </si>
  <si>
    <t>東茨城郡城里町</t>
    <rPh sb="0" eb="4">
      <t>ヒガシイバラキグン</t>
    </rPh>
    <rPh sb="4" eb="6">
      <t>シロサト</t>
    </rPh>
    <rPh sb="6" eb="7">
      <t>マチ</t>
    </rPh>
    <phoneticPr fontId="25"/>
  </si>
  <si>
    <t>ガン、ハクチョウの越冬渡来地</t>
    <rPh sb="9" eb="11">
      <t>エットウ</t>
    </rPh>
    <rPh sb="11" eb="14">
      <t>トライチ</t>
    </rPh>
    <phoneticPr fontId="25"/>
  </si>
  <si>
    <t>くざかいこうげん</t>
    <phoneticPr fontId="25"/>
  </si>
  <si>
    <t>盛岡市
宮古市</t>
    <rPh sb="0" eb="3">
      <t>モリオカシ</t>
    </rPh>
    <rPh sb="4" eb="6">
      <t>ミヤコ</t>
    </rPh>
    <rPh sb="6" eb="7">
      <t>シ</t>
    </rPh>
    <phoneticPr fontId="25"/>
  </si>
  <si>
    <t>からしま</t>
    <phoneticPr fontId="25"/>
  </si>
  <si>
    <t>利根郡みなかみ町</t>
    <rPh sb="0" eb="3">
      <t>トネグン</t>
    </rPh>
    <rPh sb="7" eb="8">
      <t>チョウ</t>
    </rPh>
    <phoneticPr fontId="25"/>
  </si>
  <si>
    <t>スダジイ、タブノキ
モンキアゲハ</t>
    <phoneticPr fontId="25"/>
  </si>
  <si>
    <t>大仙市</t>
    <rPh sb="0" eb="3">
      <t>ダイセンシ</t>
    </rPh>
    <phoneticPr fontId="25"/>
  </si>
  <si>
    <t>鹿嶋市</t>
    <rPh sb="0" eb="3">
      <t>カシマシ</t>
    </rPh>
    <phoneticPr fontId="25"/>
  </si>
  <si>
    <t>高原･特に残丘を含む準平原地</t>
    <rPh sb="0" eb="2">
      <t>コウゲン</t>
    </rPh>
    <rPh sb="3" eb="4">
      <t>トク</t>
    </rPh>
    <rPh sb="5" eb="6">
      <t>ザン</t>
    </rPh>
    <rPh sb="6" eb="7">
      <t>オカ</t>
    </rPh>
    <rPh sb="8" eb="9">
      <t>フク</t>
    </rPh>
    <rPh sb="10" eb="11">
      <t>ジュン</t>
    </rPh>
    <rPh sb="11" eb="13">
      <t>ヘイゲン</t>
    </rPh>
    <rPh sb="13" eb="14">
      <t>チ</t>
    </rPh>
    <phoneticPr fontId="25"/>
  </si>
  <si>
    <t>からけみしつげん</t>
    <phoneticPr fontId="25"/>
  </si>
  <si>
    <t>区界高原</t>
    <rPh sb="0" eb="2">
      <t>クザカイ</t>
    </rPh>
    <rPh sb="2" eb="4">
      <t>コウゲン</t>
    </rPh>
    <phoneticPr fontId="25"/>
  </si>
  <si>
    <t>ことはたしつげん</t>
    <phoneticPr fontId="25"/>
  </si>
  <si>
    <t>宇都母知神社</t>
    <rPh sb="0" eb="1">
      <t>ウ</t>
    </rPh>
    <rPh sb="1" eb="2">
      <t>ツ</t>
    </rPh>
    <rPh sb="2" eb="3">
      <t>モ</t>
    </rPh>
    <rPh sb="3" eb="4">
      <t>チ</t>
    </rPh>
    <rPh sb="4" eb="6">
      <t>ジンジャ</t>
    </rPh>
    <phoneticPr fontId="25"/>
  </si>
  <si>
    <t>あおまつばやま</t>
    <phoneticPr fontId="25"/>
  </si>
  <si>
    <t>けたがわ</t>
    <phoneticPr fontId="25"/>
  </si>
  <si>
    <t>せんどうじさん</t>
    <phoneticPr fontId="25"/>
  </si>
  <si>
    <t>遠野市</t>
    <rPh sb="0" eb="3">
      <t>トオノシ</t>
    </rPh>
    <phoneticPr fontId="25"/>
  </si>
  <si>
    <t>低層湿原と湿原周辺の動植物</t>
    <rPh sb="0" eb="2">
      <t>テイソウ</t>
    </rPh>
    <rPh sb="2" eb="4">
      <t>シツゲン</t>
    </rPh>
    <rPh sb="5" eb="7">
      <t>シツゲン</t>
    </rPh>
    <rPh sb="7" eb="9">
      <t>シュウヘン</t>
    </rPh>
    <rPh sb="10" eb="13">
      <t>ドウショクブツ</t>
    </rPh>
    <phoneticPr fontId="25"/>
  </si>
  <si>
    <t>ひのとだけ</t>
    <phoneticPr fontId="25"/>
  </si>
  <si>
    <t>みたけやま</t>
    <phoneticPr fontId="25"/>
  </si>
  <si>
    <t>H8.6.14
(H8.6.14)</t>
    <phoneticPr fontId="25"/>
  </si>
  <si>
    <t>S48.8.17
S59.5.1
(縮小)</t>
    <rPh sb="18" eb="20">
      <t>シュクショウ</t>
    </rPh>
    <phoneticPr fontId="25"/>
  </si>
  <si>
    <t>琴畑湿原</t>
    <rPh sb="0" eb="1">
      <t>コト</t>
    </rPh>
    <rPh sb="1" eb="2">
      <t>ハタ</t>
    </rPh>
    <rPh sb="2" eb="4">
      <t>シツゲン</t>
    </rPh>
    <phoneticPr fontId="25"/>
  </si>
  <si>
    <t>なぎそだけ</t>
    <phoneticPr fontId="25"/>
  </si>
  <si>
    <t>S50.12.23
(S57.4.1)</t>
    <phoneticPr fontId="25"/>
  </si>
  <si>
    <t>ゼニタナゴ、キタノアカヒレタビラ、シナイモツゴ、イシガイ目貝類</t>
    <rPh sb="28" eb="29">
      <t>モク</t>
    </rPh>
    <rPh sb="29" eb="31">
      <t>カイルイ</t>
    </rPh>
    <phoneticPr fontId="25"/>
  </si>
  <si>
    <t>オオバクロモジ-ブナ群集
ジュウモンジシダ-サワグルミ群集
ヒノキアスナロ林</t>
    <rPh sb="10" eb="12">
      <t>グンシュウ</t>
    </rPh>
    <rPh sb="27" eb="29">
      <t>グンシュウ</t>
    </rPh>
    <rPh sb="37" eb="38">
      <t>ハヤシ</t>
    </rPh>
    <phoneticPr fontId="25"/>
  </si>
  <si>
    <t>まつもりやま</t>
    <phoneticPr fontId="25"/>
  </si>
  <si>
    <t>あぶらつぼ</t>
    <phoneticPr fontId="25"/>
  </si>
  <si>
    <t>あらかわこうげん</t>
    <phoneticPr fontId="25"/>
  </si>
  <si>
    <t>ナンブアカマツ</t>
    <phoneticPr fontId="25"/>
  </si>
  <si>
    <t>滝及び柱状節理等の特異な河川浸食地形</t>
    <rPh sb="0" eb="1">
      <t>タキ</t>
    </rPh>
    <rPh sb="1" eb="2">
      <t>オヨ</t>
    </rPh>
    <rPh sb="3" eb="5">
      <t>チュウジョウ</t>
    </rPh>
    <rPh sb="5" eb="7">
      <t>セツリ</t>
    </rPh>
    <rPh sb="7" eb="8">
      <t>トウ</t>
    </rPh>
    <rPh sb="9" eb="11">
      <t>トクイ</t>
    </rPh>
    <rPh sb="12" eb="14">
      <t>カセン</t>
    </rPh>
    <rPh sb="14" eb="16">
      <t>シンショク</t>
    </rPh>
    <rPh sb="16" eb="18">
      <t>チケイ</t>
    </rPh>
    <phoneticPr fontId="25"/>
  </si>
  <si>
    <t>桃崎浜</t>
    <rPh sb="0" eb="1">
      <t>モモ</t>
    </rPh>
    <rPh sb="1" eb="2">
      <t>ザキ</t>
    </rPh>
    <rPh sb="2" eb="3">
      <t>ハマ</t>
    </rPh>
    <phoneticPr fontId="25"/>
  </si>
  <si>
    <t>白浜</t>
    <rPh sb="0" eb="2">
      <t>シラハマ</t>
    </rPh>
    <phoneticPr fontId="25"/>
  </si>
  <si>
    <t>いしむしろ</t>
    <phoneticPr fontId="25"/>
  </si>
  <si>
    <t>福島市</t>
    <rPh sb="0" eb="2">
      <t>フクシマ</t>
    </rPh>
    <rPh sb="2" eb="3">
      <t>シ</t>
    </rPh>
    <phoneticPr fontId="25"/>
  </si>
  <si>
    <t>松森山</t>
    <rPh sb="0" eb="2">
      <t>マツモリ</t>
    </rPh>
    <rPh sb="2" eb="3">
      <t>ヤマ</t>
    </rPh>
    <phoneticPr fontId="25"/>
  </si>
  <si>
    <t>雄大な自然景観特にシャクナゲ群落
渓流等</t>
    <rPh sb="0" eb="2">
      <t>ユウダイ</t>
    </rPh>
    <rPh sb="3" eb="5">
      <t>シゼン</t>
    </rPh>
    <rPh sb="5" eb="7">
      <t>ケイカン</t>
    </rPh>
    <rPh sb="7" eb="8">
      <t>トク</t>
    </rPh>
    <rPh sb="14" eb="16">
      <t>グンラク</t>
    </rPh>
    <rPh sb="17" eb="19">
      <t>ケイリュウ</t>
    </rPh>
    <rPh sb="19" eb="20">
      <t>トウ</t>
    </rPh>
    <phoneticPr fontId="25"/>
  </si>
  <si>
    <t>荒川高原</t>
    <rPh sb="0" eb="2">
      <t>アラカワ</t>
    </rPh>
    <rPh sb="2" eb="4">
      <t>コウゲン</t>
    </rPh>
    <phoneticPr fontId="25"/>
  </si>
  <si>
    <t>うれいらさん</t>
    <phoneticPr fontId="25"/>
  </si>
  <si>
    <t>愛本</t>
    <rPh sb="0" eb="2">
      <t>アイモト</t>
    </rPh>
    <phoneticPr fontId="25"/>
  </si>
  <si>
    <t>にいだがわけいこく</t>
    <phoneticPr fontId="25"/>
  </si>
  <si>
    <t>おがのまちたきまえ</t>
    <phoneticPr fontId="25"/>
  </si>
  <si>
    <t>植物の自生地</t>
    <rPh sb="0" eb="2">
      <t>ショクブツ</t>
    </rPh>
    <rPh sb="3" eb="6">
      <t>ジセイチ</t>
    </rPh>
    <phoneticPr fontId="25"/>
  </si>
  <si>
    <t>ヒメウラジロ、ムラサキモメンヅル等の石灰岩地帯特有の植生</t>
    <rPh sb="16" eb="17">
      <t>トウ</t>
    </rPh>
    <rPh sb="18" eb="21">
      <t>セッカイガン</t>
    </rPh>
    <rPh sb="21" eb="23">
      <t>チタイ</t>
    </rPh>
    <rPh sb="23" eb="25">
      <t>トクユウ</t>
    </rPh>
    <rPh sb="26" eb="28">
      <t>ショクセイ</t>
    </rPh>
    <phoneticPr fontId="25"/>
  </si>
  <si>
    <t>とよおか</t>
    <phoneticPr fontId="25"/>
  </si>
  <si>
    <t>加美郡加美町</t>
    <rPh sb="0" eb="2">
      <t>カミ</t>
    </rPh>
    <rPh sb="2" eb="3">
      <t>グン</t>
    </rPh>
    <rPh sb="3" eb="6">
      <t>カミチョウ</t>
    </rPh>
    <phoneticPr fontId="25"/>
  </si>
  <si>
    <t>ケヤキ、コナラ、アカマツ
急峻な連山と砂岩層が縦走する地質構造</t>
    <rPh sb="13" eb="15">
      <t>キュウシュン</t>
    </rPh>
    <rPh sb="16" eb="18">
      <t>レンザン</t>
    </rPh>
    <rPh sb="19" eb="21">
      <t>サガン</t>
    </rPh>
    <rPh sb="21" eb="22">
      <t>ソウ</t>
    </rPh>
    <rPh sb="23" eb="25">
      <t>ジュウソウ</t>
    </rPh>
    <rPh sb="27" eb="29">
      <t>チシツ</t>
    </rPh>
    <rPh sb="29" eb="31">
      <t>コウゾウ</t>
    </rPh>
    <phoneticPr fontId="25"/>
  </si>
  <si>
    <t>ハナノキ</t>
    <phoneticPr fontId="25"/>
  </si>
  <si>
    <t>宇霊羅山</t>
    <rPh sb="0" eb="1">
      <t>ウ</t>
    </rPh>
    <rPh sb="1" eb="2">
      <t>レイ</t>
    </rPh>
    <rPh sb="2" eb="3">
      <t>ラ</t>
    </rPh>
    <rPh sb="3" eb="4">
      <t>ヤマ</t>
    </rPh>
    <phoneticPr fontId="25"/>
  </si>
  <si>
    <t>蓬来山</t>
    <rPh sb="0" eb="1">
      <t>ヨモギ</t>
    </rPh>
    <rPh sb="1" eb="2">
      <t>ライ</t>
    </rPh>
    <rPh sb="2" eb="3">
      <t>ヤマ</t>
    </rPh>
    <phoneticPr fontId="25"/>
  </si>
  <si>
    <t>ろうかんどう</t>
    <phoneticPr fontId="25"/>
  </si>
  <si>
    <t>村松</t>
    <rPh sb="0" eb="2">
      <t>ムラマツ</t>
    </rPh>
    <phoneticPr fontId="25"/>
  </si>
  <si>
    <t>天然林
人工林</t>
    <rPh sb="0" eb="3">
      <t>テンネンリン</t>
    </rPh>
    <rPh sb="4" eb="7">
      <t>ジンコウリン</t>
    </rPh>
    <phoneticPr fontId="25"/>
  </si>
  <si>
    <t>椛の湖畔</t>
    <rPh sb="0" eb="1">
      <t>モミジ</t>
    </rPh>
    <rPh sb="2" eb="4">
      <t>コハン</t>
    </rPh>
    <phoneticPr fontId="25"/>
  </si>
  <si>
    <t>みなみたかはら</t>
    <phoneticPr fontId="25"/>
  </si>
  <si>
    <t>暖地性シダ
鍾乳洞</t>
    <rPh sb="0" eb="3">
      <t>ダンチセイ</t>
    </rPh>
    <rPh sb="6" eb="9">
      <t>ショウニュウドウ</t>
    </rPh>
    <phoneticPr fontId="25"/>
  </si>
  <si>
    <t>S48.12.5
(S50.12.9)</t>
    <phoneticPr fontId="25"/>
  </si>
  <si>
    <t>S58.5.4
(S58.5.4)</t>
    <phoneticPr fontId="25"/>
  </si>
  <si>
    <t>気仙郡住田町</t>
    <rPh sb="0" eb="3">
      <t>ケセングン</t>
    </rPh>
    <rPh sb="3" eb="6">
      <t>スミダマチ</t>
    </rPh>
    <phoneticPr fontId="25"/>
  </si>
  <si>
    <t>生成途上の石灰洞</t>
    <rPh sb="0" eb="2">
      <t>セイセイ</t>
    </rPh>
    <rPh sb="2" eb="4">
      <t>トジョウ</t>
    </rPh>
    <rPh sb="5" eb="7">
      <t>セッカイ</t>
    </rPh>
    <rPh sb="7" eb="8">
      <t>ドウ</t>
    </rPh>
    <phoneticPr fontId="25"/>
  </si>
  <si>
    <t>名取市　　　　　　　　　柴田郡村田町</t>
    <rPh sb="0" eb="3">
      <t>ナトリシ</t>
    </rPh>
    <rPh sb="12" eb="15">
      <t>シバタグン</t>
    </rPh>
    <rPh sb="15" eb="18">
      <t>ムラタマチ</t>
    </rPh>
    <phoneticPr fontId="25"/>
  </si>
  <si>
    <t>滝観洞</t>
    <rPh sb="0" eb="1">
      <t>タキ</t>
    </rPh>
    <rPh sb="1" eb="2">
      <t>カン</t>
    </rPh>
    <rPh sb="2" eb="3">
      <t>ホラ</t>
    </rPh>
    <phoneticPr fontId="25"/>
  </si>
  <si>
    <t>シイノキ、ウラジロガシ等の常緑広葉樹林とヒノキ-ホンシャクナゲ群落</t>
    <rPh sb="11" eb="12">
      <t>トウ</t>
    </rPh>
    <rPh sb="13" eb="15">
      <t>ジョウリョク</t>
    </rPh>
    <rPh sb="15" eb="17">
      <t>コウヨウ</t>
    </rPh>
    <rPh sb="17" eb="19">
      <t>ジュリン</t>
    </rPh>
    <rPh sb="31" eb="33">
      <t>グンラク</t>
    </rPh>
    <phoneticPr fontId="25"/>
  </si>
  <si>
    <t>中間湿原と湿原周辺の動植物</t>
    <rPh sb="0" eb="2">
      <t>チュウカン</t>
    </rPh>
    <rPh sb="2" eb="4">
      <t>シツゲン</t>
    </rPh>
    <rPh sb="5" eb="7">
      <t>シツゲン</t>
    </rPh>
    <rPh sb="7" eb="9">
      <t>シュウヘン</t>
    </rPh>
    <rPh sb="10" eb="13">
      <t>ドウショクブツ</t>
    </rPh>
    <phoneticPr fontId="25"/>
  </si>
  <si>
    <t>いくまじんじゃしゃそう</t>
    <phoneticPr fontId="25"/>
  </si>
  <si>
    <t>おおほら</t>
    <phoneticPr fontId="25"/>
  </si>
  <si>
    <t>足柄上郡大井町</t>
    <rPh sb="0" eb="4">
      <t>アシガラカミグン</t>
    </rPh>
    <rPh sb="4" eb="7">
      <t>オオイマチ</t>
    </rPh>
    <phoneticPr fontId="25"/>
  </si>
  <si>
    <t>笹森山</t>
    <rPh sb="0" eb="2">
      <t>ササモリ</t>
    </rPh>
    <rPh sb="2" eb="3">
      <t>ヤマ</t>
    </rPh>
    <phoneticPr fontId="25"/>
  </si>
  <si>
    <t>女体山</t>
    <rPh sb="0" eb="2">
      <t>ニョタイ</t>
    </rPh>
    <rPh sb="2" eb="3">
      <t>ヤマ</t>
    </rPh>
    <phoneticPr fontId="25"/>
  </si>
  <si>
    <t>大洞カルスト</t>
    <rPh sb="0" eb="1">
      <t>オオ</t>
    </rPh>
    <rPh sb="1" eb="2">
      <t>ホラ</t>
    </rPh>
    <phoneticPr fontId="25"/>
  </si>
  <si>
    <t>まなづる</t>
    <phoneticPr fontId="25"/>
  </si>
  <si>
    <t>クヌギ、コナラの二次林</t>
    <rPh sb="8" eb="10">
      <t>ニジ</t>
    </rPh>
    <rPh sb="10" eb="11">
      <t>リン</t>
    </rPh>
    <phoneticPr fontId="25"/>
  </si>
  <si>
    <t>ほうらいさん</t>
    <phoneticPr fontId="25"/>
  </si>
  <si>
    <t>はるこやち</t>
    <phoneticPr fontId="25"/>
  </si>
  <si>
    <t>S53.3.30
(S53.7.15)</t>
    <phoneticPr fontId="25"/>
  </si>
  <si>
    <t>流紋岩崖錐堆積物の崩壊による風穴
オオタカネイバラ等の風穴植物群落</t>
    <rPh sb="0" eb="3">
      <t>リュウモンガン</t>
    </rPh>
    <rPh sb="3" eb="4">
      <t>ガケ</t>
    </rPh>
    <rPh sb="4" eb="5">
      <t>スイ</t>
    </rPh>
    <rPh sb="5" eb="7">
      <t>タイセキ</t>
    </rPh>
    <rPh sb="7" eb="8">
      <t>ブツ</t>
    </rPh>
    <rPh sb="9" eb="11">
      <t>ホウカイ</t>
    </rPh>
    <rPh sb="14" eb="15">
      <t>フウ</t>
    </rPh>
    <rPh sb="15" eb="16">
      <t>ケツ</t>
    </rPh>
    <rPh sb="25" eb="26">
      <t>トウ</t>
    </rPh>
    <rPh sb="27" eb="28">
      <t>フウ</t>
    </rPh>
    <rPh sb="28" eb="29">
      <t>ケツ</t>
    </rPh>
    <rPh sb="29" eb="31">
      <t>ショクブツ</t>
    </rPh>
    <rPh sb="31" eb="33">
      <t>グンラク</t>
    </rPh>
    <phoneticPr fontId="25"/>
  </si>
  <si>
    <t>S50.12.9
(S50.12.9)</t>
    <phoneticPr fontId="25"/>
  </si>
  <si>
    <t>奥州市
一関市</t>
    <rPh sb="0" eb="2">
      <t>オウシュウ</t>
    </rPh>
    <rPh sb="2" eb="3">
      <t>シ</t>
    </rPh>
    <rPh sb="4" eb="6">
      <t>イチノセキ</t>
    </rPh>
    <rPh sb="6" eb="7">
      <t>シ</t>
    </rPh>
    <phoneticPr fontId="25"/>
  </si>
  <si>
    <t>菅生沼</t>
    <rPh sb="0" eb="2">
      <t>スガオ</t>
    </rPh>
    <rPh sb="2" eb="3">
      <t>ヌマ</t>
    </rPh>
    <phoneticPr fontId="25"/>
  </si>
  <si>
    <t>くろいわこくうぞう</t>
    <phoneticPr fontId="25"/>
  </si>
  <si>
    <t>石田ブヨメキ</t>
    <rPh sb="0" eb="2">
      <t>イシダ</t>
    </rPh>
    <phoneticPr fontId="25"/>
  </si>
  <si>
    <t>オオタカネバラ、ヒモカズラ等の蛇紋岩地帯特有の植生</t>
    <rPh sb="13" eb="14">
      <t>トウ</t>
    </rPh>
    <rPh sb="15" eb="16">
      <t>ジャ</t>
    </rPh>
    <rPh sb="16" eb="17">
      <t>モン</t>
    </rPh>
    <rPh sb="17" eb="18">
      <t>イワ</t>
    </rPh>
    <rPh sb="18" eb="20">
      <t>チタイ</t>
    </rPh>
    <rPh sb="20" eb="22">
      <t>トクユウ</t>
    </rPh>
    <rPh sb="23" eb="25">
      <t>ショクセイ</t>
    </rPh>
    <phoneticPr fontId="25"/>
  </si>
  <si>
    <t>S56.10.23
(S56.10.23)</t>
    <phoneticPr fontId="25"/>
  </si>
  <si>
    <t>山中山</t>
    <rPh sb="0" eb="2">
      <t>ヤマナカ</t>
    </rPh>
    <rPh sb="2" eb="3">
      <t>ヤマ</t>
    </rPh>
    <phoneticPr fontId="25"/>
  </si>
  <si>
    <t>タブノキ、ヤブツバキ、スハマソウ、ギョウジャニンニク、カタクリ、キクザキイチリンソウ、エゾエンゴサク</t>
    <phoneticPr fontId="25"/>
  </si>
  <si>
    <t>青松葉山</t>
    <rPh sb="0" eb="1">
      <t>アオ</t>
    </rPh>
    <rPh sb="1" eb="2">
      <t>マツ</t>
    </rPh>
    <rPh sb="2" eb="4">
      <t>ハヤマ</t>
    </rPh>
    <phoneticPr fontId="25"/>
  </si>
  <si>
    <t>いちのみや</t>
    <phoneticPr fontId="25"/>
  </si>
  <si>
    <t>高知</t>
    <rPh sb="0" eb="2">
      <t>コウチ</t>
    </rPh>
    <phoneticPr fontId="25"/>
  </si>
  <si>
    <t>下閉伊郡岩泉町
宮古市</t>
    <rPh sb="0" eb="1">
      <t>シモ</t>
    </rPh>
    <rPh sb="1" eb="2">
      <t>シ</t>
    </rPh>
    <rPh sb="2" eb="3">
      <t>イ</t>
    </rPh>
    <rPh sb="3" eb="4">
      <t>グン</t>
    </rPh>
    <rPh sb="4" eb="7">
      <t>イワイズミチョウ</t>
    </rPh>
    <rPh sb="8" eb="10">
      <t>ミヤコ</t>
    </rPh>
    <rPh sb="10" eb="11">
      <t>シ</t>
    </rPh>
    <phoneticPr fontId="25"/>
  </si>
  <si>
    <t>みょうじんがたけ</t>
    <phoneticPr fontId="25"/>
  </si>
  <si>
    <t>S51.5.7
(S51.5.7)</t>
    <phoneticPr fontId="25"/>
  </si>
  <si>
    <t>ハルニレ、カツラ、ミズナラ等の天然林</t>
    <rPh sb="13" eb="14">
      <t>トウ</t>
    </rPh>
    <rPh sb="15" eb="18">
      <t>テンネンリン</t>
    </rPh>
    <phoneticPr fontId="25"/>
  </si>
  <si>
    <t>明神ヶ岳</t>
    <rPh sb="0" eb="2">
      <t>ミョウジン</t>
    </rPh>
    <rPh sb="3" eb="4">
      <t>タケ</t>
    </rPh>
    <phoneticPr fontId="25"/>
  </si>
  <si>
    <t>あいもと</t>
    <phoneticPr fontId="25"/>
  </si>
  <si>
    <t>露熊山峡</t>
    <rPh sb="0" eb="1">
      <t>ツユ</t>
    </rPh>
    <rPh sb="1" eb="2">
      <t>クマ</t>
    </rPh>
    <rPh sb="2" eb="4">
      <t>サンキョウ</t>
    </rPh>
    <phoneticPr fontId="25"/>
  </si>
  <si>
    <t>コジイ、アラカシ、アカガシ、ホソバタブ等の照葉樹林</t>
    <rPh sb="19" eb="20">
      <t>トウ</t>
    </rPh>
    <rPh sb="21" eb="25">
      <t>ショウヨウジュリン</t>
    </rPh>
    <phoneticPr fontId="25"/>
  </si>
  <si>
    <t>かぞししだみにし</t>
    <phoneticPr fontId="25"/>
  </si>
  <si>
    <t>アオモリトドマツ林とダケカンバ-チシマザサ群落</t>
    <rPh sb="8" eb="9">
      <t>リン</t>
    </rPh>
    <rPh sb="21" eb="23">
      <t>グンラク</t>
    </rPh>
    <phoneticPr fontId="25"/>
  </si>
  <si>
    <t>白河市</t>
    <rPh sb="0" eb="3">
      <t>シラカワシ</t>
    </rPh>
    <phoneticPr fontId="25"/>
  </si>
  <si>
    <t>S49.3.15
S49.7.1
(拡張)</t>
    <rPh sb="18" eb="20">
      <t>カクチョウ</t>
    </rPh>
    <phoneticPr fontId="25"/>
  </si>
  <si>
    <t>安本</t>
    <rPh sb="0" eb="2">
      <t>ヤスモト</t>
    </rPh>
    <phoneticPr fontId="25"/>
  </si>
  <si>
    <t>大悲山</t>
    <rPh sb="0" eb="1">
      <t>タイ</t>
    </rPh>
    <rPh sb="1" eb="2">
      <t>カナ</t>
    </rPh>
    <rPh sb="2" eb="3">
      <t>ヤマ</t>
    </rPh>
    <phoneticPr fontId="25"/>
  </si>
  <si>
    <t>刈女木</t>
    <rPh sb="0" eb="1">
      <t>カリ</t>
    </rPh>
    <rPh sb="1" eb="2">
      <t>オンナ</t>
    </rPh>
    <rPh sb="2" eb="3">
      <t>キ</t>
    </rPh>
    <phoneticPr fontId="25"/>
  </si>
  <si>
    <t>ひつとりしつげん</t>
    <phoneticPr fontId="25"/>
  </si>
  <si>
    <t>下閉伊郡岩泉町</t>
    <rPh sb="0" eb="1">
      <t>シモ</t>
    </rPh>
    <rPh sb="1" eb="2">
      <t>シ</t>
    </rPh>
    <rPh sb="2" eb="3">
      <t>イ</t>
    </rPh>
    <rPh sb="3" eb="4">
      <t>グン</t>
    </rPh>
    <rPh sb="4" eb="7">
      <t>イワイズミチョウ</t>
    </rPh>
    <phoneticPr fontId="25"/>
  </si>
  <si>
    <t>滝
ブナ林</t>
    <rPh sb="0" eb="1">
      <t>タキ</t>
    </rPh>
    <rPh sb="4" eb="5">
      <t>リン</t>
    </rPh>
    <phoneticPr fontId="25"/>
  </si>
  <si>
    <t>おおひら</t>
    <phoneticPr fontId="25"/>
  </si>
  <si>
    <t>くろいわ</t>
    <phoneticPr fontId="25"/>
  </si>
  <si>
    <t>S59.3.30
(S59.3.30)</t>
    <phoneticPr fontId="25"/>
  </si>
  <si>
    <t>丹後上世屋内山</t>
    <rPh sb="0" eb="2">
      <t>タンゴ</t>
    </rPh>
    <rPh sb="2" eb="3">
      <t>カミ</t>
    </rPh>
    <rPh sb="3" eb="4">
      <t>セ</t>
    </rPh>
    <rPh sb="4" eb="5">
      <t>ヤ</t>
    </rPh>
    <rPh sb="5" eb="7">
      <t>ウチヤマ</t>
    </rPh>
    <phoneticPr fontId="25"/>
  </si>
  <si>
    <t>　　　　　さわ・のがわ</t>
    <phoneticPr fontId="25"/>
  </si>
  <si>
    <t>わやましつげん</t>
    <phoneticPr fontId="25"/>
  </si>
  <si>
    <t>根本沢</t>
    <rPh sb="0" eb="2">
      <t>ネモト</t>
    </rPh>
    <rPh sb="2" eb="3">
      <t>ザワ</t>
    </rPh>
    <phoneticPr fontId="25"/>
  </si>
  <si>
    <t>S58.10.14
(S58.10.14)</t>
    <phoneticPr fontId="25"/>
  </si>
  <si>
    <t>みやとこしつげん</t>
    <phoneticPr fontId="25"/>
  </si>
  <si>
    <t>仙台市</t>
    <rPh sb="0" eb="3">
      <t>センダイシ</t>
    </rPh>
    <phoneticPr fontId="25"/>
  </si>
  <si>
    <t>長井市
西村山郡朝日町</t>
    <rPh sb="0" eb="3">
      <t>ナガイシ</t>
    </rPh>
    <rPh sb="4" eb="8">
      <t>ニシムラヤマグン</t>
    </rPh>
    <rPh sb="8" eb="11">
      <t>アサヒチョウ</t>
    </rPh>
    <phoneticPr fontId="25"/>
  </si>
  <si>
    <t>マンリョウ、シダ類
豊富な昆虫類</t>
    <rPh sb="8" eb="9">
      <t>ルイ</t>
    </rPh>
    <rPh sb="10" eb="12">
      <t>ホウフ</t>
    </rPh>
    <rPh sb="13" eb="16">
      <t>コンチュウルイ</t>
    </rPh>
    <phoneticPr fontId="25"/>
  </si>
  <si>
    <t>釜石市</t>
    <rPh sb="0" eb="3">
      <t>カマイシシ</t>
    </rPh>
    <phoneticPr fontId="25"/>
  </si>
  <si>
    <t>秋田市</t>
    <rPh sb="0" eb="3">
      <t>アキタシ</t>
    </rPh>
    <phoneticPr fontId="25"/>
  </si>
  <si>
    <t>湿原及びその周辺の動植物､湿原の遷移の系列</t>
    <rPh sb="0" eb="2">
      <t>シツゲン</t>
    </rPh>
    <rPh sb="2" eb="3">
      <t>オヨ</t>
    </rPh>
    <rPh sb="6" eb="8">
      <t>シュウヘン</t>
    </rPh>
    <rPh sb="9" eb="12">
      <t>ドウショクブツ</t>
    </rPh>
    <rPh sb="13" eb="15">
      <t>シツゲン</t>
    </rPh>
    <rPh sb="16" eb="18">
      <t>センイ</t>
    </rPh>
    <rPh sb="19" eb="21">
      <t>ケイレツ</t>
    </rPh>
    <phoneticPr fontId="25"/>
  </si>
  <si>
    <t>鍋足山</t>
    <rPh sb="0" eb="1">
      <t>ナベ</t>
    </rPh>
    <rPh sb="1" eb="2">
      <t>アシ</t>
    </rPh>
    <rPh sb="2" eb="3">
      <t>サン</t>
    </rPh>
    <phoneticPr fontId="25"/>
  </si>
  <si>
    <t>がりめぎ</t>
    <phoneticPr fontId="25"/>
  </si>
  <si>
    <t>コジイ、モミ、ツガを主とした天然林</t>
    <rPh sb="10" eb="11">
      <t>オモ</t>
    </rPh>
    <rPh sb="14" eb="17">
      <t>テンネンリン</t>
    </rPh>
    <phoneticPr fontId="25"/>
  </si>
  <si>
    <t>和山湿原</t>
    <rPh sb="0" eb="1">
      <t>ワ</t>
    </rPh>
    <rPh sb="1" eb="2">
      <t>ヤマ</t>
    </rPh>
    <rPh sb="2" eb="4">
      <t>シツゲン</t>
    </rPh>
    <phoneticPr fontId="25"/>
  </si>
  <si>
    <t>S51.10.8
(S53.4.21)</t>
    <phoneticPr fontId="25"/>
  </si>
  <si>
    <t>さんじょう</t>
    <phoneticPr fontId="25"/>
  </si>
  <si>
    <t>しらはま</t>
    <phoneticPr fontId="25"/>
  </si>
  <si>
    <t>滝子山</t>
    <rPh sb="0" eb="1">
      <t>タキ</t>
    </rPh>
    <rPh sb="1" eb="2">
      <t>コ</t>
    </rPh>
    <rPh sb="2" eb="3">
      <t>ヤマ</t>
    </rPh>
    <phoneticPr fontId="25"/>
  </si>
  <si>
    <t>滝沢市</t>
    <rPh sb="0" eb="2">
      <t>タキザワ</t>
    </rPh>
    <rPh sb="2" eb="3">
      <t>シ</t>
    </rPh>
    <phoneticPr fontId="25"/>
  </si>
  <si>
    <t>本県最大規模の低層湿原</t>
    <rPh sb="0" eb="2">
      <t>ホンケン</t>
    </rPh>
    <rPh sb="2" eb="4">
      <t>サイダイ</t>
    </rPh>
    <rPh sb="4" eb="6">
      <t>キボ</t>
    </rPh>
    <rPh sb="7" eb="9">
      <t>テイソウ</t>
    </rPh>
    <rPh sb="9" eb="11">
      <t>シツゲン</t>
    </rPh>
    <phoneticPr fontId="25"/>
  </si>
  <si>
    <t>春子谷地</t>
    <rPh sb="0" eb="2">
      <t>ハルコ</t>
    </rPh>
    <rPh sb="2" eb="4">
      <t>ヤチ</t>
    </rPh>
    <phoneticPr fontId="25"/>
  </si>
  <si>
    <t>池沼・湿原</t>
    <rPh sb="0" eb="1">
      <t>イケ</t>
    </rPh>
    <rPh sb="1" eb="2">
      <t>ヌマ</t>
    </rPh>
    <rPh sb="3" eb="5">
      <t>シツゲン</t>
    </rPh>
    <phoneticPr fontId="25"/>
  </si>
  <si>
    <t>岩壁､岩城､渕、河岸植生</t>
    <rPh sb="0" eb="1">
      <t>イワ</t>
    </rPh>
    <rPh sb="1" eb="2">
      <t>カベ</t>
    </rPh>
    <rPh sb="3" eb="5">
      <t>イワキ</t>
    </rPh>
    <rPh sb="6" eb="7">
      <t>フチ</t>
    </rPh>
    <rPh sb="8" eb="10">
      <t>カガン</t>
    </rPh>
    <rPh sb="10" eb="12">
      <t>ショクセイ</t>
    </rPh>
    <phoneticPr fontId="25"/>
  </si>
  <si>
    <t>富山</t>
    <rPh sb="0" eb="2">
      <t>トヤマ</t>
    </rPh>
    <phoneticPr fontId="25"/>
  </si>
  <si>
    <t>ささもりやま</t>
    <phoneticPr fontId="25"/>
  </si>
  <si>
    <t>白鳥山</t>
    <rPh sb="0" eb="1">
      <t>シロ</t>
    </rPh>
    <rPh sb="1" eb="2">
      <t>トリ</t>
    </rPh>
    <rPh sb="2" eb="3">
      <t>ヤマ</t>
    </rPh>
    <phoneticPr fontId="25"/>
  </si>
  <si>
    <t>ヒロハドウダンツツジ</t>
    <phoneticPr fontId="25"/>
  </si>
  <si>
    <t>栗原市
大崎市</t>
    <rPh sb="0" eb="2">
      <t>クリハラ</t>
    </rPh>
    <rPh sb="2" eb="3">
      <t>シ</t>
    </rPh>
    <rPh sb="4" eb="6">
      <t>オオサキ</t>
    </rPh>
    <rPh sb="6" eb="7">
      <t>シ</t>
    </rPh>
    <phoneticPr fontId="25"/>
  </si>
  <si>
    <t>15地域</t>
    <phoneticPr fontId="27"/>
  </si>
  <si>
    <t>宮城</t>
    <rPh sb="0" eb="2">
      <t>ミヤギ</t>
    </rPh>
    <phoneticPr fontId="25"/>
  </si>
  <si>
    <t>いずぬま・うちぬま</t>
    <phoneticPr fontId="25"/>
  </si>
  <si>
    <t>登米市
栗原市</t>
    <rPh sb="0" eb="1">
      <t>ト</t>
    </rPh>
    <rPh sb="1" eb="2">
      <t>マイ</t>
    </rPh>
    <rPh sb="2" eb="3">
      <t>シ</t>
    </rPh>
    <rPh sb="4" eb="6">
      <t>クリハラ</t>
    </rPh>
    <rPh sb="6" eb="7">
      <t>シ</t>
    </rPh>
    <phoneticPr fontId="25"/>
  </si>
  <si>
    <t>１６地域</t>
    <rPh sb="2" eb="4">
      <t>チイキ</t>
    </rPh>
    <phoneticPr fontId="25"/>
  </si>
  <si>
    <t>菖蒲沢</t>
    <rPh sb="0" eb="2">
      <t>ショウブ</t>
    </rPh>
    <rPh sb="2" eb="3">
      <t>サワ</t>
    </rPh>
    <phoneticPr fontId="25"/>
  </si>
  <si>
    <t>野生動物の生息地</t>
    <rPh sb="0" eb="2">
      <t>ヤセイ</t>
    </rPh>
    <rPh sb="2" eb="4">
      <t>ドウブツ</t>
    </rPh>
    <rPh sb="5" eb="8">
      <t>セイソクチ</t>
    </rPh>
    <phoneticPr fontId="25"/>
  </si>
  <si>
    <t>鯉が窪</t>
    <rPh sb="0" eb="1">
      <t>コイ</t>
    </rPh>
    <rPh sb="2" eb="3">
      <t>クボ</t>
    </rPh>
    <phoneticPr fontId="25"/>
  </si>
  <si>
    <t>とくらやま</t>
    <phoneticPr fontId="25"/>
  </si>
  <si>
    <t>モミ、ブナ、ミズナラ</t>
    <phoneticPr fontId="25"/>
  </si>
  <si>
    <t>比川地先</t>
    <rPh sb="0" eb="1">
      <t>ヒ</t>
    </rPh>
    <rPh sb="1" eb="2">
      <t>カワ</t>
    </rPh>
    <rPh sb="2" eb="3">
      <t>チ</t>
    </rPh>
    <rPh sb="3" eb="4">
      <t>サキ</t>
    </rPh>
    <phoneticPr fontId="25"/>
  </si>
  <si>
    <t>馬掛</t>
    <rPh sb="0" eb="1">
      <t>マ</t>
    </rPh>
    <rPh sb="1" eb="2">
      <t>ガ</t>
    </rPh>
    <phoneticPr fontId="25"/>
  </si>
  <si>
    <t>H22.4.2
（H22.4.2)</t>
  </si>
  <si>
    <t>伊豆沼･内沼</t>
    <rPh sb="0" eb="2">
      <t>イズ</t>
    </rPh>
    <rPh sb="2" eb="3">
      <t>ヌマ</t>
    </rPh>
    <rPh sb="4" eb="5">
      <t>ウチ</t>
    </rPh>
    <rPh sb="5" eb="6">
      <t>ヌマ</t>
    </rPh>
    <phoneticPr fontId="25"/>
  </si>
  <si>
    <t>遠田郡涌谷町</t>
    <rPh sb="0" eb="2">
      <t>オンダ</t>
    </rPh>
    <rPh sb="2" eb="3">
      <t>グン</t>
    </rPh>
    <rPh sb="3" eb="4">
      <t>ワ</t>
    </rPh>
    <rPh sb="4" eb="5">
      <t>タニ</t>
    </rPh>
    <rPh sb="5" eb="6">
      <t>マチ</t>
    </rPh>
    <phoneticPr fontId="25"/>
  </si>
  <si>
    <t>特異な地形・地質　　　　　　　　　　　　　　　　　　　　湿生・抽水植物群落　　　　　　　　　　　　　　　　　　　　　ルリイトトンボなどの昆虫類</t>
    <rPh sb="0" eb="2">
      <t>トクイ</t>
    </rPh>
    <rPh sb="3" eb="5">
      <t>チケイ</t>
    </rPh>
    <rPh sb="6" eb="8">
      <t>チシツ</t>
    </rPh>
    <rPh sb="28" eb="30">
      <t>シッセイ</t>
    </rPh>
    <rPh sb="31" eb="32">
      <t>チュウ</t>
    </rPh>
    <rPh sb="32" eb="33">
      <t>ミズ</t>
    </rPh>
    <rPh sb="33" eb="35">
      <t>ショクブツ</t>
    </rPh>
    <rPh sb="35" eb="37">
      <t>グンラク</t>
    </rPh>
    <rPh sb="68" eb="71">
      <t>コンチュウルイ</t>
    </rPh>
    <phoneticPr fontId="25"/>
  </si>
  <si>
    <t>S60.10.8
(S60.10.8)
H15.11.4拡張</t>
    <rPh sb="28" eb="30">
      <t>カクチョウ</t>
    </rPh>
    <phoneticPr fontId="25"/>
  </si>
  <si>
    <t>S52.9.30
(S52.9.30)</t>
    <phoneticPr fontId="25"/>
  </si>
  <si>
    <t>おおさわしつげん</t>
    <phoneticPr fontId="25"/>
  </si>
  <si>
    <t>S54.3.20
(S54.12.28)</t>
    <phoneticPr fontId="25"/>
  </si>
  <si>
    <t>せきさん</t>
    <phoneticPr fontId="25"/>
  </si>
  <si>
    <t>ふかさわ</t>
    <phoneticPr fontId="25"/>
  </si>
  <si>
    <t>S49.3.15
H22.3.23
(拡張)</t>
    <rPh sb="19" eb="21">
      <t>カクチョウ</t>
    </rPh>
    <phoneticPr fontId="25"/>
  </si>
  <si>
    <t>すぐれた人工林</t>
    <rPh sb="4" eb="7">
      <t>ジンコウリン</t>
    </rPh>
    <phoneticPr fontId="25"/>
  </si>
  <si>
    <t>ウラジロガシ群落､イタジイ林､リュウキュウコクタン-フクギ群落
ビロウ-アカハダグス群落</t>
    <rPh sb="6" eb="8">
      <t>グンラク</t>
    </rPh>
    <rPh sb="13" eb="14">
      <t>リン</t>
    </rPh>
    <rPh sb="29" eb="31">
      <t>グンラク</t>
    </rPh>
    <rPh sb="42" eb="44">
      <t>グンラク</t>
    </rPh>
    <phoneticPr fontId="25"/>
  </si>
  <si>
    <t>おけがやぬま</t>
    <phoneticPr fontId="25"/>
  </si>
  <si>
    <t>海蝕地形</t>
    <rPh sb="0" eb="1">
      <t>ウミ</t>
    </rPh>
    <rPh sb="1" eb="2">
      <t>ショク</t>
    </rPh>
    <rPh sb="2" eb="4">
      <t>チケイ</t>
    </rPh>
    <phoneticPr fontId="25"/>
  </si>
  <si>
    <t>スギ、ヒノキの植林地とクリ、ミズナラ、クヌギ、コナラの混交林からなる。</t>
    <rPh sb="7" eb="9">
      <t>ショクリン</t>
    </rPh>
    <rPh sb="9" eb="10">
      <t>チ</t>
    </rPh>
    <rPh sb="27" eb="29">
      <t>コンコウ</t>
    </rPh>
    <rPh sb="29" eb="30">
      <t>リン</t>
    </rPh>
    <phoneticPr fontId="25"/>
  </si>
  <si>
    <t>スギ</t>
    <phoneticPr fontId="25"/>
  </si>
  <si>
    <t>湖沼､湿原</t>
    <rPh sb="0" eb="2">
      <t>コショウ</t>
    </rPh>
    <rPh sb="3" eb="5">
      <t>シツゲン</t>
    </rPh>
    <phoneticPr fontId="25"/>
  </si>
  <si>
    <t>S55.4.30
S63.12.21
(変更)
(S55.4.30)
(S63.12.21)
(変更)</t>
    <rPh sb="20" eb="22">
      <t>ヘンコウ</t>
    </rPh>
    <rPh sb="48" eb="50">
      <t>ヘンコウ</t>
    </rPh>
    <phoneticPr fontId="25"/>
  </si>
  <si>
    <t>つむじ倉</t>
    <rPh sb="3" eb="4">
      <t>クラ</t>
    </rPh>
    <phoneticPr fontId="25"/>
  </si>
  <si>
    <t>箟岳山</t>
    <rPh sb="0" eb="1">
      <t>シノダケ</t>
    </rPh>
    <rPh sb="1" eb="2">
      <t>タケ</t>
    </rPh>
    <rPh sb="2" eb="3">
      <t>ヤマ</t>
    </rPh>
    <phoneticPr fontId="25"/>
  </si>
  <si>
    <t>うえのたいら</t>
    <phoneticPr fontId="25"/>
  </si>
  <si>
    <t>せんだいわんかいひん</t>
    <phoneticPr fontId="25"/>
  </si>
  <si>
    <t>沢杉</t>
    <rPh sb="0" eb="1">
      <t>サワ</t>
    </rPh>
    <rPh sb="1" eb="2">
      <t>スギ</t>
    </rPh>
    <phoneticPr fontId="25"/>
  </si>
  <si>
    <t>山北・共和</t>
    <rPh sb="0" eb="2">
      <t>ヤマキタ</t>
    </rPh>
    <rPh sb="3" eb="5">
      <t>キョウワ</t>
    </rPh>
    <phoneticPr fontId="25"/>
  </si>
  <si>
    <t>ふくれぎかどやま</t>
    <phoneticPr fontId="25"/>
  </si>
  <si>
    <t>あおとりやま</t>
    <phoneticPr fontId="25"/>
  </si>
  <si>
    <t>S48.8.17
S61.4.30
(縮小)</t>
    <rPh sb="19" eb="21">
      <t>シュクショウ</t>
    </rPh>
    <phoneticPr fontId="25"/>
  </si>
  <si>
    <t>木戸川</t>
    <rPh sb="0" eb="2">
      <t>キド</t>
    </rPh>
    <rPh sb="2" eb="3">
      <t>カワ</t>
    </rPh>
    <phoneticPr fontId="25"/>
  </si>
  <si>
    <t>仙台市､名取市
岩沼市、亘理郡亘理町、山元町</t>
    <rPh sb="0" eb="3">
      <t>センダイシ</t>
    </rPh>
    <rPh sb="4" eb="7">
      <t>ナトリシ</t>
    </rPh>
    <rPh sb="8" eb="11">
      <t>イワヌマシ</t>
    </rPh>
    <rPh sb="12" eb="14">
      <t>ワタリ</t>
    </rPh>
    <rPh sb="14" eb="15">
      <t>グン</t>
    </rPh>
    <rPh sb="15" eb="18">
      <t>ワタリチョウ</t>
    </rPh>
    <rPh sb="19" eb="22">
      <t>ヤマモトチョウ</t>
    </rPh>
    <phoneticPr fontId="25"/>
  </si>
  <si>
    <t>ほうしょうじりしつげん</t>
    <phoneticPr fontId="25"/>
  </si>
  <si>
    <t>シイ、カシ、ヤマモモ等の高木及びモッコク、モチノキを中心とする亜高木及びヤブツバキ、ハクサンボクサカキ等の低木</t>
    <rPh sb="10" eb="11">
      <t>トウ</t>
    </rPh>
    <rPh sb="12" eb="14">
      <t>コウボク</t>
    </rPh>
    <rPh sb="14" eb="15">
      <t>オヨ</t>
    </rPh>
    <rPh sb="26" eb="28">
      <t>チュウシン</t>
    </rPh>
    <rPh sb="31" eb="32">
      <t>ア</t>
    </rPh>
    <rPh sb="32" eb="34">
      <t>コウボク</t>
    </rPh>
    <rPh sb="34" eb="35">
      <t>オヨ</t>
    </rPh>
    <rPh sb="51" eb="52">
      <t>トウ</t>
    </rPh>
    <rPh sb="53" eb="55">
      <t>テイボク</t>
    </rPh>
    <phoneticPr fontId="25"/>
  </si>
  <si>
    <t>海岸､野生動物の生息地､植物の自生地､人工林</t>
    <rPh sb="0" eb="2">
      <t>カイガン</t>
    </rPh>
    <rPh sb="3" eb="5">
      <t>ヤセイ</t>
    </rPh>
    <rPh sb="5" eb="7">
      <t>ドウブツ</t>
    </rPh>
    <rPh sb="8" eb="11">
      <t>セイソクチ</t>
    </rPh>
    <rPh sb="12" eb="14">
      <t>ショクブツ</t>
    </rPh>
    <rPh sb="15" eb="18">
      <t>ジセイチ</t>
    </rPh>
    <rPh sb="19" eb="22">
      <t>ジンコウリン</t>
    </rPh>
    <phoneticPr fontId="25"/>
  </si>
  <si>
    <t>高山･亜高山性植生
植物の自生地
野生動物の生息地</t>
    <rPh sb="0" eb="2">
      <t>コウザン</t>
    </rPh>
    <rPh sb="3" eb="4">
      <t>ア</t>
    </rPh>
    <rPh sb="4" eb="7">
      <t>コウザンセイ</t>
    </rPh>
    <rPh sb="7" eb="9">
      <t>ショクセイ</t>
    </rPh>
    <rPh sb="10" eb="12">
      <t>ショクブツ</t>
    </rPh>
    <rPh sb="13" eb="16">
      <t>ジセイチ</t>
    </rPh>
    <rPh sb="17" eb="19">
      <t>ヤセイ</t>
    </rPh>
    <rPh sb="19" eb="21">
      <t>ドウブツ</t>
    </rPh>
    <rPh sb="22" eb="25">
      <t>セイソクチ</t>
    </rPh>
    <phoneticPr fontId="25"/>
  </si>
  <si>
    <t>クロマツ林と一体となった砂浜と潟､シギ、チドリ類渡来地､コモウセンゴケ
ヒヌマイトトンボ</t>
    <rPh sb="4" eb="5">
      <t>リン</t>
    </rPh>
    <rPh sb="6" eb="8">
      <t>イッタイ</t>
    </rPh>
    <rPh sb="12" eb="14">
      <t>スナハマ</t>
    </rPh>
    <rPh sb="15" eb="16">
      <t>ガタ</t>
    </rPh>
    <rPh sb="23" eb="24">
      <t>ルイ</t>
    </rPh>
    <rPh sb="24" eb="27">
      <t>トライチ</t>
    </rPh>
    <phoneticPr fontId="25"/>
  </si>
  <si>
    <t>モミ、ツガ、ブナ等の針広混交林の天然林</t>
    <rPh sb="8" eb="9">
      <t>トウ</t>
    </rPh>
    <rPh sb="10" eb="11">
      <t>ハリ</t>
    </rPh>
    <rPh sb="11" eb="12">
      <t>ヒロ</t>
    </rPh>
    <rPh sb="12" eb="14">
      <t>コンコウ</t>
    </rPh>
    <rPh sb="14" eb="15">
      <t>リン</t>
    </rPh>
    <rPh sb="16" eb="19">
      <t>テンネンリン</t>
    </rPh>
    <phoneticPr fontId="25"/>
  </si>
  <si>
    <t>与戸</t>
    <rPh sb="0" eb="1">
      <t>ヨ</t>
    </rPh>
    <rPh sb="1" eb="2">
      <t>ト</t>
    </rPh>
    <phoneticPr fontId="25"/>
  </si>
  <si>
    <t>S52.3.29
(S52.3.29)</t>
    <phoneticPr fontId="25"/>
  </si>
  <si>
    <t>たいはくさん</t>
    <phoneticPr fontId="25"/>
  </si>
  <si>
    <t>タブノキを主体とした優れた原生林及び野鳥の生息地</t>
    <phoneticPr fontId="25"/>
  </si>
  <si>
    <t>群馬</t>
    <rPh sb="0" eb="2">
      <t>グンマ</t>
    </rPh>
    <phoneticPr fontId="25"/>
  </si>
  <si>
    <t>あかぎじんじゃ　まつなみき</t>
    <phoneticPr fontId="25"/>
  </si>
  <si>
    <t>王領地の森</t>
    <rPh sb="0" eb="1">
      <t>オウ</t>
    </rPh>
    <rPh sb="1" eb="3">
      <t>リョウチ</t>
    </rPh>
    <rPh sb="4" eb="5">
      <t>モリ</t>
    </rPh>
    <phoneticPr fontId="25"/>
  </si>
  <si>
    <t>樽水・五社山</t>
    <rPh sb="0" eb="1">
      <t>タル</t>
    </rPh>
    <rPh sb="1" eb="2">
      <t>ミズ</t>
    </rPh>
    <rPh sb="3" eb="5">
      <t>ゴシャ</t>
    </rPh>
    <rPh sb="5" eb="6">
      <t>ヤマ</t>
    </rPh>
    <phoneticPr fontId="25"/>
  </si>
  <si>
    <t>ミズナラ、コナラ、イヌブナ、ウラジロガシ
V字谷､曲流甌穴</t>
    <rPh sb="22" eb="23">
      <t>ジ</t>
    </rPh>
    <rPh sb="23" eb="24">
      <t>タニ</t>
    </rPh>
    <rPh sb="25" eb="26">
      <t>キョク</t>
    </rPh>
    <rPh sb="26" eb="27">
      <t>リュウ</t>
    </rPh>
    <rPh sb="27" eb="28">
      <t>ホトギ</t>
    </rPh>
    <rPh sb="28" eb="29">
      <t>アナ</t>
    </rPh>
    <phoneticPr fontId="25"/>
  </si>
  <si>
    <t>地形､天然林
野生動物の生息地</t>
    <rPh sb="0" eb="2">
      <t>チケイ</t>
    </rPh>
    <rPh sb="3" eb="6">
      <t>テンネンリン</t>
    </rPh>
    <rPh sb="7" eb="9">
      <t>ヤセイ</t>
    </rPh>
    <rPh sb="9" eb="11">
      <t>ドウブツ</t>
    </rPh>
    <rPh sb="12" eb="15">
      <t>セイソクチ</t>
    </rPh>
    <phoneticPr fontId="25"/>
  </si>
  <si>
    <t>かしば</t>
    <phoneticPr fontId="25"/>
  </si>
  <si>
    <t>好間川渓谷</t>
    <rPh sb="0" eb="1">
      <t>ヨシ</t>
    </rPh>
    <rPh sb="1" eb="2">
      <t>マ</t>
    </rPh>
    <rPh sb="2" eb="3">
      <t>ガワ</t>
    </rPh>
    <rPh sb="3" eb="5">
      <t>ケイコク</t>
    </rPh>
    <phoneticPr fontId="25"/>
  </si>
  <si>
    <t>小高薬師堂</t>
    <rPh sb="0" eb="2">
      <t>オダカ</t>
    </rPh>
    <rPh sb="2" eb="4">
      <t>ヤクシ</t>
    </rPh>
    <rPh sb="4" eb="5">
      <t>ドウ</t>
    </rPh>
    <phoneticPr fontId="25"/>
  </si>
  <si>
    <t>鳥取市</t>
    <rPh sb="0" eb="2">
      <t>トットリ</t>
    </rPh>
    <rPh sb="2" eb="3">
      <t>シ</t>
    </rPh>
    <phoneticPr fontId="25"/>
  </si>
  <si>
    <t>円錘形の火山
モミ、イヌブナ林
ヒメギフチョウ</t>
    <rPh sb="0" eb="1">
      <t>エン</t>
    </rPh>
    <rPh sb="1" eb="2">
      <t>オモリ</t>
    </rPh>
    <rPh sb="2" eb="3">
      <t>ケイ</t>
    </rPh>
    <rPh sb="4" eb="6">
      <t>カザン</t>
    </rPh>
    <rPh sb="14" eb="15">
      <t>リン</t>
    </rPh>
    <phoneticPr fontId="25"/>
  </si>
  <si>
    <t>ななせんやま</t>
    <phoneticPr fontId="25"/>
  </si>
  <si>
    <t>ブナ、ミズナラ群落</t>
    <rPh sb="7" eb="9">
      <t>グンラク</t>
    </rPh>
    <phoneticPr fontId="25"/>
  </si>
  <si>
    <t>奥州街道松並木</t>
    <rPh sb="0" eb="2">
      <t>オウシュウ</t>
    </rPh>
    <rPh sb="2" eb="4">
      <t>カイドウ</t>
    </rPh>
    <rPh sb="4" eb="5">
      <t>マツ</t>
    </rPh>
    <rPh sb="5" eb="7">
      <t>ナミキ</t>
    </rPh>
    <phoneticPr fontId="25"/>
  </si>
  <si>
    <t>ブナ、ミズナラ、ケヤキ等の天然林
ギンバイソウ、グンナイキンポウゲ等</t>
    <rPh sb="11" eb="12">
      <t>トウ</t>
    </rPh>
    <rPh sb="13" eb="16">
      <t>テンネンリン</t>
    </rPh>
    <rPh sb="33" eb="34">
      <t>トウ</t>
    </rPh>
    <phoneticPr fontId="25"/>
  </si>
  <si>
    <t>ほうきね</t>
    <phoneticPr fontId="25"/>
  </si>
  <si>
    <t>太白山</t>
    <rPh sb="0" eb="2">
      <t>タイハク</t>
    </rPh>
    <rPh sb="2" eb="3">
      <t>サン</t>
    </rPh>
    <phoneticPr fontId="25"/>
  </si>
  <si>
    <t>つのおちやま</t>
    <phoneticPr fontId="25"/>
  </si>
  <si>
    <t>きゅうらぎしつげん</t>
    <phoneticPr fontId="25"/>
  </si>
  <si>
    <t>下新川郡入善町</t>
    <rPh sb="0" eb="1">
      <t>シモ</t>
    </rPh>
    <rPh sb="1" eb="3">
      <t>アラカワ</t>
    </rPh>
    <rPh sb="3" eb="4">
      <t>グン</t>
    </rPh>
    <rPh sb="4" eb="5">
      <t>イ</t>
    </rPh>
    <rPh sb="5" eb="6">
      <t>ゼン</t>
    </rPh>
    <rPh sb="6" eb="7">
      <t>チョウ</t>
    </rPh>
    <phoneticPr fontId="25"/>
  </si>
  <si>
    <t>鱒淵観音堂</t>
    <rPh sb="0" eb="2">
      <t>マスブチ</t>
    </rPh>
    <rPh sb="2" eb="5">
      <t>カンノンドウ</t>
    </rPh>
    <phoneticPr fontId="25"/>
  </si>
  <si>
    <t>たるみず・ごしゃざん</t>
    <phoneticPr fontId="25"/>
  </si>
  <si>
    <t>S48.8.17
S61.12.26
(変更)
(61.12.26)</t>
    <rPh sb="20" eb="22">
      <t>ヘンコウ</t>
    </rPh>
    <phoneticPr fontId="25"/>
  </si>
  <si>
    <t>こなかおおたき</t>
    <phoneticPr fontId="25"/>
  </si>
  <si>
    <t>植物の自生地
野生動物の生息地</t>
    <rPh sb="0" eb="2">
      <t>ショクブツ</t>
    </rPh>
    <rPh sb="3" eb="6">
      <t>ジセイチ</t>
    </rPh>
    <rPh sb="7" eb="9">
      <t>ヤセイ</t>
    </rPh>
    <rPh sb="9" eb="11">
      <t>ドウブツ</t>
    </rPh>
    <rPh sb="12" eb="15">
      <t>セイソクチ</t>
    </rPh>
    <phoneticPr fontId="25"/>
  </si>
  <si>
    <t>山県郡安芸太田町
　〃　　北広島町</t>
    <rPh sb="0" eb="2">
      <t>ヤマガタ</t>
    </rPh>
    <rPh sb="2" eb="3">
      <t>グン</t>
    </rPh>
    <rPh sb="3" eb="8">
      <t>アキオオタチョウ</t>
    </rPh>
    <rPh sb="13" eb="16">
      <t>キタヒロシマ</t>
    </rPh>
    <rPh sb="16" eb="17">
      <t>チョウ</t>
    </rPh>
    <phoneticPr fontId="25"/>
  </si>
  <si>
    <t>那須烏山市</t>
    <rPh sb="0" eb="2">
      <t>ナス</t>
    </rPh>
    <rPh sb="2" eb="5">
      <t>カラスヤマシ</t>
    </rPh>
    <phoneticPr fontId="25"/>
  </si>
  <si>
    <t>ウラジロガシ、シイノキ、モミ、オオルリ、クロツグミ、センダイムシクイ、オオムラサキ、ヒメギフチョウ等
イタチ、キツネ、タヌキ、リス、ムササビ等</t>
    <rPh sb="49" eb="50">
      <t>トウ</t>
    </rPh>
    <rPh sb="70" eb="71">
      <t>トウ</t>
    </rPh>
    <phoneticPr fontId="25"/>
  </si>
  <si>
    <t>H14.3.26
(H14.3.26)</t>
    <phoneticPr fontId="25"/>
  </si>
  <si>
    <t>S52.10.28
(S53.10.3)</t>
    <phoneticPr fontId="25"/>
  </si>
  <si>
    <t>秩父市女形</t>
    <rPh sb="0" eb="3">
      <t>チチブシ</t>
    </rPh>
    <rPh sb="3" eb="4">
      <t>オンナ</t>
    </rPh>
    <rPh sb="4" eb="5">
      <t>ガタ</t>
    </rPh>
    <phoneticPr fontId="25"/>
  </si>
  <si>
    <t>三条</t>
    <rPh sb="0" eb="2">
      <t>サンジョウ</t>
    </rPh>
    <phoneticPr fontId="25"/>
  </si>
  <si>
    <t>S48.8.17
S51.7.13
(縮小)</t>
    <rPh sb="19" eb="21">
      <t>シュクショウ</t>
    </rPh>
    <phoneticPr fontId="25"/>
  </si>
  <si>
    <t>けさまるやまほくめん</t>
    <phoneticPr fontId="25"/>
  </si>
  <si>
    <t>山王山</t>
    <rPh sb="0" eb="2">
      <t>サンノウ</t>
    </rPh>
    <rPh sb="2" eb="3">
      <t>サン</t>
    </rPh>
    <phoneticPr fontId="25"/>
  </si>
  <si>
    <t>大沼郡昭和村</t>
    <rPh sb="0" eb="3">
      <t>オオヌマグン</t>
    </rPh>
    <rPh sb="3" eb="5">
      <t>ショウワ</t>
    </rPh>
    <rPh sb="5" eb="6">
      <t>ムラ</t>
    </rPh>
    <phoneticPr fontId="25"/>
  </si>
  <si>
    <t>荒山</t>
    <rPh sb="0" eb="2">
      <t>アラヤマ</t>
    </rPh>
    <phoneticPr fontId="25"/>
  </si>
  <si>
    <t>ヤブコウジ、ヤブムラサキ、アオマダラタマムシ等豊富な昆虫類</t>
    <rPh sb="22" eb="23">
      <t>トウ</t>
    </rPh>
    <rPh sb="23" eb="25">
      <t>ホウフ</t>
    </rPh>
    <rPh sb="26" eb="29">
      <t>コンチュウルイ</t>
    </rPh>
    <phoneticPr fontId="25"/>
  </si>
  <si>
    <t>柴田郡川崎町</t>
    <rPh sb="0" eb="3">
      <t>シバタグン</t>
    </rPh>
    <rPh sb="3" eb="6">
      <t>カワサキチョウ</t>
    </rPh>
    <phoneticPr fontId="25"/>
  </si>
  <si>
    <t>うちうらやま</t>
    <phoneticPr fontId="25"/>
  </si>
  <si>
    <t>湖沼
野生動物の生息地</t>
    <rPh sb="0" eb="2">
      <t>コショウ</t>
    </rPh>
    <rPh sb="3" eb="5">
      <t>ヤセイ</t>
    </rPh>
    <rPh sb="5" eb="7">
      <t>ドウブツ</t>
    </rPh>
    <rPh sb="8" eb="11">
      <t>セイソクチ</t>
    </rPh>
    <phoneticPr fontId="25"/>
  </si>
  <si>
    <t>釜房湖</t>
    <rPh sb="0" eb="1">
      <t>カマ</t>
    </rPh>
    <rPh sb="1" eb="2">
      <t>フサ</t>
    </rPh>
    <rPh sb="2" eb="3">
      <t>ミズウミ</t>
    </rPh>
    <phoneticPr fontId="25"/>
  </si>
  <si>
    <t>たにやま</t>
    <phoneticPr fontId="25"/>
  </si>
  <si>
    <t>ハンノキ林、ミズバショウ</t>
    <rPh sb="4" eb="5">
      <t>リン</t>
    </rPh>
    <phoneticPr fontId="25"/>
  </si>
  <si>
    <t>S55.11.27
(S55.11.27)</t>
    <phoneticPr fontId="25"/>
  </si>
  <si>
    <t>斜面緑地
雑木林</t>
    <rPh sb="0" eb="2">
      <t>シャメン</t>
    </rPh>
    <rPh sb="2" eb="4">
      <t>リョクチ</t>
    </rPh>
    <rPh sb="5" eb="8">
      <t>ゾウキバヤシ</t>
    </rPh>
    <phoneticPr fontId="25"/>
  </si>
  <si>
    <t>29地域</t>
    <rPh sb="2" eb="4">
      <t>チイキ</t>
    </rPh>
    <phoneticPr fontId="25"/>
  </si>
  <si>
    <t>アカマツ林
イヌブナ林</t>
    <rPh sb="4" eb="5">
      <t>リン</t>
    </rPh>
    <rPh sb="10" eb="11">
      <t>リン</t>
    </rPh>
    <phoneticPr fontId="25"/>
  </si>
  <si>
    <t>たまきさん</t>
    <phoneticPr fontId="25"/>
  </si>
  <si>
    <t>金峰山</t>
    <rPh sb="0" eb="2">
      <t>キンポウ</t>
    </rPh>
    <rPh sb="2" eb="3">
      <t>ザン</t>
    </rPh>
    <phoneticPr fontId="25"/>
  </si>
  <si>
    <t>秩父市白砂</t>
    <rPh sb="0" eb="3">
      <t>チチブシ</t>
    </rPh>
    <rPh sb="3" eb="5">
      <t>シラスナ</t>
    </rPh>
    <phoneticPr fontId="25"/>
  </si>
  <si>
    <t>谷山</t>
    <rPh sb="0" eb="2">
      <t>タニヤマ</t>
    </rPh>
    <phoneticPr fontId="25"/>
  </si>
  <si>
    <t>よしゅう</t>
    <phoneticPr fontId="25"/>
  </si>
  <si>
    <t>S54.3.16
(S54.3.16)</t>
    <phoneticPr fontId="25"/>
  </si>
  <si>
    <t>シダレグリ</t>
    <phoneticPr fontId="25"/>
  </si>
  <si>
    <t>栗原市</t>
    <rPh sb="0" eb="2">
      <t>クリハラ</t>
    </rPh>
    <rPh sb="2" eb="3">
      <t>シ</t>
    </rPh>
    <phoneticPr fontId="25"/>
  </si>
  <si>
    <t>天丸山</t>
    <rPh sb="0" eb="1">
      <t>テン</t>
    </rPh>
    <rPh sb="1" eb="3">
      <t>マルヤマ</t>
    </rPh>
    <phoneticPr fontId="25"/>
  </si>
  <si>
    <t>山県郡安芸太田町</t>
    <rPh sb="0" eb="2">
      <t>ヤマガタ</t>
    </rPh>
    <rPh sb="2" eb="3">
      <t>グン</t>
    </rPh>
    <rPh sb="3" eb="5">
      <t>アキ</t>
    </rPh>
    <rPh sb="5" eb="8">
      <t>オオタチョウ</t>
    </rPh>
    <phoneticPr fontId="25"/>
  </si>
  <si>
    <t>まつくらやま</t>
    <phoneticPr fontId="25"/>
  </si>
  <si>
    <t>S56.7.21
(S56.7.21)</t>
    <phoneticPr fontId="25"/>
  </si>
  <si>
    <t>へぶすぬま</t>
    <phoneticPr fontId="25"/>
  </si>
  <si>
    <t>深谷</t>
    <rPh sb="0" eb="2">
      <t>フカヤ</t>
    </rPh>
    <phoneticPr fontId="25"/>
  </si>
  <si>
    <t>ミズナラ、クリ、コナラ等の天然林
ススキ草原、ミシマサイコ、カタクリ、ウスバサイシン、コウリンカ</t>
    <rPh sb="11" eb="12">
      <t>トウ</t>
    </rPh>
    <rPh sb="13" eb="16">
      <t>テンネンリン</t>
    </rPh>
    <rPh sb="20" eb="22">
      <t>ソウゲン</t>
    </rPh>
    <phoneticPr fontId="25"/>
  </si>
  <si>
    <t>御獄山</t>
    <rPh sb="0" eb="1">
      <t>オ</t>
    </rPh>
    <rPh sb="1" eb="2">
      <t>ゴク</t>
    </rPh>
    <rPh sb="2" eb="3">
      <t>ヤマ</t>
    </rPh>
    <phoneticPr fontId="25"/>
  </si>
  <si>
    <t>S63.8.9
(S63.8.9)</t>
    <phoneticPr fontId="25"/>
  </si>
  <si>
    <t>いっぴつやま・たしろ</t>
    <phoneticPr fontId="25"/>
  </si>
  <si>
    <t>ハルニレ林､ブナ林</t>
    <rPh sb="4" eb="5">
      <t>リン</t>
    </rPh>
    <rPh sb="8" eb="9">
      <t>リン</t>
    </rPh>
    <phoneticPr fontId="25"/>
  </si>
  <si>
    <t>一桧山・田代</t>
    <rPh sb="0" eb="1">
      <t>イツ</t>
    </rPh>
    <rPh sb="1" eb="2">
      <t>ヒ</t>
    </rPh>
    <rPh sb="2" eb="3">
      <t>ヤマ</t>
    </rPh>
    <rPh sb="4" eb="6">
      <t>タシロ</t>
    </rPh>
    <phoneticPr fontId="25"/>
  </si>
  <si>
    <t>桧原南部</t>
    <rPh sb="0" eb="2">
      <t>ヒノハラ</t>
    </rPh>
    <rPh sb="2" eb="4">
      <t>ナンブ</t>
    </rPh>
    <phoneticPr fontId="25"/>
  </si>
  <si>
    <t>S56.12.15
(S57.3.12)</t>
    <phoneticPr fontId="25"/>
  </si>
  <si>
    <t>あらさわ</t>
    <phoneticPr fontId="25"/>
  </si>
  <si>
    <t>H3.3.28
(H3.3.28)</t>
    <phoneticPr fontId="25"/>
  </si>
  <si>
    <t>登米市</t>
    <rPh sb="0" eb="1">
      <t>ト</t>
    </rPh>
    <rPh sb="1" eb="2">
      <t>マイ</t>
    </rPh>
    <rPh sb="2" eb="3">
      <t>シ</t>
    </rPh>
    <phoneticPr fontId="25"/>
  </si>
  <si>
    <t>国内希少野生動植物種に指定された本県の固有種であるシモツケコウホネの群落及び野生メダカ等野生動植物の生息地又は生育地</t>
    <rPh sb="0" eb="2">
      <t>コクナイ</t>
    </rPh>
    <rPh sb="2" eb="4">
      <t>キショウ</t>
    </rPh>
    <rPh sb="4" eb="5">
      <t>ヤ</t>
    </rPh>
    <rPh sb="5" eb="6">
      <t>イ</t>
    </rPh>
    <rPh sb="6" eb="9">
      <t>ドウショクブツ</t>
    </rPh>
    <rPh sb="9" eb="10">
      <t>シュ</t>
    </rPh>
    <rPh sb="11" eb="13">
      <t>シテイ</t>
    </rPh>
    <rPh sb="16" eb="17">
      <t>ホン</t>
    </rPh>
    <rPh sb="17" eb="18">
      <t>ケン</t>
    </rPh>
    <rPh sb="19" eb="21">
      <t>コユウ</t>
    </rPh>
    <rPh sb="21" eb="22">
      <t>シュ</t>
    </rPh>
    <rPh sb="34" eb="36">
      <t>グンラク</t>
    </rPh>
    <rPh sb="36" eb="37">
      <t>オヨ</t>
    </rPh>
    <rPh sb="38" eb="39">
      <t>ノ</t>
    </rPh>
    <rPh sb="39" eb="40">
      <t>イ</t>
    </rPh>
    <rPh sb="43" eb="44">
      <t>ナド</t>
    </rPh>
    <rPh sb="44" eb="45">
      <t>ヤ</t>
    </rPh>
    <rPh sb="45" eb="46">
      <t>イ</t>
    </rPh>
    <rPh sb="46" eb="49">
      <t>ドウショクブツ</t>
    </rPh>
    <rPh sb="50" eb="53">
      <t>セイソクチ</t>
    </rPh>
    <rPh sb="53" eb="54">
      <t>マタ</t>
    </rPh>
    <rPh sb="55" eb="57">
      <t>セイイク</t>
    </rPh>
    <rPh sb="57" eb="58">
      <t>チ</t>
    </rPh>
    <phoneticPr fontId="25"/>
  </si>
  <si>
    <t>スギ、ケヤキ、花崗閃緑岩の集積</t>
    <rPh sb="7" eb="8">
      <t>ハナ</t>
    </rPh>
    <rPh sb="8" eb="9">
      <t>オカ</t>
    </rPh>
    <rPh sb="9" eb="12">
      <t>センリョクガン</t>
    </rPh>
    <rPh sb="13" eb="15">
      <t>シュウセキ</t>
    </rPh>
    <phoneticPr fontId="25"/>
  </si>
  <si>
    <t>ゆとりぬま</t>
    <phoneticPr fontId="25"/>
  </si>
  <si>
    <t>ブナ林
テツギョ生息地</t>
    <rPh sb="2" eb="3">
      <t>リン</t>
    </rPh>
    <rPh sb="8" eb="11">
      <t>セイソクチ</t>
    </rPh>
    <phoneticPr fontId="25"/>
  </si>
  <si>
    <t>矢倉岳・明神ヶ岳</t>
    <rPh sb="0" eb="2">
      <t>ヤグラ</t>
    </rPh>
    <rPh sb="2" eb="3">
      <t>ダケ</t>
    </rPh>
    <rPh sb="4" eb="6">
      <t>ミョウジン</t>
    </rPh>
    <rPh sb="7" eb="8">
      <t>ダケ</t>
    </rPh>
    <phoneticPr fontId="25"/>
  </si>
  <si>
    <t>鴨川市</t>
    <rPh sb="0" eb="3">
      <t>カモガワシ</t>
    </rPh>
    <phoneticPr fontId="25"/>
  </si>
  <si>
    <t>浄土松</t>
    <rPh sb="0" eb="2">
      <t>ジョウド</t>
    </rPh>
    <rPh sb="2" eb="3">
      <t>マツ</t>
    </rPh>
    <phoneticPr fontId="25"/>
  </si>
  <si>
    <t>鷲子山</t>
    <rPh sb="0" eb="1">
      <t>ワシ</t>
    </rPh>
    <rPh sb="1" eb="2">
      <t>コ</t>
    </rPh>
    <rPh sb="2" eb="3">
      <t>サン</t>
    </rPh>
    <phoneticPr fontId="25"/>
  </si>
  <si>
    <t>あきがみ</t>
    <phoneticPr fontId="25"/>
  </si>
  <si>
    <t>魚取沼</t>
    <rPh sb="0" eb="1">
      <t>ウオ</t>
    </rPh>
    <rPh sb="1" eb="2">
      <t>トリ</t>
    </rPh>
    <rPh sb="2" eb="3">
      <t>ヌマ</t>
    </rPh>
    <phoneticPr fontId="25"/>
  </si>
  <si>
    <t>よしの</t>
    <phoneticPr fontId="25"/>
  </si>
  <si>
    <t>ヒカゲツツジ、チチブドウダン
ウチョウラン、イワヒメワラビ
中間温帯の極相林-ヒノキ林</t>
    <rPh sb="30" eb="32">
      <t>チュウカン</t>
    </rPh>
    <rPh sb="32" eb="34">
      <t>オンタイ</t>
    </rPh>
    <rPh sb="35" eb="36">
      <t>ゴク</t>
    </rPh>
    <rPh sb="36" eb="37">
      <t>ソウ</t>
    </rPh>
    <rPh sb="37" eb="38">
      <t>リン</t>
    </rPh>
    <rPh sb="42" eb="43">
      <t>リン</t>
    </rPh>
    <phoneticPr fontId="25"/>
  </si>
  <si>
    <t>おきなくらやま</t>
    <phoneticPr fontId="25"/>
  </si>
  <si>
    <t>中郡二宮町</t>
    <rPh sb="0" eb="2">
      <t>ナカグン</t>
    </rPh>
    <rPh sb="2" eb="4">
      <t>ニノミヤ</t>
    </rPh>
    <rPh sb="4" eb="5">
      <t>チョウ</t>
    </rPh>
    <phoneticPr fontId="25"/>
  </si>
  <si>
    <t>ゲンジボタル、カワニナ</t>
    <phoneticPr fontId="25"/>
  </si>
  <si>
    <t>ヒノキ</t>
    <phoneticPr fontId="25"/>
  </si>
  <si>
    <t>モミ、ケヤキ</t>
    <phoneticPr fontId="25"/>
  </si>
  <si>
    <t>石巻市
登米市</t>
    <rPh sb="0" eb="3">
      <t>イシノマキシ</t>
    </rPh>
    <rPh sb="4" eb="5">
      <t>ノボル</t>
    </rPh>
    <rPh sb="5" eb="6">
      <t>コメ</t>
    </rPh>
    <rPh sb="6" eb="7">
      <t>シ</t>
    </rPh>
    <phoneticPr fontId="25"/>
  </si>
  <si>
    <t>三島郡島本町</t>
    <rPh sb="0" eb="3">
      <t>ミシマグン</t>
    </rPh>
    <rPh sb="3" eb="6">
      <t>シマモトチョウ</t>
    </rPh>
    <phoneticPr fontId="25"/>
  </si>
  <si>
    <t>S51.12.21
(S51.12.21)</t>
    <phoneticPr fontId="25"/>
  </si>
  <si>
    <t>タブノキ、シロダモ、スダジイ、シダ植物
ベニイトトンボ、モンキアゲハ</t>
    <rPh sb="17" eb="19">
      <t>ショクブツ</t>
    </rPh>
    <phoneticPr fontId="25"/>
  </si>
  <si>
    <t>アカマツ林､アカメガシワ、ナツツバキ、イヌワシ営巣地</t>
    <rPh sb="4" eb="5">
      <t>リン</t>
    </rPh>
    <rPh sb="23" eb="25">
      <t>エイソウ</t>
    </rPh>
    <rPh sb="25" eb="26">
      <t>チ</t>
    </rPh>
    <phoneticPr fontId="25"/>
  </si>
  <si>
    <t>47地域</t>
    <rPh sb="2" eb="4">
      <t>チイキ</t>
    </rPh>
    <phoneticPr fontId="25"/>
  </si>
  <si>
    <t>翁倉山</t>
    <rPh sb="0" eb="1">
      <t>オキナ</t>
    </rPh>
    <rPh sb="1" eb="2">
      <t>クラ</t>
    </rPh>
    <rPh sb="2" eb="3">
      <t>ヤマ</t>
    </rPh>
    <phoneticPr fontId="25"/>
  </si>
  <si>
    <t>角田市</t>
    <rPh sb="0" eb="2">
      <t>ツノダ</t>
    </rPh>
    <rPh sb="2" eb="3">
      <t>シ</t>
    </rPh>
    <phoneticPr fontId="25"/>
  </si>
  <si>
    <t>くの</t>
    <phoneticPr fontId="25"/>
  </si>
  <si>
    <t>西白河郡西郷村</t>
    <rPh sb="0" eb="4">
      <t>ニシシラカワグン</t>
    </rPh>
    <rPh sb="4" eb="7">
      <t>サイゴウムラ</t>
    </rPh>
    <phoneticPr fontId="25"/>
  </si>
  <si>
    <t>ビャッコイ</t>
    <phoneticPr fontId="25"/>
  </si>
  <si>
    <t>風衝、風陰地の模式型植生
ブナ、ヤダケ、ミチノクホンモンジスゲ型、ブナ、ツクバネ、ミチノクホンモンジスゲ型</t>
    <rPh sb="0" eb="1">
      <t>フウ</t>
    </rPh>
    <rPh sb="1" eb="2">
      <t>ショウ</t>
    </rPh>
    <rPh sb="3" eb="4">
      <t>カゼ</t>
    </rPh>
    <rPh sb="4" eb="5">
      <t>カゲ</t>
    </rPh>
    <rPh sb="5" eb="6">
      <t>チ</t>
    </rPh>
    <rPh sb="7" eb="9">
      <t>モシキ</t>
    </rPh>
    <rPh sb="9" eb="10">
      <t>ガタ</t>
    </rPh>
    <rPh sb="10" eb="12">
      <t>ショクセイ</t>
    </rPh>
    <rPh sb="31" eb="32">
      <t>カタ</t>
    </rPh>
    <rPh sb="52" eb="53">
      <t>カタ</t>
    </rPh>
    <phoneticPr fontId="25"/>
  </si>
  <si>
    <t>黒岩安山岩からなる壁面に囲まれた特異な地形</t>
    <rPh sb="0" eb="2">
      <t>クロイワ</t>
    </rPh>
    <rPh sb="2" eb="5">
      <t>アンザンガン</t>
    </rPh>
    <rPh sb="9" eb="11">
      <t>ヘキメン</t>
    </rPh>
    <rPh sb="12" eb="13">
      <t>カコ</t>
    </rPh>
    <rPh sb="16" eb="18">
      <t>トクイ</t>
    </rPh>
    <rPh sb="19" eb="21">
      <t>チケイ</t>
    </rPh>
    <phoneticPr fontId="25"/>
  </si>
  <si>
    <t>鳥屋山</t>
    <rPh sb="0" eb="2">
      <t>トリヤ</t>
    </rPh>
    <rPh sb="2" eb="3">
      <t>ヤマ</t>
    </rPh>
    <phoneticPr fontId="25"/>
  </si>
  <si>
    <t>S54.12.1
(S57.4.1)</t>
    <phoneticPr fontId="25"/>
  </si>
  <si>
    <t>ふこうじ</t>
    <phoneticPr fontId="25"/>
  </si>
  <si>
    <t>ウラジロガシ林</t>
    <rPh sb="6" eb="7">
      <t>リン</t>
    </rPh>
    <phoneticPr fontId="25"/>
  </si>
  <si>
    <t>河沼郡柳津町
大沼郡会津美里町</t>
    <rPh sb="0" eb="3">
      <t>カワヌマグン</t>
    </rPh>
    <rPh sb="3" eb="4">
      <t>ヤナギ</t>
    </rPh>
    <rPh sb="4" eb="6">
      <t>ツマチ</t>
    </rPh>
    <rPh sb="7" eb="10">
      <t>オオヌマグン</t>
    </rPh>
    <rPh sb="10" eb="12">
      <t>アイヅ</t>
    </rPh>
    <rPh sb="12" eb="14">
      <t>ミサト</t>
    </rPh>
    <rPh sb="14" eb="15">
      <t>チョウ</t>
    </rPh>
    <phoneticPr fontId="25"/>
  </si>
  <si>
    <t>野口池</t>
    <rPh sb="0" eb="2">
      <t>ノグチ</t>
    </rPh>
    <rPh sb="2" eb="3">
      <t>イケ</t>
    </rPh>
    <phoneticPr fontId="25"/>
  </si>
  <si>
    <t>斗蔵山</t>
    <rPh sb="0" eb="1">
      <t>ト</t>
    </rPh>
    <rPh sb="1" eb="2">
      <t>クラ</t>
    </rPh>
    <rPh sb="2" eb="3">
      <t>ヤマ</t>
    </rPh>
    <phoneticPr fontId="25"/>
  </si>
  <si>
    <t>S52.2.3
(S57.4.1)</t>
    <phoneticPr fontId="25"/>
  </si>
  <si>
    <t>鹿狼山</t>
    <rPh sb="0" eb="1">
      <t>シカ</t>
    </rPh>
    <rPh sb="1" eb="2">
      <t>オオカミ</t>
    </rPh>
    <rPh sb="2" eb="3">
      <t>ヤマ</t>
    </rPh>
    <phoneticPr fontId="25"/>
  </si>
  <si>
    <t>ひがしなりたのしぜんりん</t>
    <phoneticPr fontId="25"/>
  </si>
  <si>
    <t>平伏沼</t>
    <rPh sb="0" eb="1">
      <t>ヘイ</t>
    </rPh>
    <rPh sb="1" eb="2">
      <t>フ</t>
    </rPh>
    <rPh sb="2" eb="3">
      <t>ヌマ</t>
    </rPh>
    <phoneticPr fontId="25"/>
  </si>
  <si>
    <t>黒川郡大郷町</t>
    <rPh sb="0" eb="3">
      <t>クロカワグン</t>
    </rPh>
    <rPh sb="3" eb="6">
      <t>オオサトチョウ</t>
    </rPh>
    <phoneticPr fontId="25"/>
  </si>
  <si>
    <t>シオジ、サワグルミ、トチ等の天然林</t>
    <rPh sb="12" eb="13">
      <t>トウ</t>
    </rPh>
    <rPh sb="14" eb="17">
      <t>テンネンリン</t>
    </rPh>
    <phoneticPr fontId="25"/>
  </si>
  <si>
    <t>さくはら</t>
    <phoneticPr fontId="25"/>
  </si>
  <si>
    <t>岩肌の露出した岩壁
ヒメサユリ</t>
    <rPh sb="0" eb="2">
      <t>イワハダ</t>
    </rPh>
    <rPh sb="3" eb="5">
      <t>ロシュツ</t>
    </rPh>
    <rPh sb="7" eb="9">
      <t>イワカベ</t>
    </rPh>
    <phoneticPr fontId="25"/>
  </si>
  <si>
    <t>モミ、イヌブナ林
クリ、コナラ林</t>
    <rPh sb="7" eb="8">
      <t>リン</t>
    </rPh>
    <rPh sb="15" eb="16">
      <t>リン</t>
    </rPh>
    <phoneticPr fontId="25"/>
  </si>
  <si>
    <t>東成田の自然林</t>
    <rPh sb="0" eb="1">
      <t>ヒガシ</t>
    </rPh>
    <rPh sb="1" eb="3">
      <t>ナリタ</t>
    </rPh>
    <rPh sb="4" eb="7">
      <t>シゼンリン</t>
    </rPh>
    <phoneticPr fontId="25"/>
  </si>
  <si>
    <t>豊岡</t>
    <rPh sb="0" eb="2">
      <t>トヨオカ</t>
    </rPh>
    <phoneticPr fontId="25"/>
  </si>
  <si>
    <t>日尾御前</t>
    <rPh sb="0" eb="1">
      <t>ヒ</t>
    </rPh>
    <rPh sb="1" eb="2">
      <t>オ</t>
    </rPh>
    <rPh sb="2" eb="4">
      <t>ゴゼン</t>
    </rPh>
    <phoneticPr fontId="25"/>
  </si>
  <si>
    <t>多良岳</t>
    <rPh sb="0" eb="2">
      <t>タラ</t>
    </rPh>
    <rPh sb="2" eb="3">
      <t>ダケ</t>
    </rPh>
    <phoneticPr fontId="25"/>
  </si>
  <si>
    <t>地形・地質　　　　　　　　　　　　　　　　　　　　池沼・湿原　　　　　　　　　　　　　　　　　　　　　　動植物の生息地</t>
    <rPh sb="0" eb="2">
      <t>チケイ</t>
    </rPh>
    <rPh sb="3" eb="5">
      <t>チシツ</t>
    </rPh>
    <rPh sb="25" eb="27">
      <t>チショウ</t>
    </rPh>
    <rPh sb="28" eb="30">
      <t>シツゲン</t>
    </rPh>
    <rPh sb="52" eb="55">
      <t>ドウショクブツ</t>
    </rPh>
    <rPh sb="56" eb="59">
      <t>セイソクチ</t>
    </rPh>
    <phoneticPr fontId="25"/>
  </si>
  <si>
    <t>沼の湿原､ミズゴケ-ミズオトギリ群落､ヌマガヤ群落等の湿原植物
モリアオガエル、クロサンショウウオ</t>
    <rPh sb="0" eb="1">
      <t>ヌマ</t>
    </rPh>
    <rPh sb="2" eb="4">
      <t>シツゲン</t>
    </rPh>
    <rPh sb="16" eb="18">
      <t>グンラク</t>
    </rPh>
    <rPh sb="23" eb="25">
      <t>グンラク</t>
    </rPh>
    <rPh sb="25" eb="26">
      <t>トウ</t>
    </rPh>
    <rPh sb="27" eb="29">
      <t>シツゲン</t>
    </rPh>
    <rPh sb="29" eb="31">
      <t>ショクブツ</t>
    </rPh>
    <phoneticPr fontId="25"/>
  </si>
  <si>
    <t>羽黒山</t>
    <rPh sb="0" eb="2">
      <t>ハグロ</t>
    </rPh>
    <rPh sb="2" eb="3">
      <t>ヤマ</t>
    </rPh>
    <phoneticPr fontId="25"/>
  </si>
  <si>
    <t>姫路市</t>
    <rPh sb="0" eb="3">
      <t>ヒメジシ</t>
    </rPh>
    <phoneticPr fontId="25"/>
  </si>
  <si>
    <t>あきんどぬま</t>
    <phoneticPr fontId="25"/>
  </si>
  <si>
    <t>さのがわ</t>
    <phoneticPr fontId="25"/>
  </si>
  <si>
    <t>だいふくやまほくぶ</t>
    <phoneticPr fontId="25"/>
  </si>
  <si>
    <t>加美郡加美町</t>
    <rPh sb="0" eb="1">
      <t>クワ</t>
    </rPh>
    <rPh sb="1" eb="2">
      <t>ウツク</t>
    </rPh>
    <rPh sb="2" eb="3">
      <t>グン</t>
    </rPh>
    <rPh sb="3" eb="6">
      <t>カミマチ</t>
    </rPh>
    <phoneticPr fontId="25"/>
  </si>
  <si>
    <t>地形・地質</t>
    <rPh sb="0" eb="2">
      <t>チケイ</t>
    </rPh>
    <rPh sb="3" eb="5">
      <t>チシツ</t>
    </rPh>
    <phoneticPr fontId="25"/>
  </si>
  <si>
    <t>きちじょうさん</t>
    <phoneticPr fontId="25"/>
  </si>
  <si>
    <t>ヒメミクリや植物の残骸からできた浮島</t>
    <rPh sb="6" eb="8">
      <t>ショクブツ</t>
    </rPh>
    <rPh sb="9" eb="11">
      <t>ザンガイ</t>
    </rPh>
    <rPh sb="16" eb="17">
      <t>ウ</t>
    </rPh>
    <rPh sb="17" eb="18">
      <t>シマ</t>
    </rPh>
    <phoneticPr fontId="25"/>
  </si>
  <si>
    <t>ミズナラ、ヤマハンノキ等の天然林</t>
    <rPh sb="11" eb="12">
      <t>トウ</t>
    </rPh>
    <rPh sb="13" eb="16">
      <t>テンネンリン</t>
    </rPh>
    <phoneticPr fontId="25"/>
  </si>
  <si>
    <t>商人沼</t>
    <rPh sb="0" eb="2">
      <t>ショウニン</t>
    </rPh>
    <rPh sb="2" eb="3">
      <t>ヌマ</t>
    </rPh>
    <phoneticPr fontId="25"/>
  </si>
  <si>
    <t>めいじがわ</t>
    <phoneticPr fontId="25"/>
  </si>
  <si>
    <t>秋田</t>
    <rPh sb="0" eb="2">
      <t>アキタ</t>
    </rPh>
    <phoneticPr fontId="25"/>
  </si>
  <si>
    <t>東蒲原郡阿賀町</t>
    <rPh sb="0" eb="1">
      <t>ヒガシ</t>
    </rPh>
    <rPh sb="1" eb="3">
      <t>カンバラ</t>
    </rPh>
    <rPh sb="3" eb="4">
      <t>グン</t>
    </rPh>
    <rPh sb="4" eb="6">
      <t>アガ</t>
    </rPh>
    <rPh sb="6" eb="7">
      <t>チョウ</t>
    </rPh>
    <phoneticPr fontId="25"/>
  </si>
  <si>
    <t>ゆのたいこほうがくさわ</t>
    <phoneticPr fontId="25"/>
  </si>
  <si>
    <t>S49.11.2
(S51.5.22)</t>
    <phoneticPr fontId="25"/>
  </si>
  <si>
    <t>湿原
野生動物の生息地</t>
    <rPh sb="0" eb="2">
      <t>シツゲン</t>
    </rPh>
    <rPh sb="3" eb="5">
      <t>ヤセイ</t>
    </rPh>
    <rPh sb="5" eb="7">
      <t>ドウブツ</t>
    </rPh>
    <rPh sb="8" eb="11">
      <t>セイソクチ</t>
    </rPh>
    <phoneticPr fontId="25"/>
  </si>
  <si>
    <t>キンコウカ、サギソウ等の湿原植物
ハッチョウトンボ</t>
    <rPh sb="10" eb="11">
      <t>トウ</t>
    </rPh>
    <rPh sb="12" eb="14">
      <t>シツゲン</t>
    </rPh>
    <rPh sb="14" eb="16">
      <t>ショクブツ</t>
    </rPh>
    <phoneticPr fontId="25"/>
  </si>
  <si>
    <t>みなみゆりはら</t>
    <phoneticPr fontId="25"/>
  </si>
  <si>
    <t>浮島、湿原植物､昆虫</t>
    <rPh sb="0" eb="2">
      <t>ウキシマ</t>
    </rPh>
    <rPh sb="3" eb="5">
      <t>シツゲン</t>
    </rPh>
    <rPh sb="5" eb="7">
      <t>ショクブツ</t>
    </rPh>
    <rPh sb="8" eb="10">
      <t>コンチュウ</t>
    </rPh>
    <phoneticPr fontId="25"/>
  </si>
  <si>
    <t>由利本荘市</t>
    <rPh sb="0" eb="2">
      <t>ユリ</t>
    </rPh>
    <rPh sb="2" eb="3">
      <t>モト</t>
    </rPh>
    <rPh sb="3" eb="4">
      <t>ソウ</t>
    </rPh>
    <rPh sb="4" eb="5">
      <t>シ</t>
    </rPh>
    <phoneticPr fontId="25"/>
  </si>
  <si>
    <t>かたきぬま</t>
    <phoneticPr fontId="25"/>
  </si>
  <si>
    <t>南高原</t>
    <rPh sb="0" eb="1">
      <t>ミナミ</t>
    </rPh>
    <rPh sb="1" eb="3">
      <t>タカハラ</t>
    </rPh>
    <phoneticPr fontId="25"/>
  </si>
  <si>
    <t>ノハナショウブ群落､レンゲツツジ群落､タチギボウシ-サワギキョウ群落､ハンノキ-ミズバショウ群落</t>
    <rPh sb="7" eb="9">
      <t>グンラク</t>
    </rPh>
    <rPh sb="16" eb="18">
      <t>グンラク</t>
    </rPh>
    <rPh sb="32" eb="34">
      <t>グンラク</t>
    </rPh>
    <rPh sb="46" eb="48">
      <t>グンラク</t>
    </rPh>
    <phoneticPr fontId="25"/>
  </si>
  <si>
    <t>磐田市</t>
    <rPh sb="0" eb="3">
      <t>イワタシ</t>
    </rPh>
    <phoneticPr fontId="25"/>
  </si>
  <si>
    <t>与洲</t>
    <rPh sb="0" eb="1">
      <t>ヨ</t>
    </rPh>
    <rPh sb="1" eb="2">
      <t>シュウ</t>
    </rPh>
    <phoneticPr fontId="25"/>
  </si>
  <si>
    <t>南由利原</t>
    <rPh sb="0" eb="1">
      <t>ミナミ</t>
    </rPh>
    <rPh sb="1" eb="3">
      <t>ユリ</t>
    </rPh>
    <rPh sb="3" eb="4">
      <t>ハラ</t>
    </rPh>
    <phoneticPr fontId="25"/>
  </si>
  <si>
    <t>こまたふうけつ</t>
    <phoneticPr fontId="25"/>
  </si>
  <si>
    <t>にかほ市</t>
    <rPh sb="3" eb="4">
      <t>シ</t>
    </rPh>
    <phoneticPr fontId="25"/>
  </si>
  <si>
    <t>おうじおおかみ</t>
    <phoneticPr fontId="25"/>
  </si>
  <si>
    <t>ゴマノハグサ、メタカラコウ、イヌハギ、ハンノキ</t>
    <phoneticPr fontId="25"/>
  </si>
  <si>
    <t>ミズナラ、クヌギ、クリ等の天然林
カッコソウ、ヒメイワカガミ、コメツツジ、トワダカワゲラ、ハコネサンショウウオ</t>
    <rPh sb="11" eb="12">
      <t>トウ</t>
    </rPh>
    <rPh sb="13" eb="16">
      <t>テンネンリン</t>
    </rPh>
    <phoneticPr fontId="25"/>
  </si>
  <si>
    <t>しもかわい</t>
    <phoneticPr fontId="25"/>
  </si>
  <si>
    <t>ブナ等の天然林</t>
    <rPh sb="2" eb="3">
      <t>トウ</t>
    </rPh>
    <rPh sb="4" eb="7">
      <t>テンネンリン</t>
    </rPh>
    <phoneticPr fontId="25"/>
  </si>
  <si>
    <t>ひらがたけ・しらさわやませいめん</t>
    <phoneticPr fontId="25"/>
  </si>
  <si>
    <t>ほうしゅさん</t>
    <phoneticPr fontId="25"/>
  </si>
  <si>
    <t>つゆくまさんきょう</t>
    <phoneticPr fontId="25"/>
  </si>
  <si>
    <t>S50.2.22
(S51.5.22)</t>
    <phoneticPr fontId="25"/>
  </si>
  <si>
    <t>三次市</t>
    <rPh sb="0" eb="2">
      <t>サンジ</t>
    </rPh>
    <rPh sb="2" eb="3">
      <t>シ</t>
    </rPh>
    <phoneticPr fontId="25"/>
  </si>
  <si>
    <t>じょうらくじ</t>
    <phoneticPr fontId="25"/>
  </si>
  <si>
    <t>なべわりさん</t>
    <phoneticPr fontId="25"/>
  </si>
  <si>
    <t>北秋田市</t>
    <rPh sb="0" eb="3">
      <t>キタアキタ</t>
    </rPh>
    <rPh sb="3" eb="4">
      <t>シ</t>
    </rPh>
    <phoneticPr fontId="25"/>
  </si>
  <si>
    <t>ハイマツ、ヒメコマツ、クロベ、ブナ</t>
    <phoneticPr fontId="25"/>
  </si>
  <si>
    <t>田之士里湿原</t>
    <rPh sb="0" eb="1">
      <t>タ</t>
    </rPh>
    <rPh sb="1" eb="2">
      <t>ノ</t>
    </rPh>
    <rPh sb="2" eb="3">
      <t>シ</t>
    </rPh>
    <rPh sb="3" eb="4">
      <t>リ</t>
    </rPh>
    <rPh sb="4" eb="6">
      <t>シツゲン</t>
    </rPh>
    <phoneticPr fontId="25"/>
  </si>
  <si>
    <t>亜高山性植生</t>
    <rPh sb="0" eb="1">
      <t>ア</t>
    </rPh>
    <rPh sb="1" eb="4">
      <t>コウザンセイ</t>
    </rPh>
    <rPh sb="4" eb="6">
      <t>ショクセイ</t>
    </rPh>
    <phoneticPr fontId="25"/>
  </si>
  <si>
    <t>ヤマスカシユリ
コイワレンゲ
イブキジャコウソウ</t>
    <phoneticPr fontId="25"/>
  </si>
  <si>
    <t>S50.2.22
(S53.3.28)</t>
    <phoneticPr fontId="25"/>
  </si>
  <si>
    <t>さむかわじんじゃ</t>
    <phoneticPr fontId="25"/>
  </si>
  <si>
    <t>青野原</t>
    <rPh sb="0" eb="1">
      <t>アオ</t>
    </rPh>
    <rPh sb="1" eb="3">
      <t>ノハラ</t>
    </rPh>
    <phoneticPr fontId="25"/>
  </si>
  <si>
    <t>天然林
地形､地質</t>
    <rPh sb="0" eb="3">
      <t>テンネンリン</t>
    </rPh>
    <rPh sb="4" eb="6">
      <t>チケイ</t>
    </rPh>
    <rPh sb="7" eb="9">
      <t>チシツ</t>
    </rPh>
    <phoneticPr fontId="25"/>
  </si>
  <si>
    <t>深沢</t>
    <rPh sb="0" eb="2">
      <t>フカサワ</t>
    </rPh>
    <phoneticPr fontId="25"/>
  </si>
  <si>
    <t>ガリメギイヌノヒゲ
ザゼンソウ、シオガマギク</t>
    <phoneticPr fontId="25"/>
  </si>
  <si>
    <t>いずるさん</t>
    <phoneticPr fontId="25"/>
  </si>
  <si>
    <t>久部良岳</t>
    <rPh sb="0" eb="1">
      <t>ヒサ</t>
    </rPh>
    <rPh sb="1" eb="2">
      <t>ブ</t>
    </rPh>
    <rPh sb="2" eb="3">
      <t>リョウ</t>
    </rPh>
    <rPh sb="3" eb="4">
      <t>タケ</t>
    </rPh>
    <phoneticPr fontId="25"/>
  </si>
  <si>
    <t>おおさわがわげんりゅうぶ</t>
    <phoneticPr fontId="25"/>
  </si>
  <si>
    <t>クロマツ、アカマツ、クヌギ、コナラ等の混交林であるが､マツ類は樹齢100年をこえるものも多い。</t>
    <rPh sb="17" eb="18">
      <t>トウ</t>
    </rPh>
    <rPh sb="19" eb="21">
      <t>コンコウ</t>
    </rPh>
    <rPh sb="21" eb="22">
      <t>リン</t>
    </rPh>
    <rPh sb="29" eb="30">
      <t>ルイ</t>
    </rPh>
    <rPh sb="31" eb="33">
      <t>ジュレイ</t>
    </rPh>
    <rPh sb="36" eb="37">
      <t>ネン</t>
    </rPh>
    <rPh sb="44" eb="45">
      <t>オオ</t>
    </rPh>
    <phoneticPr fontId="25"/>
  </si>
  <si>
    <t>ひづれ</t>
    <phoneticPr fontId="25"/>
  </si>
  <si>
    <t>横手市</t>
    <rPh sb="0" eb="3">
      <t>ヨコテシ</t>
    </rPh>
    <phoneticPr fontId="25"/>
  </si>
  <si>
    <t>はぐろさん</t>
    <phoneticPr fontId="25"/>
  </si>
  <si>
    <t>じさばら</t>
    <phoneticPr fontId="25"/>
  </si>
  <si>
    <t>S48.10.20
(S51.12.25)</t>
    <phoneticPr fontId="25"/>
  </si>
  <si>
    <t>山本郡八峰町</t>
    <rPh sb="0" eb="3">
      <t>ヤマモトグン</t>
    </rPh>
    <rPh sb="3" eb="5">
      <t>ヤツホ</t>
    </rPh>
    <rPh sb="5" eb="6">
      <t>マチ</t>
    </rPh>
    <phoneticPr fontId="25"/>
  </si>
  <si>
    <t>湖沼､湿原､植物の自生地
野生動物の生息地</t>
    <rPh sb="0" eb="2">
      <t>コショウ</t>
    </rPh>
    <rPh sb="3" eb="5">
      <t>シツゲン</t>
    </rPh>
    <rPh sb="6" eb="8">
      <t>ショクブツ</t>
    </rPh>
    <rPh sb="9" eb="12">
      <t>ジセイチ</t>
    </rPh>
    <rPh sb="13" eb="15">
      <t>ヤセイ</t>
    </rPh>
    <rPh sb="15" eb="17">
      <t>ドウブツ</t>
    </rPh>
    <rPh sb="18" eb="21">
      <t>セイソクチ</t>
    </rPh>
    <phoneticPr fontId="25"/>
  </si>
  <si>
    <t>S51.12.28
(S54.2.20)
S57.6.8
(拡張)
(S57.6.8)</t>
    <rPh sb="30" eb="32">
      <t>カクチョウ</t>
    </rPh>
    <phoneticPr fontId="25"/>
  </si>
  <si>
    <t>茂庭</t>
    <rPh sb="0" eb="1">
      <t>モ</t>
    </rPh>
    <rPh sb="1" eb="2">
      <t>ニワ</t>
    </rPh>
    <phoneticPr fontId="25"/>
  </si>
  <si>
    <t>新道沢</t>
    <rPh sb="0" eb="1">
      <t>シン</t>
    </rPh>
    <rPh sb="1" eb="2">
      <t>ミチ</t>
    </rPh>
    <rPh sb="2" eb="3">
      <t>サワ</t>
    </rPh>
    <phoneticPr fontId="25"/>
  </si>
  <si>
    <t>糸魚川市</t>
    <rPh sb="0" eb="4">
      <t>イトイガワシ</t>
    </rPh>
    <phoneticPr fontId="25"/>
  </si>
  <si>
    <t>いわき市</t>
    <rPh sb="3" eb="4">
      <t>シ</t>
    </rPh>
    <phoneticPr fontId="25"/>
  </si>
  <si>
    <t>マルバダケブキ、ミヤマウズラ、オオムラサキ、ムヨウラン</t>
    <phoneticPr fontId="25"/>
  </si>
  <si>
    <t>カラスザンショウ</t>
    <phoneticPr fontId="25"/>
  </si>
  <si>
    <t>親園</t>
    <rPh sb="0" eb="1">
      <t>オヤ</t>
    </rPh>
    <rPh sb="1" eb="2">
      <t>ソノ</t>
    </rPh>
    <phoneticPr fontId="25"/>
  </si>
  <si>
    <t>しなのたき</t>
    <phoneticPr fontId="25"/>
  </si>
  <si>
    <t>雄勝郡羽後町</t>
    <rPh sb="0" eb="1">
      <t>オ</t>
    </rPh>
    <rPh sb="1" eb="2">
      <t>カツ</t>
    </rPh>
    <rPh sb="2" eb="3">
      <t>グン</t>
    </rPh>
    <rPh sb="3" eb="4">
      <t>ハ</t>
    </rPh>
    <rPh sb="4" eb="5">
      <t>ゴ</t>
    </rPh>
    <rPh sb="5" eb="6">
      <t>マチ</t>
    </rPh>
    <phoneticPr fontId="25"/>
  </si>
  <si>
    <t>由布市</t>
    <rPh sb="0" eb="2">
      <t>ユフ</t>
    </rPh>
    <rPh sb="2" eb="3">
      <t>シ</t>
    </rPh>
    <phoneticPr fontId="25"/>
  </si>
  <si>
    <t>湖沼</t>
    <rPh sb="0" eb="2">
      <t>コショウ</t>
    </rPh>
    <phoneticPr fontId="25"/>
  </si>
  <si>
    <t>外山</t>
    <rPh sb="0" eb="1">
      <t>ソト</t>
    </rPh>
    <rPh sb="1" eb="2">
      <t>ヤマ</t>
    </rPh>
    <phoneticPr fontId="25"/>
  </si>
  <si>
    <t>河畔砂丘</t>
    <rPh sb="0" eb="2">
      <t>カハン</t>
    </rPh>
    <rPh sb="2" eb="4">
      <t>サキュウ</t>
    </rPh>
    <phoneticPr fontId="25"/>
  </si>
  <si>
    <t>本宮市</t>
    <rPh sb="0" eb="2">
      <t>モトミヤ</t>
    </rPh>
    <rPh sb="2" eb="3">
      <t>シ</t>
    </rPh>
    <phoneticPr fontId="25"/>
  </si>
  <si>
    <t>キクシノブ等のシダ植物、ツゲモチ、コショウノキ、ウエマツソウ</t>
    <rPh sb="5" eb="6">
      <t>トウ</t>
    </rPh>
    <rPh sb="9" eb="11">
      <t>ショクブツ</t>
    </rPh>
    <phoneticPr fontId="25"/>
  </si>
  <si>
    <t>相馬山</t>
    <rPh sb="0" eb="2">
      <t>ソウマ</t>
    </rPh>
    <rPh sb="2" eb="3">
      <t>サン</t>
    </rPh>
    <phoneticPr fontId="25"/>
  </si>
  <si>
    <t>きひじんじゃしゃそう</t>
    <phoneticPr fontId="25"/>
  </si>
  <si>
    <t>ばんどりもり</t>
    <phoneticPr fontId="25"/>
  </si>
  <si>
    <t>はせば</t>
    <phoneticPr fontId="25"/>
  </si>
  <si>
    <t>笠間市</t>
    <rPh sb="0" eb="3">
      <t>カサマシ</t>
    </rPh>
    <phoneticPr fontId="25"/>
  </si>
  <si>
    <t>三島神社</t>
    <rPh sb="0" eb="2">
      <t>ミシマ</t>
    </rPh>
    <rPh sb="2" eb="4">
      <t>ジンジャ</t>
    </rPh>
    <phoneticPr fontId="25"/>
  </si>
  <si>
    <t>ブナ、ミズナラ</t>
    <phoneticPr fontId="25"/>
  </si>
  <si>
    <t>S63.12.20
(S63.12.20)</t>
    <phoneticPr fontId="25"/>
  </si>
  <si>
    <t>嘉津宇岳・安和岳・八重岳</t>
    <rPh sb="0" eb="1">
      <t>カ</t>
    </rPh>
    <rPh sb="1" eb="2">
      <t>ツ</t>
    </rPh>
    <rPh sb="2" eb="3">
      <t>ウ</t>
    </rPh>
    <rPh sb="3" eb="4">
      <t>ダケ</t>
    </rPh>
    <rPh sb="5" eb="6">
      <t>ヤス</t>
    </rPh>
    <rPh sb="6" eb="7">
      <t>ワ</t>
    </rPh>
    <rPh sb="7" eb="8">
      <t>タケ</t>
    </rPh>
    <rPh sb="9" eb="11">
      <t>ヤエ</t>
    </rPh>
    <rPh sb="11" eb="12">
      <t>タケ</t>
    </rPh>
    <phoneticPr fontId="25"/>
  </si>
  <si>
    <t>番鳥森</t>
    <rPh sb="0" eb="1">
      <t>バン</t>
    </rPh>
    <rPh sb="1" eb="2">
      <t>ドリ</t>
    </rPh>
    <rPh sb="2" eb="3">
      <t>モリ</t>
    </rPh>
    <phoneticPr fontId="25"/>
  </si>
  <si>
    <t>S56.3.14
(S56.3.14)</t>
    <phoneticPr fontId="25"/>
  </si>
  <si>
    <t>じょうどまつ</t>
    <phoneticPr fontId="25"/>
  </si>
  <si>
    <t>植物の自生地
天然林
野生動物の生息地</t>
    <rPh sb="0" eb="2">
      <t>ショクブツ</t>
    </rPh>
    <rPh sb="3" eb="5">
      <t>ジセイ</t>
    </rPh>
    <rPh sb="5" eb="6">
      <t>チ</t>
    </rPh>
    <rPh sb="7" eb="10">
      <t>テンネンリン</t>
    </rPh>
    <rPh sb="11" eb="13">
      <t>ヤセイ</t>
    </rPh>
    <rPh sb="13" eb="15">
      <t>ドウブツ</t>
    </rPh>
    <rPh sb="16" eb="19">
      <t>セイソクチ</t>
    </rPh>
    <phoneticPr fontId="25"/>
  </si>
  <si>
    <t>H10.11.24
(H10.11.24)</t>
    <phoneticPr fontId="25"/>
  </si>
  <si>
    <t>北秋田市</t>
    <rPh sb="0" eb="4">
      <t>キタアキタシ</t>
    </rPh>
    <phoneticPr fontId="25"/>
  </si>
  <si>
    <t>シラビソ群集､雪触裸地植物群落
湿原及び雪田植物群落
ベニヒカゲ、小池塘の植物群落</t>
    <rPh sb="4" eb="6">
      <t>グンシュウ</t>
    </rPh>
    <rPh sb="7" eb="8">
      <t>ユキ</t>
    </rPh>
    <rPh sb="8" eb="9">
      <t>ショク</t>
    </rPh>
    <rPh sb="9" eb="10">
      <t>ラ</t>
    </rPh>
    <rPh sb="10" eb="11">
      <t>チ</t>
    </rPh>
    <rPh sb="11" eb="13">
      <t>ショクブツ</t>
    </rPh>
    <rPh sb="13" eb="15">
      <t>グンラク</t>
    </rPh>
    <rPh sb="16" eb="18">
      <t>シツゲン</t>
    </rPh>
    <rPh sb="18" eb="19">
      <t>オヨ</t>
    </rPh>
    <rPh sb="20" eb="21">
      <t>ユキ</t>
    </rPh>
    <rPh sb="21" eb="22">
      <t>タ</t>
    </rPh>
    <rPh sb="22" eb="24">
      <t>ショクブツ</t>
    </rPh>
    <rPh sb="24" eb="26">
      <t>グンラク</t>
    </rPh>
    <rPh sb="33" eb="35">
      <t>コイケ</t>
    </rPh>
    <rPh sb="35" eb="36">
      <t>トウ</t>
    </rPh>
    <rPh sb="37" eb="39">
      <t>ショクブツ</t>
    </rPh>
    <rPh sb="39" eb="41">
      <t>グンラク</t>
    </rPh>
    <phoneticPr fontId="25"/>
  </si>
  <si>
    <t>安芸高田市</t>
    <rPh sb="0" eb="2">
      <t>アキ</t>
    </rPh>
    <rPh sb="2" eb="4">
      <t>タカダ</t>
    </rPh>
    <rPh sb="4" eb="5">
      <t>シ</t>
    </rPh>
    <phoneticPr fontId="25"/>
  </si>
  <si>
    <t>特異な自然現象
亜高山性植物</t>
    <rPh sb="0" eb="2">
      <t>トクイ</t>
    </rPh>
    <rPh sb="3" eb="5">
      <t>シゼン</t>
    </rPh>
    <rPh sb="5" eb="7">
      <t>ゲンショウ</t>
    </rPh>
    <rPh sb="8" eb="9">
      <t>ア</t>
    </rPh>
    <rPh sb="9" eb="12">
      <t>コウザンセイ</t>
    </rPh>
    <rPh sb="12" eb="14">
      <t>ショクブツ</t>
    </rPh>
    <phoneticPr fontId="25"/>
  </si>
  <si>
    <t>御前岳</t>
    <rPh sb="0" eb="2">
      <t>ゴゼン</t>
    </rPh>
    <rPh sb="2" eb="3">
      <t>タケ</t>
    </rPh>
    <phoneticPr fontId="25"/>
  </si>
  <si>
    <t>新潟</t>
    <rPh sb="0" eb="2">
      <t>ニイガタ</t>
    </rPh>
    <phoneticPr fontId="25"/>
  </si>
  <si>
    <t>最上郡真室川町</t>
    <rPh sb="0" eb="3">
      <t>モガミグン</t>
    </rPh>
    <rPh sb="3" eb="6">
      <t>マムロガワ</t>
    </rPh>
    <rPh sb="6" eb="7">
      <t>チョウ</t>
    </rPh>
    <phoneticPr fontId="25"/>
  </si>
  <si>
    <t>きんぽうざん</t>
    <phoneticPr fontId="25"/>
  </si>
  <si>
    <t>ブナ-ユキツバキ群落
キタゴヨウ-アカマツ-ユキツバキ群落</t>
    <rPh sb="8" eb="10">
      <t>グンラク</t>
    </rPh>
    <rPh sb="27" eb="29">
      <t>グンラク</t>
    </rPh>
    <phoneticPr fontId="25"/>
  </si>
  <si>
    <t>15地域</t>
    <rPh sb="2" eb="4">
      <t>チイキ</t>
    </rPh>
    <phoneticPr fontId="25"/>
  </si>
  <si>
    <t>小又風穴</t>
    <rPh sb="0" eb="2">
      <t>コマタ</t>
    </rPh>
    <rPh sb="2" eb="3">
      <t>フウ</t>
    </rPh>
    <rPh sb="3" eb="4">
      <t>ケツ</t>
    </rPh>
    <phoneticPr fontId="25"/>
  </si>
  <si>
    <t>おやかわ</t>
    <phoneticPr fontId="25"/>
  </si>
  <si>
    <t>カスミザクラ、ウワミズザクラ自生地</t>
    <rPh sb="14" eb="17">
      <t>ジセイチ</t>
    </rPh>
    <phoneticPr fontId="25"/>
  </si>
  <si>
    <t>高さ90メートルの瀑布と一体となったミズナラ等の天然林</t>
    <rPh sb="0" eb="1">
      <t>タカ</t>
    </rPh>
    <rPh sb="9" eb="11">
      <t>バクフ</t>
    </rPh>
    <rPh sb="12" eb="14">
      <t>イッタイ</t>
    </rPh>
    <rPh sb="22" eb="23">
      <t>トウ</t>
    </rPh>
    <rPh sb="24" eb="27">
      <t>テンネンリン</t>
    </rPh>
    <phoneticPr fontId="25"/>
  </si>
  <si>
    <t>由利本荘市</t>
    <rPh sb="0" eb="2">
      <t>ユリ</t>
    </rPh>
    <rPh sb="2" eb="3">
      <t>モト</t>
    </rPh>
    <rPh sb="3" eb="5">
      <t>ソウシ</t>
    </rPh>
    <phoneticPr fontId="25"/>
  </si>
  <si>
    <t>鳴神山</t>
    <rPh sb="0" eb="1">
      <t>ナ</t>
    </rPh>
    <rPh sb="1" eb="3">
      <t>カミヤマ</t>
    </rPh>
    <phoneticPr fontId="25"/>
  </si>
  <si>
    <t>親川</t>
    <rPh sb="0" eb="1">
      <t>オヤ</t>
    </rPh>
    <rPh sb="1" eb="2">
      <t>ガワ</t>
    </rPh>
    <phoneticPr fontId="25"/>
  </si>
  <si>
    <t>S52.4.8
(S52.4.8)</t>
    <phoneticPr fontId="25"/>
  </si>
  <si>
    <t>きじよたかやま</t>
    <phoneticPr fontId="25"/>
  </si>
  <si>
    <t>トチバニンジン、イワウチワ群落
センダイハグマ等</t>
    <rPh sb="13" eb="15">
      <t>グンラク</t>
    </rPh>
    <rPh sb="23" eb="24">
      <t>トウ</t>
    </rPh>
    <phoneticPr fontId="25"/>
  </si>
  <si>
    <t>橲原</t>
    <rPh sb="0" eb="1">
      <t>ジサ</t>
    </rPh>
    <rPh sb="1" eb="2">
      <t>ハラ</t>
    </rPh>
    <phoneticPr fontId="25"/>
  </si>
  <si>
    <t>シダ植物
豊富な昆虫類</t>
    <rPh sb="2" eb="4">
      <t>ショクブツ</t>
    </rPh>
    <rPh sb="5" eb="7">
      <t>ホウフ</t>
    </rPh>
    <rPh sb="8" eb="11">
      <t>コンチュウルイ</t>
    </rPh>
    <phoneticPr fontId="25"/>
  </si>
  <si>
    <t>でとしつげん</t>
    <phoneticPr fontId="25"/>
  </si>
  <si>
    <t>クスノキ、タブ、マテバシイ、カヤ等の自然植生とクヌギ、コナラ等の二次林との混交</t>
    <rPh sb="16" eb="17">
      <t>トウ</t>
    </rPh>
    <rPh sb="18" eb="20">
      <t>シゼン</t>
    </rPh>
    <rPh sb="20" eb="22">
      <t>ショクセイ</t>
    </rPh>
    <rPh sb="30" eb="31">
      <t>トウ</t>
    </rPh>
    <rPh sb="32" eb="34">
      <t>ニジ</t>
    </rPh>
    <rPh sb="34" eb="35">
      <t>リン</t>
    </rPh>
    <rPh sb="37" eb="39">
      <t>コンコウ</t>
    </rPh>
    <phoneticPr fontId="25"/>
  </si>
  <si>
    <t>飯石郡飯南町</t>
    <rPh sb="0" eb="1">
      <t>イイ</t>
    </rPh>
    <rPh sb="1" eb="2">
      <t>イシ</t>
    </rPh>
    <rPh sb="2" eb="3">
      <t>グン</t>
    </rPh>
    <rPh sb="3" eb="4">
      <t>メシ</t>
    </rPh>
    <rPh sb="4" eb="5">
      <t>ミナミ</t>
    </rPh>
    <rPh sb="5" eb="6">
      <t>マチ</t>
    </rPh>
    <phoneticPr fontId="25"/>
  </si>
  <si>
    <t>日高郡日高川町</t>
    <rPh sb="0" eb="3">
      <t>ヒダカグン</t>
    </rPh>
    <rPh sb="3" eb="5">
      <t>ヒダカ</t>
    </rPh>
    <rPh sb="5" eb="6">
      <t>カワ</t>
    </rPh>
    <rPh sb="6" eb="7">
      <t>マチ</t>
    </rPh>
    <phoneticPr fontId="25"/>
  </si>
  <si>
    <t>H15.11.4
(H15.11.4)</t>
    <phoneticPr fontId="25"/>
  </si>
  <si>
    <t>ツルコケモモ、トキソウ、ムジナスゲ、タヌキモ、アギナシ、カキツバタ、ヒメミクリ、ムラサキミズゴケ、イボミズゴケ、オオミズゴケ、ノハナショウブ、コウホネ、サワギキョウ、モウセンゴケ</t>
    <phoneticPr fontId="25"/>
  </si>
  <si>
    <t>大戸岳</t>
    <rPh sb="0" eb="2">
      <t>オオト</t>
    </rPh>
    <rPh sb="2" eb="3">
      <t>タケ</t>
    </rPh>
    <phoneticPr fontId="25"/>
  </si>
  <si>
    <t>東京</t>
    <rPh sb="0" eb="2">
      <t>トウキョウ</t>
    </rPh>
    <phoneticPr fontId="25"/>
  </si>
  <si>
    <t>出戸湿原</t>
    <rPh sb="0" eb="1">
      <t>デ</t>
    </rPh>
    <rPh sb="1" eb="2">
      <t>ト</t>
    </rPh>
    <rPh sb="2" eb="4">
      <t>シツゲン</t>
    </rPh>
    <phoneticPr fontId="25"/>
  </si>
  <si>
    <t>クロマツ、アカマツ一部スダジイ、トベラ、シラカシ等の常緑広葉樹林
海浜植物</t>
    <rPh sb="9" eb="11">
      <t>イチブ</t>
    </rPh>
    <rPh sb="24" eb="25">
      <t>トウ</t>
    </rPh>
    <rPh sb="26" eb="28">
      <t>ジョウリョク</t>
    </rPh>
    <rPh sb="28" eb="30">
      <t>コウヨウ</t>
    </rPh>
    <rPh sb="30" eb="32">
      <t>ジュリン</t>
    </rPh>
    <rPh sb="33" eb="35">
      <t>カイヒン</t>
    </rPh>
    <rPh sb="35" eb="37">
      <t>ショクブツ</t>
    </rPh>
    <phoneticPr fontId="25"/>
  </si>
  <si>
    <t>出流山</t>
    <rPh sb="0" eb="1">
      <t>デ</t>
    </rPh>
    <rPh sb="1" eb="2">
      <t>リュウ</t>
    </rPh>
    <rPh sb="2" eb="3">
      <t>ヤマ</t>
    </rPh>
    <phoneticPr fontId="25"/>
  </si>
  <si>
    <t>だいひさん</t>
    <phoneticPr fontId="25"/>
  </si>
  <si>
    <t>久所・木舟</t>
    <rPh sb="0" eb="1">
      <t>ク</t>
    </rPh>
    <rPh sb="1" eb="2">
      <t>ジョ</t>
    </rPh>
    <rPh sb="3" eb="4">
      <t>キ</t>
    </rPh>
    <rPh sb="4" eb="5">
      <t>フネ</t>
    </rPh>
    <phoneticPr fontId="25"/>
  </si>
  <si>
    <t>人工林
地形､地質</t>
    <rPh sb="0" eb="3">
      <t>ジンコウリン</t>
    </rPh>
    <rPh sb="4" eb="6">
      <t>チケイ</t>
    </rPh>
    <rPh sb="7" eb="9">
      <t>チシツ</t>
    </rPh>
    <phoneticPr fontId="25"/>
  </si>
  <si>
    <t>安山岩質の凝灰岩が侵食をうけ奇岩となり特異な地形となっている。周辺はミズナラなどのすぐれた天然林</t>
    <rPh sb="0" eb="3">
      <t>アンザンガン</t>
    </rPh>
    <rPh sb="3" eb="4">
      <t>シツ</t>
    </rPh>
    <rPh sb="5" eb="8">
      <t>ギョウカイガン</t>
    </rPh>
    <rPh sb="9" eb="11">
      <t>シンショク</t>
    </rPh>
    <rPh sb="14" eb="16">
      <t>キガン</t>
    </rPh>
    <rPh sb="19" eb="21">
      <t>トクイ</t>
    </rPh>
    <rPh sb="22" eb="24">
      <t>チケイ</t>
    </rPh>
    <rPh sb="31" eb="33">
      <t>シュウヘン</t>
    </rPh>
    <rPh sb="45" eb="48">
      <t>テンネンリン</t>
    </rPh>
    <phoneticPr fontId="25"/>
  </si>
  <si>
    <t>安山岩質集塊岩
ウチョウラン、ヒナラン、ムギラン
ミヤマスカシユリ</t>
    <rPh sb="0" eb="3">
      <t>アンザンガン</t>
    </rPh>
    <rPh sb="3" eb="4">
      <t>シツ</t>
    </rPh>
    <rPh sb="4" eb="5">
      <t>シュウ</t>
    </rPh>
    <rPh sb="5" eb="6">
      <t>カイ</t>
    </rPh>
    <rPh sb="6" eb="7">
      <t>ガン</t>
    </rPh>
    <phoneticPr fontId="25"/>
  </si>
  <si>
    <t>サワラン、ホザキノミミカキグサ、ホロムイソウ、ムジナスゲ、トキソウ、フサモ、ミミカキグサ、イヌタヌキモ、ムラサキミミカキグサ、アギナシ、カキツバタ、ヒメミクリ、ヤブヤンマ、ハッチョウトンボ</t>
    <phoneticPr fontId="25"/>
  </si>
  <si>
    <t>クリ-コナラ群集とスギ-ヒノキ植林を中心に､アラカシ-ウラジロガシ群落が点在する。この地域内にはギフチョウが生息し､林床にはカントウカンアオイ、シュンラン、ヒトリシズカ等が自生している。</t>
    <rPh sb="6" eb="8">
      <t>グンシュウ</t>
    </rPh>
    <rPh sb="15" eb="17">
      <t>ショクリン</t>
    </rPh>
    <rPh sb="18" eb="20">
      <t>チュウシン</t>
    </rPh>
    <rPh sb="33" eb="35">
      <t>グンラク</t>
    </rPh>
    <rPh sb="36" eb="38">
      <t>テンザイ</t>
    </rPh>
    <rPh sb="43" eb="45">
      <t>チイキ</t>
    </rPh>
    <rPh sb="45" eb="46">
      <t>ナイ</t>
    </rPh>
    <rPh sb="54" eb="56">
      <t>セイソク</t>
    </rPh>
    <rPh sb="58" eb="59">
      <t>リン</t>
    </rPh>
    <rPh sb="59" eb="60">
      <t>トコ</t>
    </rPh>
    <rPh sb="84" eb="85">
      <t>トウ</t>
    </rPh>
    <rPh sb="86" eb="88">
      <t>ジセイ</t>
    </rPh>
    <phoneticPr fontId="25"/>
  </si>
  <si>
    <t>加田喜沼</t>
    <rPh sb="0" eb="1">
      <t>クワ</t>
    </rPh>
    <rPh sb="1" eb="2">
      <t>タ</t>
    </rPh>
    <rPh sb="2" eb="3">
      <t>ヨロコ</t>
    </rPh>
    <rPh sb="3" eb="4">
      <t>ヌマ</t>
    </rPh>
    <phoneticPr fontId="25"/>
  </si>
  <si>
    <t>H21.12.15
(H21.12.15)</t>
    <phoneticPr fontId="25"/>
  </si>
  <si>
    <t>カヤラン、ヨウラクラン等着生ラン
カラタチバナ</t>
    <rPh sb="11" eb="12">
      <t>トウ</t>
    </rPh>
    <rPh sb="12" eb="14">
      <t>チャクセイ</t>
    </rPh>
    <phoneticPr fontId="25"/>
  </si>
  <si>
    <t>モンキアゲハ、ホソバセセリ、カゴノキの北限</t>
    <rPh sb="19" eb="21">
      <t>ホクゲン</t>
    </rPh>
    <phoneticPr fontId="25"/>
  </si>
  <si>
    <t>まがけ</t>
    <phoneticPr fontId="25"/>
  </si>
  <si>
    <t>やすもと</t>
    <phoneticPr fontId="25"/>
  </si>
  <si>
    <t>S49.3.15
S51.2.20
(縮小)</t>
    <rPh sb="19" eb="21">
      <t>シュクショウ</t>
    </rPh>
    <phoneticPr fontId="25"/>
  </si>
  <si>
    <t>H28.4.22
(H28.4.22)</t>
    <phoneticPr fontId="25"/>
  </si>
  <si>
    <t>ミズゴケ、ワタスゲ、ミツバオウレン、モウセンゴケ、ハクサンシャクナゲ、ウラジロヨウラク、オオバスノキ、ミヤマホツツジ、ツルコケモモ、コバイケイ</t>
    <phoneticPr fontId="25"/>
  </si>
  <si>
    <t>藤原河内谷</t>
    <rPh sb="0" eb="2">
      <t>フジワラ</t>
    </rPh>
    <rPh sb="2" eb="4">
      <t>コウチ</t>
    </rPh>
    <rPh sb="4" eb="5">
      <t>タニ</t>
    </rPh>
    <phoneticPr fontId="25"/>
  </si>
  <si>
    <t>天然林､湧水現象</t>
    <rPh sb="0" eb="3">
      <t>テンネンリン</t>
    </rPh>
    <rPh sb="4" eb="6">
      <t>ワキミズ</t>
    </rPh>
    <rPh sb="6" eb="8">
      <t>ゲンショウ</t>
    </rPh>
    <phoneticPr fontId="25"/>
  </si>
  <si>
    <t>栃木市</t>
    <rPh sb="0" eb="3">
      <t>トチギシ</t>
    </rPh>
    <phoneticPr fontId="25"/>
  </si>
  <si>
    <t>タブノキ、スダジイ、モミ等
常緑樹林
チャバネセセリ等豊富な昆虫類</t>
    <rPh sb="12" eb="13">
      <t>トウ</t>
    </rPh>
    <rPh sb="14" eb="16">
      <t>ジョウリョク</t>
    </rPh>
    <rPh sb="16" eb="18">
      <t>ジュリン</t>
    </rPh>
    <rPh sb="26" eb="27">
      <t>トウ</t>
    </rPh>
    <rPh sb="27" eb="29">
      <t>ホウフ</t>
    </rPh>
    <rPh sb="30" eb="33">
      <t>コンチュウルイ</t>
    </rPh>
    <phoneticPr fontId="25"/>
  </si>
  <si>
    <t>山形</t>
    <rPh sb="0" eb="2">
      <t>ヤマガタ</t>
    </rPh>
    <phoneticPr fontId="25"/>
  </si>
  <si>
    <t>いまがみやま</t>
    <phoneticPr fontId="25"/>
  </si>
  <si>
    <t>最上郡戸沢村</t>
    <rPh sb="0" eb="3">
      <t>モガミグン</t>
    </rPh>
    <rPh sb="3" eb="6">
      <t>トザワムラ</t>
    </rPh>
    <phoneticPr fontId="25"/>
  </si>
  <si>
    <t>ブナ林､モリアオガエル、エゾイトトンボ、エゾトンボ、オツネントンボ、タカネトンボ、オオルリホシヤンマ</t>
    <rPh sb="2" eb="3">
      <t>リン</t>
    </rPh>
    <phoneticPr fontId="25"/>
  </si>
  <si>
    <t>今神山</t>
    <rPh sb="0" eb="1">
      <t>イマ</t>
    </rPh>
    <rPh sb="1" eb="3">
      <t>カミヤマ</t>
    </rPh>
    <phoneticPr fontId="25"/>
  </si>
  <si>
    <t>ヌルマタ沢･野川</t>
    <rPh sb="4" eb="5">
      <t>サワ</t>
    </rPh>
    <rPh sb="6" eb="8">
      <t>ノガワ</t>
    </rPh>
    <phoneticPr fontId="25"/>
  </si>
  <si>
    <t>鶴岡市</t>
    <rPh sb="0" eb="3">
      <t>ツルオカシ</t>
    </rPh>
    <phoneticPr fontId="25"/>
  </si>
  <si>
    <t>岡山</t>
    <rPh sb="0" eb="2">
      <t>オカヤマ</t>
    </rPh>
    <phoneticPr fontId="25"/>
  </si>
  <si>
    <t>気比神社社叢</t>
    <rPh sb="0" eb="1">
      <t>キ</t>
    </rPh>
    <rPh sb="1" eb="2">
      <t>ヒ</t>
    </rPh>
    <rPh sb="2" eb="4">
      <t>ジンジャ</t>
    </rPh>
    <rPh sb="4" eb="5">
      <t>シャ</t>
    </rPh>
    <rPh sb="5" eb="6">
      <t>クサムラ</t>
    </rPh>
    <phoneticPr fontId="25"/>
  </si>
  <si>
    <t>S57.3.17
(S57.3.17)</t>
    <phoneticPr fontId="25"/>
  </si>
  <si>
    <t>ぬまのくちしつげん</t>
    <phoneticPr fontId="25"/>
  </si>
  <si>
    <t>ことのたき</t>
    <phoneticPr fontId="25"/>
  </si>
  <si>
    <t>西置賜郡飯豊町</t>
    <rPh sb="0" eb="4">
      <t>ニシオキタマグン</t>
    </rPh>
    <rPh sb="4" eb="6">
      <t>イイトヨ</t>
    </rPh>
    <rPh sb="6" eb="7">
      <t>チョウ</t>
    </rPh>
    <phoneticPr fontId="25"/>
  </si>
  <si>
    <t>宝川</t>
    <rPh sb="0" eb="2">
      <t>タカラガワ</t>
    </rPh>
    <phoneticPr fontId="25"/>
  </si>
  <si>
    <t>ミズゴケ群落､ハッチョウトンボ、マダラナニワトンボ、オゼイトトンボ等のトンボ類</t>
    <rPh sb="4" eb="6">
      <t>グンラク</t>
    </rPh>
    <rPh sb="33" eb="34">
      <t>トウ</t>
    </rPh>
    <rPh sb="38" eb="39">
      <t>ルイ</t>
    </rPh>
    <phoneticPr fontId="25"/>
  </si>
  <si>
    <t>竜神山</t>
    <rPh sb="0" eb="2">
      <t>リュウジン</t>
    </rPh>
    <rPh sb="2" eb="3">
      <t>サン</t>
    </rPh>
    <phoneticPr fontId="25"/>
  </si>
  <si>
    <t>沼ノ口湿原</t>
    <rPh sb="0" eb="1">
      <t>ヌマ</t>
    </rPh>
    <rPh sb="2" eb="3">
      <t>クチ</t>
    </rPh>
    <rPh sb="3" eb="5">
      <t>シツゲン</t>
    </rPh>
    <phoneticPr fontId="25"/>
  </si>
  <si>
    <t>ならまた</t>
    <phoneticPr fontId="25"/>
  </si>
  <si>
    <t>新田川渓谷</t>
    <rPh sb="0" eb="2">
      <t>ニイダ</t>
    </rPh>
    <rPh sb="2" eb="3">
      <t>ガワ</t>
    </rPh>
    <rPh sb="3" eb="5">
      <t>ケイコク</t>
    </rPh>
    <phoneticPr fontId="25"/>
  </si>
  <si>
    <t>べんてんぬま</t>
    <phoneticPr fontId="25"/>
  </si>
  <si>
    <t>5地域</t>
    <rPh sb="1" eb="3">
      <t>チイキ</t>
    </rPh>
    <phoneticPr fontId="25"/>
  </si>
  <si>
    <t>りょうぎじ</t>
    <phoneticPr fontId="25"/>
  </si>
  <si>
    <t>しのぶもちずり</t>
    <phoneticPr fontId="25"/>
  </si>
  <si>
    <t>五本松</t>
    <rPh sb="0" eb="2">
      <t>ゴホン</t>
    </rPh>
    <rPh sb="2" eb="3">
      <t>マツ</t>
    </rPh>
    <phoneticPr fontId="25"/>
  </si>
  <si>
    <t>ときがわ町道元平</t>
    <rPh sb="4" eb="5">
      <t>マチ</t>
    </rPh>
    <rPh sb="5" eb="7">
      <t>ドウゲン</t>
    </rPh>
    <rPh sb="7" eb="8">
      <t>ヒラ</t>
    </rPh>
    <phoneticPr fontId="25"/>
  </si>
  <si>
    <t>宇良部岳</t>
    <rPh sb="0" eb="1">
      <t>ウ</t>
    </rPh>
    <rPh sb="1" eb="2">
      <t>リョウ</t>
    </rPh>
    <rPh sb="2" eb="3">
      <t>ブ</t>
    </rPh>
    <rPh sb="3" eb="4">
      <t>タケ</t>
    </rPh>
    <phoneticPr fontId="25"/>
  </si>
  <si>
    <t>にしかなさ</t>
    <phoneticPr fontId="25"/>
  </si>
  <si>
    <t>S49.3.22
(S55.12.23)</t>
    <phoneticPr fontId="25"/>
  </si>
  <si>
    <t>しちめんさん</t>
    <phoneticPr fontId="25"/>
  </si>
  <si>
    <t>スギ、シラカシ等の巨木､集塊岩と火山灰層との境界部分がみられる丘陵地</t>
    <rPh sb="7" eb="8">
      <t>トウ</t>
    </rPh>
    <rPh sb="9" eb="11">
      <t>キョボク</t>
    </rPh>
    <rPh sb="12" eb="13">
      <t>シュウ</t>
    </rPh>
    <rPh sb="13" eb="14">
      <t>カイ</t>
    </rPh>
    <rPh sb="14" eb="15">
      <t>イワ</t>
    </rPh>
    <rPh sb="16" eb="19">
      <t>カザンバイ</t>
    </rPh>
    <rPh sb="19" eb="20">
      <t>ソウ</t>
    </rPh>
    <rPh sb="22" eb="24">
      <t>キョウカイ</t>
    </rPh>
    <rPh sb="24" eb="26">
      <t>ブブン</t>
    </rPh>
    <rPh sb="31" eb="33">
      <t>キュウリョウ</t>
    </rPh>
    <rPh sb="33" eb="34">
      <t>チ</t>
    </rPh>
    <phoneticPr fontId="25"/>
  </si>
  <si>
    <t>ブナ林､天然スギ､雪崩による特有な浸蝕地形</t>
    <rPh sb="2" eb="3">
      <t>リン</t>
    </rPh>
    <rPh sb="4" eb="6">
      <t>テンネン</t>
    </rPh>
    <rPh sb="9" eb="11">
      <t>ナダレ</t>
    </rPh>
    <rPh sb="14" eb="16">
      <t>トクユウ</t>
    </rPh>
    <rPh sb="17" eb="19">
      <t>シンショク</t>
    </rPh>
    <rPh sb="19" eb="21">
      <t>チケイ</t>
    </rPh>
    <phoneticPr fontId="25"/>
  </si>
  <si>
    <t>信夫文知摺</t>
    <rPh sb="0" eb="1">
      <t>シン</t>
    </rPh>
    <rPh sb="1" eb="2">
      <t>オット</t>
    </rPh>
    <rPh sb="2" eb="3">
      <t>ブン</t>
    </rPh>
    <rPh sb="3" eb="4">
      <t>チ</t>
    </rPh>
    <rPh sb="4" eb="5">
      <t>ス</t>
    </rPh>
    <phoneticPr fontId="25"/>
  </si>
  <si>
    <t>ヤブツバキ等暖地性広葉樹
高樹齢のアカマツ林</t>
    <rPh sb="5" eb="6">
      <t>トウ</t>
    </rPh>
    <rPh sb="6" eb="9">
      <t>ダンチセイ</t>
    </rPh>
    <rPh sb="9" eb="12">
      <t>コウヨウジュ</t>
    </rPh>
    <rPh sb="13" eb="14">
      <t>コウ</t>
    </rPh>
    <rPh sb="14" eb="16">
      <t>ジュレイ</t>
    </rPh>
    <rPh sb="21" eb="22">
      <t>リン</t>
    </rPh>
    <phoneticPr fontId="25"/>
  </si>
  <si>
    <t>黒岩虚空蔵</t>
    <rPh sb="0" eb="2">
      <t>クロイワ</t>
    </rPh>
    <rPh sb="2" eb="4">
      <t>コクウ</t>
    </rPh>
    <rPh sb="4" eb="5">
      <t>クラ</t>
    </rPh>
    <phoneticPr fontId="25"/>
  </si>
  <si>
    <t>たかまつやま</t>
    <phoneticPr fontId="25"/>
  </si>
  <si>
    <t>植物の自生地
野生動物の生息地
地形､地質</t>
    <rPh sb="0" eb="2">
      <t>ショクブツ</t>
    </rPh>
    <rPh sb="3" eb="6">
      <t>ジセイチ</t>
    </rPh>
    <rPh sb="7" eb="9">
      <t>ヤセイ</t>
    </rPh>
    <rPh sb="9" eb="11">
      <t>ドウブツ</t>
    </rPh>
    <rPh sb="12" eb="15">
      <t>セイソクチ</t>
    </rPh>
    <rPh sb="16" eb="18">
      <t>チケイ</t>
    </rPh>
    <rPh sb="19" eb="21">
      <t>チシツ</t>
    </rPh>
    <phoneticPr fontId="25"/>
  </si>
  <si>
    <t>人工林</t>
    <rPh sb="0" eb="3">
      <t>ジンコウリン</t>
    </rPh>
    <phoneticPr fontId="25"/>
  </si>
  <si>
    <t>S49.7.1
H9.3.31
(拡張)</t>
    <rPh sb="17" eb="19">
      <t>カクチョウ</t>
    </rPh>
    <phoneticPr fontId="25"/>
  </si>
  <si>
    <t>稲敷市</t>
    <rPh sb="0" eb="1">
      <t>イナ</t>
    </rPh>
    <rPh sb="1" eb="2">
      <t>ジ</t>
    </rPh>
    <rPh sb="2" eb="3">
      <t>シ</t>
    </rPh>
    <phoneticPr fontId="25"/>
  </si>
  <si>
    <t>高樹齢のモミ、アカマツ林</t>
    <rPh sb="0" eb="1">
      <t>コウ</t>
    </rPh>
    <rPh sb="1" eb="3">
      <t>ジュレイ</t>
    </rPh>
    <rPh sb="11" eb="12">
      <t>リン</t>
    </rPh>
    <phoneticPr fontId="25"/>
  </si>
  <si>
    <t>高松山</t>
    <rPh sb="0" eb="2">
      <t>タカマツ</t>
    </rPh>
    <rPh sb="2" eb="3">
      <t>ヤマ</t>
    </rPh>
    <phoneticPr fontId="25"/>
  </si>
  <si>
    <t>いわづのさん</t>
    <phoneticPr fontId="25"/>
  </si>
  <si>
    <t>ぎょうにんぬま</t>
    <phoneticPr fontId="25"/>
  </si>
  <si>
    <t>モミ</t>
    <phoneticPr fontId="25"/>
  </si>
  <si>
    <t>南相馬市</t>
    <rPh sb="0" eb="1">
      <t>ミナミ</t>
    </rPh>
    <rPh sb="1" eb="3">
      <t>ソウマ</t>
    </rPh>
    <rPh sb="3" eb="4">
      <t>シ</t>
    </rPh>
    <phoneticPr fontId="25"/>
  </si>
  <si>
    <t>人工林
地形</t>
    <rPh sb="0" eb="3">
      <t>ジンコウリン</t>
    </rPh>
    <rPh sb="4" eb="6">
      <t>チケイ</t>
    </rPh>
    <phoneticPr fontId="25"/>
  </si>
  <si>
    <t>岩角山</t>
    <rPh sb="0" eb="1">
      <t>イワ</t>
    </rPh>
    <rPh sb="1" eb="2">
      <t>ツノ</t>
    </rPh>
    <rPh sb="2" eb="3">
      <t>ヤマ</t>
    </rPh>
    <phoneticPr fontId="25"/>
  </si>
  <si>
    <t>神奈川</t>
    <rPh sb="0" eb="3">
      <t>カナガワ</t>
    </rPh>
    <phoneticPr fontId="25"/>
  </si>
  <si>
    <t>いしだ</t>
    <phoneticPr fontId="25"/>
  </si>
  <si>
    <t>伊達市</t>
    <rPh sb="0" eb="3">
      <t>ダテシ</t>
    </rPh>
    <phoneticPr fontId="25"/>
  </si>
  <si>
    <t>河沼郡柳津町</t>
    <rPh sb="0" eb="3">
      <t>カワヌマグン</t>
    </rPh>
    <rPh sb="3" eb="4">
      <t>ヤナギ</t>
    </rPh>
    <rPh sb="4" eb="6">
      <t>ツマチ</t>
    </rPh>
    <phoneticPr fontId="25"/>
  </si>
  <si>
    <t>芳賀郡茂木町
那須烏山市</t>
    <rPh sb="0" eb="3">
      <t>ハガグン</t>
    </rPh>
    <rPh sb="3" eb="6">
      <t>モギマチ</t>
    </rPh>
    <rPh sb="7" eb="9">
      <t>ナス</t>
    </rPh>
    <rPh sb="9" eb="10">
      <t>カラス</t>
    </rPh>
    <rPh sb="10" eb="12">
      <t>ヤマイチ</t>
    </rPh>
    <phoneticPr fontId="25"/>
  </si>
  <si>
    <t>郡殿の池</t>
    <rPh sb="0" eb="1">
      <t>コオリ</t>
    </rPh>
    <rPh sb="1" eb="2">
      <t>ドノ</t>
    </rPh>
    <rPh sb="3" eb="4">
      <t>イケ</t>
    </rPh>
    <phoneticPr fontId="25"/>
  </si>
  <si>
    <t>ななつがたけ</t>
    <phoneticPr fontId="25"/>
  </si>
  <si>
    <t>湿原
植物の自生地</t>
    <rPh sb="0" eb="2">
      <t>シツゲン</t>
    </rPh>
    <rPh sb="3" eb="5">
      <t>ショクブツ</t>
    </rPh>
    <rPh sb="6" eb="9">
      <t>ジセイチ</t>
    </rPh>
    <phoneticPr fontId="25"/>
  </si>
  <si>
    <t>ミズバショウ、リュウキンカ、カキラン等湿原植物</t>
    <rPh sb="18" eb="19">
      <t>トウ</t>
    </rPh>
    <rPh sb="19" eb="21">
      <t>シツゲン</t>
    </rPh>
    <rPh sb="21" eb="23">
      <t>ショクブツ</t>
    </rPh>
    <phoneticPr fontId="25"/>
  </si>
  <si>
    <t>高倉山</t>
    <rPh sb="0" eb="2">
      <t>タカクラ</t>
    </rPh>
    <rPh sb="2" eb="3">
      <t>ヤマ</t>
    </rPh>
    <phoneticPr fontId="25"/>
  </si>
  <si>
    <t>郡山市</t>
    <rPh sb="0" eb="3">
      <t>コオリヤマシ</t>
    </rPh>
    <phoneticPr fontId="25"/>
  </si>
  <si>
    <t>シオジ、イヌブナ等の天然林(極盛相林）</t>
    <rPh sb="8" eb="9">
      <t>トウ</t>
    </rPh>
    <rPh sb="10" eb="13">
      <t>テンネンリン</t>
    </rPh>
    <rPh sb="14" eb="15">
      <t>キョク</t>
    </rPh>
    <rPh sb="15" eb="16">
      <t>セイ</t>
    </rPh>
    <rPh sb="16" eb="17">
      <t>ソウ</t>
    </rPh>
    <rPh sb="17" eb="18">
      <t>リン</t>
    </rPh>
    <phoneticPr fontId="25"/>
  </si>
  <si>
    <t>タブノキ、スダジイ、ヤブツバキ等常緑樹林
ウラギンシジミ、セスジイトトンボ</t>
    <rPh sb="15" eb="16">
      <t>トウ</t>
    </rPh>
    <rPh sb="16" eb="18">
      <t>ジョウリョク</t>
    </rPh>
    <rPh sb="18" eb="20">
      <t>ジュリン</t>
    </rPh>
    <phoneticPr fontId="25"/>
  </si>
  <si>
    <t>石筵</t>
    <rPh sb="0" eb="1">
      <t>イシ</t>
    </rPh>
    <rPh sb="1" eb="2">
      <t>ムシロ</t>
    </rPh>
    <phoneticPr fontId="25"/>
  </si>
  <si>
    <t>チョウセンスイラン、ヒナノカンザシ、コキンバイザサなどの希少野生植物が多数生息する谷湿原</t>
    <rPh sb="28" eb="30">
      <t>キショウ</t>
    </rPh>
    <rPh sb="30" eb="32">
      <t>ヤセイ</t>
    </rPh>
    <rPh sb="32" eb="34">
      <t>ショクブツ</t>
    </rPh>
    <rPh sb="35" eb="37">
      <t>タスウ</t>
    </rPh>
    <rPh sb="37" eb="39">
      <t>セイソク</t>
    </rPh>
    <rPh sb="41" eb="42">
      <t>タニ</t>
    </rPh>
    <rPh sb="42" eb="44">
      <t>シツゲン</t>
    </rPh>
    <phoneticPr fontId="25"/>
  </si>
  <si>
    <t>弁天沼</t>
    <rPh sb="0" eb="2">
      <t>ベンテン</t>
    </rPh>
    <rPh sb="2" eb="3">
      <t>ヌマ</t>
    </rPh>
    <phoneticPr fontId="25"/>
  </si>
  <si>
    <t>アカマツの並木</t>
    <rPh sb="5" eb="7">
      <t>ナミキ</t>
    </rPh>
    <phoneticPr fontId="25"/>
  </si>
  <si>
    <t>西金砂</t>
    <rPh sb="0" eb="1">
      <t>ニシ</t>
    </rPh>
    <rPh sb="1" eb="2">
      <t>カナ</t>
    </rPh>
    <rPh sb="2" eb="3">
      <t>サ</t>
    </rPh>
    <phoneticPr fontId="25"/>
  </si>
  <si>
    <t>河川への流出､流入のない安定した沼､水生植物及び魚類</t>
    <rPh sb="0" eb="2">
      <t>カセン</t>
    </rPh>
    <rPh sb="4" eb="6">
      <t>リュウシュツ</t>
    </rPh>
    <rPh sb="7" eb="9">
      <t>リュウニュウ</t>
    </rPh>
    <rPh sb="12" eb="14">
      <t>アンテイ</t>
    </rPh>
    <rPh sb="16" eb="17">
      <t>ヌマ</t>
    </rPh>
    <rPh sb="18" eb="20">
      <t>スイセイ</t>
    </rPh>
    <rPh sb="20" eb="22">
      <t>ショクブツ</t>
    </rPh>
    <rPh sb="22" eb="23">
      <t>オヨ</t>
    </rPh>
    <rPh sb="24" eb="26">
      <t>ギョルイ</t>
    </rPh>
    <phoneticPr fontId="25"/>
  </si>
  <si>
    <t>おんしりん</t>
    <phoneticPr fontId="25"/>
  </si>
  <si>
    <t>S52.7.29
(S52.7.29)</t>
    <phoneticPr fontId="25"/>
  </si>
  <si>
    <t>〇</t>
    <phoneticPr fontId="25"/>
  </si>
  <si>
    <t>田辺市</t>
    <rPh sb="0" eb="3">
      <t>タナベシ</t>
    </rPh>
    <phoneticPr fontId="25"/>
  </si>
  <si>
    <t>西白河郡矢吹町</t>
    <rPh sb="0" eb="4">
      <t>ニシシラカワグン</t>
    </rPh>
    <rPh sb="4" eb="6">
      <t>ヤブキ</t>
    </rPh>
    <rPh sb="6" eb="7">
      <t>チョウ</t>
    </rPh>
    <phoneticPr fontId="25"/>
  </si>
  <si>
    <t>アカマツ</t>
    <phoneticPr fontId="25"/>
  </si>
  <si>
    <t>ちゃうすやま</t>
    <phoneticPr fontId="25"/>
  </si>
  <si>
    <t>S48.8.31
S51.1.31
(拡張)
R2.6.30（特別地区・野生動植物保護地区指定）</t>
    <rPh sb="19" eb="21">
      <t>カクチョウ</t>
    </rPh>
    <rPh sb="31" eb="33">
      <t>トクベツ</t>
    </rPh>
    <rPh sb="33" eb="35">
      <t>チク</t>
    </rPh>
    <rPh sb="36" eb="45">
      <t>ヤセイドウショクブツホゴチク</t>
    </rPh>
    <rPh sb="45" eb="47">
      <t>シテイ</t>
    </rPh>
    <phoneticPr fontId="25"/>
  </si>
  <si>
    <t>しょうぶさわ</t>
    <phoneticPr fontId="25"/>
  </si>
  <si>
    <t>清音寺</t>
    <rPh sb="0" eb="2">
      <t>セイオン</t>
    </rPh>
    <rPh sb="2" eb="3">
      <t>ジ</t>
    </rPh>
    <phoneticPr fontId="25"/>
  </si>
  <si>
    <t>たたらぬま</t>
    <phoneticPr fontId="25"/>
  </si>
  <si>
    <t>天然林
地形
植物の自生地</t>
    <rPh sb="0" eb="3">
      <t>テンネンリン</t>
    </rPh>
    <rPh sb="4" eb="6">
      <t>チケイ</t>
    </rPh>
    <rPh sb="7" eb="9">
      <t>ショクブツ</t>
    </rPh>
    <rPh sb="10" eb="13">
      <t>ジセイチ</t>
    </rPh>
    <phoneticPr fontId="25"/>
  </si>
  <si>
    <t>茶臼山</t>
    <rPh sb="0" eb="3">
      <t>チャウスヤマ</t>
    </rPh>
    <phoneticPr fontId="25"/>
  </si>
  <si>
    <t>かもとりごしょ</t>
    <phoneticPr fontId="25"/>
  </si>
  <si>
    <t>とうごくさん</t>
    <phoneticPr fontId="25"/>
  </si>
  <si>
    <t>くまがわかいがん</t>
    <phoneticPr fontId="25"/>
  </si>
  <si>
    <t>双葉郡大熊町</t>
    <rPh sb="0" eb="3">
      <t>フタバグン</t>
    </rPh>
    <rPh sb="3" eb="5">
      <t>オオクマ</t>
    </rPh>
    <rPh sb="5" eb="6">
      <t>チョウ</t>
    </rPh>
    <phoneticPr fontId="25"/>
  </si>
  <si>
    <t>清和</t>
    <rPh sb="0" eb="2">
      <t>セイワ</t>
    </rPh>
    <phoneticPr fontId="25"/>
  </si>
  <si>
    <t>けたかとの</t>
    <phoneticPr fontId="25"/>
  </si>
  <si>
    <t>湿原､植物の自生地、野生動物の生息地</t>
    <rPh sb="0" eb="2">
      <t>シツゲン</t>
    </rPh>
    <rPh sb="3" eb="5">
      <t>ショクブツ</t>
    </rPh>
    <rPh sb="6" eb="9">
      <t>ジセイチ</t>
    </rPh>
    <rPh sb="10" eb="12">
      <t>ヤセイ</t>
    </rPh>
    <rPh sb="12" eb="14">
      <t>ドウブツ</t>
    </rPh>
    <rPh sb="15" eb="18">
      <t>セイソクチ</t>
    </rPh>
    <phoneticPr fontId="25"/>
  </si>
  <si>
    <t>笏賀</t>
    <rPh sb="0" eb="1">
      <t>コツ</t>
    </rPh>
    <rPh sb="1" eb="2">
      <t>ガ</t>
    </rPh>
    <phoneticPr fontId="25"/>
  </si>
  <si>
    <t>やが・ひらやま</t>
    <phoneticPr fontId="25"/>
  </si>
  <si>
    <t>小堤西池</t>
    <rPh sb="0" eb="2">
      <t>コヅツミ</t>
    </rPh>
    <rPh sb="2" eb="3">
      <t>ニシ</t>
    </rPh>
    <rPh sb="3" eb="4">
      <t>イケ</t>
    </rPh>
    <phoneticPr fontId="25"/>
  </si>
  <si>
    <t>サギソウ、トキソウ、カキラン、ミカズキグサ、亜寒帯植物(ホロムイソウ、ツルコケモモ)、モリアオガエル</t>
    <rPh sb="22" eb="25">
      <t>アカンタイ</t>
    </rPh>
    <rPh sb="25" eb="27">
      <t>ショクブツ</t>
    </rPh>
    <phoneticPr fontId="25"/>
  </si>
  <si>
    <t>H元.3.3
(H元.3.3)</t>
    <rPh sb="1" eb="2">
      <t>モト</t>
    </rPh>
    <rPh sb="9" eb="10">
      <t>モト</t>
    </rPh>
    <phoneticPr fontId="25"/>
  </si>
  <si>
    <t>五島市</t>
    <rPh sb="0" eb="2">
      <t>ゴトウ</t>
    </rPh>
    <rPh sb="2" eb="3">
      <t>シ</t>
    </rPh>
    <phoneticPr fontId="25"/>
  </si>
  <si>
    <t>せいわ</t>
    <phoneticPr fontId="25"/>
  </si>
  <si>
    <t>法正尻湿原</t>
    <rPh sb="0" eb="1">
      <t>ホウ</t>
    </rPh>
    <rPh sb="1" eb="2">
      <t>ショウ</t>
    </rPh>
    <rPh sb="2" eb="3">
      <t>ジリ</t>
    </rPh>
    <rPh sb="3" eb="5">
      <t>シツゲン</t>
    </rPh>
    <phoneticPr fontId="25"/>
  </si>
  <si>
    <t>シイ、カシ、タブ等常緑広葉樹を主体とした萌芽林</t>
    <rPh sb="8" eb="9">
      <t>トウ</t>
    </rPh>
    <rPh sb="9" eb="11">
      <t>ジョウリョク</t>
    </rPh>
    <rPh sb="11" eb="14">
      <t>コウヨウジュ</t>
    </rPh>
    <rPh sb="15" eb="17">
      <t>シュタイ</t>
    </rPh>
    <rPh sb="20" eb="22">
      <t>ホウガ</t>
    </rPh>
    <rPh sb="22" eb="23">
      <t>リン</t>
    </rPh>
    <phoneticPr fontId="25"/>
  </si>
  <si>
    <t>木曽郡南木曽町</t>
    <rPh sb="0" eb="2">
      <t>キソ</t>
    </rPh>
    <rPh sb="2" eb="3">
      <t>グン</t>
    </rPh>
    <rPh sb="3" eb="4">
      <t>ミナミ</t>
    </rPh>
    <rPh sb="4" eb="6">
      <t>キソ</t>
    </rPh>
    <rPh sb="6" eb="7">
      <t>チョウ</t>
    </rPh>
    <phoneticPr fontId="25"/>
  </si>
  <si>
    <t>おだかやくしどう</t>
    <phoneticPr fontId="25"/>
  </si>
  <si>
    <t>S50.2.28
(S55.12.23)</t>
    <phoneticPr fontId="25"/>
  </si>
  <si>
    <t>巨大な奇岩群
アカマツ林</t>
    <rPh sb="0" eb="2">
      <t>キョダイ</t>
    </rPh>
    <rPh sb="3" eb="5">
      <t>キガン</t>
    </rPh>
    <rPh sb="5" eb="6">
      <t>グン</t>
    </rPh>
    <rPh sb="11" eb="12">
      <t>リン</t>
    </rPh>
    <phoneticPr fontId="25"/>
  </si>
  <si>
    <t>ブナ-ミズナラ群落､マルバマンサク-ブナ群集､緑色凝灰岩の岩峰が連なる急峻な地形､トガクシソウ群落</t>
    <rPh sb="7" eb="9">
      <t>グンラク</t>
    </rPh>
    <rPh sb="20" eb="22">
      <t>グンシュウ</t>
    </rPh>
    <rPh sb="23" eb="25">
      <t>リョクショク</t>
    </rPh>
    <rPh sb="25" eb="28">
      <t>ギョウカイガン</t>
    </rPh>
    <rPh sb="29" eb="30">
      <t>イワ</t>
    </rPh>
    <rPh sb="30" eb="31">
      <t>ミネ</t>
    </rPh>
    <rPh sb="32" eb="33">
      <t>ツラ</t>
    </rPh>
    <rPh sb="35" eb="37">
      <t>キュウシュン</t>
    </rPh>
    <rPh sb="38" eb="40">
      <t>チケイ</t>
    </rPh>
    <rPh sb="47" eb="49">
      <t>グンラク</t>
    </rPh>
    <phoneticPr fontId="25"/>
  </si>
  <si>
    <t>オキナグサ、ムラサキセンブリ、アキノハハコグサ、フタモンマルクビゴミムシ、シルビアシジミ、ツマグロキチョウ等</t>
    <rPh sb="53" eb="54">
      <t>ナド</t>
    </rPh>
    <phoneticPr fontId="25"/>
  </si>
  <si>
    <t>ブナ自然林､ヒメコマツ林､ツキノワグマをはじめとする豊かな動物相</t>
    <rPh sb="2" eb="5">
      <t>シゼンリン</t>
    </rPh>
    <rPh sb="11" eb="12">
      <t>リン</t>
    </rPh>
    <rPh sb="26" eb="27">
      <t>ユタ</t>
    </rPh>
    <rPh sb="29" eb="31">
      <t>ドウブツ</t>
    </rPh>
    <rPh sb="31" eb="32">
      <t>ソウ</t>
    </rPh>
    <phoneticPr fontId="25"/>
  </si>
  <si>
    <t>おうしゅうかいどうまつなみき</t>
    <phoneticPr fontId="25"/>
  </si>
  <si>
    <t>大分市</t>
    <rPh sb="0" eb="3">
      <t>オオイタシ</t>
    </rPh>
    <phoneticPr fontId="25"/>
  </si>
  <si>
    <t>大生</t>
    <rPh sb="0" eb="2">
      <t>オオウ</t>
    </rPh>
    <phoneticPr fontId="25"/>
  </si>
  <si>
    <t>東白川郡鮫川村</t>
    <rPh sb="0" eb="4">
      <t>ヒガシシラカワグン</t>
    </rPh>
    <rPh sb="4" eb="6">
      <t>サメカワ</t>
    </rPh>
    <rPh sb="6" eb="7">
      <t>ムラ</t>
    </rPh>
    <phoneticPr fontId="25"/>
  </si>
  <si>
    <t>S49.7.1
H1.3.31
(拡張)</t>
    <rPh sb="17" eb="19">
      <t>カクチョウ</t>
    </rPh>
    <phoneticPr fontId="25"/>
  </si>
  <si>
    <t>矢の原湿原</t>
    <rPh sb="0" eb="1">
      <t>ヤ</t>
    </rPh>
    <rPh sb="2" eb="3">
      <t>ハラ</t>
    </rPh>
    <rPh sb="3" eb="5">
      <t>シツゲン</t>
    </rPh>
    <phoneticPr fontId="25"/>
  </si>
  <si>
    <t>ケヤキ、カツラ、ミズナラ
シオジ等の天然林</t>
    <rPh sb="16" eb="17">
      <t>トウ</t>
    </rPh>
    <rPh sb="18" eb="21">
      <t>テンネンリン</t>
    </rPh>
    <phoneticPr fontId="25"/>
  </si>
  <si>
    <t>強滝</t>
    <rPh sb="0" eb="1">
      <t>キョウ</t>
    </rPh>
    <rPh sb="1" eb="2">
      <t>タキ</t>
    </rPh>
    <phoneticPr fontId="25"/>
  </si>
  <si>
    <t>矢堅崎西海岸</t>
    <rPh sb="0" eb="1">
      <t>ヤ</t>
    </rPh>
    <rPh sb="1" eb="2">
      <t>カタ</t>
    </rPh>
    <rPh sb="2" eb="3">
      <t>サキ</t>
    </rPh>
    <rPh sb="3" eb="6">
      <t>ニシカイガン</t>
    </rPh>
    <phoneticPr fontId="25"/>
  </si>
  <si>
    <t>なかぬま</t>
    <phoneticPr fontId="25"/>
  </si>
  <si>
    <t>S49.3.30
(S50.7.26)</t>
    <phoneticPr fontId="25"/>
  </si>
  <si>
    <t>断層地形による滝及び渓谷</t>
    <rPh sb="0" eb="2">
      <t>ダンソウ</t>
    </rPh>
    <rPh sb="2" eb="4">
      <t>チケイ</t>
    </rPh>
    <rPh sb="7" eb="8">
      <t>タキ</t>
    </rPh>
    <rPh sb="8" eb="9">
      <t>オヨ</t>
    </rPh>
    <rPh sb="10" eb="12">
      <t>ケイコク</t>
    </rPh>
    <phoneticPr fontId="25"/>
  </si>
  <si>
    <t>竜ヶ崎市</t>
    <rPh sb="0" eb="4">
      <t>リュウガサキシ</t>
    </rPh>
    <phoneticPr fontId="25"/>
  </si>
  <si>
    <t>S61.1.21
(S61.1.21)</t>
    <phoneticPr fontId="25"/>
  </si>
  <si>
    <t>地形､地質</t>
    <rPh sb="0" eb="2">
      <t>チケイ</t>
    </rPh>
    <rPh sb="3" eb="5">
      <t>チシツ</t>
    </rPh>
    <phoneticPr fontId="25"/>
  </si>
  <si>
    <t>日立市</t>
    <rPh sb="0" eb="3">
      <t>ヒタチシ</t>
    </rPh>
    <phoneticPr fontId="25"/>
  </si>
  <si>
    <t>かろうさん</t>
    <phoneticPr fontId="25"/>
  </si>
  <si>
    <t>西郷瀞</t>
    <rPh sb="0" eb="2">
      <t>ニシゴウ</t>
    </rPh>
    <rPh sb="2" eb="3">
      <t>トロ</t>
    </rPh>
    <phoneticPr fontId="25"/>
  </si>
  <si>
    <t>やちいけ</t>
    <phoneticPr fontId="25"/>
  </si>
  <si>
    <t>南会津郡南会津町</t>
    <rPh sb="0" eb="4">
      <t>ミナミアイヅグン</t>
    </rPh>
    <rPh sb="4" eb="5">
      <t>ミナミ</t>
    </rPh>
    <rPh sb="5" eb="7">
      <t>アイヅ</t>
    </rPh>
    <rPh sb="7" eb="8">
      <t>チョウ</t>
    </rPh>
    <phoneticPr fontId="25"/>
  </si>
  <si>
    <t>大沼郡金山町</t>
    <rPh sb="0" eb="3">
      <t>オオヌマグン</t>
    </rPh>
    <rPh sb="3" eb="6">
      <t>カナヤマチョウ</t>
    </rPh>
    <phoneticPr fontId="25"/>
  </si>
  <si>
    <t>トキソウ、ツルコケモモ、ワタスゲミズギク、ウメバチソウ、ハッチョウトンボ、ルリイトトンボ</t>
    <phoneticPr fontId="25"/>
  </si>
  <si>
    <t>S51.12.24
(S51.12.24)</t>
    <phoneticPr fontId="25"/>
  </si>
  <si>
    <t>ブナ、モミ、ツガ等</t>
    <rPh sb="8" eb="9">
      <t>トウ</t>
    </rPh>
    <phoneticPr fontId="25"/>
  </si>
  <si>
    <t>天然林
地形･地質</t>
    <rPh sb="0" eb="3">
      <t>テンネンリン</t>
    </rPh>
    <rPh sb="4" eb="6">
      <t>チケイ</t>
    </rPh>
    <rPh sb="7" eb="9">
      <t>チシツ</t>
    </rPh>
    <phoneticPr fontId="25"/>
  </si>
  <si>
    <t>京丸・岩岳山</t>
    <rPh sb="0" eb="1">
      <t>キョウ</t>
    </rPh>
    <rPh sb="1" eb="2">
      <t>マル</t>
    </rPh>
    <rPh sb="3" eb="4">
      <t>イワ</t>
    </rPh>
    <rPh sb="4" eb="5">
      <t>タケ</t>
    </rPh>
    <rPh sb="5" eb="6">
      <t>サン</t>
    </rPh>
    <phoneticPr fontId="25"/>
  </si>
  <si>
    <t>宮床湿原</t>
    <rPh sb="0" eb="1">
      <t>ミヤ</t>
    </rPh>
    <rPh sb="1" eb="2">
      <t>トコ</t>
    </rPh>
    <rPh sb="2" eb="4">
      <t>シツゲン</t>
    </rPh>
    <phoneticPr fontId="25"/>
  </si>
  <si>
    <t>S50.2.20
(S52.3.30)</t>
    <phoneticPr fontId="25"/>
  </si>
  <si>
    <t>アカガシ、モミ</t>
    <phoneticPr fontId="25"/>
  </si>
  <si>
    <t>秩父市</t>
    <rPh sb="0" eb="2">
      <t>チチブ</t>
    </rPh>
    <rPh sb="2" eb="3">
      <t>シ</t>
    </rPh>
    <phoneticPr fontId="25"/>
  </si>
  <si>
    <t>地質
植物の自生地
人工林</t>
    <rPh sb="0" eb="2">
      <t>チシツ</t>
    </rPh>
    <rPh sb="3" eb="5">
      <t>ショクブツ</t>
    </rPh>
    <rPh sb="6" eb="9">
      <t>ジセイチ</t>
    </rPh>
    <rPh sb="10" eb="13">
      <t>ジンコウリン</t>
    </rPh>
    <phoneticPr fontId="25"/>
  </si>
  <si>
    <t>おいけ</t>
    <phoneticPr fontId="25"/>
  </si>
  <si>
    <t>古生代､二畳紀地層の露出(化石)
アカマツ、ヤブツバキ等暖帯性広葉樹</t>
    <rPh sb="0" eb="3">
      <t>コセイダイ</t>
    </rPh>
    <rPh sb="4" eb="7">
      <t>ニジョウキ</t>
    </rPh>
    <rPh sb="7" eb="9">
      <t>チソウ</t>
    </rPh>
    <rPh sb="10" eb="12">
      <t>ロシュツ</t>
    </rPh>
    <rPh sb="13" eb="15">
      <t>カセキ</t>
    </rPh>
    <rPh sb="27" eb="28">
      <t>トウ</t>
    </rPh>
    <rPh sb="28" eb="30">
      <t>ダンタイ</t>
    </rPh>
    <rPh sb="30" eb="31">
      <t>セイ</t>
    </rPh>
    <rPh sb="31" eb="34">
      <t>コウヨウジュ</t>
    </rPh>
    <phoneticPr fontId="25"/>
  </si>
  <si>
    <t>渋川</t>
    <rPh sb="0" eb="2">
      <t>シブカワ</t>
    </rPh>
    <phoneticPr fontId="25"/>
  </si>
  <si>
    <t>うつみねやま</t>
    <phoneticPr fontId="25"/>
  </si>
  <si>
    <t>S50.3.6
(S50.7.26)</t>
    <phoneticPr fontId="25"/>
  </si>
  <si>
    <t>元清澄山</t>
    <rPh sb="0" eb="1">
      <t>モト</t>
    </rPh>
    <rPh sb="1" eb="2">
      <t>キヨ</t>
    </rPh>
    <rPh sb="2" eb="3">
      <t>スミ</t>
    </rPh>
    <rPh sb="3" eb="4">
      <t>ヤマ</t>
    </rPh>
    <phoneticPr fontId="25"/>
  </si>
  <si>
    <t>S50.2.28
S50.6.6
(拡張)</t>
    <rPh sb="18" eb="20">
      <t>カクチョウ</t>
    </rPh>
    <phoneticPr fontId="25"/>
  </si>
  <si>
    <t>郡山市
須賀川市</t>
    <rPh sb="0" eb="3">
      <t>コオリヤマシ</t>
    </rPh>
    <rPh sb="4" eb="8">
      <t>スカガワシ</t>
    </rPh>
    <phoneticPr fontId="25"/>
  </si>
  <si>
    <t>スギ、ヒノキの植林が大部分</t>
    <rPh sb="7" eb="9">
      <t>ショクリン</t>
    </rPh>
    <rPh sb="10" eb="13">
      <t>ダイブブン</t>
    </rPh>
    <phoneticPr fontId="25"/>
  </si>
  <si>
    <t>大月市</t>
    <rPh sb="0" eb="3">
      <t>オオツキシ</t>
    </rPh>
    <phoneticPr fontId="25"/>
  </si>
  <si>
    <t>変成岩類の盆地状構造
ザクロ石等スカルン鉱物､石英斜長石の巨大結晶</t>
    <rPh sb="0" eb="3">
      <t>ヘンセイガン</t>
    </rPh>
    <rPh sb="3" eb="4">
      <t>ルイ</t>
    </rPh>
    <rPh sb="5" eb="7">
      <t>ボンチ</t>
    </rPh>
    <rPh sb="7" eb="8">
      <t>ジョウ</t>
    </rPh>
    <rPh sb="8" eb="10">
      <t>コウゾウ</t>
    </rPh>
    <rPh sb="14" eb="15">
      <t>イシ</t>
    </rPh>
    <rPh sb="15" eb="16">
      <t>トウ</t>
    </rPh>
    <rPh sb="20" eb="22">
      <t>コウブツ</t>
    </rPh>
    <rPh sb="23" eb="25">
      <t>セキエイ</t>
    </rPh>
    <rPh sb="25" eb="26">
      <t>シャ</t>
    </rPh>
    <rPh sb="26" eb="28">
      <t>チョウセキ</t>
    </rPh>
    <rPh sb="29" eb="31">
      <t>キョダイ</t>
    </rPh>
    <rPh sb="31" eb="33">
      <t>ケッショウ</t>
    </rPh>
    <phoneticPr fontId="25"/>
  </si>
  <si>
    <t>宇津峯山</t>
    <rPh sb="0" eb="1">
      <t>ウ</t>
    </rPh>
    <rPh sb="1" eb="2">
      <t>ツ</t>
    </rPh>
    <rPh sb="2" eb="3">
      <t>ミネ</t>
    </rPh>
    <rPh sb="3" eb="4">
      <t>サン</t>
    </rPh>
    <phoneticPr fontId="25"/>
  </si>
  <si>
    <t>おおとだけ</t>
    <phoneticPr fontId="25"/>
  </si>
  <si>
    <t>みょうじんいわ</t>
    <phoneticPr fontId="25"/>
  </si>
  <si>
    <t>玄武岩丘､玄武岩礫を多量に含む層に新しい玄武岩が貫入した地層構造
スズラン(南限)クマガイソウ、スミレサイシン</t>
    <rPh sb="0" eb="3">
      <t>ゲンブガン</t>
    </rPh>
    <rPh sb="3" eb="4">
      <t>オカ</t>
    </rPh>
    <rPh sb="5" eb="8">
      <t>ゲンブガン</t>
    </rPh>
    <rPh sb="8" eb="9">
      <t>ツブテ</t>
    </rPh>
    <rPh sb="10" eb="12">
      <t>タリョウ</t>
    </rPh>
    <rPh sb="13" eb="14">
      <t>フク</t>
    </rPh>
    <rPh sb="15" eb="16">
      <t>ソウ</t>
    </rPh>
    <rPh sb="17" eb="18">
      <t>アタラ</t>
    </rPh>
    <rPh sb="20" eb="23">
      <t>ゲンブガン</t>
    </rPh>
    <rPh sb="24" eb="25">
      <t>ヌキ</t>
    </rPh>
    <rPh sb="25" eb="26">
      <t>イ</t>
    </rPh>
    <rPh sb="28" eb="30">
      <t>チソウ</t>
    </rPh>
    <rPh sb="30" eb="32">
      <t>コウゾウ</t>
    </rPh>
    <rPh sb="38" eb="40">
      <t>ナンゲン</t>
    </rPh>
    <phoneticPr fontId="25"/>
  </si>
  <si>
    <t>もにわ</t>
    <phoneticPr fontId="25"/>
  </si>
  <si>
    <t>ヒメコマツ、クロベ、ブナ、ミズナラ、ヒノキアスナロ</t>
    <phoneticPr fontId="25"/>
  </si>
  <si>
    <t>足柄上郡中井町</t>
    <rPh sb="0" eb="4">
      <t>アシガラカミグン</t>
    </rPh>
    <rPh sb="4" eb="7">
      <t>ナカイチョウ</t>
    </rPh>
    <phoneticPr fontId="25"/>
  </si>
  <si>
    <t>S50.6.6
(S53.2.28)</t>
    <phoneticPr fontId="25"/>
  </si>
  <si>
    <t>高槻市</t>
    <rPh sb="0" eb="3">
      <t>タカツキシ</t>
    </rPh>
    <phoneticPr fontId="25"/>
  </si>
  <si>
    <t>北茨城市</t>
    <rPh sb="0" eb="4">
      <t>キタイバラキシ</t>
    </rPh>
    <phoneticPr fontId="25"/>
  </si>
  <si>
    <t>ブナ</t>
    <phoneticPr fontId="25"/>
  </si>
  <si>
    <t>東彼杵郡川棚町</t>
    <rPh sb="0" eb="1">
      <t>ヒガシ</t>
    </rPh>
    <rPh sb="1" eb="2">
      <t>カレ</t>
    </rPh>
    <rPh sb="2" eb="3">
      <t>キネ</t>
    </rPh>
    <rPh sb="3" eb="4">
      <t>グン</t>
    </rPh>
    <rPh sb="4" eb="6">
      <t>カワタナ</t>
    </rPh>
    <rPh sb="6" eb="7">
      <t>チョウ</t>
    </rPh>
    <phoneticPr fontId="25"/>
  </si>
  <si>
    <t>長野市
上水内郡飯綱町</t>
    <rPh sb="0" eb="3">
      <t>ナガノシ</t>
    </rPh>
    <rPh sb="4" eb="5">
      <t>カミ</t>
    </rPh>
    <rPh sb="5" eb="7">
      <t>ミズウチ</t>
    </rPh>
    <rPh sb="7" eb="8">
      <t>グン</t>
    </rPh>
    <rPh sb="8" eb="9">
      <t>イイ</t>
    </rPh>
    <rPh sb="9" eb="10">
      <t>ツナ</t>
    </rPh>
    <rPh sb="10" eb="11">
      <t>マチ</t>
    </rPh>
    <phoneticPr fontId="25"/>
  </si>
  <si>
    <t>シイ、カシ、シデ、カエデ</t>
    <phoneticPr fontId="25"/>
  </si>
  <si>
    <t>いわふねやま</t>
    <phoneticPr fontId="25"/>
  </si>
  <si>
    <t>南会津郡南会津町</t>
    <rPh sb="0" eb="4">
      <t>ミナミアイヅグン</t>
    </rPh>
    <rPh sb="4" eb="5">
      <t>ミナミ</t>
    </rPh>
    <rPh sb="5" eb="8">
      <t>アイヅマチ</t>
    </rPh>
    <phoneticPr fontId="25"/>
  </si>
  <si>
    <t>八国見山</t>
    <rPh sb="0" eb="1">
      <t>ハチ</t>
    </rPh>
    <rPh sb="1" eb="3">
      <t>クニミ</t>
    </rPh>
    <rPh sb="3" eb="4">
      <t>ヤマ</t>
    </rPh>
    <phoneticPr fontId="25"/>
  </si>
  <si>
    <t>みつとうげやま</t>
    <phoneticPr fontId="25"/>
  </si>
  <si>
    <t>ブナ、シラカバ、アズマシャクナゲ、ベニサラサドウダン、コメツツジ</t>
    <phoneticPr fontId="25"/>
  </si>
  <si>
    <t>モミ、ケヤキ、イヌブナ、花崗岩及び花崗閃緑岩の基盤が浸蝕作用により急峻な渓谷</t>
    <rPh sb="12" eb="13">
      <t>ハナ</t>
    </rPh>
    <rPh sb="13" eb="14">
      <t>オカ</t>
    </rPh>
    <rPh sb="14" eb="15">
      <t>イワ</t>
    </rPh>
    <rPh sb="15" eb="16">
      <t>オヨ</t>
    </rPh>
    <rPh sb="17" eb="18">
      <t>ハナ</t>
    </rPh>
    <rPh sb="18" eb="19">
      <t>オカ</t>
    </rPh>
    <rPh sb="19" eb="22">
      <t>センリョクガン</t>
    </rPh>
    <rPh sb="23" eb="25">
      <t>キバン</t>
    </rPh>
    <rPh sb="26" eb="28">
      <t>シンショク</t>
    </rPh>
    <rPh sb="28" eb="30">
      <t>サヨウ</t>
    </rPh>
    <rPh sb="33" eb="35">
      <t>キュウシュン</t>
    </rPh>
    <rPh sb="36" eb="38">
      <t>ケイコク</t>
    </rPh>
    <phoneticPr fontId="25"/>
  </si>
  <si>
    <t>双葉郡川内村</t>
    <rPh sb="0" eb="3">
      <t>フタバグン</t>
    </rPh>
    <rPh sb="3" eb="5">
      <t>センダイ</t>
    </rPh>
    <rPh sb="5" eb="6">
      <t>ムラ</t>
    </rPh>
    <phoneticPr fontId="25"/>
  </si>
  <si>
    <t>おおみねさん</t>
    <phoneticPr fontId="25"/>
  </si>
  <si>
    <t>無田湿原</t>
    <rPh sb="0" eb="1">
      <t>ム</t>
    </rPh>
    <rPh sb="1" eb="2">
      <t>タ</t>
    </rPh>
    <rPh sb="2" eb="4">
      <t>シツゲン</t>
    </rPh>
    <phoneticPr fontId="25"/>
  </si>
  <si>
    <t>沼
モリアオガエル</t>
    <rPh sb="0" eb="1">
      <t>ヌマ</t>
    </rPh>
    <phoneticPr fontId="25"/>
  </si>
  <si>
    <t>本名御神楽岳</t>
    <rPh sb="0" eb="2">
      <t>ホンミョウ</t>
    </rPh>
    <rPh sb="2" eb="3">
      <t>オン</t>
    </rPh>
    <rPh sb="3" eb="5">
      <t>カグラ</t>
    </rPh>
    <rPh sb="5" eb="6">
      <t>タケ</t>
    </rPh>
    <phoneticPr fontId="25"/>
  </si>
  <si>
    <t>13地域</t>
    <rPh sb="2" eb="4">
      <t>チイキ</t>
    </rPh>
    <phoneticPr fontId="25"/>
  </si>
  <si>
    <t>松本上</t>
    <rPh sb="0" eb="2">
      <t>マツモト</t>
    </rPh>
    <rPh sb="2" eb="3">
      <t>カミ</t>
    </rPh>
    <phoneticPr fontId="25"/>
  </si>
  <si>
    <t>H元.5.26</t>
    <rPh sb="1" eb="2">
      <t>モト</t>
    </rPh>
    <phoneticPr fontId="25"/>
  </si>
  <si>
    <t>鬼怒川中流域</t>
    <rPh sb="0" eb="3">
      <t>キヌガワ</t>
    </rPh>
    <rPh sb="3" eb="5">
      <t>チュウリュウ</t>
    </rPh>
    <rPh sb="5" eb="6">
      <t>イキ</t>
    </rPh>
    <phoneticPr fontId="25"/>
  </si>
  <si>
    <t>石英安山岩質凝灰岩の急峻な地形</t>
    <rPh sb="0" eb="2">
      <t>セキエイ</t>
    </rPh>
    <rPh sb="2" eb="5">
      <t>アンザンガン</t>
    </rPh>
    <rPh sb="5" eb="6">
      <t>シツ</t>
    </rPh>
    <rPh sb="6" eb="9">
      <t>ギョウカイガン</t>
    </rPh>
    <rPh sb="10" eb="12">
      <t>キュウシュン</t>
    </rPh>
    <rPh sb="13" eb="15">
      <t>チケイ</t>
    </rPh>
    <phoneticPr fontId="25"/>
  </si>
  <si>
    <t>S50.6.6
S52.10.28
(拡張)
S53.2.28
(S53.10.3)
(拡張)</t>
    <rPh sb="19" eb="21">
      <t>カクチョウ</t>
    </rPh>
    <rPh sb="44" eb="46">
      <t>カクチョウ</t>
    </rPh>
    <phoneticPr fontId="25"/>
  </si>
  <si>
    <t>シダ植物､豊富な草木類</t>
    <rPh sb="2" eb="4">
      <t>ショクブツ</t>
    </rPh>
    <rPh sb="5" eb="7">
      <t>ホウフ</t>
    </rPh>
    <rPh sb="8" eb="10">
      <t>クサキ</t>
    </rPh>
    <rPh sb="10" eb="11">
      <t>ルイ</t>
    </rPh>
    <phoneticPr fontId="25"/>
  </si>
  <si>
    <t>耶麻郡西会津町</t>
    <rPh sb="0" eb="2">
      <t>ヤマ</t>
    </rPh>
    <rPh sb="2" eb="3">
      <t>グン</t>
    </rPh>
    <rPh sb="3" eb="7">
      <t>ニシアイヅマチ</t>
    </rPh>
    <phoneticPr fontId="25"/>
  </si>
  <si>
    <t>姫川源流</t>
    <rPh sb="0" eb="2">
      <t>ヒメカワ</t>
    </rPh>
    <rPh sb="2" eb="4">
      <t>ゲンリュウ</t>
    </rPh>
    <phoneticPr fontId="25"/>
  </si>
  <si>
    <t>飛騨市</t>
    <rPh sb="0" eb="3">
      <t>ヒダシ</t>
    </rPh>
    <phoneticPr fontId="25"/>
  </si>
  <si>
    <t>ブナ、ミズナラ、シロヤシオ
アカヤシオ、シャクナゲ</t>
    <phoneticPr fontId="25"/>
  </si>
  <si>
    <t>砂州､陸繋島</t>
    <rPh sb="0" eb="2">
      <t>サス</t>
    </rPh>
    <rPh sb="3" eb="4">
      <t>リク</t>
    </rPh>
    <rPh sb="4" eb="5">
      <t>ツナ</t>
    </rPh>
    <rPh sb="5" eb="6">
      <t>シマ</t>
    </rPh>
    <phoneticPr fontId="25"/>
  </si>
  <si>
    <t>安座</t>
    <rPh sb="0" eb="1">
      <t>アン</t>
    </rPh>
    <rPh sb="1" eb="2">
      <t>ザ</t>
    </rPh>
    <phoneticPr fontId="25"/>
  </si>
  <si>
    <t>天然スギ</t>
    <rPh sb="0" eb="2">
      <t>テンネン</t>
    </rPh>
    <phoneticPr fontId="25"/>
  </si>
  <si>
    <t>寄</t>
    <rPh sb="0" eb="1">
      <t>ヨ</t>
    </rPh>
    <phoneticPr fontId="25"/>
  </si>
  <si>
    <t>城山湖</t>
    <rPh sb="0" eb="2">
      <t>シロヤマ</t>
    </rPh>
    <rPh sb="2" eb="3">
      <t>コ</t>
    </rPh>
    <phoneticPr fontId="25"/>
  </si>
  <si>
    <t>こまつじ</t>
    <phoneticPr fontId="25"/>
  </si>
  <si>
    <t>しんみちざわ</t>
    <phoneticPr fontId="25"/>
  </si>
  <si>
    <t>チョウセンゴヨウ</t>
    <phoneticPr fontId="25"/>
  </si>
  <si>
    <t>H5.4.30
(H5.4.30)</t>
    <phoneticPr fontId="25"/>
  </si>
  <si>
    <t>くろいわしつげん</t>
    <phoneticPr fontId="25"/>
  </si>
  <si>
    <t>みやひさ</t>
    <phoneticPr fontId="25"/>
  </si>
  <si>
    <t>黒岩湿原</t>
    <rPh sb="0" eb="1">
      <t>クロ</t>
    </rPh>
    <rPh sb="1" eb="2">
      <t>イワ</t>
    </rPh>
    <rPh sb="2" eb="4">
      <t>シツゲン</t>
    </rPh>
    <phoneticPr fontId="25"/>
  </si>
  <si>
    <t>サギソウ、カキツバタ、カラカネイトトンボ等</t>
    <rPh sb="20" eb="21">
      <t>トウ</t>
    </rPh>
    <phoneticPr fontId="25"/>
  </si>
  <si>
    <t>やのはらしつげん</t>
    <phoneticPr fontId="25"/>
  </si>
  <si>
    <t>湿原植物の自生地　野生動物の生息地</t>
    <rPh sb="0" eb="2">
      <t>シツゲン</t>
    </rPh>
    <rPh sb="2" eb="4">
      <t>ショクブツ</t>
    </rPh>
    <rPh sb="5" eb="8">
      <t>ジセイチ</t>
    </rPh>
    <rPh sb="9" eb="11">
      <t>ヤセイ</t>
    </rPh>
    <rPh sb="11" eb="13">
      <t>ドウブツ</t>
    </rPh>
    <rPh sb="14" eb="17">
      <t>セイソクチ</t>
    </rPh>
    <phoneticPr fontId="25"/>
  </si>
  <si>
    <t>広島市</t>
    <rPh sb="0" eb="3">
      <t>ヒロシマシ</t>
    </rPh>
    <phoneticPr fontId="25"/>
  </si>
  <si>
    <t>五所宮八幡神社</t>
    <rPh sb="0" eb="2">
      <t>ゴショ</t>
    </rPh>
    <rPh sb="2" eb="3">
      <t>ミヤ</t>
    </rPh>
    <rPh sb="3" eb="5">
      <t>ヤワタ</t>
    </rPh>
    <rPh sb="5" eb="7">
      <t>ジンジャ</t>
    </rPh>
    <phoneticPr fontId="25"/>
  </si>
  <si>
    <t>沼､ヌマガヤ-ミズゴケ群落、ミズバショウ、トキソウ、アサヒラン、カルガモ、カイツブリ、ハッチョウトンボ</t>
    <rPh sb="0" eb="1">
      <t>ヌマ</t>
    </rPh>
    <rPh sb="11" eb="13">
      <t>グンラク</t>
    </rPh>
    <phoneticPr fontId="25"/>
  </si>
  <si>
    <t>舅ヶ島・奈木崎海岸</t>
    <rPh sb="0" eb="1">
      <t>シュウト</t>
    </rPh>
    <rPh sb="2" eb="3">
      <t>シマ</t>
    </rPh>
    <rPh sb="4" eb="5">
      <t>ナ</t>
    </rPh>
    <rPh sb="5" eb="7">
      <t>キザキ</t>
    </rPh>
    <rPh sb="7" eb="9">
      <t>カイガン</t>
    </rPh>
    <phoneticPr fontId="25"/>
  </si>
  <si>
    <t>(H25.10.4)</t>
    <phoneticPr fontId="25"/>
  </si>
  <si>
    <t>ブナ、ミズナラ等</t>
    <rPh sb="7" eb="8">
      <t>トウ</t>
    </rPh>
    <phoneticPr fontId="25"/>
  </si>
  <si>
    <t>ほんなみかぐらだけ</t>
    <phoneticPr fontId="25"/>
  </si>
  <si>
    <t>会津若松市</t>
    <rPh sb="0" eb="5">
      <t>アイヅワカマツシ</t>
    </rPh>
    <phoneticPr fontId="25"/>
  </si>
  <si>
    <t>天然林
植物の自生地
地形</t>
    <rPh sb="0" eb="3">
      <t>テンネンリン</t>
    </rPh>
    <rPh sb="4" eb="6">
      <t>ショクブツ</t>
    </rPh>
    <rPh sb="7" eb="10">
      <t>ジセイチ</t>
    </rPh>
    <rPh sb="11" eb="13">
      <t>チケイ</t>
    </rPh>
    <phoneticPr fontId="25"/>
  </si>
  <si>
    <t>オオシラビソ林
ブナ林</t>
    <rPh sb="6" eb="7">
      <t>リン</t>
    </rPh>
    <rPh sb="10" eb="11">
      <t>リン</t>
    </rPh>
    <phoneticPr fontId="25"/>
  </si>
  <si>
    <t>小山不動</t>
    <rPh sb="0" eb="2">
      <t>コヤマ</t>
    </rPh>
    <rPh sb="2" eb="4">
      <t>フドウ</t>
    </rPh>
    <phoneticPr fontId="25"/>
  </si>
  <si>
    <t>ブナ、キャラボク、コメツツジ、ウラジロヨウラク、サラサドウダン、凝灰岩に方状節理が発達した特異な地形</t>
    <rPh sb="32" eb="35">
      <t>ギョウカイガン</t>
    </rPh>
    <rPh sb="36" eb="38">
      <t>ホウジョウ</t>
    </rPh>
    <rPh sb="38" eb="40">
      <t>セツリ</t>
    </rPh>
    <rPh sb="41" eb="43">
      <t>ハッタツ</t>
    </rPh>
    <rPh sb="45" eb="47">
      <t>トクイ</t>
    </rPh>
    <rPh sb="48" eb="50">
      <t>チケイ</t>
    </rPh>
    <phoneticPr fontId="25"/>
  </si>
  <si>
    <t>木地夜鷹山</t>
    <rPh sb="0" eb="1">
      <t>キ</t>
    </rPh>
    <rPh sb="1" eb="2">
      <t>チ</t>
    </rPh>
    <rPh sb="2" eb="3">
      <t>ヨル</t>
    </rPh>
    <rPh sb="3" eb="5">
      <t>タカヤマ</t>
    </rPh>
    <phoneticPr fontId="25"/>
  </si>
  <si>
    <t>S49.3.15
S49.7.1
(拡張)
S49.8.30
(拡張)</t>
    <rPh sb="18" eb="20">
      <t>カクチョウ</t>
    </rPh>
    <rPh sb="32" eb="34">
      <t>カクチョウ</t>
    </rPh>
    <phoneticPr fontId="25"/>
  </si>
  <si>
    <t>箒根</t>
    <rPh sb="0" eb="1">
      <t>ホウキ</t>
    </rPh>
    <rPh sb="1" eb="2">
      <t>ネ</t>
    </rPh>
    <phoneticPr fontId="25"/>
  </si>
  <si>
    <t>相馬郡新地町</t>
    <rPh sb="0" eb="3">
      <t>ソウマグン</t>
    </rPh>
    <rPh sb="3" eb="6">
      <t>シンチチョウ</t>
    </rPh>
    <phoneticPr fontId="25"/>
  </si>
  <si>
    <t>S54.3.2
(S54.3.2)</t>
    <phoneticPr fontId="25"/>
  </si>
  <si>
    <t>にしたにがわ　　　　　　はんしょくち</t>
    <phoneticPr fontId="25"/>
  </si>
  <si>
    <t>2段滝
ヒメサジラン、ウチョウラン、ミヤママンネングサ</t>
    <rPh sb="1" eb="2">
      <t>ダン</t>
    </rPh>
    <rPh sb="2" eb="3">
      <t>タキ</t>
    </rPh>
    <phoneticPr fontId="25"/>
  </si>
  <si>
    <t>ごさいしょやま</t>
    <phoneticPr fontId="25"/>
  </si>
  <si>
    <t>御斉所式変成岩地帯
カシ類､イヌブナ、ミズナラ</t>
    <rPh sb="0" eb="1">
      <t>ゴ</t>
    </rPh>
    <rPh sb="1" eb="2">
      <t>サイ</t>
    </rPh>
    <rPh sb="2" eb="3">
      <t>ショ</t>
    </rPh>
    <rPh sb="3" eb="4">
      <t>シキ</t>
    </rPh>
    <rPh sb="4" eb="7">
      <t>ヘンセイガン</t>
    </rPh>
    <rPh sb="7" eb="9">
      <t>チタイ</t>
    </rPh>
    <rPh sb="12" eb="13">
      <t>ルイ</t>
    </rPh>
    <phoneticPr fontId="25"/>
  </si>
  <si>
    <t>もみやま</t>
    <phoneticPr fontId="25"/>
  </si>
  <si>
    <t>御斉所山</t>
    <rPh sb="0" eb="1">
      <t>ゴ</t>
    </rPh>
    <rPh sb="1" eb="2">
      <t>サイ</t>
    </rPh>
    <rPh sb="2" eb="3">
      <t>ショ</t>
    </rPh>
    <rPh sb="3" eb="4">
      <t>ヤマ</t>
    </rPh>
    <phoneticPr fontId="25"/>
  </si>
  <si>
    <t>国定公園に接するスギ、ヒノキの植林地と渓谷林</t>
    <rPh sb="0" eb="2">
      <t>コクテイ</t>
    </rPh>
    <rPh sb="2" eb="4">
      <t>コウエン</t>
    </rPh>
    <rPh sb="5" eb="6">
      <t>セッ</t>
    </rPh>
    <rPh sb="15" eb="17">
      <t>ショクリン</t>
    </rPh>
    <rPh sb="17" eb="18">
      <t>チ</t>
    </rPh>
    <rPh sb="19" eb="21">
      <t>ケイコク</t>
    </rPh>
    <rPh sb="21" eb="22">
      <t>リン</t>
    </rPh>
    <phoneticPr fontId="25"/>
  </si>
  <si>
    <t>きどがわ</t>
    <phoneticPr fontId="25"/>
  </si>
  <si>
    <t>魚沼市</t>
    <rPh sb="0" eb="2">
      <t>ウオヌマ</t>
    </rPh>
    <rPh sb="2" eb="3">
      <t>シ</t>
    </rPh>
    <phoneticPr fontId="25"/>
  </si>
  <si>
    <t>おうりょうじのもり</t>
    <phoneticPr fontId="25"/>
  </si>
  <si>
    <t>祖師野</t>
    <rPh sb="0" eb="2">
      <t>ソシ</t>
    </rPh>
    <rPh sb="2" eb="3">
      <t>ノ</t>
    </rPh>
    <phoneticPr fontId="25"/>
  </si>
  <si>
    <t>双葉郡楢葉町</t>
    <rPh sb="0" eb="3">
      <t>フタバグン</t>
    </rPh>
    <rPh sb="3" eb="5">
      <t>ナラハ</t>
    </rPh>
    <rPh sb="5" eb="6">
      <t>マチ</t>
    </rPh>
    <phoneticPr fontId="25"/>
  </si>
  <si>
    <t>常楽寺</t>
    <rPh sb="0" eb="1">
      <t>ジョウ</t>
    </rPh>
    <rPh sb="1" eb="2">
      <t>ラク</t>
    </rPh>
    <rPh sb="2" eb="3">
      <t>ジ</t>
    </rPh>
    <phoneticPr fontId="25"/>
  </si>
  <si>
    <t>かなやま</t>
    <phoneticPr fontId="25"/>
  </si>
  <si>
    <t>こしろ</t>
    <phoneticPr fontId="25"/>
  </si>
  <si>
    <t>よしまがわけいこく</t>
    <phoneticPr fontId="25"/>
  </si>
  <si>
    <t>安山岩質集塊岩からなる切り立った断崖</t>
    <rPh sb="0" eb="3">
      <t>アンザンガン</t>
    </rPh>
    <rPh sb="3" eb="4">
      <t>シツ</t>
    </rPh>
    <rPh sb="4" eb="5">
      <t>シュウ</t>
    </rPh>
    <rPh sb="5" eb="6">
      <t>カイ</t>
    </rPh>
    <rPh sb="6" eb="7">
      <t>ガン</t>
    </rPh>
    <rPh sb="11" eb="12">
      <t>キ</t>
    </rPh>
    <rPh sb="13" eb="14">
      <t>タ</t>
    </rPh>
    <rPh sb="16" eb="18">
      <t>ダンガイ</t>
    </rPh>
    <phoneticPr fontId="25"/>
  </si>
  <si>
    <t>V字谷､シラカシ、アカガシ等の照葉樹林､アカマツの地形的極相林</t>
    <rPh sb="1" eb="2">
      <t>ジ</t>
    </rPh>
    <rPh sb="2" eb="3">
      <t>タニ</t>
    </rPh>
    <rPh sb="13" eb="14">
      <t>トウ</t>
    </rPh>
    <rPh sb="15" eb="19">
      <t>ショウヨウジュリン</t>
    </rPh>
    <rPh sb="25" eb="28">
      <t>チケイテキ</t>
    </rPh>
    <rPh sb="28" eb="29">
      <t>キョク</t>
    </rPh>
    <rPh sb="29" eb="30">
      <t>ソウ</t>
    </rPh>
    <rPh sb="30" eb="31">
      <t>リン</t>
    </rPh>
    <phoneticPr fontId="25"/>
  </si>
  <si>
    <t>芳賀郡茂木町</t>
    <rPh sb="0" eb="3">
      <t>ハガグン</t>
    </rPh>
    <rPh sb="3" eb="6">
      <t>モギマチ</t>
    </rPh>
    <phoneticPr fontId="25"/>
  </si>
  <si>
    <t>都市近郊斜面緑地
マツ、スギ、シラカシ、ヒノキ、ケヤキ、エノキ等の混交林</t>
    <rPh sb="0" eb="2">
      <t>トシ</t>
    </rPh>
    <rPh sb="2" eb="4">
      <t>キンコウ</t>
    </rPh>
    <rPh sb="4" eb="6">
      <t>シャメン</t>
    </rPh>
    <rPh sb="6" eb="8">
      <t>リョクチ</t>
    </rPh>
    <rPh sb="31" eb="32">
      <t>トウ</t>
    </rPh>
    <rPh sb="33" eb="35">
      <t>コンコウ</t>
    </rPh>
    <rPh sb="35" eb="36">
      <t>リン</t>
    </rPh>
    <phoneticPr fontId="25"/>
  </si>
  <si>
    <t>つがみね</t>
    <phoneticPr fontId="25"/>
  </si>
  <si>
    <t>S54.8.3
(S54.11.9)</t>
    <phoneticPr fontId="25"/>
  </si>
  <si>
    <t>亜高山性植生
天然林
湿原</t>
    <rPh sb="0" eb="1">
      <t>ア</t>
    </rPh>
    <rPh sb="1" eb="4">
      <t>コウザンセイ</t>
    </rPh>
    <rPh sb="4" eb="6">
      <t>ショクセイ</t>
    </rPh>
    <rPh sb="7" eb="10">
      <t>テンネンリン</t>
    </rPh>
    <rPh sb="11" eb="13">
      <t>シツゲン</t>
    </rPh>
    <phoneticPr fontId="25"/>
  </si>
  <si>
    <t>S55.10.28
(S55.10.28)</t>
    <phoneticPr fontId="25"/>
  </si>
  <si>
    <t>水生植物群落､オオモノサシトンボ等のトンボ類､ワカサギ
淡水海綿類　甲殻類</t>
    <rPh sb="0" eb="2">
      <t>スイセイ</t>
    </rPh>
    <rPh sb="2" eb="4">
      <t>ショクブツ</t>
    </rPh>
    <rPh sb="4" eb="6">
      <t>グンラク</t>
    </rPh>
    <rPh sb="16" eb="17">
      <t>トウ</t>
    </rPh>
    <rPh sb="21" eb="22">
      <t>ルイ</t>
    </rPh>
    <rPh sb="28" eb="30">
      <t>タンスイ</t>
    </rPh>
    <rPh sb="30" eb="32">
      <t>カイメン</t>
    </rPh>
    <rPh sb="32" eb="33">
      <t>ルイ</t>
    </rPh>
    <rPh sb="34" eb="35">
      <t>コウ</t>
    </rPh>
    <rPh sb="35" eb="36">
      <t>カラ</t>
    </rPh>
    <rPh sb="36" eb="37">
      <t>タグイ</t>
    </rPh>
    <phoneticPr fontId="25"/>
  </si>
  <si>
    <t>喜多方市</t>
    <rPh sb="0" eb="4">
      <t>キタカタシ</t>
    </rPh>
    <phoneticPr fontId="25"/>
  </si>
  <si>
    <t>オオシラビソ</t>
    <phoneticPr fontId="25"/>
  </si>
  <si>
    <t>栂峰</t>
    <rPh sb="0" eb="1">
      <t>ツガ</t>
    </rPh>
    <rPh sb="1" eb="2">
      <t>ミネ</t>
    </rPh>
    <phoneticPr fontId="25"/>
  </si>
  <si>
    <t>小城山</t>
    <rPh sb="0" eb="2">
      <t>オギ</t>
    </rPh>
    <rPh sb="2" eb="3">
      <t>ヤマ</t>
    </rPh>
    <phoneticPr fontId="25"/>
  </si>
  <si>
    <t>S56.7.28
(S57.8.17)</t>
    <phoneticPr fontId="25"/>
  </si>
  <si>
    <t>のうごうはくさん</t>
    <phoneticPr fontId="25"/>
  </si>
  <si>
    <t>小金沢山</t>
    <rPh sb="0" eb="2">
      <t>コガネ</t>
    </rPh>
    <rPh sb="2" eb="4">
      <t>サワヤマ</t>
    </rPh>
    <phoneticPr fontId="25"/>
  </si>
  <si>
    <t>ヒノキアスナロ</t>
    <phoneticPr fontId="25"/>
  </si>
  <si>
    <t>六日市コウヤマキ自生林</t>
    <rPh sb="0" eb="3">
      <t>ムイカイチ</t>
    </rPh>
    <rPh sb="8" eb="10">
      <t>ジセイ</t>
    </rPh>
    <rPh sb="10" eb="11">
      <t>リン</t>
    </rPh>
    <phoneticPr fontId="25"/>
  </si>
  <si>
    <t>はぎの</t>
    <phoneticPr fontId="25"/>
  </si>
  <si>
    <t>ミズナラ、ダケカンバ、シラカンバ等の天然林､コウモリソウ、アズマギク、ムラサキ</t>
    <rPh sb="16" eb="17">
      <t>トウ</t>
    </rPh>
    <rPh sb="18" eb="21">
      <t>テンネンリン</t>
    </rPh>
    <phoneticPr fontId="25"/>
  </si>
  <si>
    <t>やまなかやま</t>
    <phoneticPr fontId="25"/>
  </si>
  <si>
    <t>茨城</t>
    <rPh sb="0" eb="2">
      <t>イバラキ</t>
    </rPh>
    <phoneticPr fontId="25"/>
  </si>
  <si>
    <t>作原</t>
    <rPh sb="0" eb="1">
      <t>サク</t>
    </rPh>
    <rPh sb="1" eb="2">
      <t>ハラ</t>
    </rPh>
    <phoneticPr fontId="25"/>
  </si>
  <si>
    <t>中沼</t>
    <rPh sb="0" eb="2">
      <t>ナカヌマ</t>
    </rPh>
    <phoneticPr fontId="25"/>
  </si>
  <si>
    <t>はなかめさん</t>
    <phoneticPr fontId="25"/>
  </si>
  <si>
    <t>久慈郡大子町</t>
    <rPh sb="0" eb="3">
      <t>クジグン</t>
    </rPh>
    <rPh sb="3" eb="5">
      <t>ダイゴ</t>
    </rPh>
    <rPh sb="5" eb="6">
      <t>マチ</t>
    </rPh>
    <phoneticPr fontId="25"/>
  </si>
  <si>
    <t>赤石山系</t>
    <rPh sb="0" eb="2">
      <t>アカイシ</t>
    </rPh>
    <rPh sb="2" eb="4">
      <t>サンケイ</t>
    </rPh>
    <phoneticPr fontId="25"/>
  </si>
  <si>
    <t>花瓶山</t>
    <rPh sb="0" eb="1">
      <t>ハナ</t>
    </rPh>
    <rPh sb="1" eb="2">
      <t>カメ</t>
    </rPh>
    <rPh sb="2" eb="3">
      <t>サン</t>
    </rPh>
    <phoneticPr fontId="25"/>
  </si>
  <si>
    <t>蓮田市下沼</t>
    <rPh sb="0" eb="3">
      <t>ハスダシ</t>
    </rPh>
    <rPh sb="3" eb="4">
      <t>シタ</t>
    </rPh>
    <rPh sb="4" eb="5">
      <t>ヌマ</t>
    </rPh>
    <phoneticPr fontId="25"/>
  </si>
  <si>
    <t>常陸太田市</t>
    <rPh sb="0" eb="5">
      <t>ヒタチオオタシ</t>
    </rPh>
    <phoneticPr fontId="25"/>
  </si>
  <si>
    <t>平ヶ岳・白沢山西面</t>
    <rPh sb="0" eb="1">
      <t>ヒラ</t>
    </rPh>
    <rPh sb="2" eb="3">
      <t>タケ</t>
    </rPh>
    <rPh sb="4" eb="6">
      <t>シラサワ</t>
    </rPh>
    <rPh sb="6" eb="7">
      <t>ヤマ</t>
    </rPh>
    <rPh sb="7" eb="8">
      <t>ニシ</t>
    </rPh>
    <rPh sb="8" eb="9">
      <t>メン</t>
    </rPh>
    <phoneticPr fontId="25"/>
  </si>
  <si>
    <t>北斜面は､イヌブナ、ヤマザクラ、サワシバ、イヌシデ等温帯林相､南斜面はスダジイ、カゴノキ、タブノキ、アカガシ等の暖帯林相</t>
    <rPh sb="0" eb="1">
      <t>キタ</t>
    </rPh>
    <rPh sb="1" eb="3">
      <t>シャメン</t>
    </rPh>
    <rPh sb="25" eb="26">
      <t>トウ</t>
    </rPh>
    <rPh sb="26" eb="28">
      <t>オンタイ</t>
    </rPh>
    <rPh sb="28" eb="29">
      <t>リン</t>
    </rPh>
    <rPh sb="29" eb="30">
      <t>ソウ</t>
    </rPh>
    <rPh sb="31" eb="32">
      <t>ミナミ</t>
    </rPh>
    <rPh sb="32" eb="34">
      <t>シャメン</t>
    </rPh>
    <rPh sb="54" eb="55">
      <t>トウ</t>
    </rPh>
    <rPh sb="56" eb="58">
      <t>ダンタイ</t>
    </rPh>
    <rPh sb="58" eb="59">
      <t>リン</t>
    </rPh>
    <rPh sb="59" eb="60">
      <t>ソウ</t>
    </rPh>
    <phoneticPr fontId="25"/>
  </si>
  <si>
    <t>とりのこさん</t>
    <phoneticPr fontId="25"/>
  </si>
  <si>
    <t>S53.1.20
(S53.1.20)</t>
    <phoneticPr fontId="25"/>
  </si>
  <si>
    <t>常陸大宮市</t>
    <rPh sb="0" eb="2">
      <t>ヒタチ</t>
    </rPh>
    <rPh sb="2" eb="4">
      <t>オオミヤ</t>
    </rPh>
    <rPh sb="4" eb="5">
      <t>シ</t>
    </rPh>
    <phoneticPr fontId="25"/>
  </si>
  <si>
    <t>すがおぬま</t>
    <phoneticPr fontId="25"/>
  </si>
  <si>
    <t>ゆにしがわ</t>
    <phoneticPr fontId="25"/>
  </si>
  <si>
    <t>常総市
坂東市</t>
    <rPh sb="0" eb="2">
      <t>ジョウソウ</t>
    </rPh>
    <rPh sb="2" eb="3">
      <t>シ</t>
    </rPh>
    <rPh sb="4" eb="7">
      <t>バンドウシ</t>
    </rPh>
    <phoneticPr fontId="25"/>
  </si>
  <si>
    <t>マコモ、オギ、ヨシ群落
アカメヤナギ(北限)</t>
    <rPh sb="9" eb="11">
      <t>グンラク</t>
    </rPh>
    <rPh sb="19" eb="21">
      <t>ホクゲン</t>
    </rPh>
    <phoneticPr fontId="25"/>
  </si>
  <si>
    <t>宮津市
京丹後市</t>
    <rPh sb="0" eb="3">
      <t>ミヤヅシ</t>
    </rPh>
    <rPh sb="4" eb="8">
      <t>キョウタンゴシ</t>
    </rPh>
    <phoneticPr fontId="25"/>
  </si>
  <si>
    <t>さいみょうじ</t>
    <phoneticPr fontId="25"/>
  </si>
  <si>
    <t>自生の北限又はそれに近い暖地性シダ植物</t>
    <rPh sb="0" eb="2">
      <t>ジセイ</t>
    </rPh>
    <rPh sb="3" eb="5">
      <t>ホクゲン</t>
    </rPh>
    <rPh sb="5" eb="6">
      <t>マタ</t>
    </rPh>
    <rPh sb="10" eb="11">
      <t>チカ</t>
    </rPh>
    <rPh sb="12" eb="15">
      <t>ダンチセイ</t>
    </rPh>
    <rPh sb="17" eb="19">
      <t>ショクブツ</t>
    </rPh>
    <phoneticPr fontId="25"/>
  </si>
  <si>
    <t>せいおんじ</t>
    <phoneticPr fontId="25"/>
  </si>
  <si>
    <t>スダジイ林
ツクバネガシの自生地</t>
    <rPh sb="4" eb="5">
      <t>リン</t>
    </rPh>
    <rPh sb="13" eb="16">
      <t>ジセイチ</t>
    </rPh>
    <phoneticPr fontId="25"/>
  </si>
  <si>
    <t>クロムヨウラン
クロガネモチの自生</t>
    <rPh sb="15" eb="17">
      <t>ジセイ</t>
    </rPh>
    <phoneticPr fontId="25"/>
  </si>
  <si>
    <t>北沢</t>
    <rPh sb="0" eb="2">
      <t>キタザワ</t>
    </rPh>
    <phoneticPr fontId="25"/>
  </si>
  <si>
    <t>東茨城郡城里町</t>
    <rPh sb="0" eb="1">
      <t>ヒガシ</t>
    </rPh>
    <rPh sb="1" eb="3">
      <t>イバラキ</t>
    </rPh>
    <rPh sb="3" eb="4">
      <t>グン</t>
    </rPh>
    <rPh sb="4" eb="6">
      <t>シロサト</t>
    </rPh>
    <rPh sb="6" eb="7">
      <t>マチ</t>
    </rPh>
    <phoneticPr fontId="25"/>
  </si>
  <si>
    <t>意賀美神社</t>
    <rPh sb="0" eb="1">
      <t>イ</t>
    </rPh>
    <rPh sb="1" eb="2">
      <t>ガ</t>
    </rPh>
    <rPh sb="2" eb="3">
      <t>ミ</t>
    </rPh>
    <rPh sb="3" eb="5">
      <t>ジンジャ</t>
    </rPh>
    <phoneticPr fontId="25"/>
  </si>
  <si>
    <t>芳賀郡市貝町</t>
    <rPh sb="0" eb="3">
      <t>ハガグン</t>
    </rPh>
    <rPh sb="3" eb="4">
      <t>シ</t>
    </rPh>
    <rPh sb="4" eb="5">
      <t>カイ</t>
    </rPh>
    <rPh sb="5" eb="6">
      <t>チョウ</t>
    </rPh>
    <phoneticPr fontId="25"/>
  </si>
  <si>
    <t>S49.3.15
H9.4.1
(縮小)</t>
    <rPh sb="17" eb="19">
      <t>シュクショウ</t>
    </rPh>
    <phoneticPr fontId="25"/>
  </si>
  <si>
    <t>樅山</t>
    <rPh sb="0" eb="1">
      <t>モミ</t>
    </rPh>
    <rPh sb="1" eb="2">
      <t>ヤマ</t>
    </rPh>
    <phoneticPr fontId="25"/>
  </si>
  <si>
    <t>ほんざんじ</t>
    <phoneticPr fontId="25"/>
  </si>
  <si>
    <t>気高殿</t>
    <rPh sb="0" eb="2">
      <t>ケタカ</t>
    </rPh>
    <rPh sb="2" eb="3">
      <t>トノ</t>
    </rPh>
    <phoneticPr fontId="25"/>
  </si>
  <si>
    <t>野生動物の生息地
植物の自生地</t>
    <rPh sb="0" eb="2">
      <t>ヤセイ</t>
    </rPh>
    <rPh sb="2" eb="4">
      <t>ドウブツ</t>
    </rPh>
    <rPh sb="5" eb="8">
      <t>セイソクチ</t>
    </rPh>
    <rPh sb="9" eb="11">
      <t>ショクブツ</t>
    </rPh>
    <rPh sb="12" eb="15">
      <t>ジセイチ</t>
    </rPh>
    <phoneticPr fontId="25"/>
  </si>
  <si>
    <t>高山･亜高山性植生</t>
    <rPh sb="0" eb="2">
      <t>コウザン</t>
    </rPh>
    <rPh sb="3" eb="4">
      <t>ア</t>
    </rPh>
    <rPh sb="4" eb="7">
      <t>コウザンセイ</t>
    </rPh>
    <rPh sb="7" eb="9">
      <t>ショクセイ</t>
    </rPh>
    <phoneticPr fontId="25"/>
  </si>
  <si>
    <t>那珂郡東海村</t>
    <rPh sb="0" eb="3">
      <t>ナカグン</t>
    </rPh>
    <rPh sb="3" eb="6">
      <t>トウカイムラ</t>
    </rPh>
    <phoneticPr fontId="25"/>
  </si>
  <si>
    <t>クロマツ林一部シラカシ、スダジイトベラ等常緑広葉樹林、海浜植物</t>
    <rPh sb="4" eb="5">
      <t>リン</t>
    </rPh>
    <rPh sb="5" eb="7">
      <t>イチブ</t>
    </rPh>
    <rPh sb="19" eb="20">
      <t>トウ</t>
    </rPh>
    <rPh sb="20" eb="22">
      <t>ジョウリョク</t>
    </rPh>
    <rPh sb="22" eb="24">
      <t>コウヨウ</t>
    </rPh>
    <rPh sb="24" eb="26">
      <t>ジュリン</t>
    </rPh>
    <rPh sb="27" eb="29">
      <t>カイヒン</t>
    </rPh>
    <rPh sb="29" eb="31">
      <t>ショクブツ</t>
    </rPh>
    <phoneticPr fontId="25"/>
  </si>
  <si>
    <t>大山･日向</t>
    <rPh sb="0" eb="2">
      <t>オオヤマ</t>
    </rPh>
    <rPh sb="3" eb="5">
      <t>ヒナタ</t>
    </rPh>
    <phoneticPr fontId="25"/>
  </si>
  <si>
    <t>皇子大神</t>
    <rPh sb="0" eb="2">
      <t>オウジ</t>
    </rPh>
    <rPh sb="2" eb="3">
      <t>ダイ</t>
    </rPh>
    <rPh sb="3" eb="4">
      <t>カミ</t>
    </rPh>
    <phoneticPr fontId="25"/>
  </si>
  <si>
    <t>いしかわ</t>
    <phoneticPr fontId="25"/>
  </si>
  <si>
    <t>丸山</t>
    <rPh sb="0" eb="2">
      <t>マルヤマ</t>
    </rPh>
    <phoneticPr fontId="25"/>
  </si>
  <si>
    <t>東高原</t>
    <rPh sb="0" eb="1">
      <t>ヒガシ</t>
    </rPh>
    <rPh sb="1" eb="3">
      <t>タカハラ</t>
    </rPh>
    <phoneticPr fontId="25"/>
  </si>
  <si>
    <t>むらまつ</t>
    <phoneticPr fontId="25"/>
  </si>
  <si>
    <t>桜川市</t>
    <rPh sb="0" eb="1">
      <t>サクラ</t>
    </rPh>
    <rPh sb="1" eb="2">
      <t>カワ</t>
    </rPh>
    <rPh sb="2" eb="3">
      <t>シ</t>
    </rPh>
    <phoneticPr fontId="25"/>
  </si>
  <si>
    <t>よしはま</t>
    <phoneticPr fontId="25"/>
  </si>
  <si>
    <t>挺水植物､食虫植物
ハッチョウトンボ</t>
    <rPh sb="0" eb="1">
      <t>テイ</t>
    </rPh>
    <rPh sb="1" eb="2">
      <t>スイ</t>
    </rPh>
    <rPh sb="2" eb="4">
      <t>ショクブツ</t>
    </rPh>
    <rPh sb="5" eb="7">
      <t>ショクチュウ</t>
    </rPh>
    <rPh sb="7" eb="9">
      <t>ショクブツ</t>
    </rPh>
    <phoneticPr fontId="25"/>
  </si>
  <si>
    <t>蓮田市上沼</t>
    <rPh sb="0" eb="3">
      <t>ハスダシ</t>
    </rPh>
    <rPh sb="3" eb="4">
      <t>ウワ</t>
    </rPh>
    <rPh sb="4" eb="5">
      <t>ヌマ</t>
    </rPh>
    <phoneticPr fontId="25"/>
  </si>
  <si>
    <t>上野沼</t>
    <rPh sb="0" eb="2">
      <t>ウエノ</t>
    </rPh>
    <rPh sb="2" eb="3">
      <t>ヌマ</t>
    </rPh>
    <phoneticPr fontId="25"/>
  </si>
  <si>
    <t>鳥甲山</t>
    <rPh sb="0" eb="1">
      <t>トリ</t>
    </rPh>
    <rPh sb="1" eb="2">
      <t>カブト</t>
    </rPh>
    <rPh sb="2" eb="3">
      <t>ヤマ</t>
    </rPh>
    <phoneticPr fontId="25"/>
  </si>
  <si>
    <t>じしょうじ</t>
    <phoneticPr fontId="25"/>
  </si>
  <si>
    <t>行方市</t>
    <rPh sb="0" eb="2">
      <t>ナメカタ</t>
    </rPh>
    <rPh sb="2" eb="3">
      <t>シ</t>
    </rPh>
    <phoneticPr fontId="25"/>
  </si>
  <si>
    <t>日高郡印南町</t>
    <rPh sb="0" eb="3">
      <t>ヒダカグン</t>
    </rPh>
    <rPh sb="3" eb="5">
      <t>インナン</t>
    </rPh>
    <rPh sb="5" eb="6">
      <t>マチ</t>
    </rPh>
    <phoneticPr fontId="25"/>
  </si>
  <si>
    <t>おおう</t>
    <phoneticPr fontId="25"/>
  </si>
  <si>
    <t>鍋割山南面</t>
    <rPh sb="0" eb="1">
      <t>ナベ</t>
    </rPh>
    <rPh sb="1" eb="2">
      <t>ワリ</t>
    </rPh>
    <rPh sb="2" eb="3">
      <t>サン</t>
    </rPh>
    <rPh sb="3" eb="4">
      <t>ナン</t>
    </rPh>
    <rPh sb="4" eb="5">
      <t>メン</t>
    </rPh>
    <phoneticPr fontId="25"/>
  </si>
  <si>
    <t>潮来市</t>
    <rPh sb="0" eb="1">
      <t>ウシオ</t>
    </rPh>
    <rPh sb="1" eb="2">
      <t>ライ</t>
    </rPh>
    <rPh sb="2" eb="3">
      <t>シ</t>
    </rPh>
    <phoneticPr fontId="25"/>
  </si>
  <si>
    <t>とどの森</t>
    <rPh sb="3" eb="4">
      <t>モリ</t>
    </rPh>
    <phoneticPr fontId="25"/>
  </si>
  <si>
    <t>りゅうじんさん</t>
    <phoneticPr fontId="25"/>
  </si>
  <si>
    <t xml:space="preserve">サクラバハンノキ、シデコブシ、カザグルマ、ヘビノボラズ、モウセンゴケ、ウメバチソウ、タマミズキ、アギスミレ、リンドウ（ホソバリンドウを含む。）、シマジタムラソウ、サワギキョウ、アギナシ、シラタマホシクサ、ウンヌケ、カキラン、サギソウ等
ナナフシモドキ、ヒメタイコウチ、スズミグモ
</t>
    <rPh sb="116" eb="117">
      <t>トウ</t>
    </rPh>
    <phoneticPr fontId="25"/>
  </si>
  <si>
    <t>なわがいけ、わかすぎ</t>
    <phoneticPr fontId="25"/>
  </si>
  <si>
    <t>石岡市</t>
    <rPh sb="0" eb="3">
      <t>イシオカシ</t>
    </rPh>
    <phoneticPr fontId="25"/>
  </si>
  <si>
    <t>はんれい岩及びペグマタイト鉱物の産出</t>
    <rPh sb="4" eb="5">
      <t>イワ</t>
    </rPh>
    <rPh sb="5" eb="6">
      <t>オヨ</t>
    </rPh>
    <rPh sb="13" eb="15">
      <t>コウブツ</t>
    </rPh>
    <rPh sb="16" eb="18">
      <t>サンシュツ</t>
    </rPh>
    <phoneticPr fontId="25"/>
  </si>
  <si>
    <t>スタジイ・アカガシを主体とした優れた照葉樹林</t>
    <rPh sb="10" eb="12">
      <t>シュタイ</t>
    </rPh>
    <rPh sb="15" eb="16">
      <t>スグ</t>
    </rPh>
    <rPh sb="18" eb="22">
      <t>ショウヨウジュリン</t>
    </rPh>
    <phoneticPr fontId="25"/>
  </si>
  <si>
    <t>タブノキ
豊富な昆虫類､アオスジアゲハ</t>
    <rPh sb="5" eb="7">
      <t>ホウフ</t>
    </rPh>
    <rPh sb="8" eb="11">
      <t>コンチュウルイ</t>
    </rPh>
    <phoneticPr fontId="25"/>
  </si>
  <si>
    <t>石川</t>
    <rPh sb="0" eb="2">
      <t>イシカワ</t>
    </rPh>
    <phoneticPr fontId="25"/>
  </si>
  <si>
    <t>じわれ</t>
    <phoneticPr fontId="25"/>
  </si>
  <si>
    <t>ししくら</t>
    <phoneticPr fontId="25"/>
  </si>
  <si>
    <t>かすみがうら市</t>
    <rPh sb="6" eb="7">
      <t>シ</t>
    </rPh>
    <phoneticPr fontId="25"/>
  </si>
  <si>
    <t>3地域</t>
    <rPh sb="1" eb="3">
      <t>チイキ</t>
    </rPh>
    <phoneticPr fontId="25"/>
  </si>
  <si>
    <t>谷ケ・平山</t>
    <rPh sb="0" eb="1">
      <t>タニ</t>
    </rPh>
    <rPh sb="3" eb="5">
      <t>ヒラヤマ</t>
    </rPh>
    <phoneticPr fontId="25"/>
  </si>
  <si>
    <t>宍倉</t>
    <rPh sb="0" eb="2">
      <t>シシクラ</t>
    </rPh>
    <phoneticPr fontId="25"/>
  </si>
  <si>
    <t>崖地植生</t>
    <rPh sb="0" eb="1">
      <t>ガケ</t>
    </rPh>
    <rPh sb="1" eb="2">
      <t>チ</t>
    </rPh>
    <rPh sb="2" eb="4">
      <t>ショクセイ</t>
    </rPh>
    <phoneticPr fontId="25"/>
  </si>
  <si>
    <t>シダ類
ヒメハルゼミ</t>
    <rPh sb="2" eb="3">
      <t>ルイ</t>
    </rPh>
    <phoneticPr fontId="25"/>
  </si>
  <si>
    <t>S51.2.3
(S51.2.3)</t>
    <phoneticPr fontId="25"/>
  </si>
  <si>
    <t>たかたごんげん</t>
    <phoneticPr fontId="25"/>
  </si>
  <si>
    <t>シダ類
豊富な昆虫類</t>
    <rPh sb="2" eb="3">
      <t>ルイ</t>
    </rPh>
    <rPh sb="4" eb="6">
      <t>ホウフ</t>
    </rPh>
    <rPh sb="7" eb="10">
      <t>コンチュウルイ</t>
    </rPh>
    <phoneticPr fontId="25"/>
  </si>
  <si>
    <t>高田権現</t>
    <rPh sb="0" eb="2">
      <t>タカタ</t>
    </rPh>
    <rPh sb="2" eb="4">
      <t>ゴンゲン</t>
    </rPh>
    <phoneticPr fontId="25"/>
  </si>
  <si>
    <t>やぎまき</t>
    <phoneticPr fontId="25"/>
  </si>
  <si>
    <t>H11.3.30
(H11.3.30)</t>
    <phoneticPr fontId="25"/>
  </si>
  <si>
    <t>菅野</t>
    <rPh sb="0" eb="2">
      <t>スガノ</t>
    </rPh>
    <phoneticPr fontId="25"/>
  </si>
  <si>
    <t>よこすか</t>
    <phoneticPr fontId="25"/>
  </si>
  <si>
    <t>シイ、カシ類を主とする天然性常緑広葉樹林</t>
    <rPh sb="5" eb="6">
      <t>ルイ</t>
    </rPh>
    <rPh sb="7" eb="8">
      <t>オモ</t>
    </rPh>
    <rPh sb="11" eb="14">
      <t>テンネンセイ</t>
    </rPh>
    <rPh sb="14" eb="16">
      <t>ジョウリョク</t>
    </rPh>
    <rPh sb="16" eb="18">
      <t>コウヨウ</t>
    </rPh>
    <rPh sb="18" eb="20">
      <t>ジュリン</t>
    </rPh>
    <phoneticPr fontId="25"/>
  </si>
  <si>
    <t>横須賀</t>
    <rPh sb="0" eb="3">
      <t>ヨコスカ</t>
    </rPh>
    <phoneticPr fontId="25"/>
  </si>
  <si>
    <t>よもぎだ</t>
    <phoneticPr fontId="25"/>
  </si>
  <si>
    <t>筑西市</t>
    <rPh sb="0" eb="3">
      <t>チクセイシ</t>
    </rPh>
    <phoneticPr fontId="25"/>
  </si>
  <si>
    <t>蓬田</t>
    <rPh sb="0" eb="2">
      <t>ヨモギダ</t>
    </rPh>
    <phoneticPr fontId="25"/>
  </si>
  <si>
    <t>カゴノキ、サカキ、アラカシ
オオムラサキ</t>
    <phoneticPr fontId="25"/>
  </si>
  <si>
    <t>ブナ、ミズナラ、カエデ</t>
    <phoneticPr fontId="25"/>
  </si>
  <si>
    <t>鴨鳥五所</t>
    <rPh sb="0" eb="1">
      <t>カモ</t>
    </rPh>
    <rPh sb="1" eb="2">
      <t>トリ</t>
    </rPh>
    <rPh sb="2" eb="4">
      <t>ゴショ</t>
    </rPh>
    <phoneticPr fontId="25"/>
  </si>
  <si>
    <t>ひがしたかはら</t>
    <phoneticPr fontId="25"/>
  </si>
  <si>
    <t>しまなみくまの</t>
    <phoneticPr fontId="25"/>
  </si>
  <si>
    <t>御正体山</t>
    <rPh sb="0" eb="1">
      <t>オ</t>
    </rPh>
    <rPh sb="1" eb="3">
      <t>ショウタイ</t>
    </rPh>
    <rPh sb="3" eb="4">
      <t>ヤマ</t>
    </rPh>
    <phoneticPr fontId="25"/>
  </si>
  <si>
    <t>クヌギ、コナラ等の二次林が大部分を占め､スギ、ヒノキの植林地が点在する。</t>
    <rPh sb="7" eb="8">
      <t>トウ</t>
    </rPh>
    <rPh sb="9" eb="11">
      <t>ニジ</t>
    </rPh>
    <rPh sb="11" eb="12">
      <t>リン</t>
    </rPh>
    <rPh sb="13" eb="16">
      <t>ダイブブン</t>
    </rPh>
    <rPh sb="17" eb="18">
      <t>シ</t>
    </rPh>
    <rPh sb="27" eb="29">
      <t>ショクリン</t>
    </rPh>
    <rPh sb="29" eb="30">
      <t>チ</t>
    </rPh>
    <rPh sb="31" eb="33">
      <t>テンザイ</t>
    </rPh>
    <phoneticPr fontId="25"/>
  </si>
  <si>
    <t>シダ植物､コクラン、カヤラン
ムヨウラン、ヨウラクラン
モンキアゲハ</t>
    <rPh sb="2" eb="4">
      <t>ショクブツ</t>
    </rPh>
    <phoneticPr fontId="25"/>
  </si>
  <si>
    <t>湖沼､植物の自生地、野生動物の生息地</t>
    <rPh sb="0" eb="2">
      <t>コショウ</t>
    </rPh>
    <rPh sb="3" eb="5">
      <t>ショクブツ</t>
    </rPh>
    <rPh sb="6" eb="9">
      <t>ジセイチ</t>
    </rPh>
    <rPh sb="10" eb="12">
      <t>ヤセイ</t>
    </rPh>
    <rPh sb="12" eb="14">
      <t>ドウブツ</t>
    </rPh>
    <rPh sb="15" eb="18">
      <t>セイソクチ</t>
    </rPh>
    <phoneticPr fontId="25"/>
  </si>
  <si>
    <t>島並熊野</t>
    <rPh sb="0" eb="1">
      <t>シマ</t>
    </rPh>
    <rPh sb="1" eb="2">
      <t>ナミ</t>
    </rPh>
    <rPh sb="2" eb="4">
      <t>クマノ</t>
    </rPh>
    <phoneticPr fontId="25"/>
  </si>
  <si>
    <t>クヌギ、コナラ等の二次林が50%、スギ、ヒノキの植林地が50%を占める。</t>
    <rPh sb="7" eb="8">
      <t>トウ</t>
    </rPh>
    <rPh sb="9" eb="11">
      <t>ニジ</t>
    </rPh>
    <rPh sb="11" eb="12">
      <t>リン</t>
    </rPh>
    <rPh sb="24" eb="26">
      <t>ショクリン</t>
    </rPh>
    <rPh sb="26" eb="27">
      <t>チ</t>
    </rPh>
    <rPh sb="32" eb="33">
      <t>シ</t>
    </rPh>
    <phoneticPr fontId="25"/>
  </si>
  <si>
    <t>かまがみ</t>
    <phoneticPr fontId="25"/>
  </si>
  <si>
    <t>ひたちなか市</t>
    <rPh sb="5" eb="6">
      <t>シ</t>
    </rPh>
    <phoneticPr fontId="25"/>
  </si>
  <si>
    <t>植物の自生地
地形､地質</t>
    <rPh sb="0" eb="2">
      <t>ショクブツ</t>
    </rPh>
    <rPh sb="3" eb="6">
      <t>ジセイチ</t>
    </rPh>
    <rPh sb="7" eb="9">
      <t>チケイ</t>
    </rPh>
    <rPh sb="10" eb="12">
      <t>チシツ</t>
    </rPh>
    <phoneticPr fontId="25"/>
  </si>
  <si>
    <t>ラセイタソウ、イワタバコ群落
タブノキ、ヒイラギ
第三系凝灰岩質砂岩</t>
    <rPh sb="12" eb="14">
      <t>グンラク</t>
    </rPh>
    <rPh sb="25" eb="28">
      <t>ダイサンケイ</t>
    </rPh>
    <rPh sb="28" eb="31">
      <t>ギョウカイガン</t>
    </rPh>
    <rPh sb="31" eb="32">
      <t>シツ</t>
    </rPh>
    <rPh sb="32" eb="34">
      <t>サガン</t>
    </rPh>
    <phoneticPr fontId="25"/>
  </si>
  <si>
    <t>S57.2.22
(S57.4.1)</t>
    <phoneticPr fontId="25"/>
  </si>
  <si>
    <t>鉾田市</t>
    <rPh sb="0" eb="3">
      <t>ホコタシ</t>
    </rPh>
    <phoneticPr fontId="25"/>
  </si>
  <si>
    <t>あずままきはらだに</t>
    <phoneticPr fontId="25"/>
  </si>
  <si>
    <t>シモツケコウホネ、マツカサガイ</t>
    <phoneticPr fontId="25"/>
  </si>
  <si>
    <t>尾出山</t>
    <rPh sb="0" eb="1">
      <t>オ</t>
    </rPh>
    <rPh sb="1" eb="2">
      <t>デ</t>
    </rPh>
    <rPh sb="2" eb="3">
      <t>ヤマ</t>
    </rPh>
    <phoneticPr fontId="25"/>
  </si>
  <si>
    <t>たまざわ</t>
    <phoneticPr fontId="25"/>
  </si>
  <si>
    <t>ミズナラ-クリ群落</t>
    <rPh sb="7" eb="9">
      <t>グンラク</t>
    </rPh>
    <phoneticPr fontId="25"/>
  </si>
  <si>
    <t>こやまふどう</t>
    <phoneticPr fontId="25"/>
  </si>
  <si>
    <t>S53.3.31
(S53.8.29)</t>
    <phoneticPr fontId="25"/>
  </si>
  <si>
    <t>玉簾</t>
    <rPh sb="0" eb="1">
      <t>タマ</t>
    </rPh>
    <rPh sb="1" eb="2">
      <t>スダレ</t>
    </rPh>
    <phoneticPr fontId="25"/>
  </si>
  <si>
    <t>しろやまこ</t>
    <phoneticPr fontId="25"/>
  </si>
  <si>
    <t>カラタチバナ、マンリョウ、シダ植物､モンキアゲハ、ウラナミアカシジミ</t>
    <rPh sb="15" eb="17">
      <t>ショクブツ</t>
    </rPh>
    <phoneticPr fontId="25"/>
  </si>
  <si>
    <t>稲敷郡美浦村</t>
    <rPh sb="0" eb="3">
      <t>イナシキグン</t>
    </rPh>
    <rPh sb="3" eb="5">
      <t>ミウラ</t>
    </rPh>
    <rPh sb="5" eb="6">
      <t>ムラ</t>
    </rPh>
    <phoneticPr fontId="25"/>
  </si>
  <si>
    <t>スダジイ、シラカシ、ビナンカズラ
ウラナミアカシジミ、コムラサキ</t>
    <phoneticPr fontId="25"/>
  </si>
  <si>
    <t>S49.11.14
(S51.12.24)</t>
    <phoneticPr fontId="25"/>
  </si>
  <si>
    <t>一の宮</t>
    <rPh sb="0" eb="1">
      <t>イチ</t>
    </rPh>
    <rPh sb="2" eb="3">
      <t>ミヤ</t>
    </rPh>
    <phoneticPr fontId="25"/>
  </si>
  <si>
    <t>西ノ河原生林</t>
    <rPh sb="0" eb="1">
      <t>ニシ</t>
    </rPh>
    <rPh sb="2" eb="4">
      <t>カワラ</t>
    </rPh>
    <rPh sb="4" eb="5">
      <t>セイ</t>
    </rPh>
    <rPh sb="5" eb="6">
      <t>リン</t>
    </rPh>
    <phoneticPr fontId="25"/>
  </si>
  <si>
    <t>たまだれ</t>
    <phoneticPr fontId="25"/>
  </si>
  <si>
    <t>スダジイ、アカガシ等常緑広葉樹とコナラ等落葉広葉樹の混交林</t>
    <rPh sb="9" eb="10">
      <t>トウ</t>
    </rPh>
    <rPh sb="10" eb="12">
      <t>ジョウリョク</t>
    </rPh>
    <rPh sb="12" eb="15">
      <t>コウヨウジュ</t>
    </rPh>
    <rPh sb="19" eb="20">
      <t>トウ</t>
    </rPh>
    <rPh sb="20" eb="22">
      <t>ラクヨウ</t>
    </rPh>
    <rPh sb="22" eb="25">
      <t>コウヨウジュ</t>
    </rPh>
    <rPh sb="26" eb="28">
      <t>コンコウ</t>
    </rPh>
    <rPh sb="28" eb="29">
      <t>リン</t>
    </rPh>
    <phoneticPr fontId="25"/>
  </si>
  <si>
    <t>ウラジロガシ、アカシデ、下層植物
モンキアゲハ、ムラサキシジミ等豊富な昆虫類</t>
    <rPh sb="12" eb="14">
      <t>カソウ</t>
    </rPh>
    <rPh sb="14" eb="16">
      <t>ショクブツ</t>
    </rPh>
    <rPh sb="31" eb="32">
      <t>トウ</t>
    </rPh>
    <rPh sb="32" eb="34">
      <t>ホウフ</t>
    </rPh>
    <rPh sb="35" eb="38">
      <t>コンチュウルイ</t>
    </rPh>
    <phoneticPr fontId="25"/>
  </si>
  <si>
    <t>S53.3.22
(S53.7.18)</t>
    <phoneticPr fontId="25"/>
  </si>
  <si>
    <t>まつもとかみ</t>
    <phoneticPr fontId="25"/>
  </si>
  <si>
    <t>S56.7.17
(S56.7.17)</t>
    <phoneticPr fontId="25"/>
  </si>
  <si>
    <t>S53.5.12
(S53.5.12)
S63.10.7
（縮小）</t>
    <rPh sb="30" eb="32">
      <t>シュクショウ</t>
    </rPh>
    <phoneticPr fontId="25"/>
  </si>
  <si>
    <t>ひがしかなさ</t>
    <phoneticPr fontId="25"/>
  </si>
  <si>
    <t>34地域</t>
    <rPh sb="2" eb="4">
      <t>チイキ</t>
    </rPh>
    <phoneticPr fontId="25"/>
  </si>
  <si>
    <t>S59.9.10
(S59.9.10)</t>
    <phoneticPr fontId="25"/>
  </si>
  <si>
    <t>湖沼植物の自生地　野生動物の生息地</t>
    <rPh sb="0" eb="2">
      <t>コショウ</t>
    </rPh>
    <rPh sb="2" eb="4">
      <t>ショクブツ</t>
    </rPh>
    <rPh sb="5" eb="8">
      <t>ジセイチ</t>
    </rPh>
    <rPh sb="9" eb="11">
      <t>ヤセイ</t>
    </rPh>
    <rPh sb="11" eb="13">
      <t>ドウブツ</t>
    </rPh>
    <rPh sb="14" eb="17">
      <t>セイソクチ</t>
    </rPh>
    <phoneticPr fontId="25"/>
  </si>
  <si>
    <t>水俣市</t>
    <rPh sb="0" eb="3">
      <t>ミナマタシ</t>
    </rPh>
    <phoneticPr fontId="25"/>
  </si>
  <si>
    <t>コナラ、クヌギ等の落葉広葉樹林とウラジロガシ、スギ(植栽)等の学術的価値のある人工林､モンキアゲハ、ウラゴマダラシジミ等の生息地</t>
    <rPh sb="7" eb="8">
      <t>トウ</t>
    </rPh>
    <rPh sb="9" eb="11">
      <t>ラクヨウ</t>
    </rPh>
    <rPh sb="11" eb="13">
      <t>コウヨウ</t>
    </rPh>
    <rPh sb="13" eb="15">
      <t>ジュリン</t>
    </rPh>
    <rPh sb="26" eb="28">
      <t>ショクサイ</t>
    </rPh>
    <rPh sb="29" eb="30">
      <t>トウ</t>
    </rPh>
    <rPh sb="31" eb="34">
      <t>ガクジュツテキ</t>
    </rPh>
    <rPh sb="34" eb="36">
      <t>カチ</t>
    </rPh>
    <rPh sb="39" eb="42">
      <t>ジンコウリン</t>
    </rPh>
    <rPh sb="59" eb="60">
      <t>トウ</t>
    </rPh>
    <rPh sb="61" eb="64">
      <t>セイソクチ</t>
    </rPh>
    <phoneticPr fontId="25"/>
  </si>
  <si>
    <t>東金砂</t>
    <rPh sb="0" eb="1">
      <t>ヒガシ</t>
    </rPh>
    <rPh sb="1" eb="2">
      <t>カナ</t>
    </rPh>
    <rPh sb="2" eb="3">
      <t>サ</t>
    </rPh>
    <phoneticPr fontId="25"/>
  </si>
  <si>
    <t>しみずだに</t>
    <phoneticPr fontId="25"/>
  </si>
  <si>
    <t>常陸大宮市</t>
    <rPh sb="0" eb="5">
      <t>ヒタチオオミヤシ</t>
    </rPh>
    <phoneticPr fontId="25"/>
  </si>
  <si>
    <t>池の尻</t>
    <rPh sb="0" eb="1">
      <t>イケ</t>
    </rPh>
    <rPh sb="2" eb="3">
      <t>シリ</t>
    </rPh>
    <phoneticPr fontId="25"/>
  </si>
  <si>
    <t>地割</t>
    <rPh sb="0" eb="2">
      <t>ジワ</t>
    </rPh>
    <phoneticPr fontId="25"/>
  </si>
  <si>
    <t>南房総市</t>
    <rPh sb="0" eb="3">
      <t>ミナミボウソウ</t>
    </rPh>
    <rPh sb="3" eb="4">
      <t>シ</t>
    </rPh>
    <phoneticPr fontId="25"/>
  </si>
  <si>
    <t>のぐちいけ</t>
    <phoneticPr fontId="25"/>
  </si>
  <si>
    <t>ヤマドリゼンマイ、ウラジロ、ハッチョウトンボ、オゼイトトンボ</t>
    <phoneticPr fontId="25"/>
  </si>
  <si>
    <t>栃木</t>
    <rPh sb="0" eb="2">
      <t>トチギ</t>
    </rPh>
    <phoneticPr fontId="25"/>
  </si>
  <si>
    <t>まないたぐらやま</t>
    <phoneticPr fontId="25"/>
  </si>
  <si>
    <t>S49.7.18
(S51.12.24)</t>
    <phoneticPr fontId="25"/>
  </si>
  <si>
    <t>那須郡那珂川町</t>
    <rPh sb="0" eb="3">
      <t>ナスグン</t>
    </rPh>
    <rPh sb="3" eb="6">
      <t>ナカガワ</t>
    </rPh>
    <rPh sb="6" eb="7">
      <t>マチ</t>
    </rPh>
    <phoneticPr fontId="25"/>
  </si>
  <si>
    <t>たうらおおさく</t>
    <phoneticPr fontId="25"/>
  </si>
  <si>
    <t>高山､亜高山性植生､天然林､植物の自生地､野生動物の生息地</t>
    <rPh sb="0" eb="2">
      <t>コウザン</t>
    </rPh>
    <rPh sb="3" eb="4">
      <t>ア</t>
    </rPh>
    <rPh sb="4" eb="6">
      <t>コウザン</t>
    </rPh>
    <rPh sb="6" eb="7">
      <t>セイ</t>
    </rPh>
    <rPh sb="7" eb="9">
      <t>ショクセイ</t>
    </rPh>
    <rPh sb="10" eb="13">
      <t>テンネンリン</t>
    </rPh>
    <rPh sb="14" eb="16">
      <t>ショクブツ</t>
    </rPh>
    <rPh sb="17" eb="20">
      <t>ジセイチ</t>
    </rPh>
    <rPh sb="21" eb="23">
      <t>ヤセイ</t>
    </rPh>
    <rPh sb="23" eb="25">
      <t>ドウブツ</t>
    </rPh>
    <rPh sb="26" eb="29">
      <t>セイソクチ</t>
    </rPh>
    <phoneticPr fontId="25"/>
  </si>
  <si>
    <t>鉾ヶ岳・権現岳</t>
    <rPh sb="0" eb="1">
      <t>ホコ</t>
    </rPh>
    <rPh sb="2" eb="3">
      <t>タケ</t>
    </rPh>
    <rPh sb="4" eb="6">
      <t>ゴンゲン</t>
    </rPh>
    <rPh sb="6" eb="7">
      <t>タケ</t>
    </rPh>
    <phoneticPr fontId="25"/>
  </si>
  <si>
    <t>ミズニラ、湿原植物</t>
    <rPh sb="5" eb="7">
      <t>シツゲン</t>
    </rPh>
    <rPh sb="7" eb="9">
      <t>ショクブツ</t>
    </rPh>
    <phoneticPr fontId="25"/>
  </si>
  <si>
    <t>鷲子山</t>
    <rPh sb="0" eb="1">
      <t>ワシ</t>
    </rPh>
    <rPh sb="1" eb="2">
      <t>コ</t>
    </rPh>
    <rPh sb="2" eb="3">
      <t>ヤマ</t>
    </rPh>
    <phoneticPr fontId="25"/>
  </si>
  <si>
    <t>ひむろ</t>
    <phoneticPr fontId="25"/>
  </si>
  <si>
    <t>S53.3.24
(S53.3.24)</t>
    <phoneticPr fontId="25"/>
  </si>
  <si>
    <t>ゲンジボタル</t>
    <phoneticPr fontId="25"/>
  </si>
  <si>
    <t>佐野市</t>
    <rPh sb="0" eb="3">
      <t>サノシ</t>
    </rPh>
    <phoneticPr fontId="25"/>
  </si>
  <si>
    <t>みょうじんとうげ</t>
    <phoneticPr fontId="25"/>
  </si>
  <si>
    <t>ニホンザル、サンショウウオ</t>
    <phoneticPr fontId="25"/>
  </si>
  <si>
    <t>氷室</t>
    <rPh sb="0" eb="2">
      <t>ヒムロ</t>
    </rPh>
    <phoneticPr fontId="25"/>
  </si>
  <si>
    <t>伊勢原市</t>
    <rPh sb="0" eb="4">
      <t>イセハラシ</t>
    </rPh>
    <phoneticPr fontId="25"/>
  </si>
  <si>
    <t>たはら・みのげ</t>
    <phoneticPr fontId="25"/>
  </si>
  <si>
    <t>那須塩原市</t>
    <rPh sb="0" eb="2">
      <t>ナス</t>
    </rPh>
    <rPh sb="2" eb="4">
      <t>シオバラ</t>
    </rPh>
    <rPh sb="4" eb="5">
      <t>シ</t>
    </rPh>
    <phoneticPr fontId="25"/>
  </si>
  <si>
    <t>ちかその</t>
    <phoneticPr fontId="25"/>
  </si>
  <si>
    <t>S57.11.9
(S57.11.9)</t>
    <phoneticPr fontId="25"/>
  </si>
  <si>
    <t>ミヤコタナゴ等</t>
    <rPh sb="6" eb="7">
      <t>トウ</t>
    </rPh>
    <phoneticPr fontId="25"/>
  </si>
  <si>
    <t>ヒノキ、ツガ、モミ、ミズナラ、ケヤキ、カツラ、シオジ等の天然林
ハコネコメツツジ</t>
    <rPh sb="26" eb="27">
      <t>トウ</t>
    </rPh>
    <rPh sb="28" eb="31">
      <t>テンネンリン</t>
    </rPh>
    <phoneticPr fontId="25"/>
  </si>
  <si>
    <t>S48.8.31
H26.10.7
(変更)</t>
    <rPh sb="19" eb="21">
      <t>ヘンコウ</t>
    </rPh>
    <phoneticPr fontId="25"/>
  </si>
  <si>
    <t>郡上市</t>
    <rPh sb="0" eb="2">
      <t>グジョウ</t>
    </rPh>
    <rPh sb="2" eb="3">
      <t>シ</t>
    </rPh>
    <phoneticPr fontId="25"/>
  </si>
  <si>
    <t>北設楽郡設楽町</t>
    <rPh sb="0" eb="1">
      <t>キタ</t>
    </rPh>
    <rPh sb="1" eb="3">
      <t>シダラ</t>
    </rPh>
    <rPh sb="3" eb="4">
      <t>グン</t>
    </rPh>
    <rPh sb="4" eb="5">
      <t>セツ</t>
    </rPh>
    <rPh sb="5" eb="6">
      <t>ラク</t>
    </rPh>
    <rPh sb="6" eb="7">
      <t>チョウ</t>
    </rPh>
    <phoneticPr fontId="25"/>
  </si>
  <si>
    <t>多田羅沼</t>
    <rPh sb="0" eb="3">
      <t>タタラ</t>
    </rPh>
    <rPh sb="3" eb="4">
      <t>ヌマ</t>
    </rPh>
    <phoneticPr fontId="25"/>
  </si>
  <si>
    <t>つちい</t>
    <phoneticPr fontId="25"/>
  </si>
  <si>
    <t>さぬきかんのん</t>
    <phoneticPr fontId="25"/>
  </si>
  <si>
    <t>S62.3.31
(S62.7.27)</t>
    <phoneticPr fontId="25"/>
  </si>
  <si>
    <t>S48.8.31
S54.12.11
(縮小)</t>
    <rPh sb="20" eb="22">
      <t>シュクショウ</t>
    </rPh>
    <phoneticPr fontId="25"/>
  </si>
  <si>
    <t>塩谷郡塩谷町</t>
    <rPh sb="0" eb="3">
      <t>シオヤグン</t>
    </rPh>
    <rPh sb="3" eb="5">
      <t>シオヤ</t>
    </rPh>
    <rPh sb="5" eb="6">
      <t>マチ</t>
    </rPh>
    <phoneticPr fontId="25"/>
  </si>
  <si>
    <t>チョウゲンボウ
マツバラン</t>
    <phoneticPr fontId="25"/>
  </si>
  <si>
    <t>佐貫観音</t>
    <rPh sb="0" eb="2">
      <t>サヌキ</t>
    </rPh>
    <rPh sb="2" eb="4">
      <t>カンノン</t>
    </rPh>
    <phoneticPr fontId="25"/>
  </si>
  <si>
    <t>七千山</t>
    <rPh sb="0" eb="2">
      <t>ナナセン</t>
    </rPh>
    <rPh sb="2" eb="3">
      <t>ヤマ</t>
    </rPh>
    <phoneticPr fontId="25"/>
  </si>
  <si>
    <t>ミズナラ、ブナ
ヤマネ</t>
    <phoneticPr fontId="25"/>
  </si>
  <si>
    <t>スダジイ、タブノキ、イスノキ
オガタマノキ等の照葉樹林</t>
    <rPh sb="21" eb="22">
      <t>トウ</t>
    </rPh>
    <rPh sb="23" eb="27">
      <t>ショウヨウジュリン</t>
    </rPh>
    <phoneticPr fontId="25"/>
  </si>
  <si>
    <t>とちくぼ</t>
    <phoneticPr fontId="25"/>
  </si>
  <si>
    <t>サンショウウオ</t>
    <phoneticPr fontId="25"/>
  </si>
  <si>
    <t>高山･亜高山性植生
地形
植物の自生地
野生動物の生息地</t>
    <rPh sb="0" eb="2">
      <t>コウザン</t>
    </rPh>
    <rPh sb="3" eb="4">
      <t>ア</t>
    </rPh>
    <rPh sb="4" eb="7">
      <t>コウザンセイ</t>
    </rPh>
    <rPh sb="7" eb="9">
      <t>ショクセイ</t>
    </rPh>
    <rPh sb="10" eb="12">
      <t>チケイ</t>
    </rPh>
    <rPh sb="13" eb="15">
      <t>ショクブツ</t>
    </rPh>
    <rPh sb="16" eb="19">
      <t>ジセイチ</t>
    </rPh>
    <rPh sb="20" eb="22">
      <t>ヤセイ</t>
    </rPh>
    <rPh sb="22" eb="24">
      <t>ドウブツ</t>
    </rPh>
    <rPh sb="25" eb="28">
      <t>セイソクチ</t>
    </rPh>
    <phoneticPr fontId="25"/>
  </si>
  <si>
    <t>池河内</t>
    <rPh sb="0" eb="1">
      <t>イケ</t>
    </rPh>
    <rPh sb="1" eb="3">
      <t>コウチ</t>
    </rPh>
    <phoneticPr fontId="25"/>
  </si>
  <si>
    <t>社寺林､スギ、サワラ、ヒノキ、シラカシ、スダジイ等の樹林</t>
    <rPh sb="0" eb="2">
      <t>シャジ</t>
    </rPh>
    <rPh sb="2" eb="3">
      <t>リン</t>
    </rPh>
    <rPh sb="24" eb="25">
      <t>トウ</t>
    </rPh>
    <rPh sb="26" eb="28">
      <t>ジュリン</t>
    </rPh>
    <phoneticPr fontId="25"/>
  </si>
  <si>
    <t>栃久保</t>
    <rPh sb="0" eb="1">
      <t>トチ</t>
    </rPh>
    <rPh sb="1" eb="3">
      <t>クボ</t>
    </rPh>
    <phoneticPr fontId="25"/>
  </si>
  <si>
    <t>長谷場</t>
    <rPh sb="0" eb="2">
      <t>ハセ</t>
    </rPh>
    <rPh sb="2" eb="3">
      <t>バ</t>
    </rPh>
    <phoneticPr fontId="25"/>
  </si>
  <si>
    <t>みかぐらだけ</t>
    <phoneticPr fontId="25"/>
  </si>
  <si>
    <t>巨岩､岩石段丘
鉱泉のゆう出</t>
    <rPh sb="0" eb="2">
      <t>キョガン</t>
    </rPh>
    <rPh sb="3" eb="4">
      <t>イワ</t>
    </rPh>
    <rPh sb="4" eb="6">
      <t>イシダン</t>
    </rPh>
    <rPh sb="6" eb="7">
      <t>オカ</t>
    </rPh>
    <rPh sb="8" eb="10">
      <t>コウセン</t>
    </rPh>
    <rPh sb="13" eb="14">
      <t>デ</t>
    </rPh>
    <phoneticPr fontId="25"/>
  </si>
  <si>
    <t>植物の自生地
地形</t>
    <rPh sb="0" eb="2">
      <t>ショクブツ</t>
    </rPh>
    <rPh sb="3" eb="6">
      <t>ジセイチ</t>
    </rPh>
    <rPh sb="7" eb="9">
      <t>チケイ</t>
    </rPh>
    <phoneticPr fontId="25"/>
  </si>
  <si>
    <t>てんまるやま</t>
    <phoneticPr fontId="25"/>
  </si>
  <si>
    <t>あゆた</t>
    <phoneticPr fontId="25"/>
  </si>
  <si>
    <t>若山神社</t>
    <rPh sb="0" eb="2">
      <t>ワカヤマ</t>
    </rPh>
    <rPh sb="2" eb="4">
      <t>ジンジャ</t>
    </rPh>
    <phoneticPr fontId="25"/>
  </si>
  <si>
    <t>芳賀郡茂木町</t>
    <rPh sb="0" eb="3">
      <t>ハガグン</t>
    </rPh>
    <rPh sb="3" eb="5">
      <t>モギ</t>
    </rPh>
    <rPh sb="5" eb="6">
      <t>チョウ</t>
    </rPh>
    <phoneticPr fontId="25"/>
  </si>
  <si>
    <t>鍋割山</t>
    <rPh sb="0" eb="1">
      <t>ナベ</t>
    </rPh>
    <rPh sb="1" eb="2">
      <t>ワリ</t>
    </rPh>
    <rPh sb="2" eb="3">
      <t>サン</t>
    </rPh>
    <phoneticPr fontId="25"/>
  </si>
  <si>
    <t>トウキョウサンショウウオ</t>
    <phoneticPr fontId="25"/>
  </si>
  <si>
    <t>スギ、ヒノキの並木､ブナ、モミ、シラベ、コメツガ等の植生</t>
    <rPh sb="7" eb="9">
      <t>ナミキ</t>
    </rPh>
    <rPh sb="24" eb="25">
      <t>トウ</t>
    </rPh>
    <rPh sb="26" eb="28">
      <t>ショクセイ</t>
    </rPh>
    <phoneticPr fontId="25"/>
  </si>
  <si>
    <t>矢板市</t>
    <rPh sb="0" eb="3">
      <t>ヤイタシ</t>
    </rPh>
    <phoneticPr fontId="25"/>
  </si>
  <si>
    <t>にしき</t>
    <phoneticPr fontId="25"/>
  </si>
  <si>
    <t>クマガイソウ、イワマツ等</t>
    <rPh sb="11" eb="12">
      <t>トウ</t>
    </rPh>
    <phoneticPr fontId="25"/>
  </si>
  <si>
    <t>みと</t>
    <phoneticPr fontId="25"/>
  </si>
  <si>
    <t>新発田市</t>
    <rPh sb="0" eb="1">
      <t>シン</t>
    </rPh>
    <rPh sb="1" eb="3">
      <t>ハッタ</t>
    </rPh>
    <rPh sb="3" eb="4">
      <t>シ</t>
    </rPh>
    <phoneticPr fontId="25"/>
  </si>
  <si>
    <t>松倉山</t>
    <rPh sb="0" eb="1">
      <t>マツ</t>
    </rPh>
    <rPh sb="1" eb="2">
      <t>クラ</t>
    </rPh>
    <rPh sb="2" eb="3">
      <t>ヤマ</t>
    </rPh>
    <phoneticPr fontId="25"/>
  </si>
  <si>
    <t>やきもりやま</t>
    <phoneticPr fontId="25"/>
  </si>
  <si>
    <t>ねこやま</t>
    <phoneticPr fontId="25"/>
  </si>
  <si>
    <t>イワタバコ、クマガイソウ等</t>
    <rPh sb="12" eb="13">
      <t>トウ</t>
    </rPh>
    <phoneticPr fontId="25"/>
  </si>
  <si>
    <t>砦山</t>
    <rPh sb="0" eb="1">
      <t>トリデ</t>
    </rPh>
    <rPh sb="1" eb="2">
      <t>ヤマ</t>
    </rPh>
    <phoneticPr fontId="25"/>
  </si>
  <si>
    <t>焼森山</t>
    <rPh sb="0" eb="1">
      <t>ヤキ</t>
    </rPh>
    <rPh sb="1" eb="3">
      <t>モリヤマ</t>
    </rPh>
    <phoneticPr fontId="25"/>
  </si>
  <si>
    <t>こばな</t>
    <phoneticPr fontId="25"/>
  </si>
  <si>
    <t>座間市</t>
    <rPh sb="0" eb="3">
      <t>ザマシ</t>
    </rPh>
    <phoneticPr fontId="25"/>
  </si>
  <si>
    <t>小塙</t>
    <rPh sb="0" eb="2">
      <t>コバナ</t>
    </rPh>
    <phoneticPr fontId="25"/>
  </si>
  <si>
    <t>福連木角山</t>
    <rPh sb="0" eb="1">
      <t>フク</t>
    </rPh>
    <rPh sb="1" eb="2">
      <t>レン</t>
    </rPh>
    <rPh sb="2" eb="3">
      <t>キ</t>
    </rPh>
    <rPh sb="3" eb="4">
      <t>カド</t>
    </rPh>
    <rPh sb="4" eb="5">
      <t>ヤマ</t>
    </rPh>
    <phoneticPr fontId="25"/>
  </si>
  <si>
    <t>尚仁沢</t>
    <rPh sb="0" eb="1">
      <t>ナオ</t>
    </rPh>
    <rPh sb="1" eb="2">
      <t>ジン</t>
    </rPh>
    <rPh sb="2" eb="3">
      <t>サワ</t>
    </rPh>
    <phoneticPr fontId="25"/>
  </si>
  <si>
    <t>せきそんさん</t>
    <phoneticPr fontId="25"/>
  </si>
  <si>
    <t>験行寺</t>
    <rPh sb="0" eb="1">
      <t>ケン</t>
    </rPh>
    <rPh sb="1" eb="2">
      <t>ギョウ</t>
    </rPh>
    <rPh sb="2" eb="3">
      <t>テラ</t>
    </rPh>
    <phoneticPr fontId="25"/>
  </si>
  <si>
    <t>朝日岳・白毛門山東面</t>
    <rPh sb="0" eb="2">
      <t>アサヒ</t>
    </rPh>
    <rPh sb="2" eb="3">
      <t>ダケ</t>
    </rPh>
    <rPh sb="4" eb="5">
      <t>ハク</t>
    </rPh>
    <rPh sb="5" eb="6">
      <t>モウ</t>
    </rPh>
    <rPh sb="6" eb="7">
      <t>モン</t>
    </rPh>
    <rPh sb="7" eb="9">
      <t>サントウ</t>
    </rPh>
    <rPh sb="9" eb="10">
      <t>メン</t>
    </rPh>
    <phoneticPr fontId="25"/>
  </si>
  <si>
    <t>石尊山</t>
    <rPh sb="0" eb="1">
      <t>セキ</t>
    </rPh>
    <rPh sb="1" eb="2">
      <t>ソン</t>
    </rPh>
    <rPh sb="2" eb="3">
      <t>サン</t>
    </rPh>
    <phoneticPr fontId="25"/>
  </si>
  <si>
    <t>鹿沼市</t>
    <rPh sb="0" eb="2">
      <t>カヌマ</t>
    </rPh>
    <rPh sb="2" eb="3">
      <t>シ</t>
    </rPh>
    <phoneticPr fontId="25"/>
  </si>
  <si>
    <t>三廻部浅間山</t>
    <rPh sb="0" eb="3">
      <t>ミクルベ</t>
    </rPh>
    <rPh sb="3" eb="5">
      <t>センゲン</t>
    </rPh>
    <rPh sb="5" eb="6">
      <t>ヤマ</t>
    </rPh>
    <phoneticPr fontId="25"/>
  </si>
  <si>
    <t>S56.1.17
(S56.2.12)</t>
    <phoneticPr fontId="25"/>
  </si>
  <si>
    <t>下都賀郡岩舟町</t>
    <rPh sb="0" eb="4">
      <t>シモツガグン</t>
    </rPh>
    <rPh sb="4" eb="7">
      <t>イワフネチョウ</t>
    </rPh>
    <phoneticPr fontId="25"/>
  </si>
  <si>
    <t>オオバイヌツゲ、ハマエノコロ等
チョウゲンボウ</t>
    <rPh sb="14" eb="15">
      <t>トウ</t>
    </rPh>
    <phoneticPr fontId="25"/>
  </si>
  <si>
    <t>おでやま</t>
    <phoneticPr fontId="25"/>
  </si>
  <si>
    <t>すかいさん</t>
    <phoneticPr fontId="25"/>
  </si>
  <si>
    <t>S53.9.19
（S53.9.19)</t>
    <phoneticPr fontId="25"/>
  </si>
  <si>
    <t>S54.12.11
(S54.12.11)</t>
    <phoneticPr fontId="25"/>
  </si>
  <si>
    <t>日光市</t>
    <rPh sb="0" eb="3">
      <t>ニッコウシ</t>
    </rPh>
    <phoneticPr fontId="25"/>
  </si>
  <si>
    <t>シオジ林､ヤマグルマ林､ツガ及びカエデの針広混交林
ガロアムシ、ムカシトンボの生息地</t>
    <rPh sb="3" eb="4">
      <t>リン</t>
    </rPh>
    <rPh sb="10" eb="11">
      <t>リン</t>
    </rPh>
    <rPh sb="14" eb="15">
      <t>オヨ</t>
    </rPh>
    <rPh sb="20" eb="21">
      <t>シン</t>
    </rPh>
    <rPh sb="21" eb="22">
      <t>ヒロ</t>
    </rPh>
    <rPh sb="22" eb="24">
      <t>コンコウ</t>
    </rPh>
    <rPh sb="24" eb="25">
      <t>リン</t>
    </rPh>
    <rPh sb="39" eb="42">
      <t>セイソクチ</t>
    </rPh>
    <phoneticPr fontId="25"/>
  </si>
  <si>
    <t>たけたづ</t>
    <phoneticPr fontId="25"/>
  </si>
  <si>
    <t>おがのまちおのうち</t>
    <phoneticPr fontId="25"/>
  </si>
  <si>
    <t>コウシンソウ、ニホンカモシカ、ホンシュウジカ等、爆裂火口</t>
    <rPh sb="22" eb="23">
      <t>トウ</t>
    </rPh>
    <rPh sb="24" eb="26">
      <t>バクレツ</t>
    </rPh>
    <rPh sb="26" eb="28">
      <t>カコウ</t>
    </rPh>
    <phoneticPr fontId="25"/>
  </si>
  <si>
    <t>天然林、野生動物の生息地、冷温帯の自然植生</t>
    <rPh sb="0" eb="3">
      <t>テンネンリン</t>
    </rPh>
    <rPh sb="4" eb="6">
      <t>ヤセイ</t>
    </rPh>
    <rPh sb="6" eb="8">
      <t>ドウブツ</t>
    </rPh>
    <rPh sb="9" eb="12">
      <t>セイソクチ</t>
    </rPh>
    <rPh sb="13" eb="15">
      <t>レイオン</t>
    </rPh>
    <rPh sb="15" eb="16">
      <t>タイ</t>
    </rPh>
    <rPh sb="17" eb="19">
      <t>シゼン</t>
    </rPh>
    <rPh sb="19" eb="21">
      <t>ショクセイ</t>
    </rPh>
    <phoneticPr fontId="25"/>
  </si>
  <si>
    <t>樫葉</t>
    <rPh sb="0" eb="2">
      <t>カシバ</t>
    </rPh>
    <phoneticPr fontId="25"/>
  </si>
  <si>
    <t>トチノキ、クロベ、テン、ツキノワグマ、カモシカ等</t>
    <rPh sb="23" eb="24">
      <t>トウ</t>
    </rPh>
    <phoneticPr fontId="25"/>
  </si>
  <si>
    <t>南松浦郡新上五島町</t>
    <rPh sb="0" eb="4">
      <t>ミナミマツウラグン</t>
    </rPh>
    <rPh sb="4" eb="5">
      <t>シン</t>
    </rPh>
    <rPh sb="5" eb="6">
      <t>カミ</t>
    </rPh>
    <rPh sb="6" eb="9">
      <t>ゴトウマチ</t>
    </rPh>
    <phoneticPr fontId="25"/>
  </si>
  <si>
    <t>H12.3.21
(H12.3.21)</t>
    <phoneticPr fontId="25"/>
  </si>
  <si>
    <t>秩父盆地最大の崖､砂岩と泥岩の互層からなる崖
ウニ、カニ、二枚貝等の化石</t>
    <rPh sb="0" eb="2">
      <t>チチブ</t>
    </rPh>
    <rPh sb="2" eb="4">
      <t>ボンチ</t>
    </rPh>
    <rPh sb="4" eb="6">
      <t>サイダイ</t>
    </rPh>
    <rPh sb="7" eb="8">
      <t>ガケ</t>
    </rPh>
    <rPh sb="9" eb="11">
      <t>サガン</t>
    </rPh>
    <rPh sb="12" eb="14">
      <t>デイガン</t>
    </rPh>
    <rPh sb="15" eb="16">
      <t>ゴ</t>
    </rPh>
    <rPh sb="16" eb="17">
      <t>ソウ</t>
    </rPh>
    <rPh sb="21" eb="22">
      <t>ガケ</t>
    </rPh>
    <rPh sb="29" eb="32">
      <t>ニマイガイ</t>
    </rPh>
    <rPh sb="32" eb="33">
      <t>トウ</t>
    </rPh>
    <rPh sb="34" eb="36">
      <t>カセキ</t>
    </rPh>
    <phoneticPr fontId="25"/>
  </si>
  <si>
    <t>刈谷市</t>
    <rPh sb="0" eb="3">
      <t>カリヤシ</t>
    </rPh>
    <phoneticPr fontId="25"/>
  </si>
  <si>
    <t>しょうじんざわ</t>
    <phoneticPr fontId="25"/>
  </si>
  <si>
    <t>亜高山植生
天然林
地形､地質</t>
    <rPh sb="0" eb="1">
      <t>ア</t>
    </rPh>
    <rPh sb="1" eb="3">
      <t>コウザン</t>
    </rPh>
    <rPh sb="3" eb="5">
      <t>ショクセイ</t>
    </rPh>
    <rPh sb="6" eb="9">
      <t>テンネンリン</t>
    </rPh>
    <rPh sb="10" eb="12">
      <t>チケイ</t>
    </rPh>
    <rPh sb="13" eb="15">
      <t>チシツ</t>
    </rPh>
    <phoneticPr fontId="25"/>
  </si>
  <si>
    <t>小鹿野町尾の内</t>
    <rPh sb="0" eb="4">
      <t>オガノマチ</t>
    </rPh>
    <rPh sb="4" eb="5">
      <t>オ</t>
    </rPh>
    <rPh sb="6" eb="7">
      <t>ウチ</t>
    </rPh>
    <phoneticPr fontId="25"/>
  </si>
  <si>
    <t>シモツケコウホネ、ミズタカモジ、メダカ、ニホンアカガエル、トウキョウダルマガエル等</t>
    <rPh sb="40" eb="41">
      <t>ナド</t>
    </rPh>
    <phoneticPr fontId="25"/>
  </si>
  <si>
    <t>H4.12.18
(H4.12.18)</t>
    <phoneticPr fontId="25"/>
  </si>
  <si>
    <t>向山</t>
    <rPh sb="0" eb="2">
      <t>ムコウヤマ</t>
    </rPh>
    <phoneticPr fontId="25"/>
  </si>
  <si>
    <t>肝属郡肝付町</t>
    <rPh sb="0" eb="1">
      <t>キモ</t>
    </rPh>
    <rPh sb="1" eb="2">
      <t>ゾク</t>
    </rPh>
    <rPh sb="2" eb="3">
      <t>グン</t>
    </rPh>
    <rPh sb="3" eb="5">
      <t>キモツキ</t>
    </rPh>
    <rPh sb="5" eb="6">
      <t>マチ</t>
    </rPh>
    <phoneticPr fontId="25"/>
  </si>
  <si>
    <t>S52.11.1
(S52.11.1)</t>
    <phoneticPr fontId="25"/>
  </si>
  <si>
    <t>ブナ、ミズナラ、モミ等の天然林､年間をとおして一定の湧水現象</t>
    <rPh sb="10" eb="11">
      <t>トウ</t>
    </rPh>
    <rPh sb="12" eb="15">
      <t>テンネンリン</t>
    </rPh>
    <rPh sb="16" eb="18">
      <t>ネンカン</t>
    </rPh>
    <rPh sb="23" eb="25">
      <t>イッテイ</t>
    </rPh>
    <rPh sb="26" eb="28">
      <t>ワキミズ</t>
    </rPh>
    <rPh sb="28" eb="30">
      <t>ゲンショウ</t>
    </rPh>
    <phoneticPr fontId="25"/>
  </si>
  <si>
    <t>ひめかわげんりゅう</t>
    <phoneticPr fontId="25"/>
  </si>
  <si>
    <t>カンラン岩から成る独立山塊
蛇紋岩特有の植物､ネコヤマヒゴタイ</t>
    <rPh sb="4" eb="5">
      <t>イワ</t>
    </rPh>
    <rPh sb="7" eb="8">
      <t>ナ</t>
    </rPh>
    <rPh sb="9" eb="11">
      <t>ドクリツ</t>
    </rPh>
    <rPh sb="11" eb="12">
      <t>ヤマ</t>
    </rPh>
    <rPh sb="12" eb="13">
      <t>カタマリ</t>
    </rPh>
    <rPh sb="14" eb="17">
      <t>ジャモンガン</t>
    </rPh>
    <rPh sb="17" eb="19">
      <t>トクユウ</t>
    </rPh>
    <rPh sb="20" eb="22">
      <t>ショクブツ</t>
    </rPh>
    <phoneticPr fontId="25"/>
  </si>
  <si>
    <t>きぬがわちゅうりゅういき</t>
    <phoneticPr fontId="25"/>
  </si>
  <si>
    <t>宇都宮市</t>
    <rPh sb="0" eb="3">
      <t>ウツノミヤ</t>
    </rPh>
    <rPh sb="3" eb="4">
      <t>シ</t>
    </rPh>
    <phoneticPr fontId="25"/>
  </si>
  <si>
    <t>礫質河原特有の希少野生動植物の生息・生育地</t>
    <rPh sb="0" eb="1">
      <t>レキ</t>
    </rPh>
    <rPh sb="1" eb="2">
      <t>シツ</t>
    </rPh>
    <rPh sb="2" eb="4">
      <t>カワラ</t>
    </rPh>
    <rPh sb="4" eb="6">
      <t>トクユウ</t>
    </rPh>
    <rPh sb="7" eb="9">
      <t>キショウ</t>
    </rPh>
    <rPh sb="9" eb="10">
      <t>ノ</t>
    </rPh>
    <rPh sb="10" eb="11">
      <t>イ</t>
    </rPh>
    <rPh sb="11" eb="14">
      <t>ドウショクブツ</t>
    </rPh>
    <rPh sb="15" eb="17">
      <t>セイソク</t>
    </rPh>
    <rPh sb="18" eb="20">
      <t>セイイク</t>
    </rPh>
    <rPh sb="20" eb="21">
      <t>チ</t>
    </rPh>
    <phoneticPr fontId="25"/>
  </si>
  <si>
    <t>さくら市</t>
    <rPh sb="3" eb="4">
      <t>シ</t>
    </rPh>
    <phoneticPr fontId="25"/>
  </si>
  <si>
    <t>かもざわ</t>
    <phoneticPr fontId="25"/>
  </si>
  <si>
    <t>下川井</t>
    <rPh sb="0" eb="1">
      <t>シモ</t>
    </rPh>
    <rPh sb="1" eb="3">
      <t>カワイ</t>
    </rPh>
    <phoneticPr fontId="25"/>
  </si>
  <si>
    <t>(H27.2.24)</t>
    <phoneticPr fontId="25"/>
  </si>
  <si>
    <t>国内希少野生動植物種に指定された本県の固有種であるシモツケコウホネの群落及びマツカサガイ等野生動植物の生息地又は生育地</t>
    <rPh sb="0" eb="2">
      <t>コクナイ</t>
    </rPh>
    <rPh sb="2" eb="4">
      <t>キショウ</t>
    </rPh>
    <rPh sb="4" eb="5">
      <t>ヤ</t>
    </rPh>
    <rPh sb="5" eb="6">
      <t>イ</t>
    </rPh>
    <rPh sb="6" eb="9">
      <t>ドウショクブツ</t>
    </rPh>
    <rPh sb="9" eb="10">
      <t>シュ</t>
    </rPh>
    <rPh sb="11" eb="13">
      <t>シテイ</t>
    </rPh>
    <rPh sb="16" eb="17">
      <t>ホン</t>
    </rPh>
    <rPh sb="17" eb="18">
      <t>ケン</t>
    </rPh>
    <rPh sb="19" eb="21">
      <t>コユウ</t>
    </rPh>
    <rPh sb="21" eb="22">
      <t>シュ</t>
    </rPh>
    <rPh sb="34" eb="36">
      <t>グンラク</t>
    </rPh>
    <rPh sb="36" eb="37">
      <t>オヨ</t>
    </rPh>
    <rPh sb="44" eb="45">
      <t>ナド</t>
    </rPh>
    <rPh sb="45" eb="46">
      <t>ヤ</t>
    </rPh>
    <rPh sb="46" eb="47">
      <t>イ</t>
    </rPh>
    <rPh sb="47" eb="50">
      <t>ドウショクブツ</t>
    </rPh>
    <rPh sb="51" eb="54">
      <t>セイソクチ</t>
    </rPh>
    <rPh sb="54" eb="55">
      <t>マタ</t>
    </rPh>
    <rPh sb="56" eb="58">
      <t>セイイク</t>
    </rPh>
    <rPh sb="58" eb="59">
      <t>チ</t>
    </rPh>
    <phoneticPr fontId="25"/>
  </si>
  <si>
    <t>南魚沼市</t>
    <rPh sb="0" eb="3">
      <t>ミナミウオヌマ</t>
    </rPh>
    <rPh sb="3" eb="4">
      <t>シ</t>
    </rPh>
    <phoneticPr fontId="25"/>
  </si>
  <si>
    <t>(H28.3.29)</t>
    <phoneticPr fontId="25"/>
  </si>
  <si>
    <t>荻町</t>
    <rPh sb="0" eb="2">
      <t>オギマチ</t>
    </rPh>
    <phoneticPr fontId="25"/>
  </si>
  <si>
    <t>S50.3.28
(S50.3.28)</t>
    <phoneticPr fontId="25"/>
  </si>
  <si>
    <t>コナラ、クヌギ、アカメガシワ</t>
    <phoneticPr fontId="25"/>
  </si>
  <si>
    <t>前橋市
渋川市</t>
    <rPh sb="0" eb="3">
      <t>マエバシシ</t>
    </rPh>
    <rPh sb="4" eb="6">
      <t>シブカワ</t>
    </rPh>
    <rPh sb="6" eb="7">
      <t>シ</t>
    </rPh>
    <phoneticPr fontId="25"/>
  </si>
  <si>
    <t>シオジ-ミヤマクマワラビ群集
ブナ-イヌブナ林
ツガ-ミツバツツジ群集</t>
    <rPh sb="12" eb="14">
      <t>グンシュウ</t>
    </rPh>
    <rPh sb="22" eb="23">
      <t>リン</t>
    </rPh>
    <rPh sb="33" eb="35">
      <t>グンシュウ</t>
    </rPh>
    <phoneticPr fontId="25"/>
  </si>
  <si>
    <t>S57.7.19
(S57.7.19)</t>
    <phoneticPr fontId="25"/>
  </si>
  <si>
    <t>前橋市</t>
    <rPh sb="0" eb="3">
      <t>マエバシシ</t>
    </rPh>
    <phoneticPr fontId="25"/>
  </si>
  <si>
    <t>なかみね</t>
    <phoneticPr fontId="25"/>
  </si>
  <si>
    <t>ミズナラ、ヤマハンノキ、カジカエデ等の天然林､コキンレイカ、ニッコウトウヒレン、ヤドリギ</t>
    <rPh sb="17" eb="18">
      <t>トウ</t>
    </rPh>
    <rPh sb="19" eb="22">
      <t>テンネンリン</t>
    </rPh>
    <phoneticPr fontId="25"/>
  </si>
  <si>
    <t>タナゴ類、イシガイ類</t>
    <rPh sb="3" eb="4">
      <t>ルイ</t>
    </rPh>
    <rPh sb="9" eb="10">
      <t>ルイ</t>
    </rPh>
    <phoneticPr fontId="25"/>
  </si>
  <si>
    <t>しぶつさん・かさがたけせいめん</t>
    <phoneticPr fontId="25"/>
  </si>
  <si>
    <t>多野郡上野村</t>
    <rPh sb="0" eb="3">
      <t>タノグン</t>
    </rPh>
    <rPh sb="3" eb="6">
      <t>ウエノムラ</t>
    </rPh>
    <phoneticPr fontId="25"/>
  </si>
  <si>
    <t>香取</t>
    <rPh sb="0" eb="2">
      <t>カトリ</t>
    </rPh>
    <phoneticPr fontId="25"/>
  </si>
  <si>
    <t>高崎市</t>
    <rPh sb="0" eb="3">
      <t>タカサキシ</t>
    </rPh>
    <phoneticPr fontId="25"/>
  </si>
  <si>
    <t>大阪</t>
    <rPh sb="0" eb="2">
      <t>オオサカ</t>
    </rPh>
    <phoneticPr fontId="25"/>
  </si>
  <si>
    <t>黒岩</t>
    <rPh sb="0" eb="2">
      <t>クロイワ</t>
    </rPh>
    <phoneticPr fontId="25"/>
  </si>
  <si>
    <t>三田市</t>
    <rPh sb="0" eb="3">
      <t>サンダシ</t>
    </rPh>
    <phoneticPr fontId="25"/>
  </si>
  <si>
    <t>はすだしうわぬま</t>
    <phoneticPr fontId="25"/>
  </si>
  <si>
    <t>なべわりさんなんめん</t>
    <phoneticPr fontId="25"/>
  </si>
  <si>
    <t>ミズナラ、コナラ等の天然林
ツツジ類､自然草原、イブキボウフウ、ノハラアザミ</t>
    <rPh sb="8" eb="9">
      <t>トウ</t>
    </rPh>
    <rPh sb="10" eb="13">
      <t>テンネンリン</t>
    </rPh>
    <rPh sb="17" eb="18">
      <t>ルイ</t>
    </rPh>
    <rPh sb="19" eb="21">
      <t>シゼン</t>
    </rPh>
    <rPh sb="21" eb="23">
      <t>ソウゲン</t>
    </rPh>
    <phoneticPr fontId="25"/>
  </si>
  <si>
    <t>祓川</t>
    <rPh sb="0" eb="1">
      <t>ハラ</t>
    </rPh>
    <rPh sb="1" eb="2">
      <t>カワ</t>
    </rPh>
    <phoneticPr fontId="25"/>
  </si>
  <si>
    <t>福王寺山</t>
    <rPh sb="0" eb="1">
      <t>フク</t>
    </rPh>
    <rPh sb="1" eb="2">
      <t>オウ</t>
    </rPh>
    <rPh sb="2" eb="3">
      <t>ジ</t>
    </rPh>
    <rPh sb="3" eb="4">
      <t>ヤマ</t>
    </rPh>
    <phoneticPr fontId="25"/>
  </si>
  <si>
    <t>あらやまこうげん</t>
    <phoneticPr fontId="25"/>
  </si>
  <si>
    <t>樹齢の高いブナ林､サワグルミ
ケヤマハンノキ、ホオノキ等の渓谷林</t>
    <rPh sb="0" eb="2">
      <t>ジュレイ</t>
    </rPh>
    <rPh sb="3" eb="4">
      <t>タカ</t>
    </rPh>
    <rPh sb="7" eb="8">
      <t>リン</t>
    </rPh>
    <rPh sb="27" eb="28">
      <t>トウ</t>
    </rPh>
    <rPh sb="29" eb="31">
      <t>ケイコク</t>
    </rPh>
    <rPh sb="31" eb="32">
      <t>リン</t>
    </rPh>
    <phoneticPr fontId="25"/>
  </si>
  <si>
    <t>ミズナラ、コナラ等の天然林
ニッコウキスゲ、ツツジ類､オカトラノオ、自然草原</t>
    <rPh sb="8" eb="9">
      <t>トウ</t>
    </rPh>
    <rPh sb="10" eb="13">
      <t>テンネンリン</t>
    </rPh>
    <rPh sb="25" eb="26">
      <t>ルイ</t>
    </rPh>
    <rPh sb="34" eb="36">
      <t>シゼン</t>
    </rPh>
    <rPh sb="36" eb="38">
      <t>ソウゲン</t>
    </rPh>
    <phoneticPr fontId="25"/>
  </si>
  <si>
    <t>角閃石片岩からなる地質及びその好露頭</t>
    <rPh sb="0" eb="1">
      <t>ツノ</t>
    </rPh>
    <rPh sb="1" eb="2">
      <t>ヒラメ</t>
    </rPh>
    <rPh sb="2" eb="3">
      <t>イシ</t>
    </rPh>
    <rPh sb="3" eb="5">
      <t>ヘンガン</t>
    </rPh>
    <rPh sb="9" eb="11">
      <t>チシツ</t>
    </rPh>
    <rPh sb="11" eb="12">
      <t>オヨ</t>
    </rPh>
    <rPh sb="15" eb="16">
      <t>ヨシミ</t>
    </rPh>
    <rPh sb="16" eb="18">
      <t>ロトウ</t>
    </rPh>
    <phoneticPr fontId="25"/>
  </si>
  <si>
    <t>神石郡神石高原町</t>
    <rPh sb="0" eb="1">
      <t>カミ</t>
    </rPh>
    <rPh sb="1" eb="2">
      <t>イシ</t>
    </rPh>
    <rPh sb="2" eb="3">
      <t>グン</t>
    </rPh>
    <rPh sb="3" eb="5">
      <t>カミイシ</t>
    </rPh>
    <rPh sb="5" eb="7">
      <t>タカハラ</t>
    </rPh>
    <rPh sb="7" eb="8">
      <t>チョウ</t>
    </rPh>
    <phoneticPr fontId="25"/>
  </si>
  <si>
    <t>荒山高原</t>
    <rPh sb="0" eb="2">
      <t>アラヤマ</t>
    </rPh>
    <rPh sb="2" eb="4">
      <t>コウゲン</t>
    </rPh>
    <phoneticPr fontId="25"/>
  </si>
  <si>
    <t>藤岡市</t>
    <rPh sb="0" eb="3">
      <t>フジオカシ</t>
    </rPh>
    <phoneticPr fontId="25"/>
  </si>
  <si>
    <t>あずさ沢</t>
    <rPh sb="3" eb="4">
      <t>サワ</t>
    </rPh>
    <phoneticPr fontId="25"/>
  </si>
  <si>
    <t>S51.3.1
(S51.3.27)</t>
    <phoneticPr fontId="25"/>
  </si>
  <si>
    <t>たからがわ</t>
    <phoneticPr fontId="25"/>
  </si>
  <si>
    <t>やぐらだけみょうじんがたけ</t>
    <phoneticPr fontId="25"/>
  </si>
  <si>
    <t>みどり市</t>
    <rPh sb="3" eb="4">
      <t>シ</t>
    </rPh>
    <phoneticPr fontId="25"/>
  </si>
  <si>
    <t>コメツガ、ソウシカンバ、ウラジロモミ、ミズナラ等の天然林､コウシンソウ、カイタカラコウ、アズマシャクナゲ、カモシカ、サル、クマタカ、イヌワシ等</t>
    <rPh sb="23" eb="24">
      <t>トウ</t>
    </rPh>
    <rPh sb="25" eb="28">
      <t>テンネンリン</t>
    </rPh>
    <rPh sb="70" eb="71">
      <t>トウ</t>
    </rPh>
    <phoneticPr fontId="25"/>
  </si>
  <si>
    <t>小中大滝</t>
    <rPh sb="0" eb="2">
      <t>コナカ</t>
    </rPh>
    <rPh sb="2" eb="4">
      <t>オオタキ</t>
    </rPh>
    <phoneticPr fontId="25"/>
  </si>
  <si>
    <t>はすだししたぬま</t>
    <phoneticPr fontId="25"/>
  </si>
  <si>
    <t>妙見山</t>
    <rPh sb="0" eb="1">
      <t>ミョウ</t>
    </rPh>
    <rPh sb="1" eb="2">
      <t>ミ</t>
    </rPh>
    <rPh sb="2" eb="3">
      <t>ヤマ</t>
    </rPh>
    <phoneticPr fontId="25"/>
  </si>
  <si>
    <t>なるかみやま</t>
    <phoneticPr fontId="25"/>
  </si>
  <si>
    <t>桐生市</t>
    <rPh sb="0" eb="3">
      <t>キリュウシ</t>
    </rPh>
    <phoneticPr fontId="25"/>
  </si>
  <si>
    <t>S54.8.7
(S55.1.5)</t>
    <phoneticPr fontId="25"/>
  </si>
  <si>
    <t>天然林､植物の自生地､野生動物の生息地</t>
    <rPh sb="0" eb="3">
      <t>テンネンリン</t>
    </rPh>
    <rPh sb="4" eb="6">
      <t>ショクブツ</t>
    </rPh>
    <rPh sb="7" eb="10">
      <t>ジセイチ</t>
    </rPh>
    <rPh sb="11" eb="13">
      <t>ヤセイ</t>
    </rPh>
    <rPh sb="13" eb="15">
      <t>ドウブツ</t>
    </rPh>
    <rPh sb="16" eb="19">
      <t>セイソクチ</t>
    </rPh>
    <phoneticPr fontId="25"/>
  </si>
  <si>
    <t>あさひだけ・しらがもんやまとうめん</t>
    <phoneticPr fontId="25"/>
  </si>
  <si>
    <t>鹿島</t>
    <rPh sb="0" eb="2">
      <t>カシマ</t>
    </rPh>
    <phoneticPr fontId="25"/>
  </si>
  <si>
    <t>至仏山・笠ヶ岳西面</t>
    <rPh sb="0" eb="1">
      <t>シ</t>
    </rPh>
    <rPh sb="1" eb="2">
      <t>ブツ</t>
    </rPh>
    <rPh sb="2" eb="3">
      <t>サン</t>
    </rPh>
    <rPh sb="4" eb="5">
      <t>カサ</t>
    </rPh>
    <rPh sb="6" eb="7">
      <t>タケ</t>
    </rPh>
    <rPh sb="7" eb="8">
      <t>ニシ</t>
    </rPh>
    <rPh sb="8" eb="9">
      <t>メン</t>
    </rPh>
    <phoneticPr fontId="25"/>
  </si>
  <si>
    <t>沼田市</t>
    <rPh sb="0" eb="2">
      <t>ヌマタ</t>
    </rPh>
    <rPh sb="2" eb="3">
      <t>シ</t>
    </rPh>
    <phoneticPr fontId="25"/>
  </si>
  <si>
    <t>オオシラビソ、コメツガ、シラビソ等の天然林
カモシカ、ニホンザル</t>
    <rPh sb="16" eb="17">
      <t>トウ</t>
    </rPh>
    <rPh sb="18" eb="21">
      <t>テンネンリン</t>
    </rPh>
    <phoneticPr fontId="25"/>
  </si>
  <si>
    <t>皇海山</t>
    <rPh sb="0" eb="1">
      <t>スベラギ</t>
    </rPh>
    <rPh sb="1" eb="3">
      <t>ウミヤマ</t>
    </rPh>
    <phoneticPr fontId="25"/>
  </si>
  <si>
    <t>おおみねぬま</t>
    <phoneticPr fontId="25"/>
  </si>
  <si>
    <t>大峰沼</t>
    <rPh sb="0" eb="2">
      <t>オオミネ</t>
    </rPh>
    <rPh sb="2" eb="3">
      <t>ヌマ</t>
    </rPh>
    <phoneticPr fontId="25"/>
  </si>
  <si>
    <t>ブナ、ミズナラ等の天然林</t>
    <rPh sb="7" eb="8">
      <t>トウ</t>
    </rPh>
    <rPh sb="9" eb="12">
      <t>テンネンリン</t>
    </rPh>
    <phoneticPr fontId="25"/>
  </si>
  <si>
    <t>じんづうきょう</t>
    <phoneticPr fontId="25"/>
  </si>
  <si>
    <t>吾妻郡長野原町</t>
    <rPh sb="0" eb="2">
      <t>アヅマ</t>
    </rPh>
    <rPh sb="2" eb="3">
      <t>グン</t>
    </rPh>
    <rPh sb="3" eb="4">
      <t>ナガ</t>
    </rPh>
    <rPh sb="4" eb="7">
      <t>ノハラチョウ</t>
    </rPh>
    <phoneticPr fontId="25"/>
  </si>
  <si>
    <t>披露山･大崎</t>
    <rPh sb="0" eb="2">
      <t>ヒロウ</t>
    </rPh>
    <rPh sb="2" eb="3">
      <t>ヤマ</t>
    </rPh>
    <rPh sb="4" eb="6">
      <t>オオサキ</t>
    </rPh>
    <phoneticPr fontId="25"/>
  </si>
  <si>
    <t>西多摩郡檜原村</t>
    <rPh sb="0" eb="4">
      <t>ニシタマグン</t>
    </rPh>
    <rPh sb="4" eb="6">
      <t>ヒノハラ</t>
    </rPh>
    <rPh sb="6" eb="7">
      <t>ムラ</t>
    </rPh>
    <phoneticPr fontId="25"/>
  </si>
  <si>
    <t>スギ、ヒノキ、アスナロを中心とする社叢林、アカマツとクロマツの参道松並木</t>
    <rPh sb="12" eb="14">
      <t>チュウシン</t>
    </rPh>
    <rPh sb="17" eb="18">
      <t>シャ</t>
    </rPh>
    <rPh sb="18" eb="19">
      <t>ソウ</t>
    </rPh>
    <rPh sb="19" eb="20">
      <t>リン</t>
    </rPh>
    <rPh sb="31" eb="33">
      <t>サンドウ</t>
    </rPh>
    <rPh sb="33" eb="34">
      <t>マツ</t>
    </rPh>
    <rPh sb="34" eb="36">
      <t>ナミキ</t>
    </rPh>
    <phoneticPr fontId="25"/>
  </si>
  <si>
    <t>赤城神社と松並木</t>
    <rPh sb="0" eb="2">
      <t>アカギ</t>
    </rPh>
    <rPh sb="2" eb="4">
      <t>ジンジャ</t>
    </rPh>
    <rPh sb="5" eb="6">
      <t>マツ</t>
    </rPh>
    <rPh sb="6" eb="8">
      <t>ナミキ</t>
    </rPh>
    <phoneticPr fontId="25"/>
  </si>
  <si>
    <t>権現堂山、唐松山</t>
    <rPh sb="0" eb="3">
      <t>ゴンゲンドウ</t>
    </rPh>
    <rPh sb="3" eb="4">
      <t>ヤマ</t>
    </rPh>
    <rPh sb="5" eb="6">
      <t>カラ</t>
    </rPh>
    <rPh sb="6" eb="8">
      <t>マツヤマ</t>
    </rPh>
    <phoneticPr fontId="25"/>
  </si>
  <si>
    <t>邑楽郡板倉町</t>
    <rPh sb="0" eb="3">
      <t>オウラグン</t>
    </rPh>
    <rPh sb="3" eb="6">
      <t>イタクラチョウ</t>
    </rPh>
    <phoneticPr fontId="25"/>
  </si>
  <si>
    <t>S54.3.30
(S54.10.30)</t>
    <phoneticPr fontId="25"/>
  </si>
  <si>
    <t>まきはたやまとうめん</t>
    <phoneticPr fontId="25"/>
  </si>
  <si>
    <t>神通峡</t>
    <rPh sb="0" eb="2">
      <t>ジンツウ</t>
    </rPh>
    <rPh sb="2" eb="3">
      <t>キョウ</t>
    </rPh>
    <phoneticPr fontId="25"/>
  </si>
  <si>
    <t>雪田草原､高山風衝低木林
ミヤマナラ林､オオシラビソ林
周氷河地形､ベニヒカゲ</t>
    <rPh sb="0" eb="1">
      <t>ユキ</t>
    </rPh>
    <rPh sb="1" eb="2">
      <t>タ</t>
    </rPh>
    <rPh sb="2" eb="4">
      <t>ソウゲン</t>
    </rPh>
    <rPh sb="5" eb="7">
      <t>コウザン</t>
    </rPh>
    <rPh sb="7" eb="8">
      <t>フウ</t>
    </rPh>
    <rPh sb="8" eb="9">
      <t>ショウ</t>
    </rPh>
    <rPh sb="9" eb="10">
      <t>テイ</t>
    </rPh>
    <rPh sb="10" eb="11">
      <t>キ</t>
    </rPh>
    <rPh sb="11" eb="12">
      <t>リン</t>
    </rPh>
    <rPh sb="18" eb="19">
      <t>リン</t>
    </rPh>
    <rPh sb="26" eb="27">
      <t>リン</t>
    </rPh>
    <rPh sb="28" eb="29">
      <t>シュウ</t>
    </rPh>
    <rPh sb="29" eb="31">
      <t>ヒョウガ</t>
    </rPh>
    <rPh sb="31" eb="33">
      <t>チケイ</t>
    </rPh>
    <phoneticPr fontId="25"/>
  </si>
  <si>
    <t>巻機山東面</t>
    <rPh sb="0" eb="1">
      <t>マキ</t>
    </rPh>
    <rPh sb="1" eb="2">
      <t>ハタ</t>
    </rPh>
    <rPh sb="2" eb="3">
      <t>ヤマ</t>
    </rPh>
    <rPh sb="3" eb="5">
      <t>トウメン</t>
    </rPh>
    <phoneticPr fontId="25"/>
  </si>
  <si>
    <t>沼田市</t>
    <rPh sb="0" eb="3">
      <t>ヌマタシ</t>
    </rPh>
    <phoneticPr fontId="25"/>
  </si>
  <si>
    <t>埼玉</t>
    <rPh sb="0" eb="2">
      <t>サイタマ</t>
    </rPh>
    <phoneticPr fontId="25"/>
  </si>
  <si>
    <t>S49.3.15
S49.8.30
(拡張)</t>
    <rPh sb="19" eb="21">
      <t>カクチョウ</t>
    </rPh>
    <phoneticPr fontId="25"/>
  </si>
  <si>
    <t>ヒメコマツ、コメツガ、シラビソ等の針葉樹林､ブナ、ミズナラ等の落葉広葉樹林､コウシンソウの自生地､イヌワシ、カモシカの生息地</t>
    <rPh sb="15" eb="16">
      <t>トウ</t>
    </rPh>
    <rPh sb="17" eb="19">
      <t>シンヨウ</t>
    </rPh>
    <rPh sb="19" eb="21">
      <t>ジュリン</t>
    </rPh>
    <rPh sb="29" eb="30">
      <t>トウ</t>
    </rPh>
    <rPh sb="31" eb="33">
      <t>ラクヨウ</t>
    </rPh>
    <rPh sb="33" eb="35">
      <t>コウヨウ</t>
    </rPh>
    <rPh sb="35" eb="37">
      <t>ジュリン</t>
    </rPh>
    <rPh sb="45" eb="48">
      <t>ジセイチ</t>
    </rPh>
    <rPh sb="59" eb="62">
      <t>セイソクチ</t>
    </rPh>
    <phoneticPr fontId="25"/>
  </si>
  <si>
    <t>本巣市</t>
    <rPh sb="0" eb="1">
      <t>ホン</t>
    </rPh>
    <rPh sb="1" eb="2">
      <t>ス</t>
    </rPh>
    <rPh sb="2" eb="3">
      <t>シ</t>
    </rPh>
    <phoneticPr fontId="25"/>
  </si>
  <si>
    <t>地質</t>
    <rPh sb="0" eb="2">
      <t>チシツ</t>
    </rPh>
    <phoneticPr fontId="25"/>
  </si>
  <si>
    <t>袈裟丸山北面</t>
    <rPh sb="0" eb="2">
      <t>ケサ</t>
    </rPh>
    <rPh sb="2" eb="4">
      <t>マルヤマ</t>
    </rPh>
    <rPh sb="4" eb="6">
      <t>ホクメン</t>
    </rPh>
    <phoneticPr fontId="25"/>
  </si>
  <si>
    <t>小鹿野町滝前</t>
    <rPh sb="0" eb="4">
      <t>オガノマチ</t>
    </rPh>
    <rPh sb="4" eb="5">
      <t>タキ</t>
    </rPh>
    <rPh sb="5" eb="6">
      <t>マエ</t>
    </rPh>
    <phoneticPr fontId="25"/>
  </si>
  <si>
    <t>みよしまちたふくじ</t>
    <phoneticPr fontId="25"/>
  </si>
  <si>
    <t>入間郡三芳町</t>
    <rPh sb="0" eb="3">
      <t>イルマグン</t>
    </rPh>
    <rPh sb="3" eb="6">
      <t>ミヨシチョウ</t>
    </rPh>
    <phoneticPr fontId="25"/>
  </si>
  <si>
    <t>ほとんどがクヌギ、コナラ等の二次林</t>
    <rPh sb="12" eb="13">
      <t>トウ</t>
    </rPh>
    <rPh sb="14" eb="16">
      <t>ニジ</t>
    </rPh>
    <rPh sb="16" eb="17">
      <t>リン</t>
    </rPh>
    <phoneticPr fontId="25"/>
  </si>
  <si>
    <t>武蔵野の雑木林</t>
    <rPh sb="0" eb="3">
      <t>ムサシノ</t>
    </rPh>
    <rPh sb="4" eb="7">
      <t>ゾウキバヤシ</t>
    </rPh>
    <phoneticPr fontId="25"/>
  </si>
  <si>
    <t>ブナ-ツクバネウツギ群集､下位単位典型亜群集､ヒノキ-シノブカグマ群集
下位単位アセビ亜群集シオジ-ミヤマクマワラビ群集</t>
    <rPh sb="10" eb="12">
      <t>グンシュウ</t>
    </rPh>
    <rPh sb="13" eb="15">
      <t>カイ</t>
    </rPh>
    <rPh sb="15" eb="17">
      <t>タンイ</t>
    </rPh>
    <rPh sb="17" eb="19">
      <t>テンケイ</t>
    </rPh>
    <rPh sb="19" eb="20">
      <t>ア</t>
    </rPh>
    <rPh sb="20" eb="22">
      <t>グンシュウ</t>
    </rPh>
    <rPh sb="33" eb="35">
      <t>グンシュウ</t>
    </rPh>
    <rPh sb="36" eb="38">
      <t>カイ</t>
    </rPh>
    <rPh sb="38" eb="40">
      <t>タンイ</t>
    </rPh>
    <rPh sb="43" eb="44">
      <t>ア</t>
    </rPh>
    <rPh sb="44" eb="46">
      <t>グンシュウ</t>
    </rPh>
    <rPh sb="58" eb="60">
      <t>グンシュウ</t>
    </rPh>
    <phoneticPr fontId="25"/>
  </si>
  <si>
    <t>宝珠山</t>
    <rPh sb="0" eb="1">
      <t>ホウ</t>
    </rPh>
    <rPh sb="1" eb="2">
      <t>シュ</t>
    </rPh>
    <rPh sb="2" eb="3">
      <t>サン</t>
    </rPh>
    <phoneticPr fontId="25"/>
  </si>
  <si>
    <t>三芳町多福寺</t>
    <rPh sb="0" eb="3">
      <t>ミヨシマチ</t>
    </rPh>
    <rPh sb="3" eb="4">
      <t>タ</t>
    </rPh>
    <rPh sb="4" eb="5">
      <t>フク</t>
    </rPh>
    <rPh sb="5" eb="6">
      <t>ジ</t>
    </rPh>
    <phoneticPr fontId="25"/>
  </si>
  <si>
    <t>あかいしさんけい</t>
    <phoneticPr fontId="25"/>
  </si>
  <si>
    <t>加須市志多見東</t>
    <rPh sb="0" eb="3">
      <t>カゾシ</t>
    </rPh>
    <rPh sb="3" eb="6">
      <t>シダミ</t>
    </rPh>
    <rPh sb="6" eb="7">
      <t>ヒガシ</t>
    </rPh>
    <phoneticPr fontId="25"/>
  </si>
  <si>
    <t>かぞししだみちゅうおう</t>
    <phoneticPr fontId="25"/>
  </si>
  <si>
    <t>加須市志多見中央</t>
    <rPh sb="0" eb="3">
      <t>カゾシ</t>
    </rPh>
    <rPh sb="3" eb="6">
      <t>シダミ</t>
    </rPh>
    <rPh sb="6" eb="8">
      <t>チュウオウ</t>
    </rPh>
    <phoneticPr fontId="25"/>
  </si>
  <si>
    <t>加須市志多見西</t>
    <rPh sb="0" eb="3">
      <t>カゾシ</t>
    </rPh>
    <rPh sb="3" eb="6">
      <t>シダミ</t>
    </rPh>
    <rPh sb="6" eb="7">
      <t>ニシ</t>
    </rPh>
    <phoneticPr fontId="25"/>
  </si>
  <si>
    <t>おがのまちはんにゃ</t>
    <phoneticPr fontId="25"/>
  </si>
  <si>
    <t>府中市</t>
    <rPh sb="0" eb="3">
      <t>フチュウシ</t>
    </rPh>
    <phoneticPr fontId="25"/>
  </si>
  <si>
    <t>秩父郡小鹿野町</t>
    <rPh sb="0" eb="3">
      <t>チチブグン</t>
    </rPh>
    <rPh sb="3" eb="7">
      <t>オガノマチ</t>
    </rPh>
    <phoneticPr fontId="25"/>
  </si>
  <si>
    <t>南佐久郡川上村</t>
    <rPh sb="0" eb="4">
      <t>ミナミサクグン</t>
    </rPh>
    <rPh sb="4" eb="7">
      <t>カワカミムラ</t>
    </rPh>
    <phoneticPr fontId="25"/>
  </si>
  <si>
    <t>赤名湿地性植物群落</t>
    <rPh sb="0" eb="1">
      <t>アカ</t>
    </rPh>
    <rPh sb="1" eb="2">
      <t>ナ</t>
    </rPh>
    <rPh sb="2" eb="5">
      <t>シッチセイ</t>
    </rPh>
    <rPh sb="5" eb="7">
      <t>ショクブツ</t>
    </rPh>
    <rPh sb="7" eb="9">
      <t>グンラク</t>
    </rPh>
    <phoneticPr fontId="25"/>
  </si>
  <si>
    <t>モミ林､アラカシ林
舟型をした岩､断崖､洞窟</t>
    <rPh sb="2" eb="3">
      <t>リン</t>
    </rPh>
    <rPh sb="8" eb="9">
      <t>リン</t>
    </rPh>
    <rPh sb="10" eb="11">
      <t>フネ</t>
    </rPh>
    <rPh sb="11" eb="12">
      <t>カタ</t>
    </rPh>
    <rPh sb="15" eb="16">
      <t>イワ</t>
    </rPh>
    <rPh sb="17" eb="19">
      <t>ダンガイ</t>
    </rPh>
    <rPh sb="20" eb="22">
      <t>ドウクツ</t>
    </rPh>
    <phoneticPr fontId="25"/>
  </si>
  <si>
    <t>小鹿野町般若</t>
    <rPh sb="0" eb="4">
      <t>オガノマチ</t>
    </rPh>
    <rPh sb="4" eb="6">
      <t>ハンニャ</t>
    </rPh>
    <phoneticPr fontId="25"/>
  </si>
  <si>
    <t>おがのまち</t>
    <phoneticPr fontId="25"/>
  </si>
  <si>
    <t>きんかざん</t>
    <phoneticPr fontId="25"/>
  </si>
  <si>
    <t>小鹿野町ようばけ</t>
    <rPh sb="0" eb="4">
      <t>オガノマチ</t>
    </rPh>
    <phoneticPr fontId="25"/>
  </si>
  <si>
    <t>大平</t>
    <rPh sb="0" eb="2">
      <t>オオヒラ</t>
    </rPh>
    <phoneticPr fontId="25"/>
  </si>
  <si>
    <t>ちちぶししらすな</t>
    <phoneticPr fontId="25"/>
  </si>
  <si>
    <t>大瀬良東海岸</t>
    <rPh sb="0" eb="2">
      <t>オオセ</t>
    </rPh>
    <rPh sb="2" eb="3">
      <t>リョウ</t>
    </rPh>
    <rPh sb="3" eb="4">
      <t>ヒガシ</t>
    </rPh>
    <rPh sb="4" eb="6">
      <t>カイガン</t>
    </rPh>
    <phoneticPr fontId="25"/>
  </si>
  <si>
    <t>花崗質砂岩</t>
    <rPh sb="0" eb="1">
      <t>ハナ</t>
    </rPh>
    <rPh sb="1" eb="2">
      <t>オカ</t>
    </rPh>
    <rPh sb="2" eb="3">
      <t>シツ</t>
    </rPh>
    <rPh sb="3" eb="5">
      <t>サガン</t>
    </rPh>
    <phoneticPr fontId="25"/>
  </si>
  <si>
    <t>モミ、ミズナラ等が混交するツガ林、模式的な太平洋型ブナ林、スズタケ
アカエゾゼミ、ヒメクロサナエ、ムカシトンボ</t>
    <rPh sb="7" eb="8">
      <t>トウ</t>
    </rPh>
    <rPh sb="9" eb="11">
      <t>コンコウ</t>
    </rPh>
    <rPh sb="15" eb="16">
      <t>リン</t>
    </rPh>
    <rPh sb="17" eb="20">
      <t>モシキテキ</t>
    </rPh>
    <rPh sb="21" eb="24">
      <t>タイヘイヨウ</t>
    </rPh>
    <rPh sb="24" eb="25">
      <t>ガタ</t>
    </rPh>
    <rPh sb="27" eb="28">
      <t>リン</t>
    </rPh>
    <phoneticPr fontId="25"/>
  </si>
  <si>
    <t>ときがわまちどうげんびら</t>
    <phoneticPr fontId="25"/>
  </si>
  <si>
    <t>比企郡ときがわ町</t>
    <rPh sb="0" eb="3">
      <t>ヒキグン</t>
    </rPh>
    <rPh sb="7" eb="8">
      <t>マチ</t>
    </rPh>
    <phoneticPr fontId="25"/>
  </si>
  <si>
    <t>たてじんじゃしゃじりん</t>
    <phoneticPr fontId="25"/>
  </si>
  <si>
    <t>北限の植物､ツルアリドウシ
ツルグミ、ウラジロ、垂直的下限の植物､アブラツツジ</t>
    <rPh sb="0" eb="2">
      <t>ホクゲン</t>
    </rPh>
    <rPh sb="3" eb="5">
      <t>ショクブツ</t>
    </rPh>
    <rPh sb="24" eb="27">
      <t>スイチョクテキ</t>
    </rPh>
    <rPh sb="27" eb="29">
      <t>カゲン</t>
    </rPh>
    <rPh sb="30" eb="32">
      <t>ショクブツ</t>
    </rPh>
    <phoneticPr fontId="25"/>
  </si>
  <si>
    <t>ごしょのみやはちまんじんじゃ</t>
    <phoneticPr fontId="25"/>
  </si>
  <si>
    <t>くまがやしおおぬま</t>
    <phoneticPr fontId="25"/>
  </si>
  <si>
    <t>熊谷市</t>
    <rPh sb="0" eb="3">
      <t>クマガヤシ</t>
    </rPh>
    <phoneticPr fontId="25"/>
  </si>
  <si>
    <t>アカマツ-ヤマツツジ群集
下位単位ヒサカキ亜群集のネジキ型</t>
    <rPh sb="10" eb="12">
      <t>グンシュウ</t>
    </rPh>
    <rPh sb="13" eb="15">
      <t>カイ</t>
    </rPh>
    <rPh sb="15" eb="17">
      <t>タンイ</t>
    </rPh>
    <rPh sb="21" eb="22">
      <t>ア</t>
    </rPh>
    <rPh sb="22" eb="24">
      <t>グンシュウ</t>
    </rPh>
    <rPh sb="28" eb="29">
      <t>カタ</t>
    </rPh>
    <phoneticPr fontId="25"/>
  </si>
  <si>
    <t>熊谷市大沼</t>
    <rPh sb="0" eb="3">
      <t>クマガヤシ</t>
    </rPh>
    <rPh sb="3" eb="5">
      <t>オオヌマ</t>
    </rPh>
    <phoneticPr fontId="25"/>
  </si>
  <si>
    <t>玉置山</t>
    <rPh sb="0" eb="2">
      <t>タマキ</t>
    </rPh>
    <rPh sb="2" eb="3">
      <t>ヤマ</t>
    </rPh>
    <phoneticPr fontId="25"/>
  </si>
  <si>
    <t>らんざんまちすぎやま</t>
    <phoneticPr fontId="25"/>
  </si>
  <si>
    <t>からかわ</t>
    <phoneticPr fontId="25"/>
  </si>
  <si>
    <t>比企郡嵐山町</t>
    <rPh sb="0" eb="3">
      <t>ヒキグン</t>
    </rPh>
    <rPh sb="3" eb="6">
      <t>ランザンマチ</t>
    </rPh>
    <phoneticPr fontId="25"/>
  </si>
  <si>
    <t>嵐山町杉山</t>
    <rPh sb="0" eb="3">
      <t>ランザンマチ</t>
    </rPh>
    <rPh sb="3" eb="5">
      <t>スギヤマ</t>
    </rPh>
    <phoneticPr fontId="25"/>
  </si>
  <si>
    <t>瀬戸市</t>
    <rPh sb="0" eb="3">
      <t>セトシ</t>
    </rPh>
    <phoneticPr fontId="25"/>
  </si>
  <si>
    <t>うめがせけいこく</t>
    <phoneticPr fontId="25"/>
  </si>
  <si>
    <t>シラカンバの純林
ベニバナイチヤクソウ
スズラン等の植生</t>
    <rPh sb="6" eb="7">
      <t>ジュン</t>
    </rPh>
    <rPh sb="7" eb="8">
      <t>リン</t>
    </rPh>
    <rPh sb="24" eb="25">
      <t>トウ</t>
    </rPh>
    <rPh sb="26" eb="28">
      <t>ショクセイ</t>
    </rPh>
    <phoneticPr fontId="25"/>
  </si>
  <si>
    <t>荘林山</t>
    <rPh sb="0" eb="1">
      <t>ソウ</t>
    </rPh>
    <rPh sb="1" eb="2">
      <t>リン</t>
    </rPh>
    <rPh sb="2" eb="3">
      <t>ヤマ</t>
    </rPh>
    <phoneticPr fontId="25"/>
  </si>
  <si>
    <t>蓮田市</t>
    <rPh sb="0" eb="3">
      <t>ハスダシ</t>
    </rPh>
    <phoneticPr fontId="25"/>
  </si>
  <si>
    <t>いしざれやま</t>
    <phoneticPr fontId="25"/>
  </si>
  <si>
    <t>谷地沼</t>
    <rPh sb="0" eb="1">
      <t>ヤ</t>
    </rPh>
    <rPh sb="1" eb="2">
      <t>チ</t>
    </rPh>
    <rPh sb="2" eb="3">
      <t>ヌマ</t>
    </rPh>
    <phoneticPr fontId="25"/>
  </si>
  <si>
    <t>ちちぶしたなかやま</t>
    <phoneticPr fontId="25"/>
  </si>
  <si>
    <t>おぎまち</t>
    <phoneticPr fontId="25"/>
  </si>
  <si>
    <t>秩父市</t>
    <rPh sb="0" eb="3">
      <t>チチブシ</t>
    </rPh>
    <phoneticPr fontId="25"/>
  </si>
  <si>
    <t>福井</t>
    <rPh sb="0" eb="2">
      <t>フクイ</t>
    </rPh>
    <phoneticPr fontId="25"/>
  </si>
  <si>
    <t>あかなしっちせいしょくぶつぐんらく</t>
    <phoneticPr fontId="25"/>
  </si>
  <si>
    <t>セツブンソウ、岩壁植生-ホテイシダ、セツコク、イワオモダカ、ウチョウラン、トウキョウサンショウウオ</t>
    <rPh sb="7" eb="9">
      <t>イワカベ</t>
    </rPh>
    <rPh sb="9" eb="11">
      <t>ショクセイ</t>
    </rPh>
    <phoneticPr fontId="25"/>
  </si>
  <si>
    <t>秩父市田中山</t>
    <rPh sb="0" eb="3">
      <t>チチブシ</t>
    </rPh>
    <rPh sb="3" eb="5">
      <t>タナカ</t>
    </rPh>
    <rPh sb="5" eb="6">
      <t>ヤマ</t>
    </rPh>
    <phoneticPr fontId="25"/>
  </si>
  <si>
    <t>ちちぶしおながた</t>
    <phoneticPr fontId="25"/>
  </si>
  <si>
    <t>湿原</t>
    <rPh sb="0" eb="2">
      <t>シツゲン</t>
    </rPh>
    <phoneticPr fontId="27"/>
  </si>
  <si>
    <t>16地域</t>
    <rPh sb="2" eb="4">
      <t>チイキ</t>
    </rPh>
    <phoneticPr fontId="25"/>
  </si>
  <si>
    <t>千葉</t>
    <rPh sb="0" eb="2">
      <t>チバ</t>
    </rPh>
    <phoneticPr fontId="25"/>
  </si>
  <si>
    <t>金沢市</t>
    <rPh sb="0" eb="3">
      <t>カナザワシ</t>
    </rPh>
    <phoneticPr fontId="25"/>
  </si>
  <si>
    <t>マテバシイ、タブ林､スダジイ林</t>
    <rPh sb="8" eb="9">
      <t>リン</t>
    </rPh>
    <rPh sb="14" eb="15">
      <t>リン</t>
    </rPh>
    <phoneticPr fontId="25"/>
  </si>
  <si>
    <t>S49.3.15
S51.2.20
(拡張)</t>
    <rPh sb="19" eb="21">
      <t>カクチョウ</t>
    </rPh>
    <phoneticPr fontId="25"/>
  </si>
  <si>
    <t>穿入曲流</t>
    <rPh sb="0" eb="1">
      <t>ウガ</t>
    </rPh>
    <rPh sb="1" eb="2">
      <t>イ</t>
    </rPh>
    <rPh sb="2" eb="4">
      <t>キョクリュウ</t>
    </rPh>
    <phoneticPr fontId="25"/>
  </si>
  <si>
    <t>市原市</t>
    <rPh sb="0" eb="3">
      <t>イチハラシ</t>
    </rPh>
    <phoneticPr fontId="25"/>
  </si>
  <si>
    <t>西山</t>
    <rPh sb="0" eb="2">
      <t>ニシヤマ</t>
    </rPh>
    <phoneticPr fontId="25"/>
  </si>
  <si>
    <t>田浦大作</t>
    <rPh sb="0" eb="2">
      <t>タウラ</t>
    </rPh>
    <rPh sb="2" eb="4">
      <t>オオサク</t>
    </rPh>
    <phoneticPr fontId="25"/>
  </si>
  <si>
    <t>マテバシイ、スダジイ、つる草
（トキワアケビ、テイカカズラ、フウトウカズラ、イタビカズラ、オオバグミ）</t>
    <rPh sb="13" eb="14">
      <t>クサ</t>
    </rPh>
    <phoneticPr fontId="25"/>
  </si>
  <si>
    <t>S51.3.30
(S51.3.30)</t>
    <phoneticPr fontId="25"/>
  </si>
  <si>
    <t>高塚山</t>
    <rPh sb="0" eb="2">
      <t>タカツカ</t>
    </rPh>
    <rPh sb="2" eb="3">
      <t>ヤマ</t>
    </rPh>
    <phoneticPr fontId="25"/>
  </si>
  <si>
    <t>宮久</t>
    <rPh sb="0" eb="1">
      <t>ミヤ</t>
    </rPh>
    <rPh sb="1" eb="2">
      <t>ヒサ</t>
    </rPh>
    <phoneticPr fontId="25"/>
  </si>
  <si>
    <t>地蔵堂・藪化石帯</t>
    <rPh sb="0" eb="3">
      <t>ジゾウドウ</t>
    </rPh>
    <rPh sb="4" eb="5">
      <t>ヤブ</t>
    </rPh>
    <rPh sb="5" eb="7">
      <t>カセキ</t>
    </rPh>
    <rPh sb="7" eb="8">
      <t>タイ</t>
    </rPh>
    <phoneticPr fontId="25"/>
  </si>
  <si>
    <t>君津市</t>
    <rPh sb="0" eb="3">
      <t>キミツシ</t>
    </rPh>
    <phoneticPr fontId="25"/>
  </si>
  <si>
    <t>かめたにげんせいりん</t>
    <phoneticPr fontId="25"/>
  </si>
  <si>
    <t>がけちしょくせい</t>
    <phoneticPr fontId="25"/>
  </si>
  <si>
    <t>丹波市</t>
    <rPh sb="0" eb="2">
      <t>タンバ</t>
    </rPh>
    <rPh sb="2" eb="3">
      <t>シ</t>
    </rPh>
    <phoneticPr fontId="25"/>
  </si>
  <si>
    <t>内浦山</t>
    <rPh sb="0" eb="1">
      <t>ウチ</t>
    </rPh>
    <rPh sb="1" eb="3">
      <t>ウラヤマ</t>
    </rPh>
    <phoneticPr fontId="25"/>
  </si>
  <si>
    <t>H4.11.10
(H4.11.10)</t>
    <phoneticPr fontId="25"/>
  </si>
  <si>
    <t>ヒメコマツ、ヒカゲツツジ、モミ、ツガ</t>
    <phoneticPr fontId="25"/>
  </si>
  <si>
    <t>大福山北部</t>
    <rPh sb="0" eb="2">
      <t>ダイフク</t>
    </rPh>
    <rPh sb="2" eb="3">
      <t>ヤマ</t>
    </rPh>
    <rPh sb="3" eb="5">
      <t>ホクブ</t>
    </rPh>
    <phoneticPr fontId="25"/>
  </si>
  <si>
    <t>ひのはらなんぶ</t>
    <phoneticPr fontId="25"/>
  </si>
  <si>
    <t>ブナ林､ヒノキ林
コウヤマキ林</t>
    <rPh sb="2" eb="3">
      <t>リン</t>
    </rPh>
    <rPh sb="7" eb="8">
      <t>リン</t>
    </rPh>
    <rPh sb="14" eb="15">
      <t>リン</t>
    </rPh>
    <phoneticPr fontId="25"/>
  </si>
  <si>
    <t>1地域</t>
    <rPh sb="1" eb="3">
      <t>チイキ</t>
    </rPh>
    <phoneticPr fontId="25"/>
  </si>
  <si>
    <t>横須賀市</t>
    <rPh sb="0" eb="4">
      <t>ヨコスカシ</t>
    </rPh>
    <phoneticPr fontId="25"/>
  </si>
  <si>
    <t>高丸山</t>
    <rPh sb="0" eb="2">
      <t>タカマル</t>
    </rPh>
    <rPh sb="2" eb="3">
      <t>ヤマ</t>
    </rPh>
    <phoneticPr fontId="25"/>
  </si>
  <si>
    <t>ひらつかこまやま</t>
    <phoneticPr fontId="25"/>
  </si>
  <si>
    <t>スダジイ、モチ、タブ、クヌギ、コナラ、イヌシデ、ヤマザクラ等の混交林</t>
    <rPh sb="29" eb="30">
      <t>トウ</t>
    </rPh>
    <rPh sb="31" eb="33">
      <t>コンコウ</t>
    </rPh>
    <rPh sb="33" eb="34">
      <t>リン</t>
    </rPh>
    <phoneticPr fontId="25"/>
  </si>
  <si>
    <t>上郡町</t>
    <rPh sb="0" eb="1">
      <t>カミ</t>
    </rPh>
    <rPh sb="1" eb="2">
      <t>グン</t>
    </rPh>
    <rPh sb="2" eb="3">
      <t>チョウ</t>
    </rPh>
    <phoneticPr fontId="25"/>
  </si>
  <si>
    <t>平塚高麗山</t>
    <rPh sb="0" eb="2">
      <t>ヒラツカ</t>
    </rPh>
    <rPh sb="2" eb="4">
      <t>コウライ</t>
    </rPh>
    <rPh sb="4" eb="5">
      <t>ザン</t>
    </rPh>
    <phoneticPr fontId="25"/>
  </si>
  <si>
    <t>社寺林、スギ、シデ、ナラ、ヒノキ、サワラ等の樹林で最高100年をこえるものもある。</t>
    <rPh sb="0" eb="2">
      <t>シャジ</t>
    </rPh>
    <rPh sb="2" eb="3">
      <t>リン</t>
    </rPh>
    <rPh sb="20" eb="21">
      <t>トウ</t>
    </rPh>
    <rPh sb="22" eb="24">
      <t>ジュリン</t>
    </rPh>
    <rPh sb="25" eb="27">
      <t>サイコウ</t>
    </rPh>
    <rPh sb="30" eb="31">
      <t>ネン</t>
    </rPh>
    <phoneticPr fontId="25"/>
  </si>
  <si>
    <t>うつもちじんじゃ</t>
    <phoneticPr fontId="25"/>
  </si>
  <si>
    <t>はせ</t>
    <phoneticPr fontId="25"/>
  </si>
  <si>
    <t>都市近郊斜面緑地､マツ、スギ、ヒノキ、ケヤキ、エノキ等の混交林</t>
    <rPh sb="0" eb="2">
      <t>トシ</t>
    </rPh>
    <rPh sb="2" eb="4">
      <t>キンコウ</t>
    </rPh>
    <rPh sb="4" eb="6">
      <t>シャメン</t>
    </rPh>
    <rPh sb="6" eb="8">
      <t>リョクチ</t>
    </rPh>
    <rPh sb="26" eb="27">
      <t>トウ</t>
    </rPh>
    <rPh sb="28" eb="30">
      <t>コンコウ</t>
    </rPh>
    <rPh sb="30" eb="31">
      <t>リン</t>
    </rPh>
    <phoneticPr fontId="25"/>
  </si>
  <si>
    <t>中赤羽根</t>
    <rPh sb="0" eb="1">
      <t>ナカ</t>
    </rPh>
    <rPh sb="1" eb="3">
      <t>アカバネ</t>
    </rPh>
    <rPh sb="3" eb="4">
      <t>ネ</t>
    </rPh>
    <phoneticPr fontId="25"/>
  </si>
  <si>
    <t>あまぬま</t>
    <phoneticPr fontId="25"/>
  </si>
  <si>
    <t>甘沼</t>
    <rPh sb="0" eb="2">
      <t>アマヌマ</t>
    </rPh>
    <phoneticPr fontId="25"/>
  </si>
  <si>
    <t>ひろやま・おおさき</t>
    <phoneticPr fontId="25"/>
  </si>
  <si>
    <t>なはま</t>
    <phoneticPr fontId="25"/>
  </si>
  <si>
    <t>逗子市</t>
    <rPh sb="0" eb="3">
      <t>ズシシ</t>
    </rPh>
    <phoneticPr fontId="25"/>
  </si>
  <si>
    <t>断崖地にはマサキ、トベラ、斜面部にはタブ、クロマツ、ヤブコウジ、斜面下部にはアズマネザサ、ススキ等の自然植生</t>
    <rPh sb="0" eb="2">
      <t>ダンガイ</t>
    </rPh>
    <rPh sb="2" eb="3">
      <t>チ</t>
    </rPh>
    <rPh sb="13" eb="15">
      <t>シャメン</t>
    </rPh>
    <rPh sb="15" eb="16">
      <t>ブ</t>
    </rPh>
    <rPh sb="32" eb="34">
      <t>シャメン</t>
    </rPh>
    <rPh sb="34" eb="36">
      <t>カブ</t>
    </rPh>
    <rPh sb="48" eb="49">
      <t>トウ</t>
    </rPh>
    <rPh sb="50" eb="52">
      <t>シゼン</t>
    </rPh>
    <rPh sb="52" eb="54">
      <t>ショクセイ</t>
    </rPh>
    <phoneticPr fontId="25"/>
  </si>
  <si>
    <t>三浦市</t>
    <rPh sb="0" eb="3">
      <t>ミウラシ</t>
    </rPh>
    <phoneticPr fontId="25"/>
  </si>
  <si>
    <t>川又観音社寺林</t>
    <rPh sb="0" eb="2">
      <t>カワマタ</t>
    </rPh>
    <rPh sb="2" eb="4">
      <t>カンノン</t>
    </rPh>
    <rPh sb="4" eb="6">
      <t>シャジ</t>
    </rPh>
    <rPh sb="6" eb="7">
      <t>リン</t>
    </rPh>
    <phoneticPr fontId="25"/>
  </si>
  <si>
    <t>人工林
植物の自生地</t>
    <rPh sb="0" eb="3">
      <t>ジンコウリン</t>
    </rPh>
    <rPh sb="4" eb="6">
      <t>ショクブツ</t>
    </rPh>
    <rPh sb="7" eb="10">
      <t>ジセイチ</t>
    </rPh>
    <phoneticPr fontId="25"/>
  </si>
  <si>
    <t>ヤナギトラノオ、ヤチスギラン
イヌノハナヒゲ-ハリミズゴケ群落
ハッチョウトンボ</t>
    <rPh sb="29" eb="31">
      <t>グンラク</t>
    </rPh>
    <phoneticPr fontId="25"/>
  </si>
  <si>
    <t>下水内郡栄村</t>
    <rPh sb="0" eb="1">
      <t>シモ</t>
    </rPh>
    <rPh sb="1" eb="3">
      <t>ミズウチ</t>
    </rPh>
    <rPh sb="3" eb="4">
      <t>グン</t>
    </rPh>
    <rPh sb="4" eb="6">
      <t>サカエムラ</t>
    </rPh>
    <phoneticPr fontId="25"/>
  </si>
  <si>
    <t>60～70年生のクロマツ林</t>
    <rPh sb="5" eb="7">
      <t>ネンセイ</t>
    </rPh>
    <rPh sb="12" eb="13">
      <t>リン</t>
    </rPh>
    <phoneticPr fontId="25"/>
  </si>
  <si>
    <t>長浜</t>
    <rPh sb="0" eb="2">
      <t>ナガハマ</t>
    </rPh>
    <phoneticPr fontId="25"/>
  </si>
  <si>
    <t>トベラ、モチ、マテバシイ、スダジイ、クロマツ等の自生地</t>
    <rPh sb="22" eb="23">
      <t>トウ</t>
    </rPh>
    <rPh sb="24" eb="27">
      <t>ジセイチ</t>
    </rPh>
    <phoneticPr fontId="25"/>
  </si>
  <si>
    <t>三戸</t>
    <rPh sb="0" eb="2">
      <t>ミト</t>
    </rPh>
    <phoneticPr fontId="25"/>
  </si>
  <si>
    <t>モチ、タブ、マテバシイ
スダジイ等の自生地</t>
    <rPh sb="16" eb="17">
      <t>トウ</t>
    </rPh>
    <rPh sb="18" eb="21">
      <t>ジセイチ</t>
    </rPh>
    <phoneticPr fontId="25"/>
  </si>
  <si>
    <t>黒岳</t>
    <rPh sb="0" eb="1">
      <t>クロ</t>
    </rPh>
    <rPh sb="1" eb="2">
      <t>タケ</t>
    </rPh>
    <phoneticPr fontId="25"/>
  </si>
  <si>
    <t>油壺</t>
    <rPh sb="0" eb="1">
      <t>アブラ</t>
    </rPh>
    <rPh sb="1" eb="2">
      <t>ツボ</t>
    </rPh>
    <phoneticPr fontId="25"/>
  </si>
  <si>
    <t>いいやま</t>
    <phoneticPr fontId="25"/>
  </si>
  <si>
    <t>社寺林､アラカシ、スダジイ、イヌツゲ、コナラ、クスノキ、クヌギ等の混交林</t>
    <rPh sb="0" eb="2">
      <t>シャジ</t>
    </rPh>
    <rPh sb="2" eb="3">
      <t>リン</t>
    </rPh>
    <rPh sb="31" eb="32">
      <t>トウ</t>
    </rPh>
    <rPh sb="33" eb="35">
      <t>コンコウ</t>
    </rPh>
    <rPh sb="35" eb="36">
      <t>リン</t>
    </rPh>
    <phoneticPr fontId="25"/>
  </si>
  <si>
    <t>飯山</t>
    <rPh sb="0" eb="2">
      <t>イイヤマ</t>
    </rPh>
    <phoneticPr fontId="25"/>
  </si>
  <si>
    <t>にしやま</t>
    <phoneticPr fontId="25"/>
  </si>
  <si>
    <t>スギ、ヒノキが約30%
残りは雑木林</t>
    <rPh sb="7" eb="8">
      <t>ヤク</t>
    </rPh>
    <rPh sb="12" eb="13">
      <t>ノコ</t>
    </rPh>
    <rPh sb="15" eb="18">
      <t>ゾウキバヤシ</t>
    </rPh>
    <phoneticPr fontId="25"/>
  </si>
  <si>
    <t>箱根外輪山の南斜面で南に相模灘を臨み北側は国立公園に接する地区でスギ、ヒノキの植林地とモミ林､風衝低木林</t>
    <rPh sb="0" eb="2">
      <t>ハコネ</t>
    </rPh>
    <rPh sb="2" eb="4">
      <t>ガイリン</t>
    </rPh>
    <rPh sb="4" eb="5">
      <t>ヤマ</t>
    </rPh>
    <rPh sb="6" eb="7">
      <t>ミナミ</t>
    </rPh>
    <rPh sb="7" eb="9">
      <t>シャメン</t>
    </rPh>
    <rPh sb="10" eb="11">
      <t>ミナミ</t>
    </rPh>
    <rPh sb="12" eb="14">
      <t>サガミ</t>
    </rPh>
    <rPh sb="14" eb="15">
      <t>ナダ</t>
    </rPh>
    <rPh sb="16" eb="17">
      <t>ノゾ</t>
    </rPh>
    <rPh sb="18" eb="20">
      <t>キタガワ</t>
    </rPh>
    <rPh sb="21" eb="23">
      <t>コクリツ</t>
    </rPh>
    <rPh sb="23" eb="25">
      <t>コウエン</t>
    </rPh>
    <rPh sb="26" eb="27">
      <t>セッ</t>
    </rPh>
    <rPh sb="29" eb="31">
      <t>チク</t>
    </rPh>
    <rPh sb="39" eb="41">
      <t>ショクリン</t>
    </rPh>
    <rPh sb="41" eb="42">
      <t>チ</t>
    </rPh>
    <rPh sb="45" eb="46">
      <t>リン</t>
    </rPh>
    <rPh sb="47" eb="48">
      <t>フウ</t>
    </rPh>
    <rPh sb="48" eb="49">
      <t>ショウ</t>
    </rPh>
    <rPh sb="49" eb="50">
      <t>テイ</t>
    </rPh>
    <rPh sb="50" eb="51">
      <t>キ</t>
    </rPh>
    <rPh sb="51" eb="52">
      <t>リン</t>
    </rPh>
    <phoneticPr fontId="25"/>
  </si>
  <si>
    <t>相模原市</t>
    <rPh sb="0" eb="4">
      <t>サガミハラシ</t>
    </rPh>
    <phoneticPr fontId="25"/>
  </si>
  <si>
    <t>イヌマキ、スダジイ、クロガネモチ
クスノキ、ヤブツバキを主とした西南日本海岸型極相林</t>
    <rPh sb="28" eb="29">
      <t>オモ</t>
    </rPh>
    <rPh sb="32" eb="34">
      <t>セイナン</t>
    </rPh>
    <rPh sb="34" eb="36">
      <t>ニホン</t>
    </rPh>
    <rPh sb="36" eb="38">
      <t>カイガン</t>
    </rPh>
    <rPh sb="38" eb="39">
      <t>ガタ</t>
    </rPh>
    <rPh sb="39" eb="40">
      <t>キョク</t>
    </rPh>
    <rPh sb="40" eb="41">
      <t>ソウ</t>
    </rPh>
    <rPh sb="41" eb="42">
      <t>リン</t>
    </rPh>
    <phoneticPr fontId="25"/>
  </si>
  <si>
    <t>くりはらだいにすいげん</t>
    <phoneticPr fontId="25"/>
  </si>
  <si>
    <t>とりでやま</t>
    <phoneticPr fontId="25"/>
  </si>
  <si>
    <t>スギ、クヌギ、クロマツ、ナラ、ミズキ等の混交林</t>
    <rPh sb="18" eb="19">
      <t>トウ</t>
    </rPh>
    <rPh sb="20" eb="22">
      <t>コンコウ</t>
    </rPh>
    <rPh sb="22" eb="23">
      <t>リン</t>
    </rPh>
    <phoneticPr fontId="25"/>
  </si>
  <si>
    <t>クロマツ、クヌギ等の混交林</t>
    <rPh sb="8" eb="9">
      <t>トウ</t>
    </rPh>
    <rPh sb="10" eb="12">
      <t>コンコウ</t>
    </rPh>
    <rPh sb="12" eb="13">
      <t>リン</t>
    </rPh>
    <phoneticPr fontId="25"/>
  </si>
  <si>
    <t>S49.3.15
S49.7.1
(拡張)
S50.8.15
(縮小)
S51.2.20
(拡張)
S51.11.26
(拡張)
H6.3.31
(拡張)</t>
    <rPh sb="18" eb="20">
      <t>カクチョウ</t>
    </rPh>
    <rPh sb="32" eb="34">
      <t>シュクショウ</t>
    </rPh>
    <rPh sb="46" eb="48">
      <t>カクチョウ</t>
    </rPh>
    <rPh sb="61" eb="63">
      <t>カクチョウ</t>
    </rPh>
    <rPh sb="74" eb="76">
      <t>カクチョウ</t>
    </rPh>
    <phoneticPr fontId="25"/>
  </si>
  <si>
    <t>南足柄市</t>
    <rPh sb="0" eb="4">
      <t>ミナミアシガラシ</t>
    </rPh>
    <phoneticPr fontId="25"/>
  </si>
  <si>
    <t>箱根外輪山東側斜面のスギ、ヒノキ等の広大な植林地であるが大雄山最乗寺所有の杉林は400～500年を経過したもので､県指定の天然記念物である。他にブナ林､風衝低木林</t>
    <rPh sb="0" eb="2">
      <t>ハコネ</t>
    </rPh>
    <rPh sb="2" eb="4">
      <t>ガイリン</t>
    </rPh>
    <rPh sb="4" eb="6">
      <t>サントウ</t>
    </rPh>
    <rPh sb="6" eb="7">
      <t>ガワ</t>
    </rPh>
    <rPh sb="7" eb="9">
      <t>シャメン</t>
    </rPh>
    <rPh sb="16" eb="17">
      <t>トウ</t>
    </rPh>
    <rPh sb="18" eb="20">
      <t>コウダイ</t>
    </rPh>
    <rPh sb="21" eb="23">
      <t>ショクリン</t>
    </rPh>
    <rPh sb="23" eb="24">
      <t>チ</t>
    </rPh>
    <rPh sb="28" eb="31">
      <t>ダイユウザン</t>
    </rPh>
    <rPh sb="31" eb="32">
      <t>サイ</t>
    </rPh>
    <rPh sb="32" eb="33">
      <t>ジョウ</t>
    </rPh>
    <rPh sb="33" eb="34">
      <t>ジ</t>
    </rPh>
    <rPh sb="34" eb="36">
      <t>ショユウ</t>
    </rPh>
    <rPh sb="37" eb="39">
      <t>スギバヤシ</t>
    </rPh>
    <rPh sb="47" eb="48">
      <t>ネン</t>
    </rPh>
    <rPh sb="49" eb="51">
      <t>ケイカ</t>
    </rPh>
    <rPh sb="57" eb="58">
      <t>ケン</t>
    </rPh>
    <rPh sb="58" eb="60">
      <t>シテイ</t>
    </rPh>
    <rPh sb="61" eb="63">
      <t>テンネン</t>
    </rPh>
    <rPh sb="63" eb="66">
      <t>キネンブツ</t>
    </rPh>
    <rPh sb="70" eb="71">
      <t>ホカ</t>
    </rPh>
    <rPh sb="74" eb="75">
      <t>リン</t>
    </rPh>
    <rPh sb="76" eb="77">
      <t>フウ</t>
    </rPh>
    <rPh sb="77" eb="78">
      <t>ショウ</t>
    </rPh>
    <rPh sb="78" eb="79">
      <t>テイ</t>
    </rPh>
    <rPh sb="79" eb="80">
      <t>キ</t>
    </rPh>
    <rPh sb="80" eb="81">
      <t>リン</t>
    </rPh>
    <phoneticPr fontId="25"/>
  </si>
  <si>
    <t>ポケットビーチ、砂州､海蝕崖</t>
    <rPh sb="8" eb="10">
      <t>サス</t>
    </rPh>
    <rPh sb="11" eb="12">
      <t>ウミ</t>
    </rPh>
    <rPh sb="12" eb="13">
      <t>ショク</t>
    </rPh>
    <rPh sb="13" eb="14">
      <t>ガケ</t>
    </rPh>
    <phoneticPr fontId="25"/>
  </si>
  <si>
    <t>社寺林､樹齢300年以上のマツ、スギのほか樹齢100年をこえるシイ</t>
    <rPh sb="0" eb="2">
      <t>シャジ</t>
    </rPh>
    <rPh sb="2" eb="3">
      <t>リン</t>
    </rPh>
    <rPh sb="4" eb="6">
      <t>ジュレイ</t>
    </rPh>
    <rPh sb="9" eb="12">
      <t>ネンイジョウ</t>
    </rPh>
    <rPh sb="21" eb="23">
      <t>ジュレイ</t>
    </rPh>
    <rPh sb="26" eb="27">
      <t>ネン</t>
    </rPh>
    <phoneticPr fontId="25"/>
  </si>
  <si>
    <t>はくさんじんじゃ</t>
    <phoneticPr fontId="25"/>
  </si>
  <si>
    <t>雑木が80%を占め､残りはクロマツである。</t>
    <rPh sb="0" eb="2">
      <t>ゾウキ</t>
    </rPh>
    <rPh sb="7" eb="8">
      <t>シ</t>
    </rPh>
    <rPh sb="10" eb="11">
      <t>ノコ</t>
    </rPh>
    <phoneticPr fontId="25"/>
  </si>
  <si>
    <t>時山</t>
    <rPh sb="0" eb="1">
      <t>トキ</t>
    </rPh>
    <rPh sb="1" eb="2">
      <t>ヤマ</t>
    </rPh>
    <phoneticPr fontId="25"/>
  </si>
  <si>
    <t>コジイ、ナナメノキ、アラカシ
サカキ</t>
    <phoneticPr fontId="25"/>
  </si>
  <si>
    <t>H元.4.28
(H元.4.28)</t>
    <rPh sb="1" eb="2">
      <t>モト</t>
    </rPh>
    <rPh sb="10" eb="11">
      <t>モト</t>
    </rPh>
    <phoneticPr fontId="25"/>
  </si>
  <si>
    <t>寒川神社</t>
    <rPh sb="0" eb="2">
      <t>サムカワ</t>
    </rPh>
    <rPh sb="2" eb="4">
      <t>ジンジャ</t>
    </rPh>
    <phoneticPr fontId="25"/>
  </si>
  <si>
    <t>こしのやま</t>
    <phoneticPr fontId="25"/>
  </si>
  <si>
    <t>越山</t>
    <rPh sb="0" eb="1">
      <t>コシ</t>
    </rPh>
    <rPh sb="1" eb="2">
      <t>ヤマ</t>
    </rPh>
    <phoneticPr fontId="25"/>
  </si>
  <si>
    <t>中郡大磯町</t>
    <rPh sb="0" eb="2">
      <t>ナカグン</t>
    </rPh>
    <rPh sb="2" eb="5">
      <t>オオイソチョウ</t>
    </rPh>
    <phoneticPr fontId="25"/>
  </si>
  <si>
    <t>大町市</t>
    <rPh sb="0" eb="3">
      <t>オオマチシ</t>
    </rPh>
    <phoneticPr fontId="25"/>
  </si>
  <si>
    <t>笛吹市</t>
    <rPh sb="0" eb="2">
      <t>フエフキ</t>
    </rPh>
    <rPh sb="2" eb="3">
      <t>シ</t>
    </rPh>
    <phoneticPr fontId="25"/>
  </si>
  <si>
    <t>山頂草地
ブナ林</t>
    <rPh sb="0" eb="2">
      <t>サンチョウ</t>
    </rPh>
    <rPh sb="2" eb="4">
      <t>クサチ</t>
    </rPh>
    <rPh sb="7" eb="8">
      <t>リン</t>
    </rPh>
    <phoneticPr fontId="25"/>
  </si>
  <si>
    <t>社寺林､スダジイ、タブを中心に､カゴノキ、クロマツ等樹齢450～600年におよぶ高木があり､貴重な自然林である。</t>
    <rPh sb="0" eb="2">
      <t>シャジ</t>
    </rPh>
    <rPh sb="2" eb="3">
      <t>リン</t>
    </rPh>
    <rPh sb="12" eb="14">
      <t>チュウシン</t>
    </rPh>
    <rPh sb="25" eb="26">
      <t>トウ</t>
    </rPh>
    <rPh sb="26" eb="28">
      <t>ジュレイ</t>
    </rPh>
    <rPh sb="35" eb="36">
      <t>ネン</t>
    </rPh>
    <rPh sb="40" eb="42">
      <t>コウボク</t>
    </rPh>
    <rPh sb="46" eb="48">
      <t>キチョウ</t>
    </rPh>
    <rPh sb="49" eb="52">
      <t>シゼンリン</t>
    </rPh>
    <phoneticPr fontId="25"/>
  </si>
  <si>
    <t>鷹取山</t>
    <rPh sb="0" eb="1">
      <t>タカ</t>
    </rPh>
    <rPh sb="1" eb="2">
      <t>トリ</t>
    </rPh>
    <rPh sb="2" eb="3">
      <t>ヤマ</t>
    </rPh>
    <phoneticPr fontId="25"/>
  </si>
  <si>
    <t>さかさやちしつげん</t>
    <phoneticPr fontId="25"/>
  </si>
  <si>
    <t>かみそろやま</t>
    <phoneticPr fontId="25"/>
  </si>
  <si>
    <t>みしょうたいさん</t>
    <phoneticPr fontId="25"/>
  </si>
  <si>
    <t>神揃山</t>
    <rPh sb="0" eb="1">
      <t>カミ</t>
    </rPh>
    <rPh sb="1" eb="2">
      <t>ソロ</t>
    </rPh>
    <rPh sb="2" eb="3">
      <t>ヤマ</t>
    </rPh>
    <phoneticPr fontId="25"/>
  </si>
  <si>
    <t>おおいそこまやま</t>
    <phoneticPr fontId="25"/>
  </si>
  <si>
    <t>2地域</t>
    <rPh sb="1" eb="3">
      <t>チイキ</t>
    </rPh>
    <phoneticPr fontId="25"/>
  </si>
  <si>
    <t>クロマツ、アラカシ、ウラジロガシ、スダジイ、タブ、ケヤキ、ヤブニッケイ等の自然林で高木層の樹齢は400年をこえる。</t>
    <rPh sb="35" eb="36">
      <t>トウ</t>
    </rPh>
    <rPh sb="37" eb="40">
      <t>シゼンリン</t>
    </rPh>
    <rPh sb="41" eb="43">
      <t>コウボク</t>
    </rPh>
    <rPh sb="43" eb="44">
      <t>ソウ</t>
    </rPh>
    <rPh sb="45" eb="47">
      <t>ジュレイ</t>
    </rPh>
    <rPh sb="51" eb="52">
      <t>ネン</t>
    </rPh>
    <phoneticPr fontId="25"/>
  </si>
  <si>
    <t>シオジ、サワグルミ、カツラ等の天然林</t>
    <rPh sb="13" eb="14">
      <t>トウ</t>
    </rPh>
    <rPh sb="15" eb="18">
      <t>テンネンリン</t>
    </rPh>
    <phoneticPr fontId="25"/>
  </si>
  <si>
    <t>風化､溶食作用による急崖地形
洞窟及び奇岩</t>
    <rPh sb="0" eb="2">
      <t>フウカ</t>
    </rPh>
    <rPh sb="3" eb="4">
      <t>ヨウ</t>
    </rPh>
    <rPh sb="4" eb="7">
      <t>ショクサヨウ</t>
    </rPh>
    <rPh sb="10" eb="11">
      <t>キュウ</t>
    </rPh>
    <rPh sb="11" eb="12">
      <t>ガケ</t>
    </rPh>
    <rPh sb="12" eb="14">
      <t>チケイ</t>
    </rPh>
    <rPh sb="15" eb="17">
      <t>ドウクツ</t>
    </rPh>
    <rPh sb="17" eb="18">
      <t>オヨ</t>
    </rPh>
    <rPh sb="19" eb="21">
      <t>キガン</t>
    </rPh>
    <phoneticPr fontId="25"/>
  </si>
  <si>
    <t>かわわじんじゃ</t>
    <phoneticPr fontId="25"/>
  </si>
  <si>
    <t>樹齢30～60年のスギの植林地が50%、残りは雑木林である。</t>
    <rPh sb="0" eb="2">
      <t>ジュレイ</t>
    </rPh>
    <rPh sb="7" eb="8">
      <t>ネン</t>
    </rPh>
    <rPh sb="12" eb="14">
      <t>ショクリン</t>
    </rPh>
    <rPh sb="14" eb="15">
      <t>チ</t>
    </rPh>
    <rPh sb="20" eb="21">
      <t>ノコ</t>
    </rPh>
    <rPh sb="23" eb="26">
      <t>ゾウキバヤシ</t>
    </rPh>
    <phoneticPr fontId="25"/>
  </si>
  <si>
    <t>ヒサマツミドリシジミ
キリシマミドリシジミ</t>
    <phoneticPr fontId="25"/>
  </si>
  <si>
    <t>クロマツ・スギが主体の社寺林であるが､樹齢200年におよぶ大木もある。</t>
    <rPh sb="8" eb="10">
      <t>シュタイ</t>
    </rPh>
    <rPh sb="11" eb="13">
      <t>シャジ</t>
    </rPh>
    <rPh sb="13" eb="14">
      <t>リン</t>
    </rPh>
    <rPh sb="19" eb="21">
      <t>ジュレイ</t>
    </rPh>
    <rPh sb="24" eb="25">
      <t>ネン</t>
    </rPh>
    <rPh sb="29" eb="31">
      <t>タイボク</t>
    </rPh>
    <phoneticPr fontId="25"/>
  </si>
  <si>
    <t>川勾神社</t>
    <rPh sb="0" eb="2">
      <t>カワワ</t>
    </rPh>
    <rPh sb="2" eb="4">
      <t>ジンジャ</t>
    </rPh>
    <phoneticPr fontId="25"/>
  </si>
  <si>
    <t>さんのうやま</t>
    <phoneticPr fontId="25"/>
  </si>
  <si>
    <t>やどろき</t>
    <phoneticPr fontId="25"/>
  </si>
  <si>
    <t>新宮市</t>
    <rPh sb="0" eb="3">
      <t>シングウシ</t>
    </rPh>
    <phoneticPr fontId="25"/>
  </si>
  <si>
    <t>S49.3.15
S51.2.20
(拡張)
H2.3.31
(拡張)
H3.3.30
(拡張)</t>
    <rPh sb="19" eb="21">
      <t>カクチョウ</t>
    </rPh>
    <rPh sb="32" eb="34">
      <t>カクチョウ</t>
    </rPh>
    <rPh sb="45" eb="47">
      <t>カクチョウ</t>
    </rPh>
    <phoneticPr fontId="25"/>
  </si>
  <si>
    <t>かつうだけ・あわだけ・やえだけ</t>
    <phoneticPr fontId="25"/>
  </si>
  <si>
    <t>足柄上郡松田町</t>
    <rPh sb="0" eb="4">
      <t>アシガラカミグン</t>
    </rPh>
    <rPh sb="4" eb="7">
      <t>マツダチョウ</t>
    </rPh>
    <phoneticPr fontId="25"/>
  </si>
  <si>
    <t>名倉</t>
    <rPh sb="0" eb="2">
      <t>ナグラ</t>
    </rPh>
    <phoneticPr fontId="25"/>
  </si>
  <si>
    <t>つが</t>
    <phoneticPr fontId="25"/>
  </si>
  <si>
    <t>コジイ、アラカシを主とした天然林</t>
    <rPh sb="9" eb="10">
      <t>オモ</t>
    </rPh>
    <rPh sb="13" eb="16">
      <t>テンネンリン</t>
    </rPh>
    <phoneticPr fontId="25"/>
  </si>
  <si>
    <t>スギ、ヒノキ植林とクヌギ、コナラ
アカガシ、アラカシ等の混交林
サイハイラン、カントウカンアオイ等の自生地</t>
    <rPh sb="6" eb="8">
      <t>ショクリン</t>
    </rPh>
    <rPh sb="26" eb="27">
      <t>トウ</t>
    </rPh>
    <rPh sb="28" eb="30">
      <t>コンコウ</t>
    </rPh>
    <rPh sb="30" eb="31">
      <t>リン</t>
    </rPh>
    <rPh sb="48" eb="49">
      <t>トウ</t>
    </rPh>
    <rPh sb="50" eb="53">
      <t>ジセイチ</t>
    </rPh>
    <phoneticPr fontId="25"/>
  </si>
  <si>
    <t>しおさわ</t>
    <phoneticPr fontId="25"/>
  </si>
  <si>
    <t>西牟婁郡すさみ町</t>
    <rPh sb="0" eb="4">
      <t>ニシムログン</t>
    </rPh>
    <rPh sb="7" eb="8">
      <t>マチ</t>
    </rPh>
    <phoneticPr fontId="25"/>
  </si>
  <si>
    <t>足柄上郡山北町</t>
    <rPh sb="0" eb="4">
      <t>アシガラカミグン</t>
    </rPh>
    <rPh sb="4" eb="7">
      <t>ヤマキタチョウ</t>
    </rPh>
    <phoneticPr fontId="25"/>
  </si>
  <si>
    <t>大部分がスギ、ヒノキの植林であるが､その他はケヤキ、アカガシ、アラカシ等の混交林</t>
    <rPh sb="0" eb="3">
      <t>ダイブブン</t>
    </rPh>
    <rPh sb="11" eb="13">
      <t>ショクリン</t>
    </rPh>
    <rPh sb="20" eb="21">
      <t>タ</t>
    </rPh>
    <rPh sb="35" eb="36">
      <t>トウ</t>
    </rPh>
    <rPh sb="37" eb="39">
      <t>コンコウ</t>
    </rPh>
    <rPh sb="39" eb="40">
      <t>リン</t>
    </rPh>
    <phoneticPr fontId="25"/>
  </si>
  <si>
    <t>塩沢</t>
    <rPh sb="0" eb="1">
      <t>シオ</t>
    </rPh>
    <rPh sb="1" eb="2">
      <t>サワ</t>
    </rPh>
    <phoneticPr fontId="25"/>
  </si>
  <si>
    <t>こばだけ</t>
    <phoneticPr fontId="25"/>
  </si>
  <si>
    <t>やまきた・きょうわ</t>
    <phoneticPr fontId="25"/>
  </si>
  <si>
    <t>約30%がスギ、ヒノキの植林でその他はアラカシ、アカガシ、ケヤキ、ヤマモミジ、クヌギ、コナラ等の混交林</t>
    <rPh sb="0" eb="1">
      <t>ヤク</t>
    </rPh>
    <rPh sb="12" eb="14">
      <t>ショクリン</t>
    </rPh>
    <rPh sb="17" eb="18">
      <t>タ</t>
    </rPh>
    <rPh sb="46" eb="47">
      <t>トウ</t>
    </rPh>
    <rPh sb="48" eb="50">
      <t>コンコウ</t>
    </rPh>
    <rPh sb="50" eb="51">
      <t>リン</t>
    </rPh>
    <phoneticPr fontId="25"/>
  </si>
  <si>
    <t>アラカシ、ウラジロガシ、ケヤキ、ヤマモミジ、エゴノキ、クヌギ、コナラ等の混交林で､この区域の中には酒水の滝(落差33m)も含まれる。</t>
    <rPh sb="34" eb="35">
      <t>トウ</t>
    </rPh>
    <rPh sb="36" eb="38">
      <t>コンコウ</t>
    </rPh>
    <rPh sb="38" eb="39">
      <t>リン</t>
    </rPh>
    <rPh sb="43" eb="45">
      <t>クイキ</t>
    </rPh>
    <rPh sb="46" eb="47">
      <t>ナカ</t>
    </rPh>
    <rPh sb="49" eb="50">
      <t>サケ</t>
    </rPh>
    <rPh sb="50" eb="51">
      <t>ミズ</t>
    </rPh>
    <rPh sb="52" eb="53">
      <t>タキ</t>
    </rPh>
    <rPh sb="54" eb="56">
      <t>ラクサ</t>
    </rPh>
    <rPh sb="61" eb="62">
      <t>フク</t>
    </rPh>
    <phoneticPr fontId="25"/>
  </si>
  <si>
    <t>足柄下郡真鶴町</t>
    <rPh sb="0" eb="4">
      <t>アシガラシモグン</t>
    </rPh>
    <rPh sb="4" eb="6">
      <t>マナヅル</t>
    </rPh>
    <rPh sb="6" eb="7">
      <t>チョウ</t>
    </rPh>
    <phoneticPr fontId="25"/>
  </si>
  <si>
    <t>ほとんどがスギとヒノキの植林</t>
    <rPh sb="12" eb="14">
      <t>ショクリン</t>
    </rPh>
    <phoneticPr fontId="25"/>
  </si>
  <si>
    <t>真鶴</t>
    <rPh sb="0" eb="2">
      <t>マナヅル</t>
    </rPh>
    <phoneticPr fontId="25"/>
  </si>
  <si>
    <t>みませとうげ</t>
    <phoneticPr fontId="25"/>
  </si>
  <si>
    <t>愛甲郡愛川町</t>
    <rPh sb="0" eb="3">
      <t>アイコウグン</t>
    </rPh>
    <rPh sb="3" eb="5">
      <t>アイカワ</t>
    </rPh>
    <rPh sb="5" eb="6">
      <t>チョウ</t>
    </rPh>
    <phoneticPr fontId="25"/>
  </si>
  <si>
    <t>くろだけ</t>
    <phoneticPr fontId="25"/>
  </si>
  <si>
    <t>三増峠</t>
    <rPh sb="0" eb="1">
      <t>サン</t>
    </rPh>
    <rPh sb="1" eb="2">
      <t>ゾウ</t>
    </rPh>
    <rPh sb="2" eb="3">
      <t>トウゲ</t>
    </rPh>
    <phoneticPr fontId="25"/>
  </si>
  <si>
    <t>むこうやま</t>
    <phoneticPr fontId="25"/>
  </si>
  <si>
    <t>クヌギ、コナラ等の二次林が大部分を占め､この中にスギ、ヒノキの植林地が点在している。</t>
    <rPh sb="7" eb="8">
      <t>トウ</t>
    </rPh>
    <rPh sb="9" eb="11">
      <t>ニジ</t>
    </rPh>
    <rPh sb="11" eb="12">
      <t>リン</t>
    </rPh>
    <rPh sb="13" eb="16">
      <t>ダイブブン</t>
    </rPh>
    <rPh sb="17" eb="18">
      <t>シ</t>
    </rPh>
    <rPh sb="22" eb="23">
      <t>ナカ</t>
    </rPh>
    <rPh sb="31" eb="33">
      <t>ショクリン</t>
    </rPh>
    <rPh sb="33" eb="34">
      <t>チ</t>
    </rPh>
    <rPh sb="35" eb="37">
      <t>テンザイ</t>
    </rPh>
    <phoneticPr fontId="25"/>
  </si>
  <si>
    <t>ももざきはま</t>
    <phoneticPr fontId="25"/>
  </si>
  <si>
    <t>ぶっかさん</t>
    <phoneticPr fontId="25"/>
  </si>
  <si>
    <t>あおのはら</t>
    <phoneticPr fontId="25"/>
  </si>
  <si>
    <t>しおたき</t>
    <phoneticPr fontId="25"/>
  </si>
  <si>
    <t>仏果山</t>
    <rPh sb="0" eb="1">
      <t>ブツ</t>
    </rPh>
    <rPh sb="1" eb="2">
      <t>カ</t>
    </rPh>
    <rPh sb="2" eb="3">
      <t>サン</t>
    </rPh>
    <phoneticPr fontId="25"/>
  </si>
  <si>
    <t>きょうがたけ</t>
    <phoneticPr fontId="25"/>
  </si>
  <si>
    <t>オキシャクナゲ自生地</t>
    <rPh sb="7" eb="10">
      <t>ジセイチ</t>
    </rPh>
    <phoneticPr fontId="25"/>
  </si>
  <si>
    <t>経ヶ岳</t>
    <rPh sb="0" eb="1">
      <t>キョウ</t>
    </rPh>
    <rPh sb="2" eb="3">
      <t>タケ</t>
    </rPh>
    <phoneticPr fontId="25"/>
  </si>
  <si>
    <t>しろやま</t>
    <phoneticPr fontId="25"/>
  </si>
  <si>
    <t>あげがわ</t>
    <phoneticPr fontId="25"/>
  </si>
  <si>
    <t>城山</t>
    <rPh sb="0" eb="2">
      <t>シロヤマ</t>
    </rPh>
    <phoneticPr fontId="25"/>
  </si>
  <si>
    <t>リュウキュウマツ、ウバメガシ、イゼナガヤ</t>
    <phoneticPr fontId="25"/>
  </si>
  <si>
    <t>長谷</t>
    <rPh sb="0" eb="2">
      <t>ハセ</t>
    </rPh>
    <phoneticPr fontId="25"/>
  </si>
  <si>
    <t>ほおずきやま</t>
    <phoneticPr fontId="25"/>
  </si>
  <si>
    <t>れんげじじそう</t>
    <phoneticPr fontId="25"/>
  </si>
  <si>
    <t>ひなくぼ</t>
    <phoneticPr fontId="25"/>
  </si>
  <si>
    <t>高山　亜高山性植生
植物の自生地</t>
    <rPh sb="0" eb="2">
      <t>コウザン</t>
    </rPh>
    <rPh sb="3" eb="4">
      <t>ア</t>
    </rPh>
    <rPh sb="4" eb="7">
      <t>コウザンセイ</t>
    </rPh>
    <rPh sb="7" eb="9">
      <t>ショクセイ</t>
    </rPh>
    <rPh sb="10" eb="12">
      <t>ショクブツ</t>
    </rPh>
    <rPh sb="13" eb="16">
      <t>ジセイチ</t>
    </rPh>
    <phoneticPr fontId="25"/>
  </si>
  <si>
    <t>スギ、ヒノキの植林地</t>
    <rPh sb="7" eb="9">
      <t>ショクリン</t>
    </rPh>
    <rPh sb="9" eb="10">
      <t>チ</t>
    </rPh>
    <phoneticPr fontId="25"/>
  </si>
  <si>
    <t>茨菰山</t>
    <rPh sb="0" eb="1">
      <t>イバラ</t>
    </rPh>
    <rPh sb="1" eb="2">
      <t>マコモ</t>
    </rPh>
    <rPh sb="2" eb="3">
      <t>ヤマ</t>
    </rPh>
    <phoneticPr fontId="25"/>
  </si>
  <si>
    <t>クヌギ、コナラ等の二次林</t>
    <rPh sb="7" eb="8">
      <t>トウ</t>
    </rPh>
    <rPh sb="9" eb="11">
      <t>ニジ</t>
    </rPh>
    <rPh sb="11" eb="12">
      <t>リン</t>
    </rPh>
    <phoneticPr fontId="25"/>
  </si>
  <si>
    <t>仙洞寺山</t>
    <rPh sb="0" eb="1">
      <t>セン</t>
    </rPh>
    <rPh sb="1" eb="2">
      <t>ドウ</t>
    </rPh>
    <rPh sb="2" eb="3">
      <t>ジ</t>
    </rPh>
    <rPh sb="3" eb="4">
      <t>ヤマ</t>
    </rPh>
    <phoneticPr fontId="25"/>
  </si>
  <si>
    <t>寒川社</t>
    <rPh sb="0" eb="2">
      <t>サムカワ</t>
    </rPh>
    <rPh sb="2" eb="3">
      <t>シャ</t>
    </rPh>
    <phoneticPr fontId="25"/>
  </si>
  <si>
    <t>はっとくさん</t>
    <phoneticPr fontId="25"/>
  </si>
  <si>
    <t>おじかがの</t>
    <phoneticPr fontId="25"/>
  </si>
  <si>
    <t>しださん</t>
    <phoneticPr fontId="25"/>
  </si>
  <si>
    <t>志田山</t>
    <rPh sb="0" eb="2">
      <t>シダ</t>
    </rPh>
    <rPh sb="2" eb="3">
      <t>サン</t>
    </rPh>
    <phoneticPr fontId="25"/>
  </si>
  <si>
    <t>たけやま</t>
    <phoneticPr fontId="25"/>
  </si>
  <si>
    <t>S49.3.15
S49.8.30
(拡張)
S58.12.16
(縮小)</t>
    <rPh sb="19" eb="21">
      <t>カクチョウ</t>
    </rPh>
    <rPh sb="34" eb="36">
      <t>シュクショウ</t>
    </rPh>
    <phoneticPr fontId="25"/>
  </si>
  <si>
    <t>いわのこ</t>
    <phoneticPr fontId="25"/>
  </si>
  <si>
    <t>中津川市</t>
    <rPh sb="0" eb="4">
      <t>ナカツガワシ</t>
    </rPh>
    <phoneticPr fontId="25"/>
  </si>
  <si>
    <t>日連</t>
    <rPh sb="0" eb="1">
      <t>ヒ</t>
    </rPh>
    <rPh sb="1" eb="2">
      <t>ツ</t>
    </rPh>
    <phoneticPr fontId="25"/>
  </si>
  <si>
    <t>沢井</t>
    <rPh sb="0" eb="2">
      <t>サワイ</t>
    </rPh>
    <phoneticPr fontId="25"/>
  </si>
  <si>
    <t>なぐら</t>
    <phoneticPr fontId="25"/>
  </si>
  <si>
    <t>アマゴイルリトンボ、ルリイトトンボ</t>
    <phoneticPr fontId="25"/>
  </si>
  <si>
    <t>水生山補陀落寺</t>
    <rPh sb="0" eb="1">
      <t>ミズ</t>
    </rPh>
    <rPh sb="1" eb="2">
      <t>ナマ</t>
    </rPh>
    <rPh sb="2" eb="3">
      <t>ヤマ</t>
    </rPh>
    <rPh sb="3" eb="4">
      <t>ホ</t>
    </rPh>
    <rPh sb="4" eb="5">
      <t>ダ</t>
    </rPh>
    <rPh sb="5" eb="6">
      <t>ラク</t>
    </rPh>
    <rPh sb="6" eb="7">
      <t>テラ</t>
    </rPh>
    <phoneticPr fontId="25"/>
  </si>
  <si>
    <t>おぶち</t>
    <phoneticPr fontId="25"/>
  </si>
  <si>
    <t>S49.3.15
S58.12.16
(縮小)</t>
    <rPh sb="20" eb="22">
      <t>シュクショウ</t>
    </rPh>
    <phoneticPr fontId="25"/>
  </si>
  <si>
    <t>シラカシ林､スギ、ヒノキの植林地</t>
    <rPh sb="4" eb="5">
      <t>リン</t>
    </rPh>
    <rPh sb="13" eb="15">
      <t>ショクリン</t>
    </rPh>
    <rPh sb="15" eb="16">
      <t>チ</t>
    </rPh>
    <phoneticPr fontId="25"/>
  </si>
  <si>
    <t>北安曇郡小谷村</t>
    <rPh sb="0" eb="4">
      <t>キタアズミグン</t>
    </rPh>
    <rPh sb="4" eb="6">
      <t>コタニ</t>
    </rPh>
    <rPh sb="6" eb="7">
      <t>ムラ</t>
    </rPh>
    <phoneticPr fontId="25"/>
  </si>
  <si>
    <t>吉野</t>
    <rPh sb="0" eb="2">
      <t>ヨシノ</t>
    </rPh>
    <phoneticPr fontId="25"/>
  </si>
  <si>
    <t>さわい</t>
    <phoneticPr fontId="25"/>
  </si>
  <si>
    <t>S49.3.15
S49.7.1
(拡張)
S49.8.30
(拡張)
S58.12.16
(縮小)</t>
    <rPh sb="18" eb="20">
      <t>カクチョウ</t>
    </rPh>
    <rPh sb="32" eb="34">
      <t>カクチョウ</t>
    </rPh>
    <rPh sb="47" eb="49">
      <t>シュクショウ</t>
    </rPh>
    <phoneticPr fontId="25"/>
  </si>
  <si>
    <t>佐野川</t>
    <rPh sb="0" eb="2">
      <t>サノ</t>
    </rPh>
    <rPh sb="2" eb="3">
      <t>ガワ</t>
    </rPh>
    <phoneticPr fontId="25"/>
  </si>
  <si>
    <t>かたうら・はやかわ</t>
    <phoneticPr fontId="25"/>
  </si>
  <si>
    <t>世羅郡世羅町</t>
    <rPh sb="0" eb="3">
      <t>セラグン</t>
    </rPh>
    <rPh sb="3" eb="6">
      <t>セラチョウ</t>
    </rPh>
    <phoneticPr fontId="25"/>
  </si>
  <si>
    <t>中間湿原特有の生態系</t>
    <rPh sb="0" eb="2">
      <t>チュウカン</t>
    </rPh>
    <rPh sb="2" eb="4">
      <t>シツゲン</t>
    </rPh>
    <rPh sb="4" eb="6">
      <t>トクユウ</t>
    </rPh>
    <rPh sb="7" eb="10">
      <t>セイタイケイ</t>
    </rPh>
    <phoneticPr fontId="25"/>
  </si>
  <si>
    <t>S49.7.1
S50.1.17
(拡張)
S50.8.15
(縮小)</t>
    <rPh sb="18" eb="20">
      <t>カクチョウ</t>
    </rPh>
    <rPh sb="32" eb="34">
      <t>シュクショウ</t>
    </rPh>
    <phoneticPr fontId="25"/>
  </si>
  <si>
    <t>S53.7.11
(S53.12.14)</t>
    <phoneticPr fontId="25"/>
  </si>
  <si>
    <t>ウスキキヌガサダケ、タカオシケチシダ等を伴うコジイ-シイモチ群集
オオホシオナガバチ</t>
    <rPh sb="18" eb="19">
      <t>トウ</t>
    </rPh>
    <rPh sb="20" eb="21">
      <t>トモナ</t>
    </rPh>
    <rPh sb="30" eb="32">
      <t>グンシュウ</t>
    </rPh>
    <phoneticPr fontId="25"/>
  </si>
  <si>
    <t>指谷山</t>
    <rPh sb="0" eb="1">
      <t>ユビ</t>
    </rPh>
    <rPh sb="1" eb="2">
      <t>タニ</t>
    </rPh>
    <rPh sb="2" eb="3">
      <t>ヤマ</t>
    </rPh>
    <phoneticPr fontId="25"/>
  </si>
  <si>
    <t>小田原市</t>
    <rPh sb="0" eb="4">
      <t>オダワラシ</t>
    </rPh>
    <phoneticPr fontId="25"/>
  </si>
  <si>
    <t>片浦･早川</t>
    <rPh sb="0" eb="1">
      <t>カタ</t>
    </rPh>
    <rPh sb="1" eb="2">
      <t>ウラ</t>
    </rPh>
    <rPh sb="3" eb="5">
      <t>ハヤカワ</t>
    </rPh>
    <phoneticPr fontId="25"/>
  </si>
  <si>
    <t>S49.7.1
S50.8.15
(縮小)</t>
    <rPh sb="18" eb="20">
      <t>シュクショウ</t>
    </rPh>
    <phoneticPr fontId="25"/>
  </si>
  <si>
    <t>三ツ峠山</t>
    <rPh sb="0" eb="1">
      <t>ミ</t>
    </rPh>
    <rPh sb="2" eb="3">
      <t>トウゲ</t>
    </rPh>
    <rPh sb="3" eb="4">
      <t>ヤマ</t>
    </rPh>
    <phoneticPr fontId="25"/>
  </si>
  <si>
    <t>龍ヶ窪</t>
    <rPh sb="0" eb="1">
      <t>リュウ</t>
    </rPh>
    <rPh sb="2" eb="3">
      <t>クボ</t>
    </rPh>
    <phoneticPr fontId="25"/>
  </si>
  <si>
    <t>円錐形の独立峰
花崗岩類を貫いた玄武岩丘</t>
    <rPh sb="0" eb="2">
      <t>エンスイ</t>
    </rPh>
    <rPh sb="2" eb="3">
      <t>ケイ</t>
    </rPh>
    <rPh sb="4" eb="6">
      <t>ドクリツ</t>
    </rPh>
    <rPh sb="6" eb="7">
      <t>ミネ</t>
    </rPh>
    <rPh sb="8" eb="11">
      <t>カコウガン</t>
    </rPh>
    <rPh sb="11" eb="12">
      <t>ルイ</t>
    </rPh>
    <rPh sb="13" eb="14">
      <t>ツラヌ</t>
    </rPh>
    <rPh sb="16" eb="19">
      <t>ゲンブガン</t>
    </rPh>
    <rPh sb="19" eb="20">
      <t>オカ</t>
    </rPh>
    <phoneticPr fontId="25"/>
  </si>
  <si>
    <t>箱根外輪山東側山腹のスギ、ヒノキの植林地､尾根筋にアカマツ林や風衝低木林がある。</t>
    <rPh sb="0" eb="2">
      <t>ハコネ</t>
    </rPh>
    <rPh sb="2" eb="4">
      <t>ガイリン</t>
    </rPh>
    <rPh sb="4" eb="6">
      <t>サントウ</t>
    </rPh>
    <rPh sb="6" eb="7">
      <t>ガワ</t>
    </rPh>
    <rPh sb="7" eb="9">
      <t>サンプク</t>
    </rPh>
    <rPh sb="17" eb="19">
      <t>ショクリン</t>
    </rPh>
    <rPh sb="19" eb="20">
      <t>チ</t>
    </rPh>
    <rPh sb="21" eb="23">
      <t>オネ</t>
    </rPh>
    <rPh sb="23" eb="24">
      <t>スジ</t>
    </rPh>
    <rPh sb="29" eb="30">
      <t>リン</t>
    </rPh>
    <rPh sb="31" eb="32">
      <t>フウ</t>
    </rPh>
    <rPh sb="32" eb="33">
      <t>ショウ</t>
    </rPh>
    <rPh sb="33" eb="34">
      <t>テイ</t>
    </rPh>
    <rPh sb="34" eb="35">
      <t>キ</t>
    </rPh>
    <rPh sb="35" eb="36">
      <t>リン</t>
    </rPh>
    <phoneticPr fontId="25"/>
  </si>
  <si>
    <t>かみあかばね</t>
    <phoneticPr fontId="25"/>
  </si>
  <si>
    <t>上赤羽根</t>
    <rPh sb="0" eb="1">
      <t>カミ</t>
    </rPh>
    <rPh sb="1" eb="4">
      <t>アカバネ</t>
    </rPh>
    <phoneticPr fontId="25"/>
  </si>
  <si>
    <t>二段の滝、巨岩､絶壁</t>
    <rPh sb="0" eb="2">
      <t>ニダン</t>
    </rPh>
    <rPh sb="3" eb="4">
      <t>タキ</t>
    </rPh>
    <rPh sb="5" eb="7">
      <t>キョガン</t>
    </rPh>
    <rPh sb="8" eb="10">
      <t>ゼッペキ</t>
    </rPh>
    <phoneticPr fontId="25"/>
  </si>
  <si>
    <t>みくるべせんげんやま</t>
    <phoneticPr fontId="25"/>
  </si>
  <si>
    <t>国定公園に接するスギ、ヒノキの植林地</t>
    <rPh sb="0" eb="2">
      <t>コクテイ</t>
    </rPh>
    <rPh sb="2" eb="4">
      <t>コウエン</t>
    </rPh>
    <rPh sb="5" eb="6">
      <t>セッ</t>
    </rPh>
    <rPh sb="15" eb="17">
      <t>ショクリン</t>
    </rPh>
    <rPh sb="17" eb="18">
      <t>チ</t>
    </rPh>
    <phoneticPr fontId="25"/>
  </si>
  <si>
    <t>菩提向山</t>
    <rPh sb="0" eb="2">
      <t>ボダイ</t>
    </rPh>
    <rPh sb="2" eb="4">
      <t>ムコウヤマ</t>
    </rPh>
    <phoneticPr fontId="25"/>
  </si>
  <si>
    <t>田原･蓑毛</t>
    <rPh sb="0" eb="2">
      <t>タハラ</t>
    </rPh>
    <rPh sb="3" eb="5">
      <t>ミノゲ</t>
    </rPh>
    <phoneticPr fontId="25"/>
  </si>
  <si>
    <t>スギ、ヒノキ等の植林とスダジイ、アラカシ、コナラ、クヌギ等の混交林､カントウカンアオイの自生地</t>
    <rPh sb="6" eb="7">
      <t>トウ</t>
    </rPh>
    <rPh sb="8" eb="10">
      <t>ショクリン</t>
    </rPh>
    <rPh sb="28" eb="29">
      <t>トウ</t>
    </rPh>
    <rPh sb="30" eb="32">
      <t>コンコウ</t>
    </rPh>
    <rPh sb="32" eb="33">
      <t>リン</t>
    </rPh>
    <rPh sb="44" eb="47">
      <t>ジセイチ</t>
    </rPh>
    <phoneticPr fontId="25"/>
  </si>
  <si>
    <t>鴨沢</t>
    <rPh sb="0" eb="1">
      <t>カモ</t>
    </rPh>
    <rPh sb="1" eb="2">
      <t>ザワ</t>
    </rPh>
    <phoneticPr fontId="25"/>
  </si>
  <si>
    <t>スギ、ヒノキの植林のほか､樹齢150年におよぶケヤキ、クスノキがある。</t>
    <rPh sb="7" eb="9">
      <t>ショクリン</t>
    </rPh>
    <rPh sb="13" eb="15">
      <t>ジュレイ</t>
    </rPh>
    <rPh sb="18" eb="19">
      <t>ネン</t>
    </rPh>
    <phoneticPr fontId="25"/>
  </si>
  <si>
    <t>鹿野河内</t>
    <rPh sb="0" eb="2">
      <t>シカノ</t>
    </rPh>
    <rPh sb="2" eb="4">
      <t>コウチ</t>
    </rPh>
    <phoneticPr fontId="25"/>
  </si>
  <si>
    <t>シイノキ林を主としたヤブツバキクラス域の常緑広葉樹林</t>
    <rPh sb="4" eb="5">
      <t>リン</t>
    </rPh>
    <rPh sb="6" eb="7">
      <t>オモ</t>
    </rPh>
    <rPh sb="18" eb="19">
      <t>イキ</t>
    </rPh>
    <rPh sb="20" eb="22">
      <t>ジョウリョク</t>
    </rPh>
    <rPh sb="22" eb="24">
      <t>コウヨウ</t>
    </rPh>
    <rPh sb="24" eb="26">
      <t>ジュリン</t>
    </rPh>
    <phoneticPr fontId="25"/>
  </si>
  <si>
    <t>ぐぞ・きぶね</t>
    <phoneticPr fontId="25"/>
  </si>
  <si>
    <t>いつくしまじんじゃ</t>
    <phoneticPr fontId="25"/>
  </si>
  <si>
    <t>うちばみぼら</t>
    <phoneticPr fontId="25"/>
  </si>
  <si>
    <t>厳島神社</t>
    <rPh sb="0" eb="2">
      <t>イツクシマ</t>
    </rPh>
    <rPh sb="2" eb="4">
      <t>ジンジャ</t>
    </rPh>
    <phoneticPr fontId="25"/>
  </si>
  <si>
    <t>比奈窪</t>
    <rPh sb="0" eb="2">
      <t>ヒナ</t>
    </rPh>
    <rPh sb="2" eb="3">
      <t>クボ</t>
    </rPh>
    <phoneticPr fontId="25"/>
  </si>
  <si>
    <t>天然林､植物の自生地野生動物の生息地</t>
    <rPh sb="0" eb="3">
      <t>テンネンリン</t>
    </rPh>
    <rPh sb="4" eb="6">
      <t>ショクブツ</t>
    </rPh>
    <rPh sb="7" eb="10">
      <t>ジセイチ</t>
    </rPh>
    <rPh sb="10" eb="12">
      <t>ヤセイ</t>
    </rPh>
    <rPh sb="12" eb="14">
      <t>ドウブツ</t>
    </rPh>
    <rPh sb="15" eb="18">
      <t>セイソクチ</t>
    </rPh>
    <phoneticPr fontId="25"/>
  </si>
  <si>
    <t>まつもとしも</t>
    <phoneticPr fontId="25"/>
  </si>
  <si>
    <t>松本下</t>
    <rPh sb="0" eb="2">
      <t>マツモト</t>
    </rPh>
    <rPh sb="2" eb="3">
      <t>シタ</t>
    </rPh>
    <phoneticPr fontId="25"/>
  </si>
  <si>
    <t>しのくぼ</t>
    <phoneticPr fontId="25"/>
  </si>
  <si>
    <t>篠窪</t>
    <rPh sb="0" eb="1">
      <t>シノ</t>
    </rPh>
    <rPh sb="1" eb="2">
      <t>クボ</t>
    </rPh>
    <phoneticPr fontId="25"/>
  </si>
  <si>
    <t>H15.8.13
(H15.8.13)</t>
    <phoneticPr fontId="25"/>
  </si>
  <si>
    <t>みしまじんじゃ</t>
    <phoneticPr fontId="25"/>
  </si>
  <si>
    <t>社寺林､スギ、ヒノキ、ケヤキ、クヌギ等の混交林</t>
    <rPh sb="0" eb="2">
      <t>シャジ</t>
    </rPh>
    <rPh sb="2" eb="3">
      <t>リン</t>
    </rPh>
    <rPh sb="18" eb="19">
      <t>トウ</t>
    </rPh>
    <rPh sb="20" eb="22">
      <t>コンコウ</t>
    </rPh>
    <rPh sb="22" eb="23">
      <t>リン</t>
    </rPh>
    <phoneticPr fontId="25"/>
  </si>
  <si>
    <t>コジイ-カナメモチ群落の天然林</t>
    <rPh sb="9" eb="11">
      <t>グンラク</t>
    </rPh>
    <rPh sb="12" eb="15">
      <t>テンネンリン</t>
    </rPh>
    <phoneticPr fontId="25"/>
  </si>
  <si>
    <t>社寺林､スギ、ヒノキ、ケヤキ、マツ、クヌギ等の混交林であるが､古木が多く中には樹齢800年をこえるシイノキもある。</t>
    <rPh sb="0" eb="2">
      <t>シャジ</t>
    </rPh>
    <rPh sb="2" eb="3">
      <t>リン</t>
    </rPh>
    <rPh sb="21" eb="22">
      <t>トウ</t>
    </rPh>
    <rPh sb="23" eb="25">
      <t>コンコウ</t>
    </rPh>
    <rPh sb="25" eb="26">
      <t>リン</t>
    </rPh>
    <rPh sb="31" eb="33">
      <t>コボク</t>
    </rPh>
    <rPh sb="34" eb="35">
      <t>オオ</t>
    </rPh>
    <rPh sb="36" eb="37">
      <t>ナカ</t>
    </rPh>
    <rPh sb="39" eb="41">
      <t>ジュレイ</t>
    </rPh>
    <rPh sb="44" eb="45">
      <t>ネン</t>
    </rPh>
    <phoneticPr fontId="25"/>
  </si>
  <si>
    <t>なみのむら　　　　        ぐんせいち</t>
    <phoneticPr fontId="25"/>
  </si>
  <si>
    <t>了義寺</t>
    <rPh sb="0" eb="1">
      <t>リョウ</t>
    </rPh>
    <rPh sb="1" eb="2">
      <t>ギ</t>
    </rPh>
    <rPh sb="2" eb="3">
      <t>ジ</t>
    </rPh>
    <phoneticPr fontId="25"/>
  </si>
  <si>
    <t>足柄下郡湯河原町</t>
    <rPh sb="0" eb="4">
      <t>アシガラシモグン</t>
    </rPh>
    <rPh sb="4" eb="7">
      <t>ユガワラ</t>
    </rPh>
    <rPh sb="7" eb="8">
      <t>チョウ</t>
    </rPh>
    <phoneticPr fontId="25"/>
  </si>
  <si>
    <t>スギ、ヒノキの植林地とケヤキ、フサザクラ、ヤマモミジ等の混交林</t>
    <rPh sb="7" eb="9">
      <t>ショクリン</t>
    </rPh>
    <rPh sb="9" eb="10">
      <t>チ</t>
    </rPh>
    <rPh sb="26" eb="27">
      <t>トウ</t>
    </rPh>
    <rPh sb="28" eb="30">
      <t>コンコウ</t>
    </rPh>
    <rPh sb="30" eb="31">
      <t>リン</t>
    </rPh>
    <phoneticPr fontId="25"/>
  </si>
  <si>
    <t>吉浜</t>
    <rPh sb="0" eb="2">
      <t>ヨシハマ</t>
    </rPh>
    <phoneticPr fontId="25"/>
  </si>
  <si>
    <t>天然林
人工林、野生動物の生息地</t>
    <rPh sb="0" eb="3">
      <t>テンネンリン</t>
    </rPh>
    <rPh sb="4" eb="7">
      <t>ジンコウリン</t>
    </rPh>
    <rPh sb="8" eb="10">
      <t>ヤセイ</t>
    </rPh>
    <rPh sb="10" eb="12">
      <t>ドウブツ</t>
    </rPh>
    <rPh sb="13" eb="16">
      <t>セイソクチ</t>
    </rPh>
    <phoneticPr fontId="25"/>
  </si>
  <si>
    <t>スギ、ヒノキの植林が大部分であるが､この地域内にはギフチョウが生息する。</t>
    <rPh sb="7" eb="9">
      <t>ショクリン</t>
    </rPh>
    <rPh sb="10" eb="13">
      <t>ダイブブン</t>
    </rPh>
    <rPh sb="20" eb="22">
      <t>チイキ</t>
    </rPh>
    <rPh sb="22" eb="23">
      <t>ナイ</t>
    </rPh>
    <rPh sb="31" eb="33">
      <t>セイソク</t>
    </rPh>
    <phoneticPr fontId="25"/>
  </si>
  <si>
    <t>とやさん</t>
    <phoneticPr fontId="25"/>
  </si>
  <si>
    <t>小倉山</t>
    <rPh sb="0" eb="2">
      <t>オグラ</t>
    </rPh>
    <rPh sb="2" eb="3">
      <t>ヤマ</t>
    </rPh>
    <phoneticPr fontId="25"/>
  </si>
  <si>
    <t>北の俣・水の平</t>
    <rPh sb="0" eb="1">
      <t>キタ</t>
    </rPh>
    <rPh sb="2" eb="3">
      <t>マタ</t>
    </rPh>
    <rPh sb="4" eb="5">
      <t>ミズ</t>
    </rPh>
    <rPh sb="6" eb="7">
      <t>タイ</t>
    </rPh>
    <phoneticPr fontId="25"/>
  </si>
  <si>
    <t>城山湖とその周辺の樹林とからなる地域である。樹林はスギ、ヒノキの植林である。</t>
    <rPh sb="0" eb="2">
      <t>シロヤマ</t>
    </rPh>
    <rPh sb="2" eb="3">
      <t>コ</t>
    </rPh>
    <rPh sb="6" eb="8">
      <t>シュウヘン</t>
    </rPh>
    <rPh sb="9" eb="11">
      <t>ジュリン</t>
    </rPh>
    <rPh sb="16" eb="18">
      <t>チイキ</t>
    </rPh>
    <rPh sb="22" eb="24">
      <t>ジュリン</t>
    </rPh>
    <rPh sb="32" eb="34">
      <t>ショクリン</t>
    </rPh>
    <phoneticPr fontId="25"/>
  </si>
  <si>
    <t>ふじのかみ</t>
    <phoneticPr fontId="25"/>
  </si>
  <si>
    <t>都留市
南都留郡道志村</t>
    <rPh sb="0" eb="3">
      <t>ツルシ</t>
    </rPh>
    <rPh sb="4" eb="8">
      <t>ミナミツルグン</t>
    </rPh>
    <rPh sb="8" eb="11">
      <t>ドウシムラ</t>
    </rPh>
    <phoneticPr fontId="25"/>
  </si>
  <si>
    <t>津和崎海岸</t>
    <rPh sb="0" eb="3">
      <t>ツワザキ</t>
    </rPh>
    <rPh sb="3" eb="5">
      <t>カイガン</t>
    </rPh>
    <phoneticPr fontId="25"/>
  </si>
  <si>
    <t>スギ、ヒノキ、アカマツの植林地</t>
    <rPh sb="12" eb="14">
      <t>ショクリン</t>
    </rPh>
    <rPh sb="14" eb="15">
      <t>チ</t>
    </rPh>
    <phoneticPr fontId="25"/>
  </si>
  <si>
    <t>藤野上</t>
    <rPh sb="0" eb="2">
      <t>フジノ</t>
    </rPh>
    <rPh sb="2" eb="3">
      <t>カミ</t>
    </rPh>
    <phoneticPr fontId="25"/>
  </si>
  <si>
    <t>こまうさはちまんじんじゃ</t>
    <phoneticPr fontId="25"/>
  </si>
  <si>
    <t>まぎめ</t>
    <phoneticPr fontId="25"/>
  </si>
  <si>
    <t>クヌギ、コナラ等の二次林を中心としてスギ、ヒノキの植林地が点在する。また道志川ぞいの斜面にウラジロガシ、ヤマモミジ、ケヤキ等が自生している。</t>
    <rPh sb="7" eb="8">
      <t>トウ</t>
    </rPh>
    <rPh sb="9" eb="11">
      <t>ニジ</t>
    </rPh>
    <rPh sb="11" eb="12">
      <t>リン</t>
    </rPh>
    <rPh sb="13" eb="15">
      <t>チュウシン</t>
    </rPh>
    <rPh sb="25" eb="27">
      <t>ショクリン</t>
    </rPh>
    <rPh sb="27" eb="28">
      <t>チ</t>
    </rPh>
    <rPh sb="29" eb="31">
      <t>テンザイ</t>
    </rPh>
    <rPh sb="36" eb="38">
      <t>ドウシ</t>
    </rPh>
    <rPh sb="38" eb="39">
      <t>カワ</t>
    </rPh>
    <rPh sb="42" eb="44">
      <t>シャメン</t>
    </rPh>
    <rPh sb="61" eb="62">
      <t>トウ</t>
    </rPh>
    <rPh sb="63" eb="65">
      <t>ジセイ</t>
    </rPh>
    <phoneticPr fontId="25"/>
  </si>
  <si>
    <t>こおりどんのいけ</t>
    <phoneticPr fontId="25"/>
  </si>
  <si>
    <t>つなご</t>
    <phoneticPr fontId="25"/>
  </si>
  <si>
    <t>アカガシ、ヤブニッケイ、ヤブツバキ、ブナ、ケヤキ</t>
    <phoneticPr fontId="25"/>
  </si>
  <si>
    <t>綱子</t>
    <rPh sb="0" eb="1">
      <t>ツナ</t>
    </rPh>
    <rPh sb="1" eb="2">
      <t>コ</t>
    </rPh>
    <phoneticPr fontId="25"/>
  </si>
  <si>
    <t>おくまぎの</t>
    <phoneticPr fontId="25"/>
  </si>
  <si>
    <t>S49.8.30
S51.11.26
(拡張)</t>
    <rPh sb="20" eb="22">
      <t>カクチョウ</t>
    </rPh>
    <phoneticPr fontId="25"/>
  </si>
  <si>
    <t>奥牧野</t>
    <rPh sb="0" eb="1">
      <t>オク</t>
    </rPh>
    <rPh sb="1" eb="3">
      <t>マキノ</t>
    </rPh>
    <phoneticPr fontId="25"/>
  </si>
  <si>
    <t>敦賀市</t>
    <rPh sb="0" eb="3">
      <t>ツルガシ</t>
    </rPh>
    <phoneticPr fontId="25"/>
  </si>
  <si>
    <t>鳥取</t>
    <rPh sb="0" eb="2">
      <t>トットリ</t>
    </rPh>
    <phoneticPr fontId="25"/>
  </si>
  <si>
    <t>はすげさん</t>
    <phoneticPr fontId="25"/>
  </si>
  <si>
    <t>スダジイ、アラカシ、ヤブツバキ等の混交林であるが､その他スギの巨木がある。</t>
    <rPh sb="15" eb="16">
      <t>トウ</t>
    </rPh>
    <rPh sb="17" eb="19">
      <t>コンコウ</t>
    </rPh>
    <rPh sb="19" eb="20">
      <t>リン</t>
    </rPh>
    <rPh sb="27" eb="28">
      <t>タ</t>
    </rPh>
    <rPh sb="31" eb="33">
      <t>キョボク</t>
    </rPh>
    <phoneticPr fontId="25"/>
  </si>
  <si>
    <t>八菅山</t>
    <rPh sb="0" eb="1">
      <t>ハチ</t>
    </rPh>
    <rPh sb="1" eb="2">
      <t>スゲ</t>
    </rPh>
    <rPh sb="2" eb="3">
      <t>ヤマ</t>
    </rPh>
    <phoneticPr fontId="25"/>
  </si>
  <si>
    <t>うえだのみょうじんやま</t>
    <phoneticPr fontId="25"/>
  </si>
  <si>
    <t>すあらし</t>
    <phoneticPr fontId="25"/>
  </si>
  <si>
    <t>アラカシ-ウラジロガシ群落とクリ-コナラ群落を主体とし､スギ・ヒノキ人工林が点在する。林床にはカントウカンアオイ、シュンラン、サイハイラン、エビネ、イチヤクソウ等が自生している。</t>
    <rPh sb="11" eb="13">
      <t>グンラク</t>
    </rPh>
    <rPh sb="20" eb="22">
      <t>グンラク</t>
    </rPh>
    <rPh sb="23" eb="25">
      <t>シュタイ</t>
    </rPh>
    <rPh sb="34" eb="37">
      <t>ジンコウリン</t>
    </rPh>
    <rPh sb="38" eb="40">
      <t>テンザイ</t>
    </rPh>
    <rPh sb="43" eb="44">
      <t>リン</t>
    </rPh>
    <rPh sb="44" eb="45">
      <t>トコ</t>
    </rPh>
    <rPh sb="80" eb="81">
      <t>トウ</t>
    </rPh>
    <rPh sb="82" eb="84">
      <t>ジセイ</t>
    </rPh>
    <phoneticPr fontId="25"/>
  </si>
  <si>
    <t>寸沢嵐</t>
    <rPh sb="0" eb="1">
      <t>スン</t>
    </rPh>
    <rPh sb="1" eb="2">
      <t>サワ</t>
    </rPh>
    <rPh sb="2" eb="3">
      <t>アラシ</t>
    </rPh>
    <phoneticPr fontId="25"/>
  </si>
  <si>
    <t>H5.3.31
（H5.3.31）
H10.3.31
(拡張)
H12.3.31
(拡張)
（H16.1.6）
（拡張）</t>
    <rPh sb="28" eb="30">
      <t>カクチョウ</t>
    </rPh>
    <rPh sb="42" eb="44">
      <t>カクチョウ</t>
    </rPh>
    <rPh sb="57" eb="59">
      <t>カクチョウ</t>
    </rPh>
    <phoneticPr fontId="25"/>
  </si>
  <si>
    <t>天然林
人工林
野生動物の生息地
植物の自生地</t>
    <rPh sb="0" eb="3">
      <t>テンネンリン</t>
    </rPh>
    <rPh sb="4" eb="7">
      <t>ジンコウリン</t>
    </rPh>
    <rPh sb="8" eb="10">
      <t>ヤセイ</t>
    </rPh>
    <rPh sb="10" eb="12">
      <t>ドウブツ</t>
    </rPh>
    <rPh sb="13" eb="16">
      <t>セイソクチ</t>
    </rPh>
    <rPh sb="17" eb="19">
      <t>ショクブツ</t>
    </rPh>
    <rPh sb="20" eb="23">
      <t>ジセイチ</t>
    </rPh>
    <phoneticPr fontId="25"/>
  </si>
  <si>
    <t>石砂山</t>
    <rPh sb="0" eb="1">
      <t>イシ</t>
    </rPh>
    <rPh sb="1" eb="3">
      <t>スナヤマ</t>
    </rPh>
    <phoneticPr fontId="25"/>
  </si>
  <si>
    <t>H7.3.31
H8.3.29
(拡張)
H9.3.31
(拡張)</t>
    <rPh sb="17" eb="19">
      <t>カクチョウ</t>
    </rPh>
    <rPh sb="30" eb="32">
      <t>カクチョウ</t>
    </rPh>
    <phoneticPr fontId="25"/>
  </si>
  <si>
    <t>地形・地質
植物の自生地</t>
    <rPh sb="0" eb="2">
      <t>チケイ</t>
    </rPh>
    <rPh sb="3" eb="5">
      <t>チシツ</t>
    </rPh>
    <rPh sb="6" eb="8">
      <t>ショクブツ</t>
    </rPh>
    <rPh sb="9" eb="12">
      <t>ジセイチ</t>
    </rPh>
    <phoneticPr fontId="25"/>
  </si>
  <si>
    <t>V字型渓谷
サツキ、ヒトツバショウマ、イワタバコ等の自生地</t>
    <rPh sb="1" eb="3">
      <t>ジガタ</t>
    </rPh>
    <rPh sb="3" eb="5">
      <t>ケイコク</t>
    </rPh>
    <rPh sb="24" eb="25">
      <t>トウ</t>
    </rPh>
    <rPh sb="26" eb="29">
      <t>ジセイチ</t>
    </rPh>
    <phoneticPr fontId="25"/>
  </si>
  <si>
    <t>ミズゴケ等の湿原植物
溶岩台地､氷河期の花粉等を有する泥炭層</t>
    <rPh sb="4" eb="5">
      <t>トウ</t>
    </rPh>
    <rPh sb="6" eb="8">
      <t>シツゲン</t>
    </rPh>
    <rPh sb="8" eb="10">
      <t>ショクブツ</t>
    </rPh>
    <rPh sb="11" eb="13">
      <t>ヨウガン</t>
    </rPh>
    <rPh sb="13" eb="15">
      <t>ダイチ</t>
    </rPh>
    <rPh sb="16" eb="19">
      <t>ヒョウガキ</t>
    </rPh>
    <rPh sb="20" eb="22">
      <t>カフン</t>
    </rPh>
    <rPh sb="22" eb="23">
      <t>トウ</t>
    </rPh>
    <rPh sb="24" eb="25">
      <t>ユウ</t>
    </rPh>
    <rPh sb="27" eb="29">
      <t>デイタン</t>
    </rPh>
    <rPh sb="29" eb="30">
      <t>ソウ</t>
    </rPh>
    <phoneticPr fontId="25"/>
  </si>
  <si>
    <t>金山谷</t>
    <rPh sb="0" eb="2">
      <t>カナヤマ</t>
    </rPh>
    <rPh sb="2" eb="3">
      <t>タニ</t>
    </rPh>
    <phoneticPr fontId="25"/>
  </si>
  <si>
    <t>じんむじ</t>
    <phoneticPr fontId="25"/>
  </si>
  <si>
    <t>大平山　権現山</t>
    <rPh sb="0" eb="3">
      <t>オオヒラヤマ</t>
    </rPh>
    <rPh sb="4" eb="6">
      <t>ゴンゲン</t>
    </rPh>
    <rPh sb="6" eb="7">
      <t>ヤマ</t>
    </rPh>
    <phoneticPr fontId="25"/>
  </si>
  <si>
    <t>H10.3.31
H11.3.31
(拡張)</t>
    <rPh sb="19" eb="21">
      <t>カクチョウ</t>
    </rPh>
    <phoneticPr fontId="25"/>
  </si>
  <si>
    <t>スダジイ、ケヤキを主体とした自然林の周囲にコナラ、スギ等の二次林が広がっている林床にエビネ、サイハイラン、ニリンソウ等が自生している。</t>
    <rPh sb="9" eb="11">
      <t>シュタイ</t>
    </rPh>
    <rPh sb="14" eb="17">
      <t>シゼンリン</t>
    </rPh>
    <rPh sb="18" eb="20">
      <t>シュウイ</t>
    </rPh>
    <rPh sb="27" eb="28">
      <t>トウ</t>
    </rPh>
    <rPh sb="29" eb="31">
      <t>ニジ</t>
    </rPh>
    <rPh sb="31" eb="32">
      <t>リン</t>
    </rPh>
    <rPh sb="33" eb="34">
      <t>ヒロ</t>
    </rPh>
    <rPh sb="39" eb="40">
      <t>リン</t>
    </rPh>
    <rPh sb="40" eb="41">
      <t>トコ</t>
    </rPh>
    <rPh sb="58" eb="59">
      <t>トウ</t>
    </rPh>
    <rPh sb="60" eb="62">
      <t>ジセイ</t>
    </rPh>
    <phoneticPr fontId="25"/>
  </si>
  <si>
    <t>神武寺</t>
    <rPh sb="0" eb="3">
      <t>ジンムジ</t>
    </rPh>
    <phoneticPr fontId="25"/>
  </si>
  <si>
    <t>70地域</t>
    <rPh sb="2" eb="4">
      <t>チイキ</t>
    </rPh>
    <phoneticPr fontId="25"/>
  </si>
  <si>
    <t>南巨摩郡南部町</t>
    <rPh sb="0" eb="4">
      <t>ミナミコマグン</t>
    </rPh>
    <rPh sb="4" eb="7">
      <t>ナンブチョウ</t>
    </rPh>
    <phoneticPr fontId="25"/>
  </si>
  <si>
    <t>ごんげんどうやま　からまつやま</t>
    <phoneticPr fontId="25"/>
  </si>
  <si>
    <t>アズマシャクナゲ</t>
    <phoneticPr fontId="25"/>
  </si>
  <si>
    <t>りゅうがくぼ</t>
    <phoneticPr fontId="25"/>
  </si>
  <si>
    <t>中魚沼郡津南町</t>
    <rPh sb="0" eb="4">
      <t>ナカウオヌマグン</t>
    </rPh>
    <rPh sb="4" eb="6">
      <t>ツナン</t>
    </rPh>
    <rPh sb="6" eb="7">
      <t>チョウ</t>
    </rPh>
    <phoneticPr fontId="25"/>
  </si>
  <si>
    <t>湧水池</t>
    <rPh sb="0" eb="2">
      <t>ワキミズ</t>
    </rPh>
    <rPh sb="2" eb="3">
      <t>イケ</t>
    </rPh>
    <phoneticPr fontId="25"/>
  </si>
  <si>
    <t>うらまきはたけいこく</t>
    <phoneticPr fontId="25"/>
  </si>
  <si>
    <t>胎内市</t>
    <rPh sb="0" eb="2">
      <t>タイナイ</t>
    </rPh>
    <rPh sb="2" eb="3">
      <t>シ</t>
    </rPh>
    <phoneticPr fontId="25"/>
  </si>
  <si>
    <t>なるみさん</t>
    <phoneticPr fontId="25"/>
  </si>
  <si>
    <t>鹿足郡吉賀町</t>
    <rPh sb="0" eb="1">
      <t>シカ</t>
    </rPh>
    <rPh sb="1" eb="2">
      <t>アシ</t>
    </rPh>
    <rPh sb="2" eb="3">
      <t>グン</t>
    </rPh>
    <rPh sb="3" eb="4">
      <t>キチ</t>
    </rPh>
    <rPh sb="4" eb="5">
      <t>ガ</t>
    </rPh>
    <rPh sb="5" eb="6">
      <t>マチ</t>
    </rPh>
    <phoneticPr fontId="25"/>
  </si>
  <si>
    <t>S51.12.28
(S54.2.20)</t>
    <phoneticPr fontId="25"/>
  </si>
  <si>
    <t>すえつしま、まえしま</t>
    <phoneticPr fontId="25"/>
  </si>
  <si>
    <t>村上市</t>
    <rPh sb="0" eb="2">
      <t>ムラカミ</t>
    </rPh>
    <rPh sb="2" eb="3">
      <t>シ</t>
    </rPh>
    <phoneticPr fontId="25"/>
  </si>
  <si>
    <t>鳴海山</t>
    <rPh sb="0" eb="2">
      <t>ナルミ</t>
    </rPh>
    <rPh sb="2" eb="3">
      <t>サン</t>
    </rPh>
    <phoneticPr fontId="25"/>
  </si>
  <si>
    <t>S54.12.28
(S54.12.28)</t>
    <phoneticPr fontId="25"/>
  </si>
  <si>
    <t>こまつばら</t>
    <phoneticPr fontId="25"/>
  </si>
  <si>
    <t>十日町市</t>
    <rPh sb="0" eb="3">
      <t>トオカマチ</t>
    </rPh>
    <rPh sb="3" eb="4">
      <t>シ</t>
    </rPh>
    <phoneticPr fontId="25"/>
  </si>
  <si>
    <t>新発田市</t>
    <rPh sb="0" eb="4">
      <t>シバタシ</t>
    </rPh>
    <phoneticPr fontId="25"/>
  </si>
  <si>
    <t>こがけきょう</t>
    <phoneticPr fontId="25"/>
  </si>
  <si>
    <t>小松原</t>
    <rPh sb="0" eb="3">
      <t>コマツバラ</t>
    </rPh>
    <phoneticPr fontId="25"/>
  </si>
  <si>
    <t>高嶺山</t>
    <rPh sb="0" eb="2">
      <t>タカミネ</t>
    </rPh>
    <rPh sb="2" eb="3">
      <t>ヤマ</t>
    </rPh>
    <phoneticPr fontId="25"/>
  </si>
  <si>
    <t>がっさん</t>
    <phoneticPr fontId="25"/>
  </si>
  <si>
    <t>月山</t>
    <rPh sb="0" eb="2">
      <t>ツキヤマ</t>
    </rPh>
    <phoneticPr fontId="25"/>
  </si>
  <si>
    <t>洗足山</t>
    <rPh sb="0" eb="2">
      <t>センゾク</t>
    </rPh>
    <rPh sb="2" eb="3">
      <t>ヤマ</t>
    </rPh>
    <phoneticPr fontId="25"/>
  </si>
  <si>
    <t>すずがたき</t>
    <phoneticPr fontId="25"/>
  </si>
  <si>
    <t>鈴ヶ滝</t>
    <rPh sb="0" eb="1">
      <t>スズ</t>
    </rPh>
    <rPh sb="2" eb="3">
      <t>タキ</t>
    </rPh>
    <phoneticPr fontId="25"/>
  </si>
  <si>
    <t>ポットホール</t>
    <phoneticPr fontId="25"/>
  </si>
  <si>
    <t>裏巻機渓谷</t>
    <rPh sb="0" eb="1">
      <t>ウラ</t>
    </rPh>
    <rPh sb="1" eb="2">
      <t>マキ</t>
    </rPh>
    <rPh sb="2" eb="3">
      <t>ハタ</t>
    </rPh>
    <rPh sb="3" eb="5">
      <t>ケイコク</t>
    </rPh>
    <phoneticPr fontId="25"/>
  </si>
  <si>
    <t>湿原及び湿生植物</t>
    <rPh sb="0" eb="2">
      <t>シツゲン</t>
    </rPh>
    <rPh sb="2" eb="3">
      <t>オヨ</t>
    </rPh>
    <rPh sb="4" eb="6">
      <t>シッセイ</t>
    </rPh>
    <rPh sb="6" eb="8">
      <t>ショクブツ</t>
    </rPh>
    <phoneticPr fontId="27"/>
  </si>
  <si>
    <t>とどのもり</t>
    <phoneticPr fontId="25"/>
  </si>
  <si>
    <t>長岡市</t>
    <rPh sb="0" eb="3">
      <t>ナガオカシ</t>
    </rPh>
    <phoneticPr fontId="25"/>
  </si>
  <si>
    <t>S55.12.23
(S55.12.23)</t>
    <phoneticPr fontId="25"/>
  </si>
  <si>
    <t>ブッポウソウ、ヤマガラ、アオバズク、アカショウビン、キビタキ、サンコウチョウ、サンショウクイ等</t>
    <rPh sb="46" eb="47">
      <t>トウ</t>
    </rPh>
    <phoneticPr fontId="25"/>
  </si>
  <si>
    <t>阿賀野市</t>
    <rPh sb="0" eb="1">
      <t>ア</t>
    </rPh>
    <rPh sb="1" eb="2">
      <t>ガ</t>
    </rPh>
    <rPh sb="2" eb="4">
      <t>ノシ</t>
    </rPh>
    <phoneticPr fontId="25"/>
  </si>
  <si>
    <t>鹿児島</t>
    <rPh sb="0" eb="3">
      <t>カゴシマ</t>
    </rPh>
    <phoneticPr fontId="25"/>
  </si>
  <si>
    <t>S53.5.30
(S54.2.20)</t>
    <phoneticPr fontId="25"/>
  </si>
  <si>
    <t>俎倉山</t>
    <rPh sb="0" eb="1">
      <t>マナイタ</t>
    </rPh>
    <rPh sb="1" eb="2">
      <t>クラ</t>
    </rPh>
    <rPh sb="2" eb="3">
      <t>ヤマ</t>
    </rPh>
    <phoneticPr fontId="25"/>
  </si>
  <si>
    <t>S54.2.20
(S54.2.20)</t>
    <phoneticPr fontId="25"/>
  </si>
  <si>
    <t>御神楽岳</t>
    <rPh sb="0" eb="1">
      <t>オ</t>
    </rPh>
    <rPh sb="1" eb="3">
      <t>カグラ</t>
    </rPh>
    <rPh sb="3" eb="4">
      <t>タケ</t>
    </rPh>
    <phoneticPr fontId="25"/>
  </si>
  <si>
    <t>はやしだがわ</t>
    <phoneticPr fontId="25"/>
  </si>
  <si>
    <t>小千谷市</t>
    <rPh sb="0" eb="4">
      <t>オヂヤシ</t>
    </rPh>
    <phoneticPr fontId="25"/>
  </si>
  <si>
    <t>男池</t>
    <rPh sb="0" eb="1">
      <t>オトコ</t>
    </rPh>
    <rPh sb="1" eb="2">
      <t>イケ</t>
    </rPh>
    <phoneticPr fontId="25"/>
  </si>
  <si>
    <t>コウヤマキ</t>
    <phoneticPr fontId="25"/>
  </si>
  <si>
    <t>土井</t>
    <rPh sb="0" eb="2">
      <t>ツチイ</t>
    </rPh>
    <phoneticPr fontId="25"/>
  </si>
  <si>
    <t>ウラジロガシ、アカシデ林
V字峡谷､庵谷峠礫岩層
(えくぼ石)</t>
    <rPh sb="11" eb="12">
      <t>リン</t>
    </rPh>
    <rPh sb="14" eb="15">
      <t>ジ</t>
    </rPh>
    <rPh sb="15" eb="17">
      <t>キョウコク</t>
    </rPh>
    <rPh sb="18" eb="19">
      <t>アン</t>
    </rPh>
    <rPh sb="19" eb="20">
      <t>タニ</t>
    </rPh>
    <rPh sb="20" eb="21">
      <t>トウゲ</t>
    </rPh>
    <rPh sb="21" eb="23">
      <t>レキガン</t>
    </rPh>
    <rPh sb="23" eb="24">
      <t>ソウ</t>
    </rPh>
    <rPh sb="29" eb="30">
      <t>イシ</t>
    </rPh>
    <phoneticPr fontId="25"/>
  </si>
  <si>
    <t>いしがたにきょう</t>
    <phoneticPr fontId="25"/>
  </si>
  <si>
    <t>湯の山</t>
    <rPh sb="0" eb="1">
      <t>ユ</t>
    </rPh>
    <rPh sb="2" eb="3">
      <t>ヤマ</t>
    </rPh>
    <phoneticPr fontId="25"/>
  </si>
  <si>
    <t>湿原植物</t>
    <rPh sb="0" eb="2">
      <t>シツゲン</t>
    </rPh>
    <rPh sb="2" eb="4">
      <t>ショクブツ</t>
    </rPh>
    <phoneticPr fontId="25"/>
  </si>
  <si>
    <t>淡路市</t>
    <rPh sb="0" eb="3">
      <t>アワジシ</t>
    </rPh>
    <phoneticPr fontId="25"/>
  </si>
  <si>
    <t>　　　　　だいら</t>
    <phoneticPr fontId="25"/>
  </si>
  <si>
    <t>ざるがたけ</t>
    <phoneticPr fontId="25"/>
  </si>
  <si>
    <t>サワグルミ林､スギ天然林､ブナ林
カルスト地形
石灰岩植物､北方系、亜高山性植物</t>
    <rPh sb="5" eb="6">
      <t>リン</t>
    </rPh>
    <rPh sb="9" eb="12">
      <t>テンネンリン</t>
    </rPh>
    <rPh sb="15" eb="16">
      <t>リン</t>
    </rPh>
    <rPh sb="21" eb="23">
      <t>チケイ</t>
    </rPh>
    <rPh sb="24" eb="27">
      <t>セッカイガン</t>
    </rPh>
    <rPh sb="27" eb="29">
      <t>ショクブツ</t>
    </rPh>
    <rPh sb="30" eb="33">
      <t>ホッポウケイ</t>
    </rPh>
    <rPh sb="34" eb="35">
      <t>ア</t>
    </rPh>
    <rPh sb="35" eb="38">
      <t>コウザンセイ</t>
    </rPh>
    <rPh sb="38" eb="40">
      <t>ショクブツ</t>
    </rPh>
    <phoneticPr fontId="25"/>
  </si>
  <si>
    <t>マイコミ平</t>
    <rPh sb="4" eb="5">
      <t>ヒラ</t>
    </rPh>
    <phoneticPr fontId="25"/>
  </si>
  <si>
    <t>ハマナスを始めとする砂丘植生を含む海岸砂丘</t>
    <rPh sb="5" eb="6">
      <t>ハジ</t>
    </rPh>
    <rPh sb="10" eb="12">
      <t>サキュウ</t>
    </rPh>
    <rPh sb="12" eb="14">
      <t>ショクセイ</t>
    </rPh>
    <rPh sb="15" eb="16">
      <t>フク</t>
    </rPh>
    <rPh sb="17" eb="19">
      <t>カイガン</t>
    </rPh>
    <rPh sb="19" eb="21">
      <t>サキュウ</t>
    </rPh>
    <phoneticPr fontId="25"/>
  </si>
  <si>
    <t>上越市</t>
    <rPh sb="0" eb="3">
      <t>ジョウエツシ</t>
    </rPh>
    <phoneticPr fontId="25"/>
  </si>
  <si>
    <t>オニバスを始めとする水生植物群落
オオトラフトンボ、ヒメミズカマキリ、ハネナシアメンボ</t>
    <rPh sb="5" eb="6">
      <t>ハジ</t>
    </rPh>
    <rPh sb="10" eb="12">
      <t>スイセイ</t>
    </rPh>
    <rPh sb="12" eb="14">
      <t>ショクブツ</t>
    </rPh>
    <rPh sb="14" eb="16">
      <t>グンラク</t>
    </rPh>
    <phoneticPr fontId="25"/>
  </si>
  <si>
    <t>谷内池</t>
    <rPh sb="0" eb="1">
      <t>ヤ</t>
    </rPh>
    <rPh sb="1" eb="2">
      <t>ウチ</t>
    </rPh>
    <rPh sb="2" eb="3">
      <t>イケ</t>
    </rPh>
    <phoneticPr fontId="25"/>
  </si>
  <si>
    <t>S62.7.3
(S62.7.3)</t>
    <phoneticPr fontId="25"/>
  </si>
  <si>
    <t>飛騨市</t>
    <rPh sb="0" eb="2">
      <t>ヒダ</t>
    </rPh>
    <rPh sb="2" eb="3">
      <t>シ</t>
    </rPh>
    <phoneticPr fontId="25"/>
  </si>
  <si>
    <t>秋神</t>
    <rPh sb="0" eb="1">
      <t>アキ</t>
    </rPh>
    <rPh sb="1" eb="2">
      <t>カミ</t>
    </rPh>
    <phoneticPr fontId="25"/>
  </si>
  <si>
    <t>ブナ林
クサアジサイ、ニオイシダ</t>
    <rPh sb="2" eb="3">
      <t>リン</t>
    </rPh>
    <phoneticPr fontId="25"/>
  </si>
  <si>
    <t>明神岩</t>
    <rPh sb="0" eb="2">
      <t>ミョウジン</t>
    </rPh>
    <rPh sb="2" eb="3">
      <t>イワ</t>
    </rPh>
    <phoneticPr fontId="25"/>
  </si>
  <si>
    <t>かなやまだに</t>
    <phoneticPr fontId="25"/>
  </si>
  <si>
    <t>ハクサンシャクナゲ、マルバフユイチゴ、デワノタツナミソウ
ザゼンソウ、高層湿原､浮島を持つ湖沼、トンボの生息地</t>
    <rPh sb="35" eb="37">
      <t>コウソウ</t>
    </rPh>
    <rPh sb="37" eb="39">
      <t>シツゲン</t>
    </rPh>
    <rPh sb="40" eb="42">
      <t>ウキシマ</t>
    </rPh>
    <rPh sb="43" eb="44">
      <t>モ</t>
    </rPh>
    <rPh sb="45" eb="47">
      <t>コショウ</t>
    </rPh>
    <rPh sb="52" eb="55">
      <t>セイソクチ</t>
    </rPh>
    <phoneticPr fontId="25"/>
  </si>
  <si>
    <t>珠洲市</t>
    <rPh sb="0" eb="1">
      <t>タマ</t>
    </rPh>
    <rPh sb="1" eb="2">
      <t>ス</t>
    </rPh>
    <rPh sb="2" eb="3">
      <t>シ</t>
    </rPh>
    <phoneticPr fontId="25"/>
  </si>
  <si>
    <t>上の平</t>
    <rPh sb="0" eb="1">
      <t>ウエ</t>
    </rPh>
    <rPh sb="2" eb="3">
      <t>タイ</t>
    </rPh>
    <phoneticPr fontId="25"/>
  </si>
  <si>
    <t>下呂市</t>
    <rPh sb="0" eb="2">
      <t>ゲロ</t>
    </rPh>
    <rPh sb="2" eb="3">
      <t>シ</t>
    </rPh>
    <phoneticPr fontId="25"/>
  </si>
  <si>
    <t>23地域</t>
    <rPh sb="2" eb="4">
      <t>チイキ</t>
    </rPh>
    <phoneticPr fontId="25"/>
  </si>
  <si>
    <t>さわすぎ</t>
    <phoneticPr fontId="25"/>
  </si>
  <si>
    <t>サワスギの伏条現象</t>
    <rPh sb="5" eb="6">
      <t>フシ</t>
    </rPh>
    <rPh sb="6" eb="7">
      <t>ジョウ</t>
    </rPh>
    <rPh sb="7" eb="9">
      <t>ゲンショウ</t>
    </rPh>
    <phoneticPr fontId="25"/>
  </si>
  <si>
    <t>ブナ、ミズナラ林
ミズバショウ</t>
    <rPh sb="7" eb="8">
      <t>リン</t>
    </rPh>
    <phoneticPr fontId="25"/>
  </si>
  <si>
    <t>縄ヶ池、若杉</t>
    <rPh sb="0" eb="1">
      <t>ナワ</t>
    </rPh>
    <rPh sb="2" eb="3">
      <t>イケ</t>
    </rPh>
    <rPh sb="4" eb="6">
      <t>ワカスギ</t>
    </rPh>
    <phoneticPr fontId="25"/>
  </si>
  <si>
    <t>とうふくじ</t>
    <phoneticPr fontId="25"/>
  </si>
  <si>
    <t>滑川市</t>
    <rPh sb="0" eb="3">
      <t>ナメリカワシ</t>
    </rPh>
    <phoneticPr fontId="25"/>
  </si>
  <si>
    <t>S49.7.18
(S51.6.18)</t>
    <phoneticPr fontId="25"/>
  </si>
  <si>
    <t>東福寺</t>
    <rPh sb="0" eb="3">
      <t>トウフクジ</t>
    </rPh>
    <phoneticPr fontId="25"/>
  </si>
  <si>
    <t>黒部市</t>
    <rPh sb="0" eb="3">
      <t>クロベシ</t>
    </rPh>
    <phoneticPr fontId="25"/>
  </si>
  <si>
    <t>ウラジロガシ林､黒部川
平野扇頂部の狭さく地形</t>
    <rPh sb="6" eb="7">
      <t>リン</t>
    </rPh>
    <rPh sb="8" eb="10">
      <t>クロベ</t>
    </rPh>
    <rPh sb="10" eb="11">
      <t>ガワ</t>
    </rPh>
    <rPh sb="12" eb="14">
      <t>ヘイヤ</t>
    </rPh>
    <rPh sb="14" eb="15">
      <t>オウギ</t>
    </rPh>
    <rPh sb="15" eb="16">
      <t>イタダキ</t>
    </rPh>
    <rPh sb="16" eb="17">
      <t>ブ</t>
    </rPh>
    <rPh sb="18" eb="19">
      <t>キョウ</t>
    </rPh>
    <rPh sb="21" eb="23">
      <t>チケイ</t>
    </rPh>
    <phoneticPr fontId="25"/>
  </si>
  <si>
    <t>湧水による山腹斜面湿地帯の湿生植物
ハッチョウトンボ</t>
    <rPh sb="0" eb="2">
      <t>ワキミズ</t>
    </rPh>
    <rPh sb="5" eb="7">
      <t>サンプク</t>
    </rPh>
    <rPh sb="7" eb="9">
      <t>シャメン</t>
    </rPh>
    <rPh sb="9" eb="12">
      <t>シッチタイ</t>
    </rPh>
    <rPh sb="13" eb="14">
      <t>シツ</t>
    </rPh>
    <rPh sb="14" eb="15">
      <t>セイ</t>
    </rPh>
    <rPh sb="15" eb="17">
      <t>ショクブツ</t>
    </rPh>
    <phoneticPr fontId="25"/>
  </si>
  <si>
    <t>やまのかみ</t>
    <phoneticPr fontId="25"/>
  </si>
  <si>
    <t>ブナ、ミズナラ、トチノキその他
広葉樹の極相林</t>
    <rPh sb="14" eb="15">
      <t>タ</t>
    </rPh>
    <rPh sb="16" eb="19">
      <t>コウヨウジュ</t>
    </rPh>
    <rPh sb="20" eb="21">
      <t>ゴク</t>
    </rPh>
    <rPh sb="21" eb="22">
      <t>ソウ</t>
    </rPh>
    <rPh sb="22" eb="23">
      <t>リン</t>
    </rPh>
    <phoneticPr fontId="25"/>
  </si>
  <si>
    <t>いけのこうち</t>
    <phoneticPr fontId="25"/>
  </si>
  <si>
    <t>山の神</t>
    <rPh sb="0" eb="1">
      <t>ヤマ</t>
    </rPh>
    <rPh sb="2" eb="3">
      <t>カミ</t>
    </rPh>
    <phoneticPr fontId="25"/>
  </si>
  <si>
    <t>いけのしり</t>
    <phoneticPr fontId="25"/>
  </si>
  <si>
    <t>魚津市</t>
    <rPh sb="0" eb="1">
      <t>ウオ</t>
    </rPh>
    <rPh sb="1" eb="3">
      <t>ツシ</t>
    </rPh>
    <phoneticPr fontId="25"/>
  </si>
  <si>
    <t>動植物生息環境のすぐれた湖沼湿原</t>
    <rPh sb="0" eb="3">
      <t>ドウショクブツ</t>
    </rPh>
    <rPh sb="3" eb="5">
      <t>セイソク</t>
    </rPh>
    <rPh sb="5" eb="7">
      <t>カンキョウ</t>
    </rPh>
    <rPh sb="12" eb="14">
      <t>コショウ</t>
    </rPh>
    <rPh sb="14" eb="16">
      <t>シツゲン</t>
    </rPh>
    <phoneticPr fontId="25"/>
  </si>
  <si>
    <t>ミズバショウ純群落ほかの湿原植生､イヌワシをはじめとする鳥類及び両生類､昆虫の生息地</t>
    <rPh sb="6" eb="7">
      <t>ジュン</t>
    </rPh>
    <rPh sb="7" eb="9">
      <t>グンラク</t>
    </rPh>
    <rPh sb="12" eb="14">
      <t>シツゲン</t>
    </rPh>
    <rPh sb="14" eb="16">
      <t>ショクセイ</t>
    </rPh>
    <rPh sb="28" eb="30">
      <t>チョウルイ</t>
    </rPh>
    <rPh sb="30" eb="31">
      <t>オヨ</t>
    </rPh>
    <rPh sb="32" eb="35">
      <t>リョウセイルイ</t>
    </rPh>
    <rPh sb="36" eb="38">
      <t>コンチュウ</t>
    </rPh>
    <rPh sb="39" eb="42">
      <t>セイソクチ</t>
    </rPh>
    <phoneticPr fontId="25"/>
  </si>
  <si>
    <t>S56.11.26
(S56.11.26)</t>
    <phoneticPr fontId="25"/>
  </si>
  <si>
    <t>S61.7.9
(S61.10.17)</t>
    <phoneticPr fontId="25"/>
  </si>
  <si>
    <t>豊田市</t>
    <rPh sb="0" eb="3">
      <t>トヨタシ</t>
    </rPh>
    <phoneticPr fontId="25"/>
  </si>
  <si>
    <t>S55.10.6
(S55.10.6)</t>
    <phoneticPr fontId="25"/>
  </si>
  <si>
    <t>やちのたに</t>
    <phoneticPr fontId="25"/>
  </si>
  <si>
    <t>谷内谷</t>
    <rPh sb="0" eb="1">
      <t>ヤ</t>
    </rPh>
    <rPh sb="1" eb="2">
      <t>ウチ</t>
    </rPh>
    <rPh sb="2" eb="3">
      <t>タニ</t>
    </rPh>
    <phoneticPr fontId="25"/>
  </si>
  <si>
    <t>11地域</t>
    <rPh sb="2" eb="4">
      <t>チイキ</t>
    </rPh>
    <phoneticPr fontId="25"/>
  </si>
  <si>
    <t>すぎのみず</t>
    <phoneticPr fontId="25"/>
  </si>
  <si>
    <t>高さ120mを超える滝</t>
    <rPh sb="0" eb="1">
      <t>タカ</t>
    </rPh>
    <rPh sb="7" eb="8">
      <t>コ</t>
    </rPh>
    <rPh sb="10" eb="11">
      <t>タキ</t>
    </rPh>
    <phoneticPr fontId="25"/>
  </si>
  <si>
    <t>加賀市</t>
    <rPh sb="0" eb="3">
      <t>カガシ</t>
    </rPh>
    <phoneticPr fontId="25"/>
  </si>
  <si>
    <t>杉ノ水</t>
    <rPh sb="0" eb="1">
      <t>スギ</t>
    </rPh>
    <rPh sb="2" eb="3">
      <t>ミズ</t>
    </rPh>
    <phoneticPr fontId="25"/>
  </si>
  <si>
    <t>うつろ</t>
    <phoneticPr fontId="25"/>
  </si>
  <si>
    <t>ヒノキアスナロ(アテ)の天然林</t>
    <rPh sb="12" eb="15">
      <t>テンネンリン</t>
    </rPh>
    <phoneticPr fontId="25"/>
  </si>
  <si>
    <t>打呂</t>
    <rPh sb="0" eb="1">
      <t>ウ</t>
    </rPh>
    <rPh sb="1" eb="2">
      <t>ロ</t>
    </rPh>
    <phoneticPr fontId="25"/>
  </si>
  <si>
    <t>きくすい</t>
    <phoneticPr fontId="25"/>
  </si>
  <si>
    <t>低標高地に残されたブナ自然林</t>
    <rPh sb="0" eb="1">
      <t>テイ</t>
    </rPh>
    <rPh sb="1" eb="3">
      <t>ヒョウコウ</t>
    </rPh>
    <rPh sb="3" eb="4">
      <t>チ</t>
    </rPh>
    <rPh sb="5" eb="6">
      <t>ノコ</t>
    </rPh>
    <rPh sb="11" eb="14">
      <t>シゼンリン</t>
    </rPh>
    <phoneticPr fontId="25"/>
  </si>
  <si>
    <t>京都市</t>
    <rPh sb="0" eb="3">
      <t>キョウトシ</t>
    </rPh>
    <phoneticPr fontId="25"/>
  </si>
  <si>
    <t>菊水</t>
    <rPh sb="0" eb="2">
      <t>キクスイ</t>
    </rPh>
    <phoneticPr fontId="25"/>
  </si>
  <si>
    <t>置塩城跡</t>
    <rPh sb="0" eb="1">
      <t>オ</t>
    </rPh>
    <rPh sb="1" eb="2">
      <t>シオ</t>
    </rPh>
    <rPh sb="2" eb="4">
      <t>ジョウセキ</t>
    </rPh>
    <phoneticPr fontId="25"/>
  </si>
  <si>
    <t>S53.3.31
(S53.4.21)</t>
    <phoneticPr fontId="25"/>
  </si>
  <si>
    <t>ブナ自然林､ダケカンバ林
イヌワシ、ツキノワグマをはじめとする豊かな動物相</t>
    <rPh sb="2" eb="5">
      <t>シゼンリン</t>
    </rPh>
    <rPh sb="11" eb="12">
      <t>リン</t>
    </rPh>
    <rPh sb="31" eb="32">
      <t>ユタ</t>
    </rPh>
    <rPh sb="34" eb="36">
      <t>ドウブツ</t>
    </rPh>
    <rPh sb="36" eb="37">
      <t>ソウ</t>
    </rPh>
    <phoneticPr fontId="25"/>
  </si>
  <si>
    <t>犀川源流</t>
    <rPh sb="0" eb="1">
      <t>サイ</t>
    </rPh>
    <rPh sb="1" eb="2">
      <t>カワ</t>
    </rPh>
    <rPh sb="2" eb="4">
      <t>ゲンリュウ</t>
    </rPh>
    <phoneticPr fontId="25"/>
  </si>
  <si>
    <t>万九郎</t>
    <rPh sb="0" eb="1">
      <t>マン</t>
    </rPh>
    <rPh sb="1" eb="2">
      <t>ク</t>
    </rPh>
    <rPh sb="2" eb="3">
      <t>ロウ</t>
    </rPh>
    <phoneticPr fontId="25"/>
  </si>
  <si>
    <t>七尾市</t>
    <rPh sb="0" eb="3">
      <t>ナナオシ</t>
    </rPh>
    <phoneticPr fontId="25"/>
  </si>
  <si>
    <t>海岸性常緑広葉樹林(タブ林)
カラタチバナの自生地</t>
    <rPh sb="0" eb="2">
      <t>カイガン</t>
    </rPh>
    <rPh sb="2" eb="3">
      <t>セイ</t>
    </rPh>
    <rPh sb="3" eb="5">
      <t>ジョウリョク</t>
    </rPh>
    <rPh sb="5" eb="7">
      <t>コウヨウ</t>
    </rPh>
    <rPh sb="7" eb="9">
      <t>ジュリン</t>
    </rPh>
    <rPh sb="12" eb="13">
      <t>リン</t>
    </rPh>
    <rPh sb="22" eb="25">
      <t>ジセイチ</t>
    </rPh>
    <phoneticPr fontId="25"/>
  </si>
  <si>
    <t>唐島</t>
    <rPh sb="0" eb="2">
      <t>カラシマ</t>
    </rPh>
    <phoneticPr fontId="25"/>
  </si>
  <si>
    <t>小松市</t>
    <rPh sb="0" eb="3">
      <t>コマツシ</t>
    </rPh>
    <phoneticPr fontId="25"/>
  </si>
  <si>
    <t>あはだけ</t>
    <phoneticPr fontId="25"/>
  </si>
  <si>
    <t>鈴ヶ岳</t>
    <rPh sb="0" eb="1">
      <t>スズ</t>
    </rPh>
    <rPh sb="2" eb="3">
      <t>タケ</t>
    </rPh>
    <phoneticPr fontId="25"/>
  </si>
  <si>
    <t>S54.6.19
(S54.11.16)</t>
    <phoneticPr fontId="25"/>
  </si>
  <si>
    <t>ブナの天然林</t>
    <rPh sb="3" eb="6">
      <t>テンネンリン</t>
    </rPh>
    <phoneticPr fontId="25"/>
  </si>
  <si>
    <t>楢俣</t>
    <rPh sb="0" eb="1">
      <t>ナラ</t>
    </rPh>
    <rPh sb="1" eb="2">
      <t>マタ</t>
    </rPh>
    <phoneticPr fontId="25"/>
  </si>
  <si>
    <t>山梨</t>
    <rPh sb="0" eb="2">
      <t>ヤマナシ</t>
    </rPh>
    <phoneticPr fontId="25"/>
  </si>
  <si>
    <t>こがねさわやま</t>
    <phoneticPr fontId="25"/>
  </si>
  <si>
    <t>大月市
甲州市</t>
    <rPh sb="0" eb="3">
      <t>オオツキシ</t>
    </rPh>
    <rPh sb="4" eb="6">
      <t>コウシュウ</t>
    </rPh>
    <rPh sb="6" eb="7">
      <t>シ</t>
    </rPh>
    <phoneticPr fontId="25"/>
  </si>
  <si>
    <t>コメツガ、シラベ、トウヒ、イラモミ等の天然林</t>
    <rPh sb="17" eb="18">
      <t>トウ</t>
    </rPh>
    <rPh sb="19" eb="22">
      <t>テンネンリン</t>
    </rPh>
    <phoneticPr fontId="25"/>
  </si>
  <si>
    <t>都留市</t>
    <rPh sb="0" eb="3">
      <t>ツルシ</t>
    </rPh>
    <phoneticPr fontId="25"/>
  </si>
  <si>
    <t>しちりがいわ</t>
    <phoneticPr fontId="25"/>
  </si>
  <si>
    <t>韮崎市
北杜市</t>
    <rPh sb="0" eb="3">
      <t>ニラサキシ</t>
    </rPh>
    <rPh sb="4" eb="5">
      <t>キタ</t>
    </rPh>
    <rPh sb="5" eb="6">
      <t>モリ</t>
    </rPh>
    <rPh sb="6" eb="7">
      <t>シ</t>
    </rPh>
    <phoneticPr fontId="25"/>
  </si>
  <si>
    <t>岡崎市</t>
    <rPh sb="0" eb="3">
      <t>オカザキシ</t>
    </rPh>
    <phoneticPr fontId="25"/>
  </si>
  <si>
    <t>カキツバタ等の湿原植物
ハッチョウトンボ、溶岩台地、花粉､植物化石を有する泥炭層</t>
    <rPh sb="5" eb="6">
      <t>トウ</t>
    </rPh>
    <rPh sb="7" eb="9">
      <t>シツゲン</t>
    </rPh>
    <rPh sb="9" eb="11">
      <t>ショクブツ</t>
    </rPh>
    <rPh sb="21" eb="23">
      <t>ヨウガン</t>
    </rPh>
    <rPh sb="23" eb="25">
      <t>ダイチ</t>
    </rPh>
    <rPh sb="26" eb="28">
      <t>カフン</t>
    </rPh>
    <rPh sb="29" eb="31">
      <t>ショクブツ</t>
    </rPh>
    <rPh sb="31" eb="33">
      <t>カセキ</t>
    </rPh>
    <rPh sb="34" eb="35">
      <t>ユウ</t>
    </rPh>
    <rPh sb="37" eb="39">
      <t>デイタン</t>
    </rPh>
    <rPh sb="39" eb="40">
      <t>ソウ</t>
    </rPh>
    <phoneticPr fontId="25"/>
  </si>
  <si>
    <t>S51.10.15
(S51.10.15)</t>
    <phoneticPr fontId="25"/>
  </si>
  <si>
    <t>泥流および火砕流による急崖</t>
    <rPh sb="0" eb="2">
      <t>デイリュウ</t>
    </rPh>
    <rPh sb="5" eb="8">
      <t>カサイリュウ</t>
    </rPh>
    <rPh sb="11" eb="12">
      <t>キュウ</t>
    </rPh>
    <rPh sb="12" eb="13">
      <t>ガケ</t>
    </rPh>
    <phoneticPr fontId="25"/>
  </si>
  <si>
    <t>七里ヶ岩</t>
    <rPh sb="0" eb="2">
      <t>シチリ</t>
    </rPh>
    <rPh sb="3" eb="4">
      <t>イワ</t>
    </rPh>
    <phoneticPr fontId="25"/>
  </si>
  <si>
    <t>南巨摩郡早川町</t>
    <rPh sb="0" eb="4">
      <t>ミナミコマグン</t>
    </rPh>
    <rPh sb="4" eb="7">
      <t>ハヤカワチョウ</t>
    </rPh>
    <phoneticPr fontId="25"/>
  </si>
  <si>
    <t>ひがわちさき</t>
    <phoneticPr fontId="25"/>
  </si>
  <si>
    <t>本県ハイマツ分布南限
シラベ、オオシラビソ等の天然林</t>
    <rPh sb="0" eb="2">
      <t>ホンケン</t>
    </rPh>
    <rPh sb="6" eb="8">
      <t>ブンプ</t>
    </rPh>
    <rPh sb="8" eb="10">
      <t>ナンゲン</t>
    </rPh>
    <rPh sb="21" eb="22">
      <t>トウ</t>
    </rPh>
    <rPh sb="23" eb="26">
      <t>テンネンリン</t>
    </rPh>
    <phoneticPr fontId="25"/>
  </si>
  <si>
    <t>笊ヶ岳</t>
    <rPh sb="0" eb="1">
      <t>ザル</t>
    </rPh>
    <rPh sb="2" eb="3">
      <t>タケ</t>
    </rPh>
    <phoneticPr fontId="25"/>
  </si>
  <si>
    <t>小牧市</t>
    <rPh sb="0" eb="3">
      <t>コマキシ</t>
    </rPh>
    <phoneticPr fontId="25"/>
  </si>
  <si>
    <t>おおいわやま</t>
    <phoneticPr fontId="25"/>
  </si>
  <si>
    <t>北杜市</t>
    <rPh sb="0" eb="1">
      <t>キタ</t>
    </rPh>
    <rPh sb="1" eb="2">
      <t>モリ</t>
    </rPh>
    <rPh sb="2" eb="3">
      <t>シ</t>
    </rPh>
    <phoneticPr fontId="25"/>
  </si>
  <si>
    <t>いっちょうだしっち</t>
    <phoneticPr fontId="25"/>
  </si>
  <si>
    <t>大岩山</t>
    <rPh sb="0" eb="2">
      <t>オオイワ</t>
    </rPh>
    <rPh sb="2" eb="3">
      <t>ヤマ</t>
    </rPh>
    <phoneticPr fontId="25"/>
  </si>
  <si>
    <t>こがねさわつちむろ</t>
    <phoneticPr fontId="25"/>
  </si>
  <si>
    <t>とりかぶとやま</t>
    <phoneticPr fontId="25"/>
  </si>
  <si>
    <t>小金沢土室</t>
    <rPh sb="0" eb="3">
      <t>コガネザワ</t>
    </rPh>
    <rPh sb="3" eb="5">
      <t>ツチムロ</t>
    </rPh>
    <phoneticPr fontId="25"/>
  </si>
  <si>
    <t>南巨摩郡早川町
　　〃　　 身延町</t>
    <rPh sb="0" eb="4">
      <t>ミナミコマグン</t>
    </rPh>
    <rPh sb="4" eb="7">
      <t>ハヤカワチョウ</t>
    </rPh>
    <rPh sb="14" eb="15">
      <t>ミ</t>
    </rPh>
    <rPh sb="15" eb="16">
      <t>ノ</t>
    </rPh>
    <rPh sb="16" eb="17">
      <t>チョウ</t>
    </rPh>
    <phoneticPr fontId="25"/>
  </si>
  <si>
    <t>8地域</t>
    <rPh sb="1" eb="3">
      <t>チイキ</t>
    </rPh>
    <phoneticPr fontId="25"/>
  </si>
  <si>
    <t>しのいさん</t>
    <phoneticPr fontId="25"/>
  </si>
  <si>
    <t>篠井山</t>
    <rPh sb="0" eb="1">
      <t>シノ</t>
    </rPh>
    <rPh sb="1" eb="2">
      <t>イ</t>
    </rPh>
    <rPh sb="2" eb="3">
      <t>サン</t>
    </rPh>
    <phoneticPr fontId="25"/>
  </si>
  <si>
    <t>そうりんざん</t>
    <phoneticPr fontId="25"/>
  </si>
  <si>
    <t>清水谷</t>
    <rPh sb="0" eb="2">
      <t>シミズ</t>
    </rPh>
    <rPh sb="2" eb="3">
      <t>タニ</t>
    </rPh>
    <phoneticPr fontId="25"/>
  </si>
  <si>
    <t>たきこやま</t>
    <phoneticPr fontId="25"/>
  </si>
  <si>
    <t>長野</t>
    <rPh sb="0" eb="2">
      <t>ナガノ</t>
    </rPh>
    <phoneticPr fontId="25"/>
  </si>
  <si>
    <t>S55.3.31
(S56.11.24)</t>
    <phoneticPr fontId="25"/>
  </si>
  <si>
    <t>北安曇郡白馬村</t>
    <rPh sb="0" eb="4">
      <t>キタアズミグン</t>
    </rPh>
    <rPh sb="4" eb="6">
      <t>シロウマ</t>
    </rPh>
    <rPh sb="6" eb="7">
      <t>ムラ</t>
    </rPh>
    <phoneticPr fontId="25"/>
  </si>
  <si>
    <t>ミズバショウ</t>
    <phoneticPr fontId="25"/>
  </si>
  <si>
    <t>上田の明神山</t>
    <rPh sb="0" eb="2">
      <t>ウエダ</t>
    </rPh>
    <rPh sb="3" eb="5">
      <t>ミョウジン</t>
    </rPh>
    <rPh sb="5" eb="6">
      <t>ヤマ</t>
    </rPh>
    <phoneticPr fontId="25"/>
  </si>
  <si>
    <t>地形､地質
湿原</t>
    <rPh sb="0" eb="2">
      <t>チケイ</t>
    </rPh>
    <rPh sb="3" eb="5">
      <t>チシツ</t>
    </rPh>
    <rPh sb="6" eb="8">
      <t>シツゲン</t>
    </rPh>
    <phoneticPr fontId="25"/>
  </si>
  <si>
    <t>ホロムイソウ、バイカモ、エビモ、ヒメミクリ、ミズハコベ等</t>
    <rPh sb="27" eb="28">
      <t>トウ</t>
    </rPh>
    <phoneticPr fontId="25"/>
  </si>
  <si>
    <t>オオシラビソ等の亜高山性森林
ブナの天然林
中津川地溝状断層で切られた落差
300～400mに及ぶ東面の岩壁</t>
    <rPh sb="6" eb="7">
      <t>トウ</t>
    </rPh>
    <rPh sb="8" eb="9">
      <t>ア</t>
    </rPh>
    <rPh sb="9" eb="12">
      <t>コウザンセイ</t>
    </rPh>
    <rPh sb="12" eb="14">
      <t>シンリン</t>
    </rPh>
    <rPh sb="18" eb="21">
      <t>テンネンリン</t>
    </rPh>
    <rPh sb="22" eb="25">
      <t>ナカツガワ</t>
    </rPh>
    <rPh sb="25" eb="27">
      <t>チコウ</t>
    </rPh>
    <rPh sb="27" eb="28">
      <t>ジョウ</t>
    </rPh>
    <rPh sb="28" eb="30">
      <t>ダンソウ</t>
    </rPh>
    <rPh sb="31" eb="32">
      <t>キ</t>
    </rPh>
    <rPh sb="35" eb="37">
      <t>ラクサ</t>
    </rPh>
    <rPh sb="47" eb="48">
      <t>オヨ</t>
    </rPh>
    <rPh sb="49" eb="51">
      <t>トウメン</t>
    </rPh>
    <rPh sb="52" eb="54">
      <t>イワカベ</t>
    </rPh>
    <phoneticPr fontId="25"/>
  </si>
  <si>
    <t>南木曽岳</t>
    <rPh sb="0" eb="3">
      <t>ナギソ</t>
    </rPh>
    <rPh sb="3" eb="4">
      <t>タケ</t>
    </rPh>
    <phoneticPr fontId="25"/>
  </si>
  <si>
    <t>S59.3.8
(S59.3.8)</t>
    <phoneticPr fontId="25"/>
  </si>
  <si>
    <t>ヒツジグサ、ハリミズゴケ等の湿原植物
カラカネトンボ、ネキトンボ等</t>
    <rPh sb="12" eb="13">
      <t>トウ</t>
    </rPh>
    <rPh sb="14" eb="16">
      <t>シツゲン</t>
    </rPh>
    <rPh sb="16" eb="18">
      <t>ショクブツ</t>
    </rPh>
    <rPh sb="32" eb="33">
      <t>トウ</t>
    </rPh>
    <phoneticPr fontId="25"/>
  </si>
  <si>
    <t>唐花見湿原</t>
    <rPh sb="0" eb="1">
      <t>カラ</t>
    </rPh>
    <rPh sb="1" eb="3">
      <t>ハナミ</t>
    </rPh>
    <rPh sb="3" eb="5">
      <t>シツゲン</t>
    </rPh>
    <phoneticPr fontId="25"/>
  </si>
  <si>
    <t>角間池</t>
    <rPh sb="0" eb="2">
      <t>カクマ</t>
    </rPh>
    <rPh sb="2" eb="3">
      <t>イケ</t>
    </rPh>
    <phoneticPr fontId="25"/>
  </si>
  <si>
    <t>てんぐやま</t>
    <phoneticPr fontId="25"/>
  </si>
  <si>
    <t>天狗山</t>
    <rPh sb="0" eb="2">
      <t>テング</t>
    </rPh>
    <rPh sb="2" eb="3">
      <t>ヤマ</t>
    </rPh>
    <phoneticPr fontId="25"/>
  </si>
  <si>
    <t>湿原
野生動植物の自生地</t>
    <rPh sb="0" eb="2">
      <t>シツゲン</t>
    </rPh>
    <rPh sb="3" eb="5">
      <t>ヤセイ</t>
    </rPh>
    <rPh sb="5" eb="8">
      <t>ドウショクブツ</t>
    </rPh>
    <rPh sb="9" eb="12">
      <t>ジセイチ</t>
    </rPh>
    <phoneticPr fontId="25"/>
  </si>
  <si>
    <t>海蝕海岸及び周辺の岩礁</t>
    <rPh sb="0" eb="1">
      <t>カイ</t>
    </rPh>
    <rPh sb="1" eb="2">
      <t>ショク</t>
    </rPh>
    <rPh sb="2" eb="4">
      <t>カイガン</t>
    </rPh>
    <rPh sb="4" eb="5">
      <t>オヨ</t>
    </rPh>
    <rPh sb="6" eb="8">
      <t>シュウヘン</t>
    </rPh>
    <rPh sb="9" eb="11">
      <t>ガンショウ</t>
    </rPh>
    <phoneticPr fontId="25"/>
  </si>
  <si>
    <t>H13.6.20
(H13.6.20)</t>
    <phoneticPr fontId="25"/>
  </si>
  <si>
    <t>オオニガナ、タチアザミ、ヤチスゲ</t>
    <phoneticPr fontId="25"/>
  </si>
  <si>
    <t>逆谷地湿原</t>
    <rPh sb="0" eb="1">
      <t>サカ</t>
    </rPh>
    <rPh sb="1" eb="2">
      <t>ヤ</t>
    </rPh>
    <rPh sb="2" eb="3">
      <t>チ</t>
    </rPh>
    <rPh sb="3" eb="5">
      <t>シツゲン</t>
    </rPh>
    <phoneticPr fontId="25"/>
  </si>
  <si>
    <t>コムラサキ、ミツガシワ、トキソウ
サギソウ、リュウキンカ、サワギキョウ、ムラクモアザミ他17種
ハッチョウトンボ、ヒメシジミ
ゴイシシジミ</t>
    <rPh sb="43" eb="44">
      <t>ホカ</t>
    </rPh>
    <rPh sb="46" eb="47">
      <t>シュ</t>
    </rPh>
    <phoneticPr fontId="25"/>
  </si>
  <si>
    <t>ばんこけい</t>
    <phoneticPr fontId="25"/>
  </si>
  <si>
    <t>にゅうかさしつげん</t>
    <phoneticPr fontId="25"/>
  </si>
  <si>
    <t>諏訪郡富士見町</t>
    <rPh sb="0" eb="3">
      <t>スワグン</t>
    </rPh>
    <rPh sb="3" eb="6">
      <t>フジミ</t>
    </rPh>
    <rPh sb="6" eb="7">
      <t>マチ</t>
    </rPh>
    <phoneticPr fontId="25"/>
  </si>
  <si>
    <t>ミズゴケ類、ホソバアカバナ</t>
    <rPh sb="4" eb="5">
      <t>ルイ</t>
    </rPh>
    <phoneticPr fontId="25"/>
  </si>
  <si>
    <t>入笠湿原</t>
    <rPh sb="0" eb="1">
      <t>ニュウ</t>
    </rPh>
    <rPh sb="1" eb="2">
      <t>カサ</t>
    </rPh>
    <rPh sb="2" eb="4">
      <t>シツゲン</t>
    </rPh>
    <phoneticPr fontId="25"/>
  </si>
  <si>
    <t>ゆのやま</t>
    <phoneticPr fontId="25"/>
  </si>
  <si>
    <t>(H16.4.5)</t>
    <phoneticPr fontId="25"/>
  </si>
  <si>
    <t>岐阜</t>
    <rPh sb="0" eb="2">
      <t>ギフ</t>
    </rPh>
    <phoneticPr fontId="25"/>
  </si>
  <si>
    <t>本巣市</t>
    <rPh sb="0" eb="2">
      <t>モトス</t>
    </rPh>
    <rPh sb="2" eb="3">
      <t>シ</t>
    </rPh>
    <phoneticPr fontId="25"/>
  </si>
  <si>
    <t>高山　亜高山性植生
天然林</t>
    <rPh sb="0" eb="2">
      <t>コウザン</t>
    </rPh>
    <rPh sb="3" eb="4">
      <t>ア</t>
    </rPh>
    <rPh sb="4" eb="7">
      <t>コウザンセイ</t>
    </rPh>
    <rPh sb="7" eb="9">
      <t>ショクセイ</t>
    </rPh>
    <rPh sb="10" eb="13">
      <t>テンネンリン</t>
    </rPh>
    <phoneticPr fontId="25"/>
  </si>
  <si>
    <t>能郷白山</t>
    <rPh sb="0" eb="1">
      <t>ノウ</t>
    </rPh>
    <rPh sb="1" eb="2">
      <t>ゴウ</t>
    </rPh>
    <rPh sb="2" eb="4">
      <t>ハクサン</t>
    </rPh>
    <phoneticPr fontId="25"/>
  </si>
  <si>
    <t>養父市</t>
    <rPh sb="0" eb="2">
      <t>ヨウフ</t>
    </rPh>
    <rPh sb="2" eb="3">
      <t>シ</t>
    </rPh>
    <phoneticPr fontId="25"/>
  </si>
  <si>
    <t>高山市</t>
    <rPh sb="0" eb="3">
      <t>タカヤマシ</t>
    </rPh>
    <phoneticPr fontId="25"/>
  </si>
  <si>
    <t>シラカンバ林</t>
    <rPh sb="5" eb="6">
      <t>リン</t>
    </rPh>
    <phoneticPr fontId="25"/>
  </si>
  <si>
    <t>大野郡白川村</t>
    <rPh sb="0" eb="3">
      <t>オオノグン</t>
    </rPh>
    <rPh sb="3" eb="6">
      <t>シラカワムラ</t>
    </rPh>
    <phoneticPr fontId="25"/>
  </si>
  <si>
    <t>わさびぞがわ</t>
    <phoneticPr fontId="25"/>
  </si>
  <si>
    <t>おうみかいがん</t>
    <phoneticPr fontId="25"/>
  </si>
  <si>
    <t>トチノキ、サワグルミを主とする渓畔林
ブナ林</t>
    <rPh sb="11" eb="12">
      <t>シュ</t>
    </rPh>
    <rPh sb="15" eb="16">
      <t>タニ</t>
    </rPh>
    <rPh sb="16" eb="17">
      <t>アゼ</t>
    </rPh>
    <rPh sb="17" eb="18">
      <t>バヤシ</t>
    </rPh>
    <rPh sb="21" eb="22">
      <t>リン</t>
    </rPh>
    <phoneticPr fontId="25"/>
  </si>
  <si>
    <t>シデコブシ、サクラバハンノキ、ミミカキグサ、トウカイコモウセンゴケ等
アズマモグラ、ホトケドジョウ、ギフチョウ、ハッチョウトンボ等</t>
    <rPh sb="33" eb="34">
      <t>トウ</t>
    </rPh>
    <rPh sb="64" eb="65">
      <t>トウ</t>
    </rPh>
    <phoneticPr fontId="25"/>
  </si>
  <si>
    <t>ときやま</t>
    <phoneticPr fontId="25"/>
  </si>
  <si>
    <t>新見市</t>
    <rPh sb="0" eb="3">
      <t>ニイミシ</t>
    </rPh>
    <phoneticPr fontId="25"/>
  </si>
  <si>
    <t>大垣市</t>
    <rPh sb="0" eb="3">
      <t>オオガキシ</t>
    </rPh>
    <phoneticPr fontId="25"/>
  </si>
  <si>
    <t>せき　　　　かわ</t>
    <phoneticPr fontId="25"/>
  </si>
  <si>
    <t>関市</t>
    <rPh sb="0" eb="2">
      <t>セキシ</t>
    </rPh>
    <phoneticPr fontId="25"/>
  </si>
  <si>
    <t>関ホタルの川</t>
    <rPh sb="0" eb="1">
      <t>セキ</t>
    </rPh>
    <rPh sb="5" eb="6">
      <t>カワ</t>
    </rPh>
    <phoneticPr fontId="25"/>
  </si>
  <si>
    <t>茅原沢</t>
    <rPh sb="0" eb="2">
      <t>チハラ</t>
    </rPh>
    <rPh sb="2" eb="3">
      <t>サワ</t>
    </rPh>
    <phoneticPr fontId="25"/>
  </si>
  <si>
    <t>はなのこはん</t>
    <phoneticPr fontId="25"/>
  </si>
  <si>
    <t>岩の子</t>
    <rPh sb="0" eb="1">
      <t>イワ</t>
    </rPh>
    <rPh sb="2" eb="3">
      <t>コ</t>
    </rPh>
    <phoneticPr fontId="25"/>
  </si>
  <si>
    <t>ごぜんだけ</t>
    <phoneticPr fontId="25"/>
  </si>
  <si>
    <t>飛騨市
高山市</t>
    <rPh sb="0" eb="2">
      <t>ヒダ</t>
    </rPh>
    <rPh sb="2" eb="3">
      <t>シ</t>
    </rPh>
    <rPh sb="4" eb="7">
      <t>タカヤマシ</t>
    </rPh>
    <phoneticPr fontId="25"/>
  </si>
  <si>
    <t>峡谷、キイジョウロウホトトギス、キシュウギク、ウナズキギボウシ</t>
    <rPh sb="0" eb="2">
      <t>キョウコク</t>
    </rPh>
    <phoneticPr fontId="25"/>
  </si>
  <si>
    <t>ブナ林
ヒノキ林</t>
    <rPh sb="2" eb="3">
      <t>リン</t>
    </rPh>
    <rPh sb="7" eb="8">
      <t>リン</t>
    </rPh>
    <phoneticPr fontId="25"/>
  </si>
  <si>
    <t>津田の明神山</t>
    <rPh sb="0" eb="2">
      <t>ツダ</t>
    </rPh>
    <rPh sb="3" eb="5">
      <t>ミョウジン</t>
    </rPh>
    <rPh sb="5" eb="6">
      <t>ヤマ</t>
    </rPh>
    <phoneticPr fontId="25"/>
  </si>
  <si>
    <t>内啣洞</t>
    <rPh sb="0" eb="1">
      <t>ウチ</t>
    </rPh>
    <rPh sb="1" eb="2">
      <t>クワ</t>
    </rPh>
    <rPh sb="2" eb="3">
      <t>ホラ</t>
    </rPh>
    <phoneticPr fontId="25"/>
  </si>
  <si>
    <t>そしの</t>
    <phoneticPr fontId="25"/>
  </si>
  <si>
    <t>人工林
野生動物の生息地</t>
    <rPh sb="0" eb="3">
      <t>ジンコウリン</t>
    </rPh>
    <rPh sb="4" eb="6">
      <t>ヤセイ</t>
    </rPh>
    <rPh sb="6" eb="8">
      <t>ドウブツ</t>
    </rPh>
    <rPh sb="9" eb="12">
      <t>セイソクチ</t>
    </rPh>
    <phoneticPr fontId="25"/>
  </si>
  <si>
    <t>えぼしだけ</t>
    <phoneticPr fontId="25"/>
  </si>
  <si>
    <t>烏帽子岳</t>
    <rPh sb="0" eb="3">
      <t>エボシ</t>
    </rPh>
    <rPh sb="3" eb="4">
      <t>タケ</t>
    </rPh>
    <phoneticPr fontId="25"/>
  </si>
  <si>
    <t>まんなみ</t>
    <phoneticPr fontId="25"/>
  </si>
  <si>
    <t>ブナ林
湿地植生</t>
    <rPh sb="2" eb="3">
      <t>リン</t>
    </rPh>
    <rPh sb="4" eb="6">
      <t>シッチ</t>
    </rPh>
    <rPh sb="6" eb="8">
      <t>ショクセイ</t>
    </rPh>
    <phoneticPr fontId="25"/>
  </si>
  <si>
    <t>万波</t>
    <rPh sb="0" eb="1">
      <t>マン</t>
    </rPh>
    <rPh sb="1" eb="2">
      <t>ナミ</t>
    </rPh>
    <phoneticPr fontId="25"/>
  </si>
  <si>
    <t>S52.6.1
(S52.6.1)</t>
    <phoneticPr fontId="25"/>
  </si>
  <si>
    <t>ホンシャクナゲ群生地</t>
    <rPh sb="7" eb="9">
      <t>グンセイ</t>
    </rPh>
    <rPh sb="9" eb="10">
      <t>チ</t>
    </rPh>
    <phoneticPr fontId="25"/>
  </si>
  <si>
    <t>小川</t>
    <rPh sb="0" eb="2">
      <t>オガワ</t>
    </rPh>
    <phoneticPr fontId="25"/>
  </si>
  <si>
    <t>静岡</t>
    <rPh sb="0" eb="2">
      <t>シズオカ</t>
    </rPh>
    <phoneticPr fontId="25"/>
  </si>
  <si>
    <t>高梁市</t>
    <rPh sb="0" eb="2">
      <t>タカハシ</t>
    </rPh>
    <rPh sb="2" eb="3">
      <t>シ</t>
    </rPh>
    <phoneticPr fontId="25"/>
  </si>
  <si>
    <t>S49.6.7
(S50.4.25)</t>
    <phoneticPr fontId="25"/>
  </si>
  <si>
    <t>浜松市</t>
    <rPh sb="0" eb="3">
      <t>ハママツシ</t>
    </rPh>
    <phoneticPr fontId="25"/>
  </si>
  <si>
    <t>しぶかわ</t>
    <phoneticPr fontId="25"/>
  </si>
  <si>
    <t>弥谷山</t>
    <rPh sb="0" eb="1">
      <t>ワタル</t>
    </rPh>
    <rPh sb="1" eb="3">
      <t>タニヤマ</t>
    </rPh>
    <phoneticPr fontId="25"/>
  </si>
  <si>
    <t>シブカワツツジ、ヒロハドウダン
蛇紋岩</t>
    <rPh sb="16" eb="19">
      <t>ジャモンガン</t>
    </rPh>
    <phoneticPr fontId="25"/>
  </si>
  <si>
    <t>駿東郡小山町</t>
    <rPh sb="0" eb="3">
      <t>スントウグン</t>
    </rPh>
    <rPh sb="3" eb="6">
      <t>コヤマチョウ</t>
    </rPh>
    <phoneticPr fontId="25"/>
  </si>
  <si>
    <t>明神峠</t>
    <rPh sb="0" eb="2">
      <t>ミョウジン</t>
    </rPh>
    <rPh sb="2" eb="3">
      <t>トウゲ</t>
    </rPh>
    <phoneticPr fontId="25"/>
  </si>
  <si>
    <t>あしたかやま</t>
    <phoneticPr fontId="25"/>
  </si>
  <si>
    <t>沼津市､富士市
裾野市
駿東郡長泉町</t>
    <rPh sb="0" eb="3">
      <t>ヌマヅシ</t>
    </rPh>
    <rPh sb="4" eb="7">
      <t>フジシ</t>
    </rPh>
    <rPh sb="8" eb="11">
      <t>スソノシ</t>
    </rPh>
    <rPh sb="12" eb="15">
      <t>スントウグン</t>
    </rPh>
    <rPh sb="15" eb="18">
      <t>ナガイズミチョウ</t>
    </rPh>
    <phoneticPr fontId="25"/>
  </si>
  <si>
    <t>ブナ、ミズナラ、カエデ
カモシカ、カケス、リス
ハコネサンショウウオ</t>
    <phoneticPr fontId="25"/>
  </si>
  <si>
    <t>岸和田市</t>
    <rPh sb="0" eb="4">
      <t>キシワダシ</t>
    </rPh>
    <phoneticPr fontId="25"/>
  </si>
  <si>
    <t>大野渓谷周辺</t>
    <rPh sb="0" eb="2">
      <t>オオノ</t>
    </rPh>
    <rPh sb="2" eb="4">
      <t>ケイコク</t>
    </rPh>
    <rPh sb="4" eb="6">
      <t>シュウヘン</t>
    </rPh>
    <phoneticPr fontId="25"/>
  </si>
  <si>
    <t>愛鷹山</t>
    <rPh sb="0" eb="1">
      <t>アイ</t>
    </rPh>
    <rPh sb="1" eb="3">
      <t>タカヤマ</t>
    </rPh>
    <phoneticPr fontId="25"/>
  </si>
  <si>
    <t>きょうまる・いわたけやま</t>
    <phoneticPr fontId="25"/>
  </si>
  <si>
    <t>名古屋市</t>
    <rPh sb="0" eb="4">
      <t>ナゴヤシ</t>
    </rPh>
    <phoneticPr fontId="25"/>
  </si>
  <si>
    <t>ウラジロガシ―サカキ群集、コジイ、ツゲモチ、ヒメシャラ、ウバメガシ群落、トチノキ、トガサワラ
トゲフタオタマムシ</t>
    <rPh sb="10" eb="12">
      <t>グンシュウ</t>
    </rPh>
    <rPh sb="33" eb="35">
      <t>グンラク</t>
    </rPh>
    <phoneticPr fontId="25"/>
  </si>
  <si>
    <t>H3.3.29
(H3.3.29)</t>
    <phoneticPr fontId="25"/>
  </si>
  <si>
    <t>桶ヶ谷沼
ベッコウトンボをはじめ貴重な野生動植物の生育地</t>
    <rPh sb="0" eb="1">
      <t>オケ</t>
    </rPh>
    <rPh sb="2" eb="3">
      <t>タニ</t>
    </rPh>
    <rPh sb="3" eb="4">
      <t>ヌマ</t>
    </rPh>
    <rPh sb="16" eb="18">
      <t>キチョウ</t>
    </rPh>
    <rPh sb="19" eb="21">
      <t>ヤセイ</t>
    </rPh>
    <rPh sb="21" eb="24">
      <t>ドウショクブツ</t>
    </rPh>
    <rPh sb="25" eb="27">
      <t>セイイク</t>
    </rPh>
    <rPh sb="27" eb="28">
      <t>チ</t>
    </rPh>
    <phoneticPr fontId="25"/>
  </si>
  <si>
    <t>スダジイ、ホルトノキ、タブを主とした天然林</t>
    <rPh sb="14" eb="15">
      <t>オモ</t>
    </rPh>
    <rPh sb="18" eb="21">
      <t>テンネンリン</t>
    </rPh>
    <phoneticPr fontId="25"/>
  </si>
  <si>
    <t>S49.7.18
(S51.6.18)
S53.3.24(拡張)</t>
    <rPh sb="29" eb="31">
      <t>カクチョウ</t>
    </rPh>
    <phoneticPr fontId="25"/>
  </si>
  <si>
    <t>桶ケ谷沼</t>
    <phoneticPr fontId="25"/>
  </si>
  <si>
    <t>かんなみげんせいりん</t>
    <phoneticPr fontId="25"/>
  </si>
  <si>
    <t>田方郡函南町</t>
    <rPh sb="0" eb="3">
      <t>タガタグン</t>
    </rPh>
    <rPh sb="3" eb="4">
      <t>ハコ</t>
    </rPh>
    <rPh sb="4" eb="5">
      <t>ナン</t>
    </rPh>
    <rPh sb="5" eb="6">
      <t>チョウ</t>
    </rPh>
    <phoneticPr fontId="25"/>
  </si>
  <si>
    <t>函南原生林</t>
    <rPh sb="0" eb="1">
      <t>ハコ</t>
    </rPh>
    <rPh sb="1" eb="2">
      <t>ナン</t>
    </rPh>
    <rPh sb="2" eb="5">
      <t>ゲンセイリン</t>
    </rPh>
    <phoneticPr fontId="25"/>
  </si>
  <si>
    <t>日野郡日南町</t>
    <rPh sb="0" eb="3">
      <t>ヒノグン</t>
    </rPh>
    <rPh sb="3" eb="6">
      <t>ニチナンチョウ</t>
    </rPh>
    <phoneticPr fontId="27"/>
  </si>
  <si>
    <t>湧水池
天然林</t>
    <rPh sb="0" eb="2">
      <t>ワキミズ</t>
    </rPh>
    <rPh sb="2" eb="3">
      <t>イケ</t>
    </rPh>
    <rPh sb="4" eb="7">
      <t>テンネンリン</t>
    </rPh>
    <phoneticPr fontId="25"/>
  </si>
  <si>
    <t>原池</t>
    <rPh sb="0" eb="1">
      <t>ハラ</t>
    </rPh>
    <rPh sb="1" eb="2">
      <t>イケ</t>
    </rPh>
    <phoneticPr fontId="27"/>
  </si>
  <si>
    <t>愛知</t>
    <rPh sb="0" eb="2">
      <t>アイチ</t>
    </rPh>
    <phoneticPr fontId="25"/>
  </si>
  <si>
    <t>S50.1.31
(S50.1.31)</t>
    <phoneticPr fontId="25"/>
  </si>
  <si>
    <t>あま市</t>
    <rPh sb="2" eb="3">
      <t>シ</t>
    </rPh>
    <phoneticPr fontId="25"/>
  </si>
  <si>
    <t>蓮華寺寺叢</t>
    <rPh sb="0" eb="2">
      <t>レンゲ</t>
    </rPh>
    <rPh sb="2" eb="3">
      <t>ジ</t>
    </rPh>
    <rPh sb="3" eb="4">
      <t>テラ</t>
    </rPh>
    <rPh sb="4" eb="5">
      <t>ソウ</t>
    </rPh>
    <phoneticPr fontId="25"/>
  </si>
  <si>
    <t>たのしりしつげん</t>
    <phoneticPr fontId="25"/>
  </si>
  <si>
    <t>こまきおおやま</t>
    <phoneticPr fontId="25"/>
  </si>
  <si>
    <t>H11.2.26
(H11.2.26)</t>
  </si>
  <si>
    <t>27地域</t>
    <rPh sb="2" eb="4">
      <t>チイキ</t>
    </rPh>
    <phoneticPr fontId="25"/>
  </si>
  <si>
    <t>小牧大山</t>
    <rPh sb="0" eb="2">
      <t>コマキ</t>
    </rPh>
    <rPh sb="2" eb="4">
      <t>オオヤマ</t>
    </rPh>
    <phoneticPr fontId="25"/>
  </si>
  <si>
    <t>西尾市</t>
    <rPh sb="0" eb="3">
      <t>ニシオシ</t>
    </rPh>
    <phoneticPr fontId="25"/>
  </si>
  <si>
    <t>青鳥山</t>
    <rPh sb="0" eb="1">
      <t>アオ</t>
    </rPh>
    <rPh sb="1" eb="2">
      <t>トリ</t>
    </rPh>
    <rPh sb="2" eb="3">
      <t>ヤマ</t>
    </rPh>
    <phoneticPr fontId="25"/>
  </si>
  <si>
    <t>豊橋市
新城市</t>
    <rPh sb="0" eb="3">
      <t>トヨハシシ</t>
    </rPh>
    <rPh sb="4" eb="6">
      <t>シンシロ</t>
    </rPh>
    <rPh sb="6" eb="7">
      <t>シ</t>
    </rPh>
    <phoneticPr fontId="25"/>
  </si>
  <si>
    <t>S52.4.22
(S52.4.22)</t>
    <phoneticPr fontId="25"/>
  </si>
  <si>
    <t>暖帯､温帯の両植生を併せもつ針広混交の天然林が成立し､県内稀産又は分布上価値の高い野生動物の生息地</t>
    <rPh sb="0" eb="2">
      <t>ダンタイ</t>
    </rPh>
    <rPh sb="3" eb="5">
      <t>オンタイ</t>
    </rPh>
    <rPh sb="6" eb="7">
      <t>リョウ</t>
    </rPh>
    <rPh sb="7" eb="9">
      <t>ショクセイ</t>
    </rPh>
    <rPh sb="10" eb="11">
      <t>アワ</t>
    </rPh>
    <rPh sb="14" eb="15">
      <t>シン</t>
    </rPh>
    <rPh sb="15" eb="16">
      <t>ヒロ</t>
    </rPh>
    <rPh sb="16" eb="18">
      <t>コンコウ</t>
    </rPh>
    <rPh sb="19" eb="22">
      <t>テンネンリン</t>
    </rPh>
    <rPh sb="23" eb="25">
      <t>セイリツ</t>
    </rPh>
    <rPh sb="27" eb="28">
      <t>ケン</t>
    </rPh>
    <rPh sb="28" eb="29">
      <t>ナイ</t>
    </rPh>
    <rPh sb="29" eb="30">
      <t>マレ</t>
    </rPh>
    <rPh sb="30" eb="31">
      <t>サン</t>
    </rPh>
    <rPh sb="31" eb="32">
      <t>マタ</t>
    </rPh>
    <rPh sb="33" eb="35">
      <t>ブンプ</t>
    </rPh>
    <rPh sb="35" eb="36">
      <t>ジョウ</t>
    </rPh>
    <rPh sb="36" eb="38">
      <t>カチ</t>
    </rPh>
    <rPh sb="39" eb="40">
      <t>タカ</t>
    </rPh>
    <rPh sb="41" eb="43">
      <t>ヤセイ</t>
    </rPh>
    <rPh sb="43" eb="45">
      <t>ドウブツ</t>
    </rPh>
    <rPh sb="46" eb="49">
      <t>セイソクチ</t>
    </rPh>
    <phoneticPr fontId="25"/>
  </si>
  <si>
    <t>伊熊神社社叢</t>
    <rPh sb="0" eb="2">
      <t>イクマ</t>
    </rPh>
    <rPh sb="2" eb="4">
      <t>ジンジャ</t>
    </rPh>
    <rPh sb="4" eb="5">
      <t>シャ</t>
    </rPh>
    <rPh sb="5" eb="6">
      <t>ソウ</t>
    </rPh>
    <phoneticPr fontId="25"/>
  </si>
  <si>
    <t>こづつみにしいけ</t>
    <phoneticPr fontId="25"/>
  </si>
  <si>
    <t>カキツバタ群落をはじめ貴重な野生動植物の生育地</t>
    <rPh sb="5" eb="7">
      <t>グンラク</t>
    </rPh>
    <rPh sb="11" eb="13">
      <t>キチョウ</t>
    </rPh>
    <rPh sb="14" eb="16">
      <t>ヤセイ</t>
    </rPh>
    <rPh sb="16" eb="19">
      <t>ドウショクブツ</t>
    </rPh>
    <rPh sb="20" eb="22">
      <t>セイイク</t>
    </rPh>
    <rPh sb="22" eb="23">
      <t>チ</t>
    </rPh>
    <phoneticPr fontId="25"/>
  </si>
  <si>
    <t>おおぬま</t>
    <phoneticPr fontId="25"/>
  </si>
  <si>
    <t>北設楽郡豊根村</t>
    <rPh sb="0" eb="1">
      <t>キタ</t>
    </rPh>
    <rPh sb="1" eb="3">
      <t>シダラ</t>
    </rPh>
    <rPh sb="3" eb="4">
      <t>グン</t>
    </rPh>
    <rPh sb="4" eb="6">
      <t>トヨネ</t>
    </rPh>
    <rPh sb="6" eb="7">
      <t>ムラ</t>
    </rPh>
    <phoneticPr fontId="25"/>
  </si>
  <si>
    <t>植生の垂直分布にみられる天然林､貴重な野生動植物が生育する。</t>
    <rPh sb="0" eb="2">
      <t>ショクセイ</t>
    </rPh>
    <rPh sb="3" eb="5">
      <t>スイチョク</t>
    </rPh>
    <rPh sb="5" eb="7">
      <t>ブンプ</t>
    </rPh>
    <rPh sb="12" eb="15">
      <t>テンネンリン</t>
    </rPh>
    <rPh sb="16" eb="18">
      <t>キチョウ</t>
    </rPh>
    <rPh sb="19" eb="21">
      <t>ヤセイ</t>
    </rPh>
    <rPh sb="21" eb="24">
      <t>ドウショクブツ</t>
    </rPh>
    <rPh sb="25" eb="27">
      <t>セイイク</t>
    </rPh>
    <phoneticPr fontId="25"/>
  </si>
  <si>
    <t>大沼</t>
    <rPh sb="0" eb="2">
      <t>オオヌマ</t>
    </rPh>
    <phoneticPr fontId="25"/>
  </si>
  <si>
    <t>しろとりやま</t>
    <phoneticPr fontId="25"/>
  </si>
  <si>
    <t>大沢湿原</t>
    <rPh sb="0" eb="2">
      <t>オオサワ</t>
    </rPh>
    <rPh sb="2" eb="4">
      <t>シツゲン</t>
    </rPh>
    <phoneticPr fontId="25"/>
  </si>
  <si>
    <t>松阪市
多気郡明和町</t>
    <rPh sb="0" eb="2">
      <t>マツザカ</t>
    </rPh>
    <rPh sb="2" eb="3">
      <t>シ</t>
    </rPh>
    <rPh sb="4" eb="7">
      <t>タキグン</t>
    </rPh>
    <rPh sb="7" eb="10">
      <t>メイワチョウ</t>
    </rPh>
    <phoneticPr fontId="25"/>
  </si>
  <si>
    <t>沼島神社</t>
    <rPh sb="0" eb="1">
      <t>ヌマ</t>
    </rPh>
    <rPh sb="1" eb="2">
      <t>シマ</t>
    </rPh>
    <rPh sb="2" eb="4">
      <t>ジンジャ</t>
    </rPh>
    <phoneticPr fontId="25"/>
  </si>
  <si>
    <t>植物の自生地
野生動物の生息地、地質</t>
    <rPh sb="0" eb="2">
      <t>ショクブツ</t>
    </rPh>
    <rPh sb="3" eb="6">
      <t>ジセイチ</t>
    </rPh>
    <rPh sb="7" eb="9">
      <t>ヤセイ</t>
    </rPh>
    <rPh sb="9" eb="11">
      <t>ドウブツ</t>
    </rPh>
    <rPh sb="12" eb="15">
      <t>セイソクチ</t>
    </rPh>
    <rPh sb="16" eb="18">
      <t>チシツ</t>
    </rPh>
    <phoneticPr fontId="25"/>
  </si>
  <si>
    <t>ちはらざわ</t>
    <phoneticPr fontId="25"/>
  </si>
  <si>
    <t>ヒメシャラを多く混えた落葉広葉樹林
県内稀産又は分布上価値の高い野生動植物の生育地</t>
    <rPh sb="6" eb="7">
      <t>オオ</t>
    </rPh>
    <rPh sb="8" eb="9">
      <t>マ</t>
    </rPh>
    <rPh sb="11" eb="13">
      <t>ラクヨウ</t>
    </rPh>
    <rPh sb="13" eb="15">
      <t>コウヨウ</t>
    </rPh>
    <rPh sb="15" eb="17">
      <t>ジュリン</t>
    </rPh>
    <rPh sb="18" eb="20">
      <t>ケンナイ</t>
    </rPh>
    <rPh sb="20" eb="21">
      <t>マレ</t>
    </rPh>
    <rPh sb="21" eb="22">
      <t>サン</t>
    </rPh>
    <rPh sb="22" eb="23">
      <t>マタ</t>
    </rPh>
    <rPh sb="24" eb="26">
      <t>ブンプ</t>
    </rPh>
    <rPh sb="26" eb="27">
      <t>ジョウ</t>
    </rPh>
    <rPh sb="27" eb="29">
      <t>カチ</t>
    </rPh>
    <rPh sb="30" eb="31">
      <t>タカ</t>
    </rPh>
    <rPh sb="32" eb="34">
      <t>ヤセイ</t>
    </rPh>
    <rPh sb="34" eb="37">
      <t>ドウショクブツ</t>
    </rPh>
    <rPh sb="38" eb="40">
      <t>セイイク</t>
    </rPh>
    <rPh sb="40" eb="41">
      <t>チ</t>
    </rPh>
    <phoneticPr fontId="25"/>
  </si>
  <si>
    <t>富田林市</t>
    <rPh sb="0" eb="4">
      <t>トンダバヤシシ</t>
    </rPh>
    <phoneticPr fontId="25"/>
  </si>
  <si>
    <t>知多郡武豊町</t>
    <rPh sb="0" eb="3">
      <t>チタグン</t>
    </rPh>
    <rPh sb="3" eb="5">
      <t>タケトヨ</t>
    </rPh>
    <rPh sb="5" eb="6">
      <t>マチ</t>
    </rPh>
    <phoneticPr fontId="25"/>
  </si>
  <si>
    <t>シロバナナガバノイシモチソウ等の食虫植物、シラタマホシクサ等
ハッチョウトンボ等</t>
    <rPh sb="14" eb="15">
      <t>トウ</t>
    </rPh>
    <rPh sb="16" eb="18">
      <t>ショクチュウ</t>
    </rPh>
    <rPh sb="18" eb="20">
      <t>ショクブツ</t>
    </rPh>
    <rPh sb="29" eb="30">
      <t>トウ</t>
    </rPh>
    <rPh sb="39" eb="40">
      <t>トウ</t>
    </rPh>
    <phoneticPr fontId="25"/>
  </si>
  <si>
    <t>きたむらごんげん</t>
    <phoneticPr fontId="25"/>
  </si>
  <si>
    <t>壱町田湿地</t>
    <rPh sb="0" eb="1">
      <t>イチ</t>
    </rPh>
    <rPh sb="1" eb="3">
      <t>マチダ</t>
    </rPh>
    <rPh sb="3" eb="5">
      <t>シッチ</t>
    </rPh>
    <phoneticPr fontId="25"/>
  </si>
  <si>
    <t>やまなかはちまんぐう</t>
    <phoneticPr fontId="25"/>
  </si>
  <si>
    <t>H16.2.27
(H16.2.27)</t>
  </si>
  <si>
    <t>ルリミノキ、オオフユイチゴ
オオゴキブリ、ヒメハルゼミ</t>
    <phoneticPr fontId="25"/>
  </si>
  <si>
    <t>山中八幡宮</t>
    <rPh sb="0" eb="2">
      <t>ヤマナカ</t>
    </rPh>
    <rPh sb="2" eb="5">
      <t>ハチマングウ</t>
    </rPh>
    <phoneticPr fontId="25"/>
  </si>
  <si>
    <t>かいしょのもり</t>
    <phoneticPr fontId="25"/>
  </si>
  <si>
    <t>H18.3.24
（H18.3.24)</t>
  </si>
  <si>
    <t>東谷山</t>
    <rPh sb="0" eb="3">
      <t>ヒガシタニヤマ</t>
    </rPh>
    <phoneticPr fontId="25"/>
  </si>
  <si>
    <t>みぐくるみたまじんじゃ</t>
    <phoneticPr fontId="25"/>
  </si>
  <si>
    <t>北設楽郡豊根村</t>
    <rPh sb="0" eb="4">
      <t>キタシタラグン</t>
    </rPh>
    <rPh sb="4" eb="7">
      <t>トヨネムラ</t>
    </rPh>
    <phoneticPr fontId="25"/>
  </si>
  <si>
    <t>モミ、ツガ及びヒノキの巨木群</t>
    <phoneticPr fontId="25"/>
  </si>
  <si>
    <t>三重</t>
    <rPh sb="0" eb="2">
      <t>ミエ</t>
    </rPh>
    <phoneticPr fontId="25"/>
  </si>
  <si>
    <t>ふじわらこうちたに</t>
    <phoneticPr fontId="25"/>
  </si>
  <si>
    <t>淡水産緑藻
カワノリ</t>
    <rPh sb="0" eb="3">
      <t>タンスイサン</t>
    </rPh>
    <rPh sb="3" eb="5">
      <t>リョクソウ</t>
    </rPh>
    <phoneticPr fontId="25"/>
  </si>
  <si>
    <t>アカマツ林</t>
    <rPh sb="4" eb="5">
      <t>リン</t>
    </rPh>
    <phoneticPr fontId="25"/>
  </si>
  <si>
    <t>みょうけんさん</t>
    <phoneticPr fontId="25"/>
  </si>
  <si>
    <t>員弁大池</t>
    <rPh sb="0" eb="2">
      <t>イナベ</t>
    </rPh>
    <rPh sb="2" eb="4">
      <t>オオイケ</t>
    </rPh>
    <phoneticPr fontId="25"/>
  </si>
  <si>
    <t>度会郡大紀町
北牟婁郡紀北町</t>
    <rPh sb="0" eb="1">
      <t>ド</t>
    </rPh>
    <rPh sb="1" eb="2">
      <t>カイ</t>
    </rPh>
    <rPh sb="2" eb="3">
      <t>グン</t>
    </rPh>
    <rPh sb="3" eb="4">
      <t>オオ</t>
    </rPh>
    <rPh sb="4" eb="5">
      <t>キ</t>
    </rPh>
    <rPh sb="5" eb="6">
      <t>マチ</t>
    </rPh>
    <rPh sb="7" eb="11">
      <t>キタムログン</t>
    </rPh>
    <rPh sb="11" eb="12">
      <t>オサム</t>
    </rPh>
    <rPh sb="12" eb="14">
      <t>キタマチ</t>
    </rPh>
    <phoneticPr fontId="25"/>
  </si>
  <si>
    <t>地形　植物の自生地　野生動物の生息地</t>
    <rPh sb="0" eb="2">
      <t>チケイ</t>
    </rPh>
    <rPh sb="3" eb="5">
      <t>ショクブツ</t>
    </rPh>
    <rPh sb="6" eb="9">
      <t>ジセイチ</t>
    </rPh>
    <rPh sb="10" eb="12">
      <t>ヤセイ</t>
    </rPh>
    <rPh sb="12" eb="14">
      <t>ドウブツ</t>
    </rPh>
    <rPh sb="15" eb="18">
      <t>セイソクチ</t>
    </rPh>
    <phoneticPr fontId="25"/>
  </si>
  <si>
    <t>海蝕海岸及び周辺の岩礁
ウミネコ、カンムリウミスズメ等</t>
    <rPh sb="0" eb="1">
      <t>カイ</t>
    </rPh>
    <rPh sb="1" eb="2">
      <t>ショク</t>
    </rPh>
    <rPh sb="2" eb="4">
      <t>カイガン</t>
    </rPh>
    <rPh sb="4" eb="5">
      <t>オヨ</t>
    </rPh>
    <rPh sb="6" eb="8">
      <t>シュウヘン</t>
    </rPh>
    <rPh sb="9" eb="11">
      <t>ガンショウ</t>
    </rPh>
    <rPh sb="26" eb="27">
      <t>トウ</t>
    </rPh>
    <phoneticPr fontId="25"/>
  </si>
  <si>
    <t>しまかつうら</t>
    <phoneticPr fontId="25"/>
  </si>
  <si>
    <t>北牟婁郡紀北町</t>
    <rPh sb="0" eb="4">
      <t>キタムログン</t>
    </rPh>
    <rPh sb="4" eb="6">
      <t>キホク</t>
    </rPh>
    <rPh sb="6" eb="7">
      <t>マチ</t>
    </rPh>
    <phoneticPr fontId="25"/>
  </si>
  <si>
    <t>島勝浦</t>
    <rPh sb="0" eb="1">
      <t>シマ</t>
    </rPh>
    <rPh sb="1" eb="3">
      <t>カツウラ</t>
    </rPh>
    <phoneticPr fontId="25"/>
  </si>
  <si>
    <t>はらいがわ</t>
    <phoneticPr fontId="25"/>
  </si>
  <si>
    <t>H20．5.27
（H20．5．27）</t>
    <phoneticPr fontId="25"/>
  </si>
  <si>
    <t>野生生物の生息地　河畔林</t>
    <rPh sb="0" eb="2">
      <t>ヤセイ</t>
    </rPh>
    <rPh sb="2" eb="4">
      <t>セイブツ</t>
    </rPh>
    <rPh sb="5" eb="8">
      <t>セイソクチ</t>
    </rPh>
    <rPh sb="9" eb="11">
      <t>カハン</t>
    </rPh>
    <rPh sb="11" eb="12">
      <t>リン</t>
    </rPh>
    <phoneticPr fontId="25"/>
  </si>
  <si>
    <t>京都</t>
    <rPh sb="0" eb="2">
      <t>キョウト</t>
    </rPh>
    <phoneticPr fontId="25"/>
  </si>
  <si>
    <t>バイカモ等の水草の自生地及びタブノキ、ムクノキ、スダジイ、ケヤキ、ヤブツバキ等の自然林</t>
    <rPh sb="4" eb="5">
      <t>トウ</t>
    </rPh>
    <rPh sb="6" eb="8">
      <t>スイソウ</t>
    </rPh>
    <rPh sb="9" eb="12">
      <t>ジセイチ</t>
    </rPh>
    <rPh sb="12" eb="13">
      <t>オヨ</t>
    </rPh>
    <rPh sb="38" eb="39">
      <t>トウ</t>
    </rPh>
    <rPh sb="40" eb="43">
      <t>シゼンリン</t>
    </rPh>
    <phoneticPr fontId="25"/>
  </si>
  <si>
    <t>西谷川ｵｵｻﾝｼｮｳｳｵ繁殖地</t>
    <rPh sb="0" eb="2">
      <t>ニシタニ</t>
    </rPh>
    <rPh sb="2" eb="3">
      <t>ガワ</t>
    </rPh>
    <rPh sb="12" eb="15">
      <t>ハンショクチ</t>
    </rPh>
    <phoneticPr fontId="25"/>
  </si>
  <si>
    <t>かたなみがわげんりゅういき</t>
    <phoneticPr fontId="25"/>
  </si>
  <si>
    <t>片波川源流域</t>
    <rPh sb="0" eb="1">
      <t>カタ</t>
    </rPh>
    <rPh sb="1" eb="2">
      <t>ナミ</t>
    </rPh>
    <rPh sb="2" eb="3">
      <t>ガワ</t>
    </rPh>
    <rPh sb="3" eb="5">
      <t>ゲンリュウ</t>
    </rPh>
    <rPh sb="5" eb="6">
      <t>イキ</t>
    </rPh>
    <phoneticPr fontId="25"/>
  </si>
  <si>
    <t>天然林</t>
    <phoneticPr fontId="25"/>
  </si>
  <si>
    <t>神戸上</t>
    <rPh sb="0" eb="2">
      <t>コウベ</t>
    </rPh>
    <rPh sb="2" eb="3">
      <t>ウエ</t>
    </rPh>
    <phoneticPr fontId="27"/>
  </si>
  <si>
    <t>ヒメアオキ－ブナ群集、ジュウモンジシダ－サワグルミ群集</t>
    <rPh sb="8" eb="9">
      <t>グンシュウ</t>
    </rPh>
    <rPh sb="9" eb="10">
      <t>シュウ</t>
    </rPh>
    <rPh sb="25" eb="27">
      <t>グンシュウ</t>
    </rPh>
    <phoneticPr fontId="25"/>
  </si>
  <si>
    <t>猪野</t>
    <rPh sb="0" eb="2">
      <t>イノ</t>
    </rPh>
    <phoneticPr fontId="25"/>
  </si>
  <si>
    <t>本山寺</t>
    <rPh sb="0" eb="2">
      <t>ホンザン</t>
    </rPh>
    <rPh sb="2" eb="3">
      <t>ジ</t>
    </rPh>
    <phoneticPr fontId="25"/>
  </si>
  <si>
    <t>おがみじんじゃ</t>
    <phoneticPr fontId="25"/>
  </si>
  <si>
    <t>大島</t>
    <rPh sb="0" eb="2">
      <t>オオシマ</t>
    </rPh>
    <phoneticPr fontId="25"/>
  </si>
  <si>
    <t>0.15(河川区域)</t>
    <rPh sb="5" eb="7">
      <t>カセン</t>
    </rPh>
    <rPh sb="7" eb="9">
      <t>クイキ</t>
    </rPh>
    <phoneticPr fontId="25"/>
  </si>
  <si>
    <t>加西市</t>
    <rPh sb="0" eb="3">
      <t>カサイシ</t>
    </rPh>
    <phoneticPr fontId="25"/>
  </si>
  <si>
    <t>わかやまじんじゃ</t>
    <phoneticPr fontId="25"/>
  </si>
  <si>
    <t>シイ林、カシ林</t>
    <rPh sb="2" eb="3">
      <t>リン</t>
    </rPh>
    <rPh sb="6" eb="7">
      <t>リン</t>
    </rPh>
    <phoneticPr fontId="25"/>
  </si>
  <si>
    <t>豊能郡能勢町</t>
    <rPh sb="0" eb="3">
      <t>トヨノグン</t>
    </rPh>
    <rPh sb="3" eb="6">
      <t>ノセチョウ</t>
    </rPh>
    <phoneticPr fontId="25"/>
  </si>
  <si>
    <t>ブナ、アカガシ、シラカシ
シロダモ、モミ、カエデ、トチノキ
アカシデ、ウワミズザクラ</t>
    <phoneticPr fontId="25"/>
  </si>
  <si>
    <t>コウヤマキ林</t>
    <rPh sb="5" eb="6">
      <t>リン</t>
    </rPh>
    <phoneticPr fontId="25"/>
  </si>
  <si>
    <t>兵庫</t>
    <rPh sb="0" eb="2">
      <t>ヒョウゴ</t>
    </rPh>
    <phoneticPr fontId="25"/>
  </si>
  <si>
    <t>林田川</t>
    <rPh sb="0" eb="2">
      <t>ハヤシダ</t>
    </rPh>
    <rPh sb="2" eb="3">
      <t>ガワ</t>
    </rPh>
    <phoneticPr fontId="25"/>
  </si>
  <si>
    <t>普光寺</t>
    <rPh sb="0" eb="1">
      <t>フ</t>
    </rPh>
    <rPh sb="1" eb="2">
      <t>コウ</t>
    </rPh>
    <rPh sb="2" eb="3">
      <t>ジ</t>
    </rPh>
    <phoneticPr fontId="25"/>
  </si>
  <si>
    <t>S54.11.27
(S54.11.27)</t>
    <phoneticPr fontId="25"/>
  </si>
  <si>
    <t>西脇市</t>
    <rPh sb="0" eb="1">
      <t>ニシ</t>
    </rPh>
    <rPh sb="1" eb="2">
      <t>ワキ</t>
    </rPh>
    <rPh sb="2" eb="3">
      <t>シ</t>
    </rPh>
    <phoneticPr fontId="25"/>
  </si>
  <si>
    <t>北村権現</t>
    <rPh sb="0" eb="2">
      <t>キタムラ</t>
    </rPh>
    <rPh sb="2" eb="4">
      <t>ゴンゲン</t>
    </rPh>
    <phoneticPr fontId="25"/>
  </si>
  <si>
    <t>スギの植林</t>
    <rPh sb="3" eb="5">
      <t>ショクリン</t>
    </rPh>
    <phoneticPr fontId="25"/>
  </si>
  <si>
    <t>よと</t>
    <phoneticPr fontId="25"/>
  </si>
  <si>
    <t>ツクシシャクナゲ
ヒカゲツツジ</t>
    <phoneticPr fontId="25"/>
  </si>
  <si>
    <t>アラカシ、コジイ、スダジイを主とし､当地方の固有種コヤスノキを含む天然林</t>
    <rPh sb="14" eb="15">
      <t>オモ</t>
    </rPh>
    <rPh sb="18" eb="21">
      <t>トウチホウ</t>
    </rPh>
    <rPh sb="22" eb="24">
      <t>コユウ</t>
    </rPh>
    <rPh sb="24" eb="25">
      <t>シュ</t>
    </rPh>
    <rPh sb="31" eb="32">
      <t>フク</t>
    </rPh>
    <rPh sb="33" eb="36">
      <t>テンネンリン</t>
    </rPh>
    <phoneticPr fontId="25"/>
  </si>
  <si>
    <t>八徳山</t>
    <rPh sb="0" eb="1">
      <t>ハチ</t>
    </rPh>
    <rPh sb="1" eb="2">
      <t>トク</t>
    </rPh>
    <rPh sb="2" eb="3">
      <t>ヤマ</t>
    </rPh>
    <phoneticPr fontId="25"/>
  </si>
  <si>
    <t>おきしおじょうせき</t>
    <phoneticPr fontId="25"/>
  </si>
  <si>
    <t>ぬしまじんじゃ</t>
    <phoneticPr fontId="25"/>
  </si>
  <si>
    <t>島尻郡伊是名村</t>
    <rPh sb="0" eb="3">
      <t>シマジリグン</t>
    </rPh>
    <rPh sb="3" eb="4">
      <t>イ</t>
    </rPh>
    <rPh sb="4" eb="5">
      <t>ゼ</t>
    </rPh>
    <rPh sb="5" eb="6">
      <t>ナ</t>
    </rPh>
    <rPh sb="6" eb="7">
      <t>ムラ</t>
    </rPh>
    <phoneticPr fontId="25"/>
  </si>
  <si>
    <t>南あわじ市</t>
    <rPh sb="0" eb="1">
      <t>ミナミ</t>
    </rPh>
    <rPh sb="4" eb="5">
      <t>シ</t>
    </rPh>
    <phoneticPr fontId="25"/>
  </si>
  <si>
    <t>白山神社</t>
    <rPh sb="0" eb="2">
      <t>ハクサン</t>
    </rPh>
    <rPh sb="2" eb="4">
      <t>ジンジャ</t>
    </rPh>
    <phoneticPr fontId="25"/>
  </si>
  <si>
    <t>いざなぎじんぐう</t>
    <phoneticPr fontId="25"/>
  </si>
  <si>
    <t>伊弉諾神宮</t>
    <rPh sb="0" eb="1">
      <t>イ</t>
    </rPh>
    <rPh sb="1" eb="2">
      <t>サカ</t>
    </rPh>
    <rPh sb="2" eb="3">
      <t>ダク</t>
    </rPh>
    <rPh sb="3" eb="5">
      <t>ジングウ</t>
    </rPh>
    <phoneticPr fontId="25"/>
  </si>
  <si>
    <t>なりあいじ</t>
    <phoneticPr fontId="25"/>
  </si>
  <si>
    <t>スダジイを主とした天然林
ゲンジボタル</t>
    <rPh sb="5" eb="6">
      <t>オモ</t>
    </rPh>
    <rPh sb="9" eb="12">
      <t>テンネンリン</t>
    </rPh>
    <phoneticPr fontId="25"/>
  </si>
  <si>
    <t>成相寺</t>
    <rPh sb="0" eb="1">
      <t>ナリ</t>
    </rPh>
    <rPh sb="1" eb="2">
      <t>ソウ</t>
    </rPh>
    <rPh sb="2" eb="3">
      <t>テラ</t>
    </rPh>
    <phoneticPr fontId="25"/>
  </si>
  <si>
    <t>駒宇佐八幡神社</t>
    <rPh sb="0" eb="1">
      <t>コマ</t>
    </rPh>
    <rPh sb="1" eb="3">
      <t>ウサ</t>
    </rPh>
    <rPh sb="3" eb="5">
      <t>ハチマン</t>
    </rPh>
    <rPh sb="5" eb="7">
      <t>ジンジャ</t>
    </rPh>
    <phoneticPr fontId="25"/>
  </si>
  <si>
    <t>けんぎょうじ</t>
    <phoneticPr fontId="25"/>
  </si>
  <si>
    <t>鐙瀬海岸</t>
    <rPh sb="0" eb="1">
      <t>アブミ</t>
    </rPh>
    <rPh sb="1" eb="2">
      <t>セ</t>
    </rPh>
    <rPh sb="2" eb="4">
      <t>カイガン</t>
    </rPh>
    <phoneticPr fontId="25"/>
  </si>
  <si>
    <t>赤穂市</t>
    <rPh sb="0" eb="3">
      <t>アコウシ</t>
    </rPh>
    <phoneticPr fontId="25"/>
  </si>
  <si>
    <t>たかみねさん</t>
    <phoneticPr fontId="25"/>
  </si>
  <si>
    <t>アカマツ、コナラの二次林</t>
    <rPh sb="9" eb="11">
      <t>ニジ</t>
    </rPh>
    <rPh sb="11" eb="12">
      <t>リン</t>
    </rPh>
    <phoneticPr fontId="25"/>
  </si>
  <si>
    <t>S54.11.13
(S54.11.13)</t>
    <phoneticPr fontId="25"/>
  </si>
  <si>
    <t>さぬき市</t>
    <rPh sb="3" eb="4">
      <t>シ</t>
    </rPh>
    <phoneticPr fontId="25"/>
  </si>
  <si>
    <t>吉野郡十津川村</t>
    <rPh sb="0" eb="3">
      <t>ヨシノグン</t>
    </rPh>
    <rPh sb="3" eb="4">
      <t>ト</t>
    </rPh>
    <rPh sb="4" eb="6">
      <t>ツガワ</t>
    </rPh>
    <rPh sb="6" eb="7">
      <t>ムラ</t>
    </rPh>
    <phoneticPr fontId="25"/>
  </si>
  <si>
    <t>有田市</t>
    <rPh sb="0" eb="2">
      <t>アリタ</t>
    </rPh>
    <rPh sb="2" eb="3">
      <t>シ</t>
    </rPh>
    <phoneticPr fontId="25"/>
  </si>
  <si>
    <t>天然林
植物の自生地
野生動物の生息地</t>
    <rPh sb="0" eb="3">
      <t>テンネンリン</t>
    </rPh>
    <rPh sb="4" eb="6">
      <t>ショクブツ</t>
    </rPh>
    <rPh sb="7" eb="10">
      <t>ジセイチ</t>
    </rPh>
    <rPh sb="11" eb="15">
      <t>ヤセイドウブツ</t>
    </rPh>
    <rPh sb="16" eb="19">
      <t>セイソクチ</t>
    </rPh>
    <phoneticPr fontId="25"/>
  </si>
  <si>
    <t>うらぶだけ</t>
    <phoneticPr fontId="25"/>
  </si>
  <si>
    <t>ホルトノキ、スダジイ、ヒメユズリハ、イスノキ、カクレミノ、バクチノキ、タイミンタチバナ等の照葉樹林
ヤクシマルリシジミの北限生息地</t>
    <rPh sb="43" eb="44">
      <t>トウ</t>
    </rPh>
    <rPh sb="45" eb="47">
      <t>ショウヨウ</t>
    </rPh>
    <rPh sb="47" eb="49">
      <t>ジュリン</t>
    </rPh>
    <rPh sb="60" eb="62">
      <t>ホクゲン</t>
    </rPh>
    <rPh sb="62" eb="65">
      <t>セイソクチ</t>
    </rPh>
    <phoneticPr fontId="25"/>
  </si>
  <si>
    <t>立神社社寺林</t>
    <rPh sb="0" eb="1">
      <t>タ</t>
    </rPh>
    <rPh sb="1" eb="3">
      <t>ジンジャ</t>
    </rPh>
    <rPh sb="3" eb="5">
      <t>シャジ</t>
    </rPh>
    <rPh sb="5" eb="6">
      <t>リン</t>
    </rPh>
    <phoneticPr fontId="25"/>
  </si>
  <si>
    <t>にしのこうげんせいりん</t>
    <phoneticPr fontId="25"/>
  </si>
  <si>
    <t>S52.3.26
(S52.3.26)</t>
    <phoneticPr fontId="25"/>
  </si>
  <si>
    <t>日高郡日高川町</t>
    <rPh sb="0" eb="3">
      <t>ヒダカグン</t>
    </rPh>
    <rPh sb="3" eb="5">
      <t>ヒダカ</t>
    </rPh>
    <rPh sb="5" eb="6">
      <t>カワ</t>
    </rPh>
    <rPh sb="6" eb="7">
      <t>チョウ</t>
    </rPh>
    <phoneticPr fontId="25"/>
  </si>
  <si>
    <t>ブナ、サカキ、ヒサカキ、ウラジロガシ等が混交するツガ林、シャクナゲ群落、ツガ―ヤハズアジサイ群落、ナカミシシラン、ホテイシダ、アオフタバラン
ダルマカメムシ、シリアカハネナガウンカ</t>
    <rPh sb="18" eb="19">
      <t>トウ</t>
    </rPh>
    <rPh sb="20" eb="22">
      <t>コンコウ</t>
    </rPh>
    <rPh sb="26" eb="27">
      <t>ハヤシ</t>
    </rPh>
    <rPh sb="33" eb="35">
      <t>グンラク</t>
    </rPh>
    <rPh sb="46" eb="48">
      <t>グンラク</t>
    </rPh>
    <phoneticPr fontId="25"/>
  </si>
  <si>
    <t>亀谷原生林</t>
    <rPh sb="0" eb="2">
      <t>カメタニ</t>
    </rPh>
    <rPh sb="2" eb="5">
      <t>ゲンセイリン</t>
    </rPh>
    <phoneticPr fontId="25"/>
  </si>
  <si>
    <t>おおたきがわ</t>
    <phoneticPr fontId="25"/>
  </si>
  <si>
    <t>S55.3.29
(S55.3.29)</t>
    <phoneticPr fontId="25"/>
  </si>
  <si>
    <t>S54.12.1
(S54.12.1)</t>
    <phoneticPr fontId="25"/>
  </si>
  <si>
    <t>三隅海岸</t>
    <rPh sb="0" eb="2">
      <t>ミスミ</t>
    </rPh>
    <rPh sb="2" eb="4">
      <t>カイガン</t>
    </rPh>
    <phoneticPr fontId="25"/>
  </si>
  <si>
    <t>いぜなやま</t>
    <phoneticPr fontId="25"/>
  </si>
  <si>
    <t>いやだにさん</t>
    <phoneticPr fontId="25"/>
  </si>
  <si>
    <t>大滝川</t>
    <rPh sb="0" eb="2">
      <t>オオタキ</t>
    </rPh>
    <rPh sb="2" eb="3">
      <t>ガワ</t>
    </rPh>
    <phoneticPr fontId="25"/>
  </si>
  <si>
    <t>せいかんどろ</t>
    <phoneticPr fontId="25"/>
  </si>
  <si>
    <t>特異な地形
植物の自生地</t>
    <rPh sb="6" eb="8">
      <t>ショクブツ</t>
    </rPh>
    <rPh sb="9" eb="12">
      <t>ジセイチ</t>
    </rPh>
    <phoneticPr fontId="25"/>
  </si>
  <si>
    <t>りゅうずきょう</t>
    <phoneticPr fontId="25"/>
  </si>
  <si>
    <t>静閑瀞</t>
    <rPh sb="0" eb="1">
      <t>セイ</t>
    </rPh>
    <rPh sb="1" eb="2">
      <t>ヒマ</t>
    </rPh>
    <rPh sb="2" eb="3">
      <t>トロ</t>
    </rPh>
    <phoneticPr fontId="25"/>
  </si>
  <si>
    <t>琴の滝</t>
    <rPh sb="0" eb="1">
      <t>コト</t>
    </rPh>
    <rPh sb="2" eb="3">
      <t>タキ</t>
    </rPh>
    <phoneticPr fontId="25"/>
  </si>
  <si>
    <t>すがの</t>
    <phoneticPr fontId="25"/>
  </si>
  <si>
    <t>まつがみ</t>
    <phoneticPr fontId="25"/>
  </si>
  <si>
    <t>鳥取市</t>
    <rPh sb="0" eb="3">
      <t>トットリシ</t>
    </rPh>
    <phoneticPr fontId="25"/>
  </si>
  <si>
    <t>かとり</t>
    <phoneticPr fontId="25"/>
  </si>
  <si>
    <t>シイ、サカキ林を主としたヤブツバキクラス域の常緑広葉樹林</t>
    <rPh sb="6" eb="7">
      <t>リン</t>
    </rPh>
    <rPh sb="8" eb="9">
      <t>オモ</t>
    </rPh>
    <rPh sb="20" eb="21">
      <t>イキ</t>
    </rPh>
    <rPh sb="22" eb="24">
      <t>ジョウリョク</t>
    </rPh>
    <rPh sb="24" eb="26">
      <t>コウヨウ</t>
    </rPh>
    <rPh sb="26" eb="28">
      <t>ジュリン</t>
    </rPh>
    <phoneticPr fontId="25"/>
  </si>
  <si>
    <t>西伯郡南部町</t>
    <rPh sb="0" eb="3">
      <t>サイハクグン</t>
    </rPh>
    <rPh sb="3" eb="6">
      <t>ナベチョウ</t>
    </rPh>
    <phoneticPr fontId="25"/>
  </si>
  <si>
    <t>馬場</t>
    <rPh sb="0" eb="2">
      <t>ババ</t>
    </rPh>
    <phoneticPr fontId="25"/>
  </si>
  <si>
    <t>やくにみやま</t>
    <phoneticPr fontId="25"/>
  </si>
  <si>
    <t>岩美郡岩美町</t>
    <rPh sb="0" eb="3">
      <t>イワミグン</t>
    </rPh>
    <rPh sb="3" eb="6">
      <t>イワミチョウ</t>
    </rPh>
    <phoneticPr fontId="25"/>
  </si>
  <si>
    <t>地形
地質</t>
    <rPh sb="0" eb="2">
      <t>チケイ</t>
    </rPh>
    <rPh sb="3" eb="5">
      <t>チシツ</t>
    </rPh>
    <phoneticPr fontId="25"/>
  </si>
  <si>
    <t>金華山</t>
    <rPh sb="0" eb="3">
      <t>キンカザン</t>
    </rPh>
    <phoneticPr fontId="25"/>
  </si>
  <si>
    <t>さじ</t>
    <phoneticPr fontId="25"/>
  </si>
  <si>
    <t>うおきりけいこく</t>
    <phoneticPr fontId="25"/>
  </si>
  <si>
    <t>S59.9.25
(S59.9.25)</t>
    <phoneticPr fontId="25"/>
  </si>
  <si>
    <t>河川地形､佐治石</t>
    <rPh sb="0" eb="2">
      <t>カセン</t>
    </rPh>
    <rPh sb="2" eb="4">
      <t>チケイ</t>
    </rPh>
    <rPh sb="5" eb="7">
      <t>サジ</t>
    </rPh>
    <rPh sb="7" eb="8">
      <t>イシ</t>
    </rPh>
    <phoneticPr fontId="25"/>
  </si>
  <si>
    <t>佐治</t>
    <rPh sb="0" eb="2">
      <t>サジ</t>
    </rPh>
    <phoneticPr fontId="25"/>
  </si>
  <si>
    <t>せんぞくざん</t>
    <phoneticPr fontId="25"/>
  </si>
  <si>
    <t>S62.11.4
(S62.11.4)</t>
    <phoneticPr fontId="25"/>
  </si>
  <si>
    <t>アサダ、ヤブツバキ、シナノガキ等のヤブツバキクラスの自然林</t>
    <rPh sb="15" eb="16">
      <t>トウ</t>
    </rPh>
    <rPh sb="26" eb="29">
      <t>シゼンリン</t>
    </rPh>
    <phoneticPr fontId="25"/>
  </si>
  <si>
    <t>H3.9.13
(H3.9.13)</t>
    <phoneticPr fontId="25"/>
  </si>
  <si>
    <t>しかのこうち</t>
    <phoneticPr fontId="25"/>
  </si>
  <si>
    <t>H13.10.12
(H13.10.12)</t>
    <phoneticPr fontId="25"/>
  </si>
  <si>
    <t>東伯郡湯梨浜町</t>
    <rPh sb="0" eb="3">
      <t>トウハクグン</t>
    </rPh>
    <rPh sb="3" eb="5">
      <t>ユリ</t>
    </rPh>
    <rPh sb="5" eb="7">
      <t>ハママチ</t>
    </rPh>
    <phoneticPr fontId="27"/>
  </si>
  <si>
    <t>多種類の湿性植物、トンボ類を中心とした昆虫類、魚類、鳥類等が生息・生育する潟湖</t>
    <rPh sb="0" eb="1">
      <t>タヨウ</t>
    </rPh>
    <rPh sb="1" eb="3">
      <t>シュルイ</t>
    </rPh>
    <rPh sb="4" eb="6">
      <t>シッセイ</t>
    </rPh>
    <rPh sb="6" eb="8">
      <t>ショクブツ</t>
    </rPh>
    <rPh sb="12" eb="13">
      <t>ルイ</t>
    </rPh>
    <rPh sb="14" eb="16">
      <t>チュウシン</t>
    </rPh>
    <rPh sb="19" eb="22">
      <t>コンチュウルイ</t>
    </rPh>
    <rPh sb="23" eb="25">
      <t>ギョルイ</t>
    </rPh>
    <rPh sb="26" eb="28">
      <t>チョウルイ</t>
    </rPh>
    <rPh sb="28" eb="29">
      <t>トウ</t>
    </rPh>
    <rPh sb="30" eb="32">
      <t>セイソク</t>
    </rPh>
    <rPh sb="33" eb="35">
      <t>セイイク</t>
    </rPh>
    <rPh sb="37" eb="38">
      <t>カタ</t>
    </rPh>
    <rPh sb="38" eb="39">
      <t>ミズウミ</t>
    </rPh>
    <phoneticPr fontId="27"/>
  </si>
  <si>
    <t>かどのかみ</t>
    <phoneticPr fontId="27"/>
  </si>
  <si>
    <t>まきだに</t>
    <phoneticPr fontId="25"/>
  </si>
  <si>
    <t>牧谷</t>
    <rPh sb="0" eb="1">
      <t>マキ</t>
    </rPh>
    <rPh sb="1" eb="2">
      <t>タニ</t>
    </rPh>
    <phoneticPr fontId="25"/>
  </si>
  <si>
    <t>島根</t>
    <rPh sb="0" eb="2">
      <t>シマネ</t>
    </rPh>
    <phoneticPr fontId="25"/>
  </si>
  <si>
    <t>むいかいち　　　　　　　　じせいりん</t>
    <phoneticPr fontId="25"/>
  </si>
  <si>
    <t>　　　　　　　　　じせいち</t>
    <phoneticPr fontId="25"/>
  </si>
  <si>
    <t>隠岐郡隠岐の島町</t>
    <rPh sb="0" eb="2">
      <t>オキ</t>
    </rPh>
    <rPh sb="2" eb="3">
      <t>グン</t>
    </rPh>
    <rPh sb="3" eb="5">
      <t>オキ</t>
    </rPh>
    <rPh sb="6" eb="7">
      <t>シマ</t>
    </rPh>
    <rPh sb="7" eb="8">
      <t>チョウ</t>
    </rPh>
    <phoneticPr fontId="25"/>
  </si>
  <si>
    <t>オキシャクナゲ及び野生ラン</t>
    <rPh sb="7" eb="8">
      <t>オヨ</t>
    </rPh>
    <rPh sb="9" eb="11">
      <t>ヤセイ</t>
    </rPh>
    <phoneticPr fontId="25"/>
  </si>
  <si>
    <t>安来市</t>
    <rPh sb="0" eb="1">
      <t>ヤス</t>
    </rPh>
    <rPh sb="1" eb="2">
      <t>ク</t>
    </rPh>
    <rPh sb="2" eb="3">
      <t>シ</t>
    </rPh>
    <phoneticPr fontId="25"/>
  </si>
  <si>
    <t>野生動物の繁殖地</t>
    <rPh sb="0" eb="2">
      <t>ヤセイ</t>
    </rPh>
    <rPh sb="2" eb="4">
      <t>ドウブツ</t>
    </rPh>
    <rPh sb="5" eb="8">
      <t>ハンショクチ</t>
    </rPh>
    <phoneticPr fontId="25"/>
  </si>
  <si>
    <t>つだのみょうじんやま</t>
    <phoneticPr fontId="25"/>
  </si>
  <si>
    <t>オオサンショウウオの繁殖地</t>
    <rPh sb="10" eb="13">
      <t>ハンショクチ</t>
    </rPh>
    <phoneticPr fontId="25"/>
  </si>
  <si>
    <t>リアス式海岸(沈降海岸)</t>
    <rPh sb="3" eb="4">
      <t>シキ</t>
    </rPh>
    <rPh sb="4" eb="6">
      <t>カイガン</t>
    </rPh>
    <rPh sb="7" eb="9">
      <t>チンコウ</t>
    </rPh>
    <rPh sb="9" eb="11">
      <t>カイガン</t>
    </rPh>
    <phoneticPr fontId="25"/>
  </si>
  <si>
    <t>S59.3.31
(S59.10.1)</t>
    <phoneticPr fontId="25"/>
  </si>
  <si>
    <t>めんがめやま</t>
    <phoneticPr fontId="25"/>
  </si>
  <si>
    <t>S62.9.8
(S62.9.8)</t>
    <phoneticPr fontId="25"/>
  </si>
  <si>
    <t>女亀山</t>
    <rPh sb="0" eb="1">
      <t>オンナ</t>
    </rPh>
    <rPh sb="1" eb="3">
      <t>カメヤマ</t>
    </rPh>
    <phoneticPr fontId="25"/>
  </si>
  <si>
    <t>みすみかいがん</t>
    <phoneticPr fontId="25"/>
  </si>
  <si>
    <t>S63.10.7
(S63.10.7)</t>
    <phoneticPr fontId="25"/>
  </si>
  <si>
    <t>S52.1.19
(S52.1.19)</t>
    <phoneticPr fontId="25"/>
  </si>
  <si>
    <t>浜田市</t>
    <rPh sb="0" eb="3">
      <t>ハマダシ</t>
    </rPh>
    <phoneticPr fontId="25"/>
  </si>
  <si>
    <t>がようやま</t>
    <phoneticPr fontId="25"/>
  </si>
  <si>
    <t>ハマビワ、テツホシダ、カンコノキ</t>
    <phoneticPr fontId="25"/>
  </si>
  <si>
    <t>6地域</t>
    <rPh sb="1" eb="3">
      <t>チイキ</t>
    </rPh>
    <phoneticPr fontId="25"/>
  </si>
  <si>
    <t>S48.11.29
(S48.11.29)</t>
    <phoneticPr fontId="25"/>
  </si>
  <si>
    <t>真庭市</t>
    <rPh sb="0" eb="2">
      <t>マニワ</t>
    </rPh>
    <rPh sb="2" eb="3">
      <t>シ</t>
    </rPh>
    <phoneticPr fontId="25"/>
  </si>
  <si>
    <t>ヤマトレンギョウ、アテツマンサク、キンキマメザクラ、ゲンカイツツジなど</t>
    <phoneticPr fontId="25"/>
  </si>
  <si>
    <t>吉備高原を代表するアカマツ林</t>
    <rPh sb="0" eb="2">
      <t>キビ</t>
    </rPh>
    <rPh sb="2" eb="4">
      <t>コウゲン</t>
    </rPh>
    <rPh sb="5" eb="7">
      <t>ダイヒョウ</t>
    </rPh>
    <rPh sb="13" eb="14">
      <t>リン</t>
    </rPh>
    <phoneticPr fontId="25"/>
  </si>
  <si>
    <t>こいがくぼ</t>
    <phoneticPr fontId="25"/>
  </si>
  <si>
    <t>地域に特徴的なイズセンリョウを林床の優占種とするスダジイ、タブノキ等の常緑広葉樹林</t>
    <rPh sb="0" eb="2">
      <t>チイキ</t>
    </rPh>
    <rPh sb="3" eb="6">
      <t>トクチョウテキ</t>
    </rPh>
    <rPh sb="15" eb="16">
      <t>リン</t>
    </rPh>
    <rPh sb="16" eb="17">
      <t>トコ</t>
    </rPh>
    <rPh sb="18" eb="19">
      <t>ユウ</t>
    </rPh>
    <rPh sb="19" eb="20">
      <t>セン</t>
    </rPh>
    <rPh sb="20" eb="21">
      <t>シュ</t>
    </rPh>
    <rPh sb="33" eb="34">
      <t>トウ</t>
    </rPh>
    <rPh sb="35" eb="37">
      <t>ジョウリョク</t>
    </rPh>
    <rPh sb="37" eb="39">
      <t>コウヨウ</t>
    </rPh>
    <rPh sb="39" eb="41">
      <t>ジュリン</t>
    </rPh>
    <phoneticPr fontId="25"/>
  </si>
  <si>
    <t>H14.6.28
(H14.6.28)</t>
    <phoneticPr fontId="25"/>
  </si>
  <si>
    <t>広島</t>
    <rPh sb="0" eb="2">
      <t>ヒロシマ</t>
    </rPh>
    <phoneticPr fontId="25"/>
  </si>
  <si>
    <t>S48.10.25
(S51.6.18)</t>
    <phoneticPr fontId="25"/>
  </si>
  <si>
    <t>ヒノキ、ツガ、モミ、スギ、ツクシ
シャクナゲ、ゴヨウマツ、ベニドウダン</t>
    <phoneticPr fontId="25"/>
  </si>
  <si>
    <t>廿日市市</t>
    <rPh sb="0" eb="1">
      <t>廿</t>
    </rPh>
    <rPh sb="1" eb="2">
      <t>ニチ</t>
    </rPh>
    <rPh sb="2" eb="3">
      <t>イチ</t>
    </rPh>
    <rPh sb="3" eb="4">
      <t>シ</t>
    </rPh>
    <phoneticPr fontId="25"/>
  </si>
  <si>
    <t>万古渓</t>
    <rPh sb="0" eb="1">
      <t>マン</t>
    </rPh>
    <rPh sb="1" eb="2">
      <t>フル</t>
    </rPh>
    <rPh sb="2" eb="3">
      <t>タニ</t>
    </rPh>
    <phoneticPr fontId="25"/>
  </si>
  <si>
    <t>S51.3.10
(S51.3.10)</t>
    <phoneticPr fontId="25"/>
  </si>
  <si>
    <t>あてぎしま・かまとみさき</t>
    <phoneticPr fontId="25"/>
  </si>
  <si>
    <t>滝､曲流、石灰岩峰、二畳紀海成層である輝緑凝灰岩</t>
    <rPh sb="0" eb="1">
      <t>タキ</t>
    </rPh>
    <rPh sb="2" eb="3">
      <t>マ</t>
    </rPh>
    <rPh sb="3" eb="4">
      <t>リュウ</t>
    </rPh>
    <rPh sb="5" eb="8">
      <t>セッカイガン</t>
    </rPh>
    <rPh sb="8" eb="9">
      <t>ミネ</t>
    </rPh>
    <rPh sb="10" eb="12">
      <t>ニジョウ</t>
    </rPh>
    <rPh sb="12" eb="13">
      <t>キ</t>
    </rPh>
    <rPh sb="13" eb="14">
      <t>カイ</t>
    </rPh>
    <rPh sb="14" eb="16">
      <t>セイソウ</t>
    </rPh>
    <rPh sb="19" eb="20">
      <t>テル</t>
    </rPh>
    <rPh sb="20" eb="21">
      <t>ミドリ</t>
    </rPh>
    <rPh sb="21" eb="24">
      <t>ギョウカイガン</t>
    </rPh>
    <phoneticPr fontId="25"/>
  </si>
  <si>
    <t>奇岩､岩壁､峯峰懸垂合流､コウヤマキ、ヒノキ、ヒメコマツ、ツガ</t>
    <rPh sb="0" eb="2">
      <t>キガン</t>
    </rPh>
    <rPh sb="3" eb="5">
      <t>イワカベ</t>
    </rPh>
    <rPh sb="6" eb="7">
      <t>ミネ</t>
    </rPh>
    <rPh sb="7" eb="8">
      <t>ミネ</t>
    </rPh>
    <rPh sb="8" eb="10">
      <t>ケンスイ</t>
    </rPh>
    <rPh sb="10" eb="12">
      <t>ゴウリュウ</t>
    </rPh>
    <phoneticPr fontId="25"/>
  </si>
  <si>
    <t>世羅郡世羅町</t>
    <rPh sb="0" eb="3">
      <t>セラグン</t>
    </rPh>
    <rPh sb="3" eb="5">
      <t>セラ</t>
    </rPh>
    <rPh sb="5" eb="6">
      <t>マチ</t>
    </rPh>
    <phoneticPr fontId="25"/>
  </si>
  <si>
    <t>じょうせいだき</t>
    <phoneticPr fontId="25"/>
  </si>
  <si>
    <t>S50.3.14
(S51.12.24)</t>
    <phoneticPr fontId="25"/>
  </si>
  <si>
    <t>常清滝</t>
    <rPh sb="0" eb="1">
      <t>ジョウ</t>
    </rPh>
    <rPh sb="1" eb="2">
      <t>セイ</t>
    </rPh>
    <rPh sb="2" eb="3">
      <t>タキ</t>
    </rPh>
    <phoneticPr fontId="25"/>
  </si>
  <si>
    <t>円錐形の独立峰、白亜紀流紋岩流に貫入した花崗岩の中心を岩株のように突きでた安山岩</t>
    <rPh sb="0" eb="2">
      <t>エンスイ</t>
    </rPh>
    <rPh sb="2" eb="3">
      <t>ケイ</t>
    </rPh>
    <rPh sb="4" eb="6">
      <t>ドクリツ</t>
    </rPh>
    <rPh sb="6" eb="7">
      <t>ミネ</t>
    </rPh>
    <rPh sb="8" eb="11">
      <t>ハクアキ</t>
    </rPh>
    <rPh sb="11" eb="14">
      <t>リュウモンガン</t>
    </rPh>
    <rPh sb="14" eb="15">
      <t>リュウ</t>
    </rPh>
    <rPh sb="16" eb="17">
      <t>ツラヌ</t>
    </rPh>
    <rPh sb="17" eb="18">
      <t>ニュウ</t>
    </rPh>
    <rPh sb="20" eb="23">
      <t>カコウガン</t>
    </rPh>
    <rPh sb="24" eb="26">
      <t>チュウシン</t>
    </rPh>
    <rPh sb="27" eb="28">
      <t>イワ</t>
    </rPh>
    <rPh sb="28" eb="29">
      <t>カブ</t>
    </rPh>
    <rPh sb="33" eb="34">
      <t>ツ</t>
    </rPh>
    <rPh sb="37" eb="40">
      <t>アンザンガン</t>
    </rPh>
    <phoneticPr fontId="25"/>
  </si>
  <si>
    <t>国東市</t>
    <rPh sb="0" eb="1">
      <t>クニ</t>
    </rPh>
    <rPh sb="1" eb="2">
      <t>ヒガシ</t>
    </rPh>
    <rPh sb="2" eb="3">
      <t>シ</t>
    </rPh>
    <phoneticPr fontId="25"/>
  </si>
  <si>
    <t>呉市</t>
    <rPh sb="0" eb="2">
      <t>クレシ</t>
    </rPh>
    <phoneticPr fontId="25"/>
  </si>
  <si>
    <t>クロマツ、アカマツ、コナラ、アベマキ、クスノキ、シイ、ハマエンドウ、ツルナ、ハマボウフウ等の海岸植生</t>
    <rPh sb="44" eb="45">
      <t>トウ</t>
    </rPh>
    <rPh sb="46" eb="48">
      <t>カイガン</t>
    </rPh>
    <rPh sb="48" eb="50">
      <t>ショクセイ</t>
    </rPh>
    <phoneticPr fontId="25"/>
  </si>
  <si>
    <t>柏島</t>
    <rPh sb="0" eb="1">
      <t>カシワ</t>
    </rPh>
    <rPh sb="1" eb="2">
      <t>ジマ</t>
    </rPh>
    <phoneticPr fontId="25"/>
  </si>
  <si>
    <t>小掛峡</t>
    <rPh sb="0" eb="1">
      <t>コ</t>
    </rPh>
    <rPh sb="1" eb="2">
      <t>ガ</t>
    </rPh>
    <rPh sb="2" eb="3">
      <t>キョウ</t>
    </rPh>
    <phoneticPr fontId="25"/>
  </si>
  <si>
    <t>広島市
廿日市市</t>
    <rPh sb="0" eb="3">
      <t>ヒロシマシ</t>
    </rPh>
    <phoneticPr fontId="25"/>
  </si>
  <si>
    <t>巨岩､奇岩よりなる独立峯､輝緑凝灰岩の砂岩､粘板岩の互層と花崗岩と屋根構造､クリ、シロモジ群落</t>
    <rPh sb="0" eb="2">
      <t>キョガン</t>
    </rPh>
    <rPh sb="3" eb="5">
      <t>キガン</t>
    </rPh>
    <rPh sb="9" eb="11">
      <t>ドクリツ</t>
    </rPh>
    <rPh sb="11" eb="12">
      <t>ミネ</t>
    </rPh>
    <rPh sb="13" eb="14">
      <t>テル</t>
    </rPh>
    <rPh sb="14" eb="15">
      <t>リョク</t>
    </rPh>
    <rPh sb="15" eb="18">
      <t>ギョウカイガン</t>
    </rPh>
    <rPh sb="19" eb="21">
      <t>サガン</t>
    </rPh>
    <rPh sb="22" eb="25">
      <t>ネンバンガン</t>
    </rPh>
    <rPh sb="26" eb="27">
      <t>ゴ</t>
    </rPh>
    <rPh sb="27" eb="28">
      <t>ソウ</t>
    </rPh>
    <rPh sb="29" eb="32">
      <t>カコウガン</t>
    </rPh>
    <rPh sb="33" eb="35">
      <t>ヤネ</t>
    </rPh>
    <rPh sb="35" eb="37">
      <t>コウゾウ</t>
    </rPh>
    <rPh sb="45" eb="47">
      <t>グンラク</t>
    </rPh>
    <phoneticPr fontId="25"/>
  </si>
  <si>
    <t>大峯山</t>
    <rPh sb="0" eb="1">
      <t>オオ</t>
    </rPh>
    <rPh sb="1" eb="2">
      <t>ミネ</t>
    </rPh>
    <rPh sb="2" eb="3">
      <t>サン</t>
    </rPh>
    <phoneticPr fontId="25"/>
  </si>
  <si>
    <t>ふくおうじやま</t>
    <phoneticPr fontId="25"/>
  </si>
  <si>
    <t>針広混交林</t>
    <rPh sb="0" eb="1">
      <t>シン</t>
    </rPh>
    <rPh sb="1" eb="2">
      <t>コウ</t>
    </rPh>
    <rPh sb="2" eb="4">
      <t>コンコウ</t>
    </rPh>
    <rPh sb="4" eb="5">
      <t>リン</t>
    </rPh>
    <phoneticPr fontId="25"/>
  </si>
  <si>
    <t>ヒノキ、アカマツ、シイ、アラカシ
シャクナゲ</t>
    <phoneticPr fontId="25"/>
  </si>
  <si>
    <t>円錐形の独立峰
石英斑岩と砂礫層を貫いた玄武岩丘</t>
    <rPh sb="0" eb="2">
      <t>エンスイ</t>
    </rPh>
    <rPh sb="2" eb="3">
      <t>ケイ</t>
    </rPh>
    <rPh sb="4" eb="6">
      <t>ドクリツ</t>
    </rPh>
    <rPh sb="6" eb="7">
      <t>ミネ</t>
    </rPh>
    <rPh sb="8" eb="10">
      <t>セキエイ</t>
    </rPh>
    <rPh sb="10" eb="12">
      <t>ハンガン</t>
    </rPh>
    <rPh sb="13" eb="15">
      <t>サレキ</t>
    </rPh>
    <rPh sb="15" eb="16">
      <t>ソウ</t>
    </rPh>
    <rPh sb="17" eb="18">
      <t>ツラヌ</t>
    </rPh>
    <rPh sb="20" eb="23">
      <t>ゲンブガン</t>
    </rPh>
    <rPh sb="23" eb="24">
      <t>オカ</t>
    </rPh>
    <phoneticPr fontId="25"/>
  </si>
  <si>
    <t>おじかやま</t>
    <phoneticPr fontId="25"/>
  </si>
  <si>
    <t>三次市</t>
    <rPh sb="0" eb="3">
      <t>サンジシ</t>
    </rPh>
    <phoneticPr fontId="25"/>
  </si>
  <si>
    <t>男鹿山</t>
    <rPh sb="0" eb="1">
      <t>オ</t>
    </rPh>
    <rPh sb="1" eb="2">
      <t>シカ</t>
    </rPh>
    <rPh sb="2" eb="3">
      <t>ヤマ</t>
    </rPh>
    <phoneticPr fontId="25"/>
  </si>
  <si>
    <t>たきやまきょう</t>
    <phoneticPr fontId="25"/>
  </si>
  <si>
    <t>滝山峡</t>
    <rPh sb="0" eb="2">
      <t>タキヤマ</t>
    </rPh>
    <rPh sb="2" eb="3">
      <t>キョウ</t>
    </rPh>
    <phoneticPr fontId="25"/>
  </si>
  <si>
    <t>S53.12.1
(S53.12.1)</t>
    <phoneticPr fontId="25"/>
  </si>
  <si>
    <t>植物の自生地
湿原</t>
    <rPh sb="0" eb="2">
      <t>ショクブツ</t>
    </rPh>
    <rPh sb="3" eb="6">
      <t>ジセイチ</t>
    </rPh>
    <rPh sb="7" eb="9">
      <t>シツゲン</t>
    </rPh>
    <phoneticPr fontId="25"/>
  </si>
  <si>
    <t>くろかわのみょうじんやま</t>
    <phoneticPr fontId="25"/>
  </si>
  <si>
    <t>かんのせきょう</t>
    <phoneticPr fontId="25"/>
  </si>
  <si>
    <t>三次市
庄原市</t>
    <rPh sb="0" eb="3">
      <t>サンジシ</t>
    </rPh>
    <rPh sb="4" eb="5">
      <t>ショウ</t>
    </rPh>
    <rPh sb="5" eb="6">
      <t>ハラ</t>
    </rPh>
    <rPh sb="6" eb="7">
      <t>シ</t>
    </rPh>
    <phoneticPr fontId="25"/>
  </si>
  <si>
    <t>地形､自然現象､河川</t>
    <rPh sb="0" eb="2">
      <t>チケイ</t>
    </rPh>
    <rPh sb="3" eb="5">
      <t>シゼン</t>
    </rPh>
    <rPh sb="5" eb="7">
      <t>ゲンショウ</t>
    </rPh>
    <rPh sb="8" eb="10">
      <t>カセン</t>
    </rPh>
    <phoneticPr fontId="25"/>
  </si>
  <si>
    <t>日田市</t>
    <rPh sb="0" eb="3">
      <t>ヒタシ</t>
    </rPh>
    <phoneticPr fontId="25"/>
  </si>
  <si>
    <t>神之瀬峡</t>
    <rPh sb="0" eb="1">
      <t>カミ</t>
    </rPh>
    <rPh sb="1" eb="2">
      <t>ノ</t>
    </rPh>
    <rPh sb="2" eb="3">
      <t>セ</t>
    </rPh>
    <rPh sb="3" eb="4">
      <t>キョウ</t>
    </rPh>
    <phoneticPr fontId="25"/>
  </si>
  <si>
    <t>巨岩群の岩海
イワタケ</t>
    <rPh sb="0" eb="2">
      <t>キョガン</t>
    </rPh>
    <rPh sb="2" eb="3">
      <t>グン</t>
    </rPh>
    <rPh sb="4" eb="5">
      <t>イワ</t>
    </rPh>
    <rPh sb="5" eb="6">
      <t>ウミ</t>
    </rPh>
    <phoneticPr fontId="25"/>
  </si>
  <si>
    <t>岳山</t>
    <rPh sb="0" eb="1">
      <t>タケ</t>
    </rPh>
    <rPh sb="1" eb="2">
      <t>ヤマ</t>
    </rPh>
    <phoneticPr fontId="25"/>
  </si>
  <si>
    <t>神石郡神石高原町</t>
    <rPh sb="0" eb="1">
      <t>カミ</t>
    </rPh>
    <rPh sb="1" eb="2">
      <t>イシ</t>
    </rPh>
    <rPh sb="2" eb="3">
      <t>グン</t>
    </rPh>
    <rPh sb="3" eb="5">
      <t>カミイシ</t>
    </rPh>
    <rPh sb="5" eb="8">
      <t>タカハラチョウ</t>
    </rPh>
    <phoneticPr fontId="25"/>
  </si>
  <si>
    <t>阿下川</t>
    <rPh sb="0" eb="1">
      <t>ア</t>
    </rPh>
    <rPh sb="1" eb="2">
      <t>ゲ</t>
    </rPh>
    <rPh sb="2" eb="3">
      <t>ガワ</t>
    </rPh>
    <phoneticPr fontId="25"/>
  </si>
  <si>
    <t>猫山</t>
    <rPh sb="0" eb="1">
      <t>ネコ</t>
    </rPh>
    <rPh sb="1" eb="2">
      <t>ヤマ</t>
    </rPh>
    <phoneticPr fontId="25"/>
  </si>
  <si>
    <t>三次市
世羅郡世羅町</t>
    <rPh sb="0" eb="3">
      <t>サンジシ</t>
    </rPh>
    <rPh sb="4" eb="7">
      <t>セラグン</t>
    </rPh>
    <rPh sb="7" eb="9">
      <t>セラ</t>
    </rPh>
    <rPh sb="9" eb="10">
      <t>マチ</t>
    </rPh>
    <phoneticPr fontId="25"/>
  </si>
  <si>
    <t>品の滝</t>
    <rPh sb="0" eb="1">
      <t>シナ</t>
    </rPh>
    <rPh sb="2" eb="3">
      <t>タキ</t>
    </rPh>
    <phoneticPr fontId="25"/>
  </si>
  <si>
    <t>ブナ、ミズナラ、サワグルミ、クリ等</t>
    <rPh sb="16" eb="17">
      <t>トウ</t>
    </rPh>
    <phoneticPr fontId="25"/>
  </si>
  <si>
    <t>吾妻槙原谷</t>
    <rPh sb="0" eb="2">
      <t>アヅマ</t>
    </rPh>
    <rPh sb="2" eb="4">
      <t>マキハラ</t>
    </rPh>
    <rPh sb="4" eb="5">
      <t>タニ</t>
    </rPh>
    <phoneticPr fontId="25"/>
  </si>
  <si>
    <t>三次市</t>
    <rPh sb="0" eb="2">
      <t>ミヨシ</t>
    </rPh>
    <rPh sb="2" eb="3">
      <t>シ</t>
    </rPh>
    <phoneticPr fontId="25"/>
  </si>
  <si>
    <t>円錐形の独立峰
火成岩類の上に乗る砂礫層を貫く玄武岩丘</t>
    <rPh sb="0" eb="2">
      <t>エンスイ</t>
    </rPh>
    <rPh sb="2" eb="3">
      <t>ケイ</t>
    </rPh>
    <rPh sb="4" eb="6">
      <t>ドクリツ</t>
    </rPh>
    <rPh sb="6" eb="7">
      <t>ミネ</t>
    </rPh>
    <rPh sb="8" eb="11">
      <t>カセイガン</t>
    </rPh>
    <rPh sb="11" eb="12">
      <t>ルイ</t>
    </rPh>
    <rPh sb="13" eb="14">
      <t>ウエ</t>
    </rPh>
    <rPh sb="15" eb="16">
      <t>ノ</t>
    </rPh>
    <rPh sb="17" eb="19">
      <t>サレキ</t>
    </rPh>
    <rPh sb="19" eb="20">
      <t>ソウ</t>
    </rPh>
    <rPh sb="21" eb="22">
      <t>ツラヌ</t>
    </rPh>
    <rPh sb="23" eb="26">
      <t>ゲンブガン</t>
    </rPh>
    <rPh sb="26" eb="27">
      <t>オカ</t>
    </rPh>
    <phoneticPr fontId="25"/>
  </si>
  <si>
    <t>スズラン</t>
    <phoneticPr fontId="25"/>
  </si>
  <si>
    <t>山県郡北広島町</t>
    <rPh sb="0" eb="2">
      <t>ヤマガタ</t>
    </rPh>
    <rPh sb="2" eb="3">
      <t>グン</t>
    </rPh>
    <rPh sb="3" eb="6">
      <t>キタヒロシマ</t>
    </rPh>
    <rPh sb="6" eb="7">
      <t>チョウ</t>
    </rPh>
    <phoneticPr fontId="25"/>
  </si>
  <si>
    <t>地形､地質
湿原､植物等自生地､野生動物の生息地</t>
    <rPh sb="0" eb="2">
      <t>チケイ</t>
    </rPh>
    <rPh sb="3" eb="5">
      <t>チシツ</t>
    </rPh>
    <rPh sb="6" eb="8">
      <t>シツゲン</t>
    </rPh>
    <rPh sb="9" eb="11">
      <t>ショクブツ</t>
    </rPh>
    <rPh sb="11" eb="12">
      <t>トウ</t>
    </rPh>
    <rPh sb="12" eb="15">
      <t>ジセイチ</t>
    </rPh>
    <rPh sb="16" eb="18">
      <t>ヤセイ</t>
    </rPh>
    <rPh sb="18" eb="20">
      <t>ドウブツ</t>
    </rPh>
    <rPh sb="21" eb="24">
      <t>セイソクチ</t>
    </rPh>
    <phoneticPr fontId="25"/>
  </si>
  <si>
    <t>準平原地形､中間湿原､トキソウ、カキラン、ミズチドリ等ブチサンショウウオ、ゴキ、カワヤツメ等</t>
    <rPh sb="0" eb="1">
      <t>ジュン</t>
    </rPh>
    <rPh sb="1" eb="3">
      <t>ヘイゲン</t>
    </rPh>
    <rPh sb="3" eb="5">
      <t>チケイ</t>
    </rPh>
    <rPh sb="6" eb="8">
      <t>チュウカン</t>
    </rPh>
    <rPh sb="8" eb="10">
      <t>シツゲン</t>
    </rPh>
    <rPh sb="26" eb="27">
      <t>トウ</t>
    </rPh>
    <rPh sb="45" eb="46">
      <t>トウ</t>
    </rPh>
    <phoneticPr fontId="25"/>
  </si>
  <si>
    <t>八幡湿原</t>
    <rPh sb="0" eb="2">
      <t>ヤハタ</t>
    </rPh>
    <rPh sb="2" eb="4">
      <t>シツゲン</t>
    </rPh>
    <phoneticPr fontId="25"/>
  </si>
  <si>
    <t>キエビネ、エビネ、ミヤコアオイ、ギフチョウ、フタコブルリハナカミキリ、陸産貝類等</t>
    <rPh sb="35" eb="36">
      <t>リク</t>
    </rPh>
    <rPh sb="36" eb="37">
      <t>サン</t>
    </rPh>
    <rPh sb="37" eb="39">
      <t>カイルイ</t>
    </rPh>
    <rPh sb="39" eb="40">
      <t>トウ</t>
    </rPh>
    <phoneticPr fontId="25"/>
  </si>
  <si>
    <t>徳島</t>
    <rPh sb="0" eb="2">
      <t>トクシマ</t>
    </rPh>
    <phoneticPr fontId="25"/>
  </si>
  <si>
    <t>たかまるやま</t>
    <phoneticPr fontId="25"/>
  </si>
  <si>
    <t>テンニンカ、ヤナギバモクマオウ　　北限
オグルマ、サワオグルマ　　南限</t>
    <rPh sb="17" eb="19">
      <t>ホクゲン</t>
    </rPh>
    <rPh sb="33" eb="35">
      <t>ナンゲン</t>
    </rPh>
    <phoneticPr fontId="25"/>
  </si>
  <si>
    <t>S52.3.11
(S53.4.4)</t>
    <phoneticPr fontId="25"/>
  </si>
  <si>
    <t>勝浦郡上勝町</t>
    <rPh sb="0" eb="3">
      <t>カツウラグン</t>
    </rPh>
    <rPh sb="3" eb="4">
      <t>ウエ</t>
    </rPh>
    <rPh sb="4" eb="5">
      <t>カツ</t>
    </rPh>
    <rPh sb="5" eb="6">
      <t>チョウ</t>
    </rPh>
    <phoneticPr fontId="25"/>
  </si>
  <si>
    <t>のかのいけやま</t>
    <phoneticPr fontId="25"/>
  </si>
  <si>
    <t>S57.1.29
(S57.7.20)</t>
    <phoneticPr fontId="25"/>
  </si>
  <si>
    <t>三好市</t>
    <rPh sb="0" eb="3">
      <t>ミヨシシ</t>
    </rPh>
    <phoneticPr fontId="25"/>
  </si>
  <si>
    <t>香川</t>
    <rPh sb="0" eb="2">
      <t>カガワ</t>
    </rPh>
    <phoneticPr fontId="25"/>
  </si>
  <si>
    <t>S54.7.5
(S54.7.5)</t>
    <phoneticPr fontId="25"/>
  </si>
  <si>
    <t>アカマツ、ウバメガシ群落
ビュート地形､グレーディング層</t>
    <rPh sb="10" eb="12">
      <t>グンラク</t>
    </rPh>
    <rPh sb="17" eb="19">
      <t>チケイ</t>
    </rPh>
    <rPh sb="27" eb="28">
      <t>ソウ</t>
    </rPh>
    <phoneticPr fontId="25"/>
  </si>
  <si>
    <t>ふじおさん</t>
    <phoneticPr fontId="25"/>
  </si>
  <si>
    <t>高松市</t>
    <rPh sb="0" eb="3">
      <t>タカマツシ</t>
    </rPh>
    <phoneticPr fontId="25"/>
  </si>
  <si>
    <t>アカマツの天然林
アラカシ、ツブラジイ群落</t>
    <rPh sb="5" eb="8">
      <t>テンネンリン</t>
    </rPh>
    <rPh sb="19" eb="21">
      <t>グンラク</t>
    </rPh>
    <phoneticPr fontId="25"/>
  </si>
  <si>
    <t>藤尾山</t>
    <rPh sb="0" eb="2">
      <t>フジオ</t>
    </rPh>
    <rPh sb="2" eb="3">
      <t>サン</t>
    </rPh>
    <phoneticPr fontId="25"/>
  </si>
  <si>
    <t>みずし</t>
    <phoneticPr fontId="25"/>
  </si>
  <si>
    <t>東かがわ市</t>
    <rPh sb="0" eb="1">
      <t>ヒガシ</t>
    </rPh>
    <rPh sb="4" eb="5">
      <t>シ</t>
    </rPh>
    <phoneticPr fontId="25"/>
  </si>
  <si>
    <t>ヒメシダ、クリハランなどシダ40余種、ミミズバイ、タイミンタチバナシリブカガシなどの常緑広葉樹林</t>
    <rPh sb="16" eb="17">
      <t>ヨ</t>
    </rPh>
    <rPh sb="17" eb="18">
      <t>シュ</t>
    </rPh>
    <rPh sb="42" eb="44">
      <t>ジョウリョク</t>
    </rPh>
    <rPh sb="44" eb="46">
      <t>コウヨウ</t>
    </rPh>
    <rPh sb="46" eb="48">
      <t>ジュリン</t>
    </rPh>
    <phoneticPr fontId="25"/>
  </si>
  <si>
    <t>水主</t>
    <rPh sb="0" eb="1">
      <t>ミズ</t>
    </rPh>
    <rPh sb="1" eb="2">
      <t>ヌシ</t>
    </rPh>
    <phoneticPr fontId="25"/>
  </si>
  <si>
    <t>にょたいさん</t>
    <phoneticPr fontId="25"/>
  </si>
  <si>
    <t>特異な差別侵蝕によって形成された険しい花崗岩の起伏に富んだ地形</t>
    <rPh sb="0" eb="2">
      <t>トクイ</t>
    </rPh>
    <rPh sb="3" eb="5">
      <t>サベツ</t>
    </rPh>
    <rPh sb="5" eb="7">
      <t>シンショク</t>
    </rPh>
    <rPh sb="11" eb="13">
      <t>ケイセイ</t>
    </rPh>
    <rPh sb="16" eb="17">
      <t>ケワ</t>
    </rPh>
    <rPh sb="19" eb="22">
      <t>カコウガン</t>
    </rPh>
    <rPh sb="23" eb="25">
      <t>キフク</t>
    </rPh>
    <rPh sb="26" eb="27">
      <t>ト</t>
    </rPh>
    <rPh sb="29" eb="31">
      <t>チケイ</t>
    </rPh>
    <phoneticPr fontId="25"/>
  </si>
  <si>
    <t>4地域</t>
    <rPh sb="1" eb="3">
      <t>チイキ</t>
    </rPh>
    <phoneticPr fontId="25"/>
  </si>
  <si>
    <t>愛媛</t>
    <rPh sb="0" eb="2">
      <t>エヒメ</t>
    </rPh>
    <phoneticPr fontId="25"/>
  </si>
  <si>
    <t>新居浜市
四国中央市</t>
    <rPh sb="0" eb="4">
      <t>ニイハマシ</t>
    </rPh>
    <rPh sb="5" eb="7">
      <t>シコク</t>
    </rPh>
    <rPh sb="7" eb="9">
      <t>チュウオウ</t>
    </rPh>
    <rPh sb="9" eb="10">
      <t>シ</t>
    </rPh>
    <phoneticPr fontId="25"/>
  </si>
  <si>
    <t>植物の自生地
天然林､地形
地質､高山亜高山性植生</t>
    <rPh sb="0" eb="2">
      <t>ショクブツ</t>
    </rPh>
    <rPh sb="3" eb="6">
      <t>ジセイチ</t>
    </rPh>
    <rPh sb="7" eb="10">
      <t>テンネンリン</t>
    </rPh>
    <rPh sb="11" eb="13">
      <t>チケイ</t>
    </rPh>
    <rPh sb="14" eb="16">
      <t>チシツ</t>
    </rPh>
    <rPh sb="17" eb="19">
      <t>コウザン</t>
    </rPh>
    <rPh sb="19" eb="20">
      <t>ア</t>
    </rPh>
    <rPh sb="20" eb="23">
      <t>コウザンセイ</t>
    </rPh>
    <rPh sb="23" eb="25">
      <t>ショクセイ</t>
    </rPh>
    <phoneticPr fontId="25"/>
  </si>
  <si>
    <t>樫原</t>
    <rPh sb="0" eb="2">
      <t>カシハラ</t>
    </rPh>
    <phoneticPr fontId="25"/>
  </si>
  <si>
    <t>五葉松(ヒメコマツ)､コケモモ、天然ヒノキ
アカモノ、角せん岩､かんらん岩
ツガザクラ</t>
    <rPh sb="0" eb="2">
      <t>ゴヨウ</t>
    </rPh>
    <rPh sb="2" eb="3">
      <t>マツ</t>
    </rPh>
    <rPh sb="16" eb="18">
      <t>テンネン</t>
    </rPh>
    <rPh sb="27" eb="28">
      <t>カド</t>
    </rPh>
    <rPh sb="30" eb="31">
      <t>イワ</t>
    </rPh>
    <rPh sb="36" eb="37">
      <t>イワ</t>
    </rPh>
    <phoneticPr fontId="25"/>
  </si>
  <si>
    <t>S52.11.8
(S52.11.8)</t>
    <phoneticPr fontId="25"/>
  </si>
  <si>
    <t>西予市
喜多郡内子町</t>
    <rPh sb="0" eb="1">
      <t>ニシ</t>
    </rPh>
    <rPh sb="1" eb="2">
      <t>ヨ</t>
    </rPh>
    <rPh sb="2" eb="3">
      <t>シ</t>
    </rPh>
    <rPh sb="4" eb="7">
      <t>キタグン</t>
    </rPh>
    <rPh sb="7" eb="9">
      <t>ウチコ</t>
    </rPh>
    <rPh sb="9" eb="10">
      <t>チョウ</t>
    </rPh>
    <phoneticPr fontId="25"/>
  </si>
  <si>
    <t>ブナの群落</t>
    <rPh sb="3" eb="5">
      <t>グンラク</t>
    </rPh>
    <phoneticPr fontId="25"/>
  </si>
  <si>
    <t>小屋山</t>
    <rPh sb="0" eb="2">
      <t>コヤ</t>
    </rPh>
    <rPh sb="2" eb="3">
      <t>ヤマ</t>
    </rPh>
    <phoneticPr fontId="25"/>
  </si>
  <si>
    <t>かしま</t>
    <phoneticPr fontId="25"/>
  </si>
  <si>
    <t>S55.8.15
(S55.8.15)</t>
    <phoneticPr fontId="25"/>
  </si>
  <si>
    <t>幡多郡黒潮町</t>
    <rPh sb="0" eb="2">
      <t>ハタ</t>
    </rPh>
    <rPh sb="2" eb="3">
      <t>グン</t>
    </rPh>
    <rPh sb="3" eb="5">
      <t>クロシオ</t>
    </rPh>
    <rPh sb="5" eb="6">
      <t>マチ</t>
    </rPh>
    <phoneticPr fontId="25"/>
  </si>
  <si>
    <t>福岡</t>
    <rPh sb="0" eb="2">
      <t>フクオカ</t>
    </rPh>
    <phoneticPr fontId="25"/>
  </si>
  <si>
    <t>いの</t>
    <phoneticPr fontId="25"/>
  </si>
  <si>
    <t>おおしま</t>
    <phoneticPr fontId="25"/>
  </si>
  <si>
    <t>みょうけん</t>
    <phoneticPr fontId="25"/>
  </si>
  <si>
    <t>宗像市</t>
    <rPh sb="0" eb="3">
      <t>ムナカタシ</t>
    </rPh>
    <phoneticPr fontId="25"/>
  </si>
  <si>
    <t>久良木湿原</t>
    <rPh sb="0" eb="1">
      <t>キュウ</t>
    </rPh>
    <rPh sb="3" eb="5">
      <t>シツゲン</t>
    </rPh>
    <phoneticPr fontId="25"/>
  </si>
  <si>
    <t>海岸植物群落</t>
    <rPh sb="0" eb="2">
      <t>カイガン</t>
    </rPh>
    <rPh sb="2" eb="4">
      <t>ショクブツ</t>
    </rPh>
    <rPh sb="4" eb="6">
      <t>グンラク</t>
    </rPh>
    <phoneticPr fontId="25"/>
  </si>
  <si>
    <t>ハマヒサカキを主体とした優れた海岸植物群落</t>
    <rPh sb="7" eb="9">
      <t>シュタイ</t>
    </rPh>
    <rPh sb="12" eb="13">
      <t>スグ</t>
    </rPh>
    <rPh sb="15" eb="17">
      <t>カイガン</t>
    </rPh>
    <rPh sb="17" eb="19">
      <t>ショクブツ</t>
    </rPh>
    <rPh sb="19" eb="21">
      <t>グンラク</t>
    </rPh>
    <phoneticPr fontId="25"/>
  </si>
  <si>
    <t>朝倉市</t>
    <rPh sb="0" eb="2">
      <t>アサクラ</t>
    </rPh>
    <rPh sb="2" eb="3">
      <t>シ</t>
    </rPh>
    <phoneticPr fontId="25"/>
  </si>
  <si>
    <t>おきのしま</t>
    <phoneticPr fontId="25"/>
  </si>
  <si>
    <t>S58.3.31
(S58.8.13)</t>
    <phoneticPr fontId="25"/>
  </si>
  <si>
    <t>沖ノ島</t>
    <rPh sb="0" eb="1">
      <t>オキ</t>
    </rPh>
    <rPh sb="2" eb="3">
      <t>シマ</t>
    </rPh>
    <phoneticPr fontId="25"/>
  </si>
  <si>
    <t>佐賀</t>
    <rPh sb="0" eb="2">
      <t>サガ</t>
    </rPh>
    <phoneticPr fontId="25"/>
  </si>
  <si>
    <t>かしばる</t>
    <phoneticPr fontId="25"/>
  </si>
  <si>
    <t>唐津市</t>
    <rPh sb="0" eb="2">
      <t>カラツ</t>
    </rPh>
    <rPh sb="2" eb="3">
      <t>シ</t>
    </rPh>
    <phoneticPr fontId="25"/>
  </si>
  <si>
    <t>ミツガシワ、サギソウ、トキソウ、オオミズゴケ等湿地植物　オニヤンマ、ハッチョウトンボ等昆虫類</t>
    <rPh sb="22" eb="23">
      <t>トウ</t>
    </rPh>
    <rPh sb="23" eb="25">
      <t>シッチ</t>
    </rPh>
    <rPh sb="25" eb="27">
      <t>ショクブツ</t>
    </rPh>
    <rPh sb="42" eb="43">
      <t>トウ</t>
    </rPh>
    <rPh sb="43" eb="46">
      <t>コンチュウルイ</t>
    </rPh>
    <phoneticPr fontId="25"/>
  </si>
  <si>
    <t>H14.10.31
（H14.10.31)</t>
    <phoneticPr fontId="25"/>
  </si>
  <si>
    <t>たらだけ</t>
    <phoneticPr fontId="25"/>
  </si>
  <si>
    <t>藤津郡太良町</t>
    <rPh sb="0" eb="3">
      <t>フジツグン</t>
    </rPh>
    <rPh sb="3" eb="6">
      <t>タラチョウ</t>
    </rPh>
    <phoneticPr fontId="25"/>
  </si>
  <si>
    <t>やがためざきにしかいがん</t>
    <phoneticPr fontId="25"/>
  </si>
  <si>
    <t>植物の自生地、天然林野生動物の生息地</t>
    <rPh sb="0" eb="2">
      <t>ショクブツ</t>
    </rPh>
    <rPh sb="3" eb="5">
      <t>ジセイ</t>
    </rPh>
    <rPh sb="5" eb="6">
      <t>チ</t>
    </rPh>
    <rPh sb="7" eb="10">
      <t>テンネンリン</t>
    </rPh>
    <rPh sb="10" eb="12">
      <t>ヤセイ</t>
    </rPh>
    <rPh sb="12" eb="14">
      <t>ドウブツ</t>
    </rPh>
    <rPh sb="15" eb="18">
      <t>セイソクチ</t>
    </rPh>
    <phoneticPr fontId="25"/>
  </si>
  <si>
    <t>オサシダ、ツルデンダ等の植物　　　　　　　　　　　　ヤマネ等の動物</t>
    <rPh sb="10" eb="11">
      <t>トウ</t>
    </rPh>
    <rPh sb="12" eb="14">
      <t>ショクブツ</t>
    </rPh>
    <rPh sb="29" eb="30">
      <t>トウ</t>
    </rPh>
    <rPh sb="31" eb="33">
      <t>ドウブツ</t>
    </rPh>
    <phoneticPr fontId="25"/>
  </si>
  <si>
    <t>長崎</t>
    <rPh sb="0" eb="2">
      <t>ナガサキ</t>
    </rPh>
    <phoneticPr fontId="25"/>
  </si>
  <si>
    <t>こくぞうさん</t>
    <phoneticPr fontId="25"/>
  </si>
  <si>
    <t>豊肥火山岩類(凝灰角礫岩)のモナードノック(残存丘)</t>
    <rPh sb="0" eb="1">
      <t>トヨ</t>
    </rPh>
    <rPh sb="1" eb="2">
      <t>コ</t>
    </rPh>
    <rPh sb="2" eb="5">
      <t>カザンガン</t>
    </rPh>
    <rPh sb="5" eb="6">
      <t>ルイ</t>
    </rPh>
    <rPh sb="7" eb="8">
      <t>ギョウ</t>
    </rPh>
    <rPh sb="8" eb="9">
      <t>ハイ</t>
    </rPh>
    <rPh sb="9" eb="10">
      <t>カク</t>
    </rPh>
    <rPh sb="10" eb="12">
      <t>レキガン</t>
    </rPh>
    <rPh sb="22" eb="24">
      <t>ザンゾン</t>
    </rPh>
    <rPh sb="24" eb="25">
      <t>オカ</t>
    </rPh>
    <phoneticPr fontId="25"/>
  </si>
  <si>
    <t>虚空蔵山</t>
    <rPh sb="0" eb="2">
      <t>コクウ</t>
    </rPh>
    <rPh sb="2" eb="3">
      <t>クラ</t>
    </rPh>
    <rPh sb="3" eb="4">
      <t>ヤマ</t>
    </rPh>
    <phoneticPr fontId="25"/>
  </si>
  <si>
    <t>あぶんぜかいがん</t>
    <phoneticPr fontId="25"/>
  </si>
  <si>
    <t>S51.12.17
S57.11.27
(縮小)</t>
    <rPh sb="21" eb="23">
      <t>シュクショウ</t>
    </rPh>
    <phoneticPr fontId="25"/>
  </si>
  <si>
    <t>玄武岩溶岩海岸</t>
    <rPh sb="0" eb="3">
      <t>ゲンブガン</t>
    </rPh>
    <rPh sb="3" eb="5">
      <t>ヨウガン</t>
    </rPh>
    <rPh sb="5" eb="7">
      <t>カイガン</t>
    </rPh>
    <phoneticPr fontId="25"/>
  </si>
  <si>
    <t>たのうらかいがん</t>
    <phoneticPr fontId="25"/>
  </si>
  <si>
    <t>田ノ浦海岸</t>
    <rPh sb="0" eb="1">
      <t>タ</t>
    </rPh>
    <rPh sb="2" eb="3">
      <t>ウラ</t>
    </rPh>
    <rPh sb="3" eb="5">
      <t>カイガン</t>
    </rPh>
    <phoneticPr fontId="25"/>
  </si>
  <si>
    <t>S51.12.17
(S59.4.6)</t>
    <phoneticPr fontId="25"/>
  </si>
  <si>
    <t>末津島､前島</t>
    <rPh sb="0" eb="1">
      <t>スエ</t>
    </rPh>
    <rPh sb="1" eb="3">
      <t>ツシマ</t>
    </rPh>
    <rPh sb="4" eb="6">
      <t>マエシマ</t>
    </rPh>
    <phoneticPr fontId="25"/>
  </si>
  <si>
    <t>しゅうとがしま・なぎさきかいがん</t>
    <phoneticPr fontId="25"/>
  </si>
  <si>
    <t>沈降海岸､海蝕崖、板状節理</t>
    <rPh sb="0" eb="2">
      <t>チンコウ</t>
    </rPh>
    <rPh sb="2" eb="4">
      <t>カイガン</t>
    </rPh>
    <rPh sb="5" eb="6">
      <t>カイ</t>
    </rPh>
    <rPh sb="6" eb="7">
      <t>ショク</t>
    </rPh>
    <rPh sb="7" eb="8">
      <t>ガケ</t>
    </rPh>
    <rPh sb="9" eb="11">
      <t>イタジョウ</t>
    </rPh>
    <rPh sb="11" eb="13">
      <t>セツリ</t>
    </rPh>
    <phoneticPr fontId="25"/>
  </si>
  <si>
    <t>断層地形海岸</t>
    <rPh sb="0" eb="2">
      <t>ダンソウ</t>
    </rPh>
    <rPh sb="2" eb="4">
      <t>チケイ</t>
    </rPh>
    <rPh sb="4" eb="6">
      <t>カイガン</t>
    </rPh>
    <phoneticPr fontId="25"/>
  </si>
  <si>
    <t>たかみねにしかいがん</t>
    <phoneticPr fontId="25"/>
  </si>
  <si>
    <t>高峰西海岸</t>
    <rPh sb="0" eb="2">
      <t>タカミネ</t>
    </rPh>
    <rPh sb="2" eb="5">
      <t>ニシカイガン</t>
    </rPh>
    <phoneticPr fontId="25"/>
  </si>
  <si>
    <t>つわざきかいがん</t>
    <phoneticPr fontId="25"/>
  </si>
  <si>
    <t>断層崖、海蝕地形
海岸低木群落
(主にマサキ、トベラ群落)</t>
    <rPh sb="0" eb="2">
      <t>ダンソウ</t>
    </rPh>
    <rPh sb="2" eb="3">
      <t>ガケ</t>
    </rPh>
    <rPh sb="4" eb="5">
      <t>カイ</t>
    </rPh>
    <rPh sb="5" eb="6">
      <t>ショク</t>
    </rPh>
    <rPh sb="6" eb="8">
      <t>チケイ</t>
    </rPh>
    <rPh sb="9" eb="11">
      <t>カイガン</t>
    </rPh>
    <rPh sb="11" eb="12">
      <t>テイ</t>
    </rPh>
    <rPh sb="12" eb="13">
      <t>キ</t>
    </rPh>
    <rPh sb="13" eb="15">
      <t>グンラク</t>
    </rPh>
    <rPh sb="17" eb="18">
      <t>オモ</t>
    </rPh>
    <rPh sb="26" eb="28">
      <t>グンラク</t>
    </rPh>
    <phoneticPr fontId="25"/>
  </si>
  <si>
    <t>ねそさき</t>
    <phoneticPr fontId="25"/>
  </si>
  <si>
    <t>海蝕崖</t>
    <rPh sb="0" eb="1">
      <t>ウミ</t>
    </rPh>
    <rPh sb="1" eb="2">
      <t>ショク</t>
    </rPh>
    <rPh sb="2" eb="3">
      <t>ガケ</t>
    </rPh>
    <phoneticPr fontId="25"/>
  </si>
  <si>
    <t>子ソ崎</t>
    <rPh sb="0" eb="1">
      <t>コ</t>
    </rPh>
    <rPh sb="2" eb="3">
      <t>サキ</t>
    </rPh>
    <phoneticPr fontId="25"/>
  </si>
  <si>
    <t>スダジイ-ホソバカナワラビ群落
留鳥、夏鳥、冬鳥､ツシマテン</t>
    <rPh sb="13" eb="15">
      <t>グンラク</t>
    </rPh>
    <rPh sb="16" eb="17">
      <t>リュウ</t>
    </rPh>
    <rPh sb="17" eb="18">
      <t>トリ</t>
    </rPh>
    <rPh sb="19" eb="21">
      <t>ナツドリ</t>
    </rPh>
    <rPh sb="22" eb="24">
      <t>フユドリ</t>
    </rPh>
    <phoneticPr fontId="25"/>
  </si>
  <si>
    <t>妙見</t>
    <rPh sb="0" eb="2">
      <t>ミョウケン</t>
    </rPh>
    <phoneticPr fontId="25"/>
  </si>
  <si>
    <t>海蝕崖、波蝕台、ポケットビーチ
コナラ-ノグルミ群落､ハマビワ-オニヤブソテツ群落</t>
    <rPh sb="0" eb="1">
      <t>ウミ</t>
    </rPh>
    <rPh sb="1" eb="2">
      <t>ショク</t>
    </rPh>
    <rPh sb="2" eb="3">
      <t>ガケ</t>
    </rPh>
    <rPh sb="4" eb="5">
      <t>ナミ</t>
    </rPh>
    <rPh sb="5" eb="6">
      <t>ショク</t>
    </rPh>
    <rPh sb="6" eb="7">
      <t>ダイ</t>
    </rPh>
    <rPh sb="24" eb="26">
      <t>グンラク</t>
    </rPh>
    <rPh sb="39" eb="41">
      <t>グンラク</t>
    </rPh>
    <phoneticPr fontId="25"/>
  </si>
  <si>
    <t>青海海岸</t>
    <rPh sb="0" eb="2">
      <t>アオミ</t>
    </rPh>
    <rPh sb="2" eb="4">
      <t>カイガン</t>
    </rPh>
    <phoneticPr fontId="25"/>
  </si>
  <si>
    <t>ねむのき</t>
    <phoneticPr fontId="25"/>
  </si>
  <si>
    <t>ハマビワ-オニヤブソテツ群落</t>
    <rPh sb="12" eb="14">
      <t>グンラク</t>
    </rPh>
    <phoneticPr fontId="25"/>
  </si>
  <si>
    <t>合歓ノ木</t>
    <rPh sb="0" eb="2">
      <t>ネム</t>
    </rPh>
    <rPh sb="3" eb="4">
      <t>キ</t>
    </rPh>
    <phoneticPr fontId="25"/>
  </si>
  <si>
    <t>もぎかいがん</t>
    <phoneticPr fontId="25"/>
  </si>
  <si>
    <t>熊本</t>
    <rPh sb="0" eb="2">
      <t>クマモト</t>
    </rPh>
    <phoneticPr fontId="25"/>
  </si>
  <si>
    <t>茂木海岸</t>
    <rPh sb="0" eb="2">
      <t>モギ</t>
    </rPh>
    <rPh sb="2" eb="4">
      <t>カイガン</t>
    </rPh>
    <phoneticPr fontId="25"/>
  </si>
  <si>
    <t>西海市</t>
    <rPh sb="0" eb="1">
      <t>ニシ</t>
    </rPh>
    <rPh sb="1" eb="2">
      <t>ウミ</t>
    </rPh>
    <rPh sb="2" eb="3">
      <t>シ</t>
    </rPh>
    <phoneticPr fontId="25"/>
  </si>
  <si>
    <t>湿原、希少な野生動植物</t>
    <rPh sb="0" eb="2">
      <t>シツゲン</t>
    </rPh>
    <rPh sb="3" eb="5">
      <t>キショウ</t>
    </rPh>
    <rPh sb="6" eb="8">
      <t>ヤセイ</t>
    </rPh>
    <rPh sb="8" eb="11">
      <t>ドウショクブツ</t>
    </rPh>
    <phoneticPr fontId="25"/>
  </si>
  <si>
    <t>そめたけ</t>
    <phoneticPr fontId="25"/>
  </si>
  <si>
    <t>S51.4.24
(S55.11.27)</t>
    <phoneticPr fontId="25"/>
  </si>
  <si>
    <t>天草市</t>
    <rPh sb="0" eb="2">
      <t>アマクサ</t>
    </rPh>
    <rPh sb="2" eb="3">
      <t>シ</t>
    </rPh>
    <phoneticPr fontId="25"/>
  </si>
  <si>
    <t>染岳</t>
    <rPh sb="0" eb="1">
      <t>ソ</t>
    </rPh>
    <rPh sb="1" eb="2">
      <t>タケ</t>
    </rPh>
    <phoneticPr fontId="25"/>
  </si>
  <si>
    <t>おおかわ</t>
    <phoneticPr fontId="25"/>
  </si>
  <si>
    <t>大川</t>
    <rPh sb="0" eb="2">
      <t>オオカワ</t>
    </rPh>
    <phoneticPr fontId="25"/>
  </si>
  <si>
    <t>阿蘇市</t>
    <rPh sb="0" eb="3">
      <t>アソシ</t>
    </rPh>
    <phoneticPr fontId="25"/>
  </si>
  <si>
    <t>波野村スズランの群生地</t>
    <rPh sb="0" eb="2">
      <t>ナミノ</t>
    </rPh>
    <rPh sb="2" eb="3">
      <t>ムラ</t>
    </rPh>
    <rPh sb="8" eb="10">
      <t>グンセイ</t>
    </rPh>
    <rPh sb="10" eb="11">
      <t>チ</t>
    </rPh>
    <phoneticPr fontId="25"/>
  </si>
  <si>
    <t>おおのけいこくしゅうへん</t>
    <phoneticPr fontId="25"/>
  </si>
  <si>
    <t>人吉市</t>
    <rPh sb="0" eb="3">
      <t>ヒトヨシシ</t>
    </rPh>
    <phoneticPr fontId="25"/>
  </si>
  <si>
    <t>シイ、タブ、カシ等の照葉樹林
渓谷</t>
    <rPh sb="8" eb="9">
      <t>トウ</t>
    </rPh>
    <rPh sb="10" eb="14">
      <t>ショウヨウジュリン</t>
    </rPh>
    <rPh sb="15" eb="17">
      <t>ケイコク</t>
    </rPh>
    <phoneticPr fontId="25"/>
  </si>
  <si>
    <t>球磨郡あさぎり町</t>
    <rPh sb="0" eb="2">
      <t>クマ</t>
    </rPh>
    <rPh sb="2" eb="3">
      <t>グン</t>
    </rPh>
    <rPh sb="7" eb="8">
      <t>マチ</t>
    </rPh>
    <phoneticPr fontId="25"/>
  </si>
  <si>
    <t>男鹿野</t>
    <rPh sb="0" eb="1">
      <t>オトコ</t>
    </rPh>
    <rPh sb="1" eb="3">
      <t>シカノ</t>
    </rPh>
    <phoneticPr fontId="25"/>
  </si>
  <si>
    <t>むたしつげん</t>
    <phoneticPr fontId="25"/>
  </si>
  <si>
    <t>チャンチンモドキやハナガガシなどの希少な種が多く生育する天然林</t>
    <rPh sb="17" eb="19">
      <t>キショウ</t>
    </rPh>
    <rPh sb="20" eb="21">
      <t>シュ</t>
    </rPh>
    <rPh sb="22" eb="23">
      <t>オオ</t>
    </rPh>
    <rPh sb="24" eb="26">
      <t>セイイク</t>
    </rPh>
    <rPh sb="28" eb="31">
      <t>テンネンリン</t>
    </rPh>
    <phoneticPr fontId="25"/>
  </si>
  <si>
    <t>大分</t>
    <rPh sb="0" eb="2">
      <t>オオイタ</t>
    </rPh>
    <phoneticPr fontId="25"/>
  </si>
  <si>
    <t>S51.12.7
(S51.12.7)</t>
    <phoneticPr fontId="25"/>
  </si>
  <si>
    <t>モッコク、ツルグミなど地域に特徴的な種を伴うスタジイ、タブノキ等の常緑広葉樹林</t>
    <rPh sb="11" eb="13">
      <t>チイキ</t>
    </rPh>
    <rPh sb="14" eb="17">
      <t>トクチョウテキ</t>
    </rPh>
    <rPh sb="18" eb="19">
      <t>シュ</t>
    </rPh>
    <rPh sb="20" eb="21">
      <t>トモナ</t>
    </rPh>
    <rPh sb="31" eb="32">
      <t>トウ</t>
    </rPh>
    <rPh sb="33" eb="35">
      <t>ジョウリョク</t>
    </rPh>
    <rPh sb="35" eb="37">
      <t>コウヨウ</t>
    </rPh>
    <rPh sb="37" eb="39">
      <t>ジュリン</t>
    </rPh>
    <phoneticPr fontId="25"/>
  </si>
  <si>
    <t>武多都</t>
    <rPh sb="0" eb="1">
      <t>タケ</t>
    </rPh>
    <rPh sb="1" eb="2">
      <t>タ</t>
    </rPh>
    <rPh sb="2" eb="3">
      <t>ミヤコ</t>
    </rPh>
    <phoneticPr fontId="25"/>
  </si>
  <si>
    <t>おぎやま</t>
    <phoneticPr fontId="25"/>
  </si>
  <si>
    <t>りょうぜん</t>
    <phoneticPr fontId="25"/>
  </si>
  <si>
    <t>S54.3.30
(S54.11.13)</t>
    <phoneticPr fontId="25"/>
  </si>
  <si>
    <t>オオイタサンショウウオ生息､産卵場､コジイ、アラカシ、アカガシ等の復元した常緑広葉樹林</t>
    <rPh sb="11" eb="13">
      <t>セイソク</t>
    </rPh>
    <rPh sb="14" eb="16">
      <t>サンラン</t>
    </rPh>
    <rPh sb="16" eb="17">
      <t>バ</t>
    </rPh>
    <rPh sb="31" eb="32">
      <t>トウ</t>
    </rPh>
    <rPh sb="33" eb="35">
      <t>フクゲン</t>
    </rPh>
    <rPh sb="37" eb="39">
      <t>ジョウリョク</t>
    </rPh>
    <rPh sb="39" eb="41">
      <t>コウヨウ</t>
    </rPh>
    <rPh sb="41" eb="43">
      <t>ジュリン</t>
    </rPh>
    <phoneticPr fontId="25"/>
  </si>
  <si>
    <t>霊山</t>
    <rPh sb="0" eb="2">
      <t>リョウゼン</t>
    </rPh>
    <phoneticPr fontId="25"/>
  </si>
  <si>
    <t>ゆやま</t>
    <phoneticPr fontId="25"/>
  </si>
  <si>
    <t>亜高木層の一部及び低木層にシロダモ、ユズリハ、アオキ等の常緑広葉樹林を伴うコナラ、イヌシデ等の落葉広葉樹林</t>
    <rPh sb="0" eb="1">
      <t>ア</t>
    </rPh>
    <rPh sb="1" eb="3">
      <t>コウボク</t>
    </rPh>
    <rPh sb="3" eb="4">
      <t>ソウ</t>
    </rPh>
    <rPh sb="5" eb="7">
      <t>イチブ</t>
    </rPh>
    <rPh sb="7" eb="8">
      <t>オヨ</t>
    </rPh>
    <rPh sb="9" eb="10">
      <t>テイ</t>
    </rPh>
    <rPh sb="10" eb="11">
      <t>キ</t>
    </rPh>
    <rPh sb="11" eb="12">
      <t>ソウ</t>
    </rPh>
    <rPh sb="26" eb="27">
      <t>トウ</t>
    </rPh>
    <rPh sb="28" eb="30">
      <t>ジョウリョク</t>
    </rPh>
    <rPh sb="30" eb="32">
      <t>コウヨウ</t>
    </rPh>
    <rPh sb="32" eb="34">
      <t>ジュリン</t>
    </rPh>
    <rPh sb="35" eb="36">
      <t>トモナ</t>
    </rPh>
    <rPh sb="45" eb="46">
      <t>トウ</t>
    </rPh>
    <rPh sb="47" eb="49">
      <t>ラクヨウ</t>
    </rPh>
    <rPh sb="49" eb="51">
      <t>コウヨウ</t>
    </rPh>
    <rPh sb="51" eb="53">
      <t>ジュリン</t>
    </rPh>
    <phoneticPr fontId="25"/>
  </si>
  <si>
    <t>湯山</t>
    <rPh sb="0" eb="2">
      <t>ユヤマ</t>
    </rPh>
    <phoneticPr fontId="25"/>
  </si>
  <si>
    <t>まるやま</t>
    <phoneticPr fontId="25"/>
  </si>
  <si>
    <t>S59.10.6
(S59.10.6)</t>
    <phoneticPr fontId="25"/>
  </si>
  <si>
    <t>どうのさこ</t>
    <phoneticPr fontId="25"/>
  </si>
  <si>
    <t>堂迫</t>
    <rPh sb="0" eb="1">
      <t>ドウ</t>
    </rPh>
    <rPh sb="1" eb="2">
      <t>サコ</t>
    </rPh>
    <phoneticPr fontId="25"/>
  </si>
  <si>
    <t>後岳</t>
    <rPh sb="0" eb="1">
      <t>ゴ</t>
    </rPh>
    <rPh sb="1" eb="2">
      <t>タケ</t>
    </rPh>
    <phoneticPr fontId="25"/>
  </si>
  <si>
    <t>宮崎</t>
    <rPh sb="0" eb="2">
      <t>ミヤザキ</t>
    </rPh>
    <phoneticPr fontId="25"/>
  </si>
  <si>
    <t>東臼杵郡美郷町</t>
    <rPh sb="0" eb="4">
      <t>ヒガシウスキグン</t>
    </rPh>
    <rPh sb="4" eb="6">
      <t>ミサト</t>
    </rPh>
    <rPh sb="6" eb="7">
      <t>マチ</t>
    </rPh>
    <phoneticPr fontId="25"/>
  </si>
  <si>
    <t>ブナ、カシ類
モミ-ツガ林</t>
    <rPh sb="5" eb="6">
      <t>ルイ</t>
    </rPh>
    <rPh sb="12" eb="13">
      <t>リン</t>
    </rPh>
    <phoneticPr fontId="25"/>
  </si>
  <si>
    <t>かもんだけほくぶ</t>
    <phoneticPr fontId="25"/>
  </si>
  <si>
    <t>児湯郡西米良村</t>
    <rPh sb="0" eb="3">
      <t>コユグン</t>
    </rPh>
    <rPh sb="3" eb="6">
      <t>ニシメラ</t>
    </rPh>
    <rPh sb="6" eb="7">
      <t>ムラ</t>
    </rPh>
    <phoneticPr fontId="25"/>
  </si>
  <si>
    <t>カシ類
コウヤマキ、ケヤキ、シキミ</t>
    <rPh sb="2" eb="3">
      <t>ルイ</t>
    </rPh>
    <phoneticPr fontId="25"/>
  </si>
  <si>
    <t>掃部岳北部</t>
    <rPh sb="0" eb="1">
      <t>ハ</t>
    </rPh>
    <rPh sb="1" eb="2">
      <t>ブ</t>
    </rPh>
    <rPh sb="2" eb="3">
      <t>タケ</t>
    </rPh>
    <rPh sb="3" eb="5">
      <t>ホクブ</t>
    </rPh>
    <phoneticPr fontId="25"/>
  </si>
  <si>
    <t>肝属郡南大隅町</t>
    <rPh sb="0" eb="1">
      <t>キモ</t>
    </rPh>
    <rPh sb="1" eb="2">
      <t>ゾク</t>
    </rPh>
    <rPh sb="2" eb="3">
      <t>グン</t>
    </rPh>
    <rPh sb="3" eb="4">
      <t>ミナミ</t>
    </rPh>
    <rPh sb="4" eb="6">
      <t>オオスミ</t>
    </rPh>
    <rPh sb="6" eb="7">
      <t>マチ</t>
    </rPh>
    <phoneticPr fontId="25"/>
  </si>
  <si>
    <t>イスノキ、アカガシ等の常緑広葉樹林</t>
    <rPh sb="9" eb="10">
      <t>トウ</t>
    </rPh>
    <rPh sb="11" eb="13">
      <t>ジョウリョク</t>
    </rPh>
    <rPh sb="13" eb="15">
      <t>コウヨウ</t>
    </rPh>
    <rPh sb="15" eb="17">
      <t>ジュリン</t>
    </rPh>
    <phoneticPr fontId="25"/>
  </si>
  <si>
    <t>まんくろう</t>
    <phoneticPr fontId="25"/>
  </si>
  <si>
    <t>沖縄</t>
    <rPh sb="0" eb="2">
      <t>オキナワ</t>
    </rPh>
    <phoneticPr fontId="25"/>
  </si>
  <si>
    <t>くぶらだけ</t>
    <phoneticPr fontId="25"/>
  </si>
  <si>
    <t>八重山郡与那国町</t>
    <rPh sb="0" eb="4">
      <t>ヤエヤマグン</t>
    </rPh>
    <rPh sb="4" eb="5">
      <t>ヨ</t>
    </rPh>
    <rPh sb="5" eb="6">
      <t>ナ</t>
    </rPh>
    <rPh sb="6" eb="7">
      <t>クニ</t>
    </rPh>
    <rPh sb="7" eb="8">
      <t>チョウ</t>
    </rPh>
    <phoneticPr fontId="25"/>
  </si>
  <si>
    <t>ビロウを主体とした天然林</t>
    <rPh sb="4" eb="6">
      <t>シュタイ</t>
    </rPh>
    <rPh sb="9" eb="12">
      <t>テンネンリン</t>
    </rPh>
    <phoneticPr fontId="25"/>
  </si>
  <si>
    <t>ミズガンピ群集
イソマツ-モクビヤッコウ群集
(海浜風衝植生)</t>
    <rPh sb="5" eb="7">
      <t>グンシュウ</t>
    </rPh>
    <rPh sb="20" eb="22">
      <t>グンシュウ</t>
    </rPh>
    <rPh sb="24" eb="26">
      <t>カイヒン</t>
    </rPh>
    <rPh sb="26" eb="27">
      <t>フウ</t>
    </rPh>
    <rPh sb="27" eb="28">
      <t>ショウ</t>
    </rPh>
    <rPh sb="28" eb="30">
      <t>ショクセイ</t>
    </rPh>
    <phoneticPr fontId="25"/>
  </si>
  <si>
    <t>隆起サンゴ礁に発達するコウライシバ-ソナレムグラ群集
コウライシバ-シマニシキソウ群集</t>
    <rPh sb="0" eb="2">
      <t>リュウキ</t>
    </rPh>
    <rPh sb="5" eb="6">
      <t>ショウ</t>
    </rPh>
    <rPh sb="7" eb="9">
      <t>ハッタツ</t>
    </rPh>
    <rPh sb="24" eb="26">
      <t>グンシュウ</t>
    </rPh>
    <rPh sb="41" eb="43">
      <t>グンシュウ</t>
    </rPh>
    <phoneticPr fontId="25"/>
  </si>
  <si>
    <t>東崎</t>
    <rPh sb="0" eb="1">
      <t>ヒガシ</t>
    </rPh>
    <rPh sb="1" eb="2">
      <t>サキ</t>
    </rPh>
    <phoneticPr fontId="25"/>
  </si>
  <si>
    <t>だなのくばやま</t>
    <phoneticPr fontId="25"/>
  </si>
  <si>
    <t>ビロウの天然林</t>
    <rPh sb="4" eb="7">
      <t>テンネンリン</t>
    </rPh>
    <phoneticPr fontId="25"/>
  </si>
  <si>
    <t>田名の久葉山</t>
    <rPh sb="0" eb="2">
      <t>タナ</t>
    </rPh>
    <rPh sb="3" eb="4">
      <t>ヒサ</t>
    </rPh>
    <rPh sb="4" eb="6">
      <t>ハヤマ</t>
    </rPh>
    <phoneticPr fontId="25"/>
  </si>
  <si>
    <t>くしだけ</t>
    <phoneticPr fontId="25"/>
  </si>
  <si>
    <t>イタジイが優占するリュウキュウアオキ-スダジイ群集
ヤブツバキ</t>
    <rPh sb="5" eb="6">
      <t>ユウ</t>
    </rPh>
    <rPh sb="6" eb="7">
      <t>セン</t>
    </rPh>
    <rPh sb="23" eb="25">
      <t>グンシュウ</t>
    </rPh>
    <phoneticPr fontId="25"/>
  </si>
  <si>
    <t>こしだけ</t>
    <phoneticPr fontId="25"/>
  </si>
  <si>
    <t>イタジイ林
リュウキュウマツ天然林</t>
    <rPh sb="4" eb="5">
      <t>リン</t>
    </rPh>
    <rPh sb="14" eb="17">
      <t>テンネンリン</t>
    </rPh>
    <phoneticPr fontId="25"/>
  </si>
  <si>
    <t>腰岳</t>
    <rPh sb="0" eb="1">
      <t>コシ</t>
    </rPh>
    <rPh sb="1" eb="2">
      <t>タケ</t>
    </rPh>
    <phoneticPr fontId="25"/>
  </si>
  <si>
    <t>賀陽山</t>
    <rPh sb="0" eb="1">
      <t>ガ</t>
    </rPh>
    <rPh sb="1" eb="2">
      <t>ヨウ</t>
    </rPh>
    <rPh sb="2" eb="3">
      <t>ザン</t>
    </rPh>
    <phoneticPr fontId="25"/>
  </si>
  <si>
    <t>ウバメガシ-オキナワシャリンバイ群集
トベラ、風衝かん木林</t>
    <rPh sb="16" eb="18">
      <t>グンシュウ</t>
    </rPh>
    <rPh sb="23" eb="24">
      <t>フウ</t>
    </rPh>
    <rPh sb="24" eb="25">
      <t>ショウ</t>
    </rPh>
    <rPh sb="27" eb="28">
      <t>モク</t>
    </rPh>
    <rPh sb="28" eb="29">
      <t>リン</t>
    </rPh>
    <phoneticPr fontId="25"/>
  </si>
  <si>
    <t>阿波岳</t>
    <rPh sb="0" eb="2">
      <t>アワ</t>
    </rPh>
    <rPh sb="2" eb="3">
      <t>タケ</t>
    </rPh>
    <phoneticPr fontId="25"/>
  </si>
  <si>
    <t>伊是名山</t>
    <rPh sb="0" eb="3">
      <t>イゼナ</t>
    </rPh>
    <rPh sb="3" eb="4">
      <t>ヤマ</t>
    </rPh>
    <phoneticPr fontId="25"/>
  </si>
  <si>
    <t>名護市</t>
    <rPh sb="0" eb="3">
      <t>ナゴシ</t>
    </rPh>
    <phoneticPr fontId="25"/>
  </si>
  <si>
    <t>イタジイ-マルミボチョウジ群集、ヒナカンアオイ、カツウダケカンアオイ、ホソバテンナシショウ、ヌスビトハギ</t>
    <rPh sb="13" eb="15">
      <t>グンシュウ</t>
    </rPh>
    <phoneticPr fontId="25"/>
  </si>
  <si>
    <t>モミ、ツガ林、ヤブツバキ、サカキ、アカガシ、ウラジロガシ、イヌブナ、コハウチワカエデ、アカシデ</t>
    <rPh sb="5" eb="6">
      <t>リン</t>
    </rPh>
    <phoneticPr fontId="25"/>
  </si>
  <si>
    <r>
      <t xml:space="preserve">　　令和8年3月31日現在
</t>
    </r>
    <r>
      <rPr>
        <sz val="10"/>
        <rFont val="ＭＳ Ｐ明朝"/>
        <family val="1"/>
        <charset val="128"/>
      </rPr>
      <t>指定年月日欄の（　）内は、特別地区</t>
    </r>
    <rPh sb="2" eb="4">
      <t>レイワ</t>
    </rPh>
    <rPh sb="5" eb="6">
      <t>ネン</t>
    </rPh>
    <rPh sb="6" eb="7">
      <t>ヘイネン</t>
    </rPh>
    <rPh sb="7" eb="8">
      <t>ガツ</t>
    </rPh>
    <rPh sb="10" eb="11">
      <t>ニチ</t>
    </rPh>
    <rPh sb="11" eb="13">
      <t>ゲンザイ</t>
    </rPh>
    <rPh sb="14" eb="16">
      <t>シテイ</t>
    </rPh>
    <rPh sb="16" eb="19">
      <t>ネンガッピ</t>
    </rPh>
    <rPh sb="19" eb="20">
      <t>ラン</t>
    </rPh>
    <rPh sb="24" eb="25">
      <t>ナイ</t>
    </rPh>
    <rPh sb="27" eb="29">
      <t>トクベツ</t>
    </rPh>
    <rPh sb="29" eb="31">
      <t>チク</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</si>
</sst>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1" x14ac:knownFonts="1">
    <font>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6"/>
      <name val="ＭＳ Ｐゴシック"/>
      <family val="3"/>
      <charset val="128"/>
    </font>
    <font>
      <b/>
      <sz val="22"/>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sz val="13"/>
      <name val="ＭＳ Ｐゴシック"/>
      <family val="3"/>
      <charset val="128"/>
    </font>
    <font>
      <sz val="6"/>
      <name val="ＭＳ Ｐゴシック"/>
      <family val="3"/>
      <charset val="128"/>
    </font>
    <font>
      <sz val="10"/>
      <name val="ＭＳ Ｐ明朝"/>
      <family val="1"/>
      <charset val="128"/>
    </font>
    <font>
      <sz val="9"/>
      <name val="ＭＳ 明朝"/>
      <family val="1"/>
      <charset val="128"/>
    </font>
    <font>
      <sz val="11"/>
      <name val="ＭＳ Ｐゴシック"/>
      <family val="3"/>
      <charset val="128"/>
    </font>
    <font>
      <sz val="14"/>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28"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11" fillId="4" borderId="0" applyNumberFormat="0" applyBorder="0" applyAlignment="0" applyProtection="0">
      <alignment vertical="center"/>
    </xf>
  </cellStyleXfs>
  <cellXfs count="128">
    <xf numFmtId="0" fontId="0" fillId="0" borderId="0" xfId="0">
      <alignment vertical="center"/>
    </xf>
    <xf numFmtId="0" fontId="0" fillId="24" borderId="0" xfId="0" applyFill="1" applyAlignment="1">
      <alignment vertical="center" wrapText="1"/>
    </xf>
    <xf numFmtId="0" fontId="0" fillId="24" borderId="0" xfId="0" applyFill="1" applyAlignment="1">
      <alignment horizontal="center" vertical="center" wrapText="1"/>
    </xf>
    <xf numFmtId="176" fontId="0" fillId="24" borderId="0" xfId="0" applyNumberFormat="1" applyFill="1" applyAlignment="1">
      <alignment vertical="center" wrapText="1"/>
    </xf>
    <xf numFmtId="0" fontId="19" fillId="24" borderId="0" xfId="0" applyFont="1" applyFill="1" applyAlignment="1">
      <alignment vertical="center" wrapText="1"/>
    </xf>
    <xf numFmtId="0" fontId="1" fillId="24" borderId="0" xfId="0" applyFont="1" applyFill="1" applyAlignment="1">
      <alignment horizontal="center" vertical="center" wrapText="1"/>
    </xf>
    <xf numFmtId="0" fontId="0" fillId="0" borderId="0" xfId="0" applyAlignment="1">
      <alignment vertical="center" wrapText="1"/>
    </xf>
    <xf numFmtId="176" fontId="21" fillId="4" borderId="10" xfId="0" applyNumberFormat="1" applyFont="1" applyFill="1" applyBorder="1" applyAlignment="1">
      <alignment horizontal="center" vertical="center" wrapText="1"/>
    </xf>
    <xf numFmtId="0" fontId="22" fillId="21" borderId="11" xfId="0" applyFont="1" applyFill="1" applyBorder="1" applyAlignment="1">
      <alignment vertical="center" wrapText="1"/>
    </xf>
    <xf numFmtId="0" fontId="22" fillId="21" borderId="12" xfId="0" applyFont="1" applyFill="1" applyBorder="1" applyAlignment="1">
      <alignment horizontal="center" vertical="center" wrapText="1"/>
    </xf>
    <xf numFmtId="0" fontId="22" fillId="21" borderId="12" xfId="0" applyFont="1" applyFill="1" applyBorder="1" applyAlignment="1">
      <alignment vertical="center" wrapText="1"/>
    </xf>
    <xf numFmtId="176" fontId="22" fillId="24" borderId="13" xfId="0" applyNumberFormat="1" applyFont="1" applyFill="1" applyBorder="1" applyAlignment="1">
      <alignment horizontal="center" vertical="center" wrapText="1"/>
    </xf>
    <xf numFmtId="0" fontId="22" fillId="21" borderId="14" xfId="0" applyFont="1" applyFill="1" applyBorder="1" applyAlignment="1">
      <alignment vertical="center" wrapText="1"/>
    </xf>
    <xf numFmtId="0" fontId="22" fillId="21" borderId="15" xfId="0" applyFont="1" applyFill="1" applyBorder="1" applyAlignment="1">
      <alignment horizontal="center" vertical="center" wrapText="1"/>
    </xf>
    <xf numFmtId="0" fontId="22" fillId="21" borderId="15" xfId="0" applyFont="1" applyFill="1" applyBorder="1" applyAlignment="1">
      <alignment vertical="center" wrapText="1"/>
    </xf>
    <xf numFmtId="176" fontId="22" fillId="24" borderId="10" xfId="0" applyNumberFormat="1" applyFont="1" applyFill="1" applyBorder="1" applyAlignment="1">
      <alignment horizontal="center" vertical="center" wrapText="1"/>
    </xf>
    <xf numFmtId="0" fontId="22" fillId="21" borderId="12" xfId="0" applyFont="1" applyFill="1" applyBorder="1" applyAlignment="1">
      <alignment horizontal="left" vertical="center" wrapText="1"/>
    </xf>
    <xf numFmtId="0" fontId="22" fillId="21" borderId="12" xfId="0" applyFont="1" applyFill="1" applyBorder="1" applyAlignment="1">
      <alignment vertical="top" wrapText="1"/>
    </xf>
    <xf numFmtId="0" fontId="22" fillId="21" borderId="15" xfId="0" applyFont="1" applyFill="1" applyBorder="1" applyAlignment="1">
      <alignment horizontal="left" vertical="center" wrapText="1"/>
    </xf>
    <xf numFmtId="176" fontId="22" fillId="21" borderId="10" xfId="0" applyNumberFormat="1" applyFont="1" applyFill="1" applyBorder="1" applyAlignment="1">
      <alignment horizontal="center" vertical="center" wrapText="1"/>
    </xf>
    <xf numFmtId="0" fontId="22" fillId="21" borderId="15" xfId="0" applyFont="1" applyFill="1" applyBorder="1" applyAlignment="1">
      <alignment vertical="top" wrapText="1"/>
    </xf>
    <xf numFmtId="176" fontId="22" fillId="24" borderId="10" xfId="0" applyNumberFormat="1" applyFont="1" applyFill="1" applyBorder="1" applyAlignment="1">
      <alignment vertical="center" wrapText="1"/>
    </xf>
    <xf numFmtId="176" fontId="22" fillId="0" borderId="10" xfId="0" applyNumberFormat="1" applyFont="1" applyBorder="1" applyAlignment="1">
      <alignment vertical="center" wrapText="1"/>
    </xf>
    <xf numFmtId="57" fontId="22" fillId="0" borderId="12" xfId="0" applyNumberFormat="1" applyFont="1" applyBorder="1" applyAlignment="1">
      <alignment horizontal="left" vertical="center" wrapText="1"/>
    </xf>
    <xf numFmtId="176" fontId="22" fillId="24" borderId="16" xfId="0" applyNumberFormat="1" applyFont="1" applyFill="1" applyBorder="1" applyAlignment="1">
      <alignment horizontal="center" vertical="center" wrapText="1"/>
    </xf>
    <xf numFmtId="176" fontId="22" fillId="24" borderId="17" xfId="0" applyNumberFormat="1" applyFont="1" applyFill="1" applyBorder="1" applyAlignment="1">
      <alignment horizontal="center" vertical="center" wrapText="1"/>
    </xf>
    <xf numFmtId="176" fontId="22" fillId="21" borderId="10" xfId="0" applyNumberFormat="1" applyFont="1" applyFill="1" applyBorder="1" applyAlignment="1">
      <alignment vertical="center" wrapText="1"/>
    </xf>
    <xf numFmtId="0" fontId="22" fillId="21" borderId="18" xfId="0" applyFont="1" applyFill="1" applyBorder="1" applyAlignment="1">
      <alignment vertical="center" wrapText="1"/>
    </xf>
    <xf numFmtId="176" fontId="22" fillId="0" borderId="13" xfId="0" applyNumberFormat="1" applyFont="1" applyBorder="1" applyAlignment="1">
      <alignment vertical="center" wrapText="1"/>
    </xf>
    <xf numFmtId="176" fontId="22" fillId="0" borderId="16" xfId="0" applyNumberFormat="1" applyFont="1" applyBorder="1" applyAlignment="1">
      <alignment vertical="center" wrapText="1"/>
    </xf>
    <xf numFmtId="176" fontId="22" fillId="0" borderId="17" xfId="0" applyNumberFormat="1" applyFont="1" applyBorder="1" applyAlignment="1">
      <alignment vertical="center" wrapText="1"/>
    </xf>
    <xf numFmtId="0" fontId="22" fillId="0" borderId="18" xfId="0" applyFont="1" applyBorder="1" applyAlignment="1">
      <alignment vertical="center" wrapText="1"/>
    </xf>
    <xf numFmtId="0" fontId="22" fillId="0" borderId="19" xfId="0" applyFont="1" applyBorder="1" applyAlignment="1">
      <alignment horizontal="center" vertical="center" wrapText="1"/>
    </xf>
    <xf numFmtId="176" fontId="22" fillId="24" borderId="13" xfId="0" applyNumberFormat="1" applyFont="1" applyFill="1" applyBorder="1" applyAlignment="1">
      <alignment vertical="center" wrapText="1"/>
    </xf>
    <xf numFmtId="176" fontId="22" fillId="24" borderId="17" xfId="0" applyNumberFormat="1" applyFont="1" applyFill="1" applyBorder="1" applyAlignment="1">
      <alignment vertical="center" wrapText="1"/>
    </xf>
    <xf numFmtId="0" fontId="23" fillId="21" borderId="12" xfId="0" applyFont="1" applyFill="1" applyBorder="1" applyAlignment="1">
      <alignment vertical="center" wrapText="1"/>
    </xf>
    <xf numFmtId="57" fontId="22" fillId="0" borderId="18" xfId="0" applyNumberFormat="1" applyFont="1" applyBorder="1" applyAlignment="1">
      <alignment horizontal="left" vertical="center" wrapText="1"/>
    </xf>
    <xf numFmtId="0" fontId="22" fillId="0" borderId="18" xfId="0" applyFont="1" applyBorder="1" applyAlignment="1">
      <alignment horizontal="left" vertical="center" wrapText="1"/>
    </xf>
    <xf numFmtId="0" fontId="0" fillId="21" borderId="12" xfId="0" applyFill="1" applyBorder="1" applyAlignment="1">
      <alignment vertical="center" wrapText="1"/>
    </xf>
    <xf numFmtId="57" fontId="22" fillId="24" borderId="18" xfId="0" applyNumberFormat="1" applyFont="1" applyFill="1" applyBorder="1" applyAlignment="1">
      <alignment horizontal="left" vertical="center" wrapText="1"/>
    </xf>
    <xf numFmtId="0" fontId="22" fillId="24" borderId="18" xfId="0" applyFont="1" applyFill="1" applyBorder="1" applyAlignment="1">
      <alignment horizontal="left" vertical="center" wrapText="1"/>
    </xf>
    <xf numFmtId="0" fontId="24" fillId="21" borderId="12" xfId="0" applyFont="1" applyFill="1" applyBorder="1" applyAlignment="1">
      <alignment vertical="center" wrapText="1"/>
    </xf>
    <xf numFmtId="0" fontId="23" fillId="21" borderId="15" xfId="0" applyFont="1" applyFill="1" applyBorder="1" applyAlignment="1">
      <alignment vertical="center" wrapText="1"/>
    </xf>
    <xf numFmtId="0" fontId="22" fillId="21" borderId="20" xfId="0" applyFont="1" applyFill="1" applyBorder="1" applyAlignment="1">
      <alignment vertical="center" wrapText="1"/>
    </xf>
    <xf numFmtId="176" fontId="22" fillId="21" borderId="21" xfId="0" applyNumberFormat="1" applyFont="1" applyFill="1" applyBorder="1" applyAlignment="1">
      <alignment vertical="center" wrapText="1"/>
    </xf>
    <xf numFmtId="0" fontId="21" fillId="4" borderId="28" xfId="0" applyFont="1" applyFill="1" applyBorder="1" applyAlignment="1">
      <alignment horizontal="center" vertical="center" wrapText="1"/>
    </xf>
    <xf numFmtId="0" fontId="21" fillId="4" borderId="29" xfId="0" applyFont="1" applyFill="1" applyBorder="1" applyAlignment="1">
      <alignment horizontal="center" vertical="center" wrapText="1"/>
    </xf>
    <xf numFmtId="176" fontId="21" fillId="4" borderId="10" xfId="0" applyNumberFormat="1" applyFont="1" applyFill="1" applyBorder="1" applyAlignment="1">
      <alignment horizontal="center" vertical="center" wrapText="1"/>
    </xf>
    <xf numFmtId="0" fontId="22" fillId="21" borderId="12" xfId="0" applyFont="1" applyFill="1" applyBorder="1" applyAlignment="1">
      <alignment horizontal="center" vertical="center" wrapText="1"/>
    </xf>
    <xf numFmtId="0" fontId="22" fillId="21" borderId="15" xfId="0" applyFont="1" applyFill="1" applyBorder="1" applyAlignment="1">
      <alignment horizontal="center" vertical="center" wrapText="1"/>
    </xf>
    <xf numFmtId="0" fontId="22" fillId="0" borderId="12" xfId="0" applyFont="1" applyBorder="1" applyAlignment="1">
      <alignment horizontal="left" vertical="center" wrapText="1"/>
    </xf>
    <xf numFmtId="0" fontId="22" fillId="0" borderId="15" xfId="0" applyFont="1" applyBorder="1" applyAlignment="1">
      <alignment horizontal="left" vertical="center" wrapText="1"/>
    </xf>
    <xf numFmtId="0" fontId="22" fillId="24" borderId="12" xfId="0" applyFont="1" applyFill="1" applyBorder="1" applyAlignment="1">
      <alignment vertical="center" wrapText="1"/>
    </xf>
    <xf numFmtId="0" fontId="22" fillId="24" borderId="15" xfId="0" applyFont="1" applyFill="1" applyBorder="1" applyAlignment="1">
      <alignment vertical="center" wrapText="1"/>
    </xf>
    <xf numFmtId="176" fontId="22" fillId="24" borderId="13" xfId="0" applyNumberFormat="1"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20" fillId="0" borderId="30" xfId="0" applyFont="1" applyBorder="1" applyAlignment="1">
      <alignment horizontal="left" vertical="center"/>
    </xf>
    <xf numFmtId="0" fontId="19" fillId="0" borderId="30" xfId="0" applyFont="1" applyBorder="1" applyAlignment="1">
      <alignment horizontal="right" wrapText="1"/>
    </xf>
    <xf numFmtId="0" fontId="19" fillId="0" borderId="30" xfId="0" applyFont="1" applyBorder="1" applyAlignment="1">
      <alignment horizontal="right"/>
    </xf>
    <xf numFmtId="0" fontId="21" fillId="4" borderId="31" xfId="0" applyFont="1" applyFill="1" applyBorder="1" applyAlignment="1">
      <alignment horizontal="center" vertical="center" wrapText="1"/>
    </xf>
    <xf numFmtId="0" fontId="21" fillId="4" borderId="32"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10" xfId="0" applyFont="1" applyFill="1" applyBorder="1" applyAlignment="1">
      <alignment horizontal="center" vertical="center" wrapText="1"/>
    </xf>
    <xf numFmtId="176" fontId="21" fillId="4" borderId="33" xfId="0" applyNumberFormat="1" applyFont="1" applyFill="1" applyBorder="1" applyAlignment="1">
      <alignment horizontal="center" vertical="center" wrapText="1"/>
    </xf>
    <xf numFmtId="0" fontId="22" fillId="24" borderId="12" xfId="0" applyFont="1" applyFill="1" applyBorder="1" applyAlignment="1">
      <alignment vertical="top" wrapText="1"/>
    </xf>
    <xf numFmtId="0" fontId="22" fillId="24" borderId="15" xfId="0" applyFont="1" applyFill="1" applyBorder="1" applyAlignment="1">
      <alignment vertical="top" wrapText="1"/>
    </xf>
    <xf numFmtId="0" fontId="22" fillId="24" borderId="23" xfId="0" applyFont="1" applyFill="1" applyBorder="1" applyAlignment="1">
      <alignment horizontal="center" vertical="center" wrapText="1"/>
    </xf>
    <xf numFmtId="0" fontId="22" fillId="24" borderId="24" xfId="0" applyFont="1" applyFill="1" applyBorder="1" applyAlignment="1">
      <alignment horizontal="center" vertical="center" wrapText="1"/>
    </xf>
    <xf numFmtId="0" fontId="22" fillId="21" borderId="12" xfId="0" applyFont="1" applyFill="1" applyBorder="1" applyAlignment="1">
      <alignment horizontal="left" vertical="center" wrapText="1"/>
    </xf>
    <xf numFmtId="0" fontId="22" fillId="21" borderId="15" xfId="0" applyFont="1" applyFill="1" applyBorder="1" applyAlignment="1">
      <alignment horizontal="left" vertical="center" wrapText="1"/>
    </xf>
    <xf numFmtId="0" fontId="22" fillId="21" borderId="12" xfId="0" applyFont="1" applyFill="1" applyBorder="1" applyAlignment="1">
      <alignment vertical="center" wrapText="1"/>
    </xf>
    <xf numFmtId="0" fontId="22" fillId="21" borderId="15" xfId="0" applyFont="1" applyFill="1" applyBorder="1" applyAlignment="1">
      <alignment vertical="center" wrapText="1"/>
    </xf>
    <xf numFmtId="176" fontId="22" fillId="21" borderId="13" xfId="0" applyNumberFormat="1" applyFont="1" applyFill="1" applyBorder="1" applyAlignment="1">
      <alignment horizontal="center" vertical="center" wrapText="1"/>
    </xf>
    <xf numFmtId="176" fontId="22" fillId="21" borderId="16" xfId="0" applyNumberFormat="1" applyFont="1" applyFill="1" applyBorder="1" applyAlignment="1">
      <alignment horizontal="center" vertical="center" wrapText="1"/>
    </xf>
    <xf numFmtId="176" fontId="22" fillId="21" borderId="17" xfId="0" applyNumberFormat="1" applyFont="1" applyFill="1" applyBorder="1" applyAlignment="1">
      <alignment horizontal="center" vertical="center" wrapText="1"/>
    </xf>
    <xf numFmtId="0" fontId="22" fillId="21" borderId="12" xfId="0" applyFont="1" applyFill="1" applyBorder="1" applyAlignment="1">
      <alignment vertical="top" wrapText="1"/>
    </xf>
    <xf numFmtId="0" fontId="22" fillId="21" borderId="15" xfId="0" applyFont="1" applyFill="1" applyBorder="1" applyAlignment="1">
      <alignment vertical="top" wrapText="1"/>
    </xf>
    <xf numFmtId="0" fontId="22" fillId="21" borderId="23" xfId="0" applyFont="1" applyFill="1" applyBorder="1" applyAlignment="1">
      <alignment horizontal="center" vertical="center" wrapText="1"/>
    </xf>
    <xf numFmtId="0" fontId="22" fillId="21" borderId="24" xfId="0" applyFont="1" applyFill="1" applyBorder="1" applyAlignment="1">
      <alignment horizontal="center" vertical="center" wrapText="1"/>
    </xf>
    <xf numFmtId="0" fontId="22" fillId="21" borderId="11" xfId="0" applyFont="1" applyFill="1" applyBorder="1" applyAlignment="1">
      <alignment vertical="center" wrapText="1"/>
    </xf>
    <xf numFmtId="0" fontId="22" fillId="21" borderId="14" xfId="0" applyFont="1" applyFill="1" applyBorder="1" applyAlignment="1">
      <alignment vertical="center" wrapText="1"/>
    </xf>
    <xf numFmtId="0" fontId="22" fillId="0" borderId="12" xfId="0" applyFont="1" applyBorder="1" applyAlignment="1">
      <alignment vertical="top" wrapText="1"/>
    </xf>
    <xf numFmtId="0" fontId="22" fillId="0" borderId="15" xfId="0" applyFont="1" applyBorder="1" applyAlignment="1">
      <alignment vertical="top" wrapText="1"/>
    </xf>
    <xf numFmtId="0" fontId="22" fillId="0" borderId="12" xfId="0" applyFont="1" applyBorder="1" applyAlignment="1">
      <alignment vertical="center" wrapText="1"/>
    </xf>
    <xf numFmtId="0" fontId="22" fillId="0" borderId="15" xfId="0" applyFont="1" applyBorder="1" applyAlignment="1">
      <alignment vertical="center" wrapText="1"/>
    </xf>
    <xf numFmtId="176" fontId="22" fillId="0" borderId="13" xfId="0" applyNumberFormat="1" applyFont="1" applyBorder="1" applyAlignment="1">
      <alignment horizontal="center" vertical="center" wrapText="1"/>
    </xf>
    <xf numFmtId="0" fontId="0" fillId="21" borderId="16" xfId="0" applyFill="1" applyBorder="1" applyAlignment="1">
      <alignment horizontal="center" vertical="center" wrapText="1"/>
    </xf>
    <xf numFmtId="0" fontId="0" fillId="21" borderId="17" xfId="0" applyFill="1" applyBorder="1" applyAlignment="1">
      <alignment horizontal="center" vertical="center" wrapText="1"/>
    </xf>
    <xf numFmtId="57" fontId="22" fillId="0" borderId="12" xfId="0" applyNumberFormat="1" applyFont="1" applyBorder="1" applyAlignment="1">
      <alignment horizontal="left" vertical="center" wrapText="1"/>
    </xf>
    <xf numFmtId="176" fontId="22" fillId="24" borderId="16" xfId="0" applyNumberFormat="1" applyFont="1" applyFill="1" applyBorder="1" applyAlignment="1">
      <alignment horizontal="center" vertical="center" wrapText="1"/>
    </xf>
    <xf numFmtId="176" fontId="22" fillId="24" borderId="17" xfId="0" applyNumberFormat="1" applyFont="1" applyFill="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57" fontId="22" fillId="24" borderId="12" xfId="0" applyNumberFormat="1" applyFont="1" applyFill="1" applyBorder="1" applyAlignment="1">
      <alignment horizontal="left" vertical="center" wrapText="1"/>
    </xf>
    <xf numFmtId="0" fontId="22" fillId="24" borderId="15" xfId="0" applyFont="1" applyFill="1" applyBorder="1" applyAlignment="1">
      <alignment horizontal="left" vertical="center" wrapText="1"/>
    </xf>
    <xf numFmtId="176" fontId="22" fillId="0" borderId="16" xfId="0" applyNumberFormat="1" applyFont="1" applyBorder="1" applyAlignment="1">
      <alignment horizontal="center" vertical="center" wrapText="1"/>
    </xf>
    <xf numFmtId="176" fontId="22" fillId="0" borderId="17" xfId="0" applyNumberFormat="1" applyFont="1" applyBorder="1" applyAlignment="1">
      <alignment horizontal="center" vertical="center" wrapText="1"/>
    </xf>
    <xf numFmtId="0" fontId="22" fillId="24" borderId="12" xfId="0" applyFont="1" applyFill="1" applyBorder="1" applyAlignment="1">
      <alignment horizontal="left" vertical="center" wrapText="1"/>
    </xf>
    <xf numFmtId="0" fontId="29" fillId="0" borderId="15" xfId="0" applyFont="1" applyBorder="1" applyAlignment="1">
      <alignment vertical="top" wrapText="1"/>
    </xf>
    <xf numFmtId="0" fontId="22" fillId="24" borderId="12" xfId="0" applyFont="1" applyFill="1" applyBorder="1" applyAlignment="1">
      <alignment horizontal="left" vertical="top" wrapText="1"/>
    </xf>
    <xf numFmtId="0" fontId="22" fillId="24" borderId="15" xfId="0" applyFont="1" applyFill="1" applyBorder="1" applyAlignment="1">
      <alignment horizontal="left" vertical="top" wrapText="1"/>
    </xf>
    <xf numFmtId="0" fontId="22" fillId="0" borderId="12" xfId="0" applyFont="1" applyBorder="1" applyAlignment="1">
      <alignment horizontal="left" vertical="top" wrapText="1"/>
    </xf>
    <xf numFmtId="0" fontId="22" fillId="0" borderId="15" xfId="0" applyFont="1" applyBorder="1" applyAlignment="1">
      <alignment horizontal="left" vertical="top" wrapText="1"/>
    </xf>
    <xf numFmtId="49" fontId="22" fillId="24" borderId="12" xfId="0" applyNumberFormat="1" applyFont="1" applyFill="1" applyBorder="1" applyAlignment="1">
      <alignment horizontal="left" vertical="center" wrapText="1"/>
    </xf>
    <xf numFmtId="49" fontId="22" fillId="24" borderId="15" xfId="0" applyNumberFormat="1" applyFont="1" applyFill="1" applyBorder="1" applyAlignment="1">
      <alignment horizontal="left" vertical="center" wrapText="1"/>
    </xf>
    <xf numFmtId="176" fontId="22" fillId="24" borderId="13" xfId="0" applyNumberFormat="1" applyFont="1" applyFill="1" applyBorder="1" applyAlignment="1">
      <alignment horizontal="center" vertical="center"/>
    </xf>
    <xf numFmtId="176" fontId="22" fillId="24" borderId="16" xfId="0" applyNumberFormat="1" applyFont="1" applyFill="1" applyBorder="1" applyAlignment="1">
      <alignment horizontal="center" vertical="center"/>
    </xf>
    <xf numFmtId="176" fontId="22" fillId="24" borderId="17" xfId="0" applyNumberFormat="1" applyFont="1" applyFill="1" applyBorder="1" applyAlignment="1">
      <alignment horizontal="center" vertical="center"/>
    </xf>
    <xf numFmtId="0" fontId="30" fillId="24" borderId="12" xfId="0" applyFont="1" applyFill="1" applyBorder="1" applyAlignment="1">
      <alignment vertical="top" wrapText="1"/>
    </xf>
    <xf numFmtId="0" fontId="30" fillId="24" borderId="15" xfId="0" applyFont="1" applyFill="1" applyBorder="1" applyAlignment="1">
      <alignment vertical="top" wrapText="1"/>
    </xf>
    <xf numFmtId="57" fontId="22" fillId="24" borderId="15" xfId="0" applyNumberFormat="1" applyFont="1" applyFill="1" applyBorder="1" applyAlignment="1">
      <alignment horizontal="left" vertical="center" wrapText="1"/>
    </xf>
    <xf numFmtId="0" fontId="22" fillId="21" borderId="12" xfId="0" applyFont="1" applyFill="1" applyBorder="1" applyAlignment="1">
      <alignment horizontal="center" vertical="top" wrapText="1"/>
    </xf>
    <xf numFmtId="0" fontId="22" fillId="21" borderId="15" xfId="0" applyFont="1" applyFill="1" applyBorder="1" applyAlignment="1">
      <alignment horizontal="center" vertical="top" wrapText="1"/>
    </xf>
    <xf numFmtId="57" fontId="22" fillId="21" borderId="12" xfId="0" applyNumberFormat="1" applyFont="1" applyFill="1" applyBorder="1" applyAlignment="1">
      <alignment horizontal="left" vertical="center" wrapText="1"/>
    </xf>
    <xf numFmtId="0" fontId="22" fillId="21" borderId="18" xfId="0" applyFont="1" applyFill="1" applyBorder="1" applyAlignment="1">
      <alignment vertical="top" wrapText="1"/>
    </xf>
    <xf numFmtId="0" fontId="22" fillId="21" borderId="20" xfId="0" applyFont="1" applyFill="1" applyBorder="1" applyAlignment="1">
      <alignment vertical="top" wrapText="1"/>
    </xf>
    <xf numFmtId="0" fontId="22" fillId="21" borderId="19" xfId="0" applyFont="1" applyFill="1" applyBorder="1" applyAlignment="1">
      <alignment horizontal="center" vertical="center" wrapText="1"/>
    </xf>
    <xf numFmtId="0" fontId="22" fillId="21" borderId="22" xfId="0" applyFont="1" applyFill="1" applyBorder="1" applyAlignment="1">
      <alignment horizontal="center" vertical="center" wrapText="1"/>
    </xf>
    <xf numFmtId="0" fontId="22" fillId="21" borderId="18" xfId="0" applyFont="1" applyFill="1" applyBorder="1" applyAlignment="1">
      <alignment horizontal="center" vertical="center" wrapText="1"/>
    </xf>
    <xf numFmtId="0" fontId="22" fillId="21" borderId="20" xfId="0" applyFont="1" applyFill="1" applyBorder="1" applyAlignment="1">
      <alignment horizontal="center" vertical="center" wrapText="1"/>
    </xf>
    <xf numFmtId="0" fontId="22" fillId="21" borderId="18" xfId="0" applyFont="1" applyFill="1" applyBorder="1" applyAlignment="1">
      <alignment horizontal="left" vertical="center" wrapText="1"/>
    </xf>
    <xf numFmtId="0" fontId="22" fillId="21" borderId="20" xfId="0" applyFont="1" applyFill="1" applyBorder="1" applyAlignment="1">
      <alignment horizontal="left" vertical="center" wrapText="1"/>
    </xf>
    <xf numFmtId="0" fontId="22" fillId="21" borderId="18" xfId="0" applyFont="1" applyFill="1" applyBorder="1" applyAlignment="1">
      <alignment vertical="center" wrapText="1"/>
    </xf>
    <xf numFmtId="0" fontId="22" fillId="21" borderId="20" xfId="0" applyFont="1" applyFill="1" applyBorder="1" applyAlignment="1">
      <alignment vertical="center" wrapText="1"/>
    </xf>
    <xf numFmtId="176" fontId="22" fillId="21" borderId="25" xfId="0" applyNumberFormat="1" applyFont="1" applyFill="1" applyBorder="1" applyAlignment="1">
      <alignment horizontal="center" vertical="center" wrapText="1"/>
    </xf>
    <xf numFmtId="176" fontId="22" fillId="21" borderId="26" xfId="0" applyNumberFormat="1" applyFont="1" applyFill="1" applyBorder="1" applyAlignment="1">
      <alignment horizontal="center" vertical="center" wrapText="1"/>
    </xf>
    <xf numFmtId="176" fontId="22" fillId="21" borderId="27" xfId="0" applyNumberFormat="1" applyFont="1" applyFill="1" applyBorder="1" applyAlignment="1">
      <alignment horizontal="center"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88902-2106-4805-9C7F-10D38400FE24}">
  <sheetPr>
    <pageSetUpPr fitToPage="1"/>
  </sheetPr>
  <dimension ref="A1:Q1209"/>
  <sheetViews>
    <sheetView tabSelected="1" view="pageBreakPreview" zoomScale="85" zoomScaleNormal="60" zoomScaleSheetLayoutView="85" workbookViewId="0">
      <pane xSplit="3" ySplit="4" topLeftCell="D5" activePane="bottomRight" state="frozen"/>
      <selection pane="topRight"/>
      <selection pane="bottomLeft"/>
      <selection pane="bottomRight" activeCell="O1137" sqref="O1137:O1138"/>
    </sheetView>
  </sheetViews>
  <sheetFormatPr defaultColWidth="9" defaultRowHeight="13" x14ac:dyDescent="0.2"/>
  <cols>
    <col min="1" max="1" width="10.6328125" style="1" customWidth="1"/>
    <col min="2" max="2" width="4.6328125" style="2" customWidth="1"/>
    <col min="3" max="3" width="33.453125" style="1" customWidth="1"/>
    <col min="4" max="4" width="14.36328125" style="1" customWidth="1"/>
    <col min="5" max="5" width="20.90625" style="1" customWidth="1"/>
    <col min="6" max="14" width="12.6328125" style="3" customWidth="1"/>
    <col min="15" max="15" width="25" style="1" customWidth="1"/>
    <col min="16" max="16" width="49.08984375" style="1" customWidth="1"/>
    <col min="17" max="17" width="9" style="2" customWidth="1"/>
    <col min="18" max="18" width="9" style="1" bestFit="1"/>
    <col min="19" max="16384" width="9" style="1"/>
  </cols>
  <sheetData>
    <row r="1" spans="1:17" s="4" customFormat="1" ht="40.5" customHeight="1" x14ac:dyDescent="0.3">
      <c r="A1" s="57" t="s">
        <v>2</v>
      </c>
      <c r="B1" s="57"/>
      <c r="C1" s="57"/>
      <c r="D1" s="57"/>
      <c r="E1" s="57"/>
      <c r="F1" s="57"/>
      <c r="G1" s="57"/>
      <c r="H1" s="57"/>
      <c r="I1" s="57"/>
      <c r="J1" s="57"/>
      <c r="K1" s="57"/>
      <c r="L1" s="57"/>
      <c r="M1" s="57"/>
      <c r="N1" s="57"/>
      <c r="O1" s="57"/>
      <c r="P1" s="58" t="s">
        <v>2344</v>
      </c>
      <c r="Q1" s="59"/>
    </row>
    <row r="2" spans="1:17" s="5" customFormat="1" ht="13.5" customHeight="1" x14ac:dyDescent="0.2">
      <c r="A2" s="60" t="s">
        <v>15</v>
      </c>
      <c r="B2" s="62" t="s">
        <v>24</v>
      </c>
      <c r="C2" s="62" t="s">
        <v>25</v>
      </c>
      <c r="D2" s="62" t="s">
        <v>39</v>
      </c>
      <c r="E2" s="62" t="s">
        <v>33</v>
      </c>
      <c r="F2" s="64" t="s">
        <v>32</v>
      </c>
      <c r="G2" s="64"/>
      <c r="H2" s="64"/>
      <c r="I2" s="64"/>
      <c r="J2" s="64"/>
      <c r="K2" s="64"/>
      <c r="L2" s="64"/>
      <c r="M2" s="64"/>
      <c r="N2" s="64"/>
      <c r="O2" s="62" t="s">
        <v>46</v>
      </c>
      <c r="P2" s="62" t="s">
        <v>52</v>
      </c>
      <c r="Q2" s="45" t="s">
        <v>57</v>
      </c>
    </row>
    <row r="3" spans="1:17" s="5" customFormat="1" ht="16.5" x14ac:dyDescent="0.2">
      <c r="A3" s="61"/>
      <c r="B3" s="63"/>
      <c r="C3" s="63"/>
      <c r="D3" s="63"/>
      <c r="E3" s="63"/>
      <c r="F3" s="47" t="s">
        <v>60</v>
      </c>
      <c r="G3" s="47"/>
      <c r="H3" s="47"/>
      <c r="I3" s="47" t="s">
        <v>48</v>
      </c>
      <c r="J3" s="47"/>
      <c r="K3" s="47"/>
      <c r="L3" s="47" t="s">
        <v>64</v>
      </c>
      <c r="M3" s="47"/>
      <c r="N3" s="47"/>
      <c r="O3" s="63"/>
      <c r="P3" s="63"/>
      <c r="Q3" s="46"/>
    </row>
    <row r="4" spans="1:17" s="5" customFormat="1" ht="16.5" x14ac:dyDescent="0.2">
      <c r="A4" s="61"/>
      <c r="B4" s="63"/>
      <c r="C4" s="63"/>
      <c r="D4" s="63"/>
      <c r="E4" s="63"/>
      <c r="F4" s="7" t="s">
        <v>81</v>
      </c>
      <c r="G4" s="7" t="s">
        <v>85</v>
      </c>
      <c r="H4" s="7" t="s">
        <v>93</v>
      </c>
      <c r="I4" s="7" t="s">
        <v>81</v>
      </c>
      <c r="J4" s="7" t="s">
        <v>85</v>
      </c>
      <c r="K4" s="7" t="s">
        <v>93</v>
      </c>
      <c r="L4" s="7" t="s">
        <v>81</v>
      </c>
      <c r="M4" s="7" t="s">
        <v>85</v>
      </c>
      <c r="N4" s="7" t="s">
        <v>93</v>
      </c>
      <c r="O4" s="63"/>
      <c r="P4" s="63"/>
      <c r="Q4" s="46"/>
    </row>
    <row r="5" spans="1:17" ht="27" customHeight="1" x14ac:dyDescent="0.2">
      <c r="A5" s="8" t="s">
        <v>98</v>
      </c>
      <c r="B5" s="48">
        <v>1</v>
      </c>
      <c r="C5" s="10" t="s">
        <v>100</v>
      </c>
      <c r="D5" s="50" t="s">
        <v>110</v>
      </c>
      <c r="E5" s="52" t="s">
        <v>115</v>
      </c>
      <c r="F5" s="54">
        <v>478.08</v>
      </c>
      <c r="G5" s="55"/>
      <c r="H5" s="56"/>
      <c r="I5" s="54">
        <v>2393.6</v>
      </c>
      <c r="J5" s="55"/>
      <c r="K5" s="56"/>
      <c r="L5" s="54">
        <f>L6+M6+N6</f>
        <v>2871.68</v>
      </c>
      <c r="M5" s="55"/>
      <c r="N5" s="56"/>
      <c r="O5" s="65" t="s">
        <v>116</v>
      </c>
      <c r="P5" s="65" t="s">
        <v>71</v>
      </c>
      <c r="Q5" s="67" t="s">
        <v>86</v>
      </c>
    </row>
    <row r="6" spans="1:17" ht="34.5" customHeight="1" x14ac:dyDescent="0.2">
      <c r="A6" s="12"/>
      <c r="B6" s="49"/>
      <c r="C6" s="14" t="s">
        <v>114</v>
      </c>
      <c r="D6" s="51"/>
      <c r="E6" s="53"/>
      <c r="F6" s="15"/>
      <c r="G6" s="15">
        <v>478.08</v>
      </c>
      <c r="H6" s="15"/>
      <c r="I6" s="15"/>
      <c r="J6" s="15">
        <v>2393.6</v>
      </c>
      <c r="K6" s="15"/>
      <c r="L6" s="15">
        <f>F6+I6</f>
        <v>0</v>
      </c>
      <c r="M6" s="15">
        <f>G6+J6</f>
        <v>2871.68</v>
      </c>
      <c r="N6" s="15">
        <f>H6+K6</f>
        <v>0</v>
      </c>
      <c r="O6" s="66"/>
      <c r="P6" s="66"/>
      <c r="Q6" s="68"/>
    </row>
    <row r="7" spans="1:17" ht="21.75" customHeight="1" x14ac:dyDescent="0.2">
      <c r="A7" s="8" t="s">
        <v>98</v>
      </c>
      <c r="B7" s="48">
        <v>2</v>
      </c>
      <c r="C7" s="10" t="s">
        <v>70</v>
      </c>
      <c r="D7" s="50" t="s">
        <v>123</v>
      </c>
      <c r="E7" s="52" t="s">
        <v>124</v>
      </c>
      <c r="F7" s="54">
        <f>F8+G8+H8</f>
        <v>116.49</v>
      </c>
      <c r="G7" s="55"/>
      <c r="H7" s="56"/>
      <c r="I7" s="54">
        <f>I8+J8+K8</f>
        <v>378.85</v>
      </c>
      <c r="J7" s="55"/>
      <c r="K7" s="56"/>
      <c r="L7" s="54">
        <f>L8+M8+N8</f>
        <v>495.34</v>
      </c>
      <c r="M7" s="55"/>
      <c r="N7" s="56"/>
      <c r="O7" s="65" t="s">
        <v>126</v>
      </c>
      <c r="P7" s="65" t="s">
        <v>135</v>
      </c>
      <c r="Q7" s="67"/>
    </row>
    <row r="8" spans="1:17" ht="21.75" customHeight="1" x14ac:dyDescent="0.2">
      <c r="A8" s="12"/>
      <c r="B8" s="49"/>
      <c r="C8" s="14" t="s">
        <v>144</v>
      </c>
      <c r="D8" s="51"/>
      <c r="E8" s="53"/>
      <c r="F8" s="15">
        <v>2.74</v>
      </c>
      <c r="G8" s="15">
        <v>113.75</v>
      </c>
      <c r="H8" s="15"/>
      <c r="I8" s="15">
        <v>3.97</v>
      </c>
      <c r="J8" s="15">
        <v>374.88</v>
      </c>
      <c r="K8" s="15"/>
      <c r="L8" s="15">
        <f>F8+I8</f>
        <v>6.7100000000000009</v>
      </c>
      <c r="M8" s="15">
        <f>G8+J8</f>
        <v>488.63</v>
      </c>
      <c r="N8" s="15">
        <f>H8+K8</f>
        <v>0</v>
      </c>
      <c r="O8" s="66"/>
      <c r="P8" s="66"/>
      <c r="Q8" s="68"/>
    </row>
    <row r="9" spans="1:17" ht="26.25" customHeight="1" x14ac:dyDescent="0.2">
      <c r="A9" s="8" t="s">
        <v>98</v>
      </c>
      <c r="B9" s="48">
        <v>3</v>
      </c>
      <c r="C9" s="10" t="s">
        <v>156</v>
      </c>
      <c r="D9" s="50" t="s">
        <v>123</v>
      </c>
      <c r="E9" s="52" t="s">
        <v>141</v>
      </c>
      <c r="F9" s="54">
        <f>F10+G10+H10</f>
        <v>1761.26</v>
      </c>
      <c r="G9" s="55"/>
      <c r="H9" s="56"/>
      <c r="I9" s="54">
        <f>I10+J10+K10</f>
        <v>120.64</v>
      </c>
      <c r="J9" s="55"/>
      <c r="K9" s="56"/>
      <c r="L9" s="54">
        <f>L10+M10+N10</f>
        <v>1881.9</v>
      </c>
      <c r="M9" s="55"/>
      <c r="N9" s="56"/>
      <c r="O9" s="65" t="s">
        <v>167</v>
      </c>
      <c r="P9" s="65" t="s">
        <v>170</v>
      </c>
      <c r="Q9" s="67"/>
    </row>
    <row r="10" spans="1:17" ht="26.25" customHeight="1" x14ac:dyDescent="0.2">
      <c r="A10" s="12"/>
      <c r="B10" s="49"/>
      <c r="C10" s="14" t="s">
        <v>172</v>
      </c>
      <c r="D10" s="51"/>
      <c r="E10" s="53"/>
      <c r="F10" s="15"/>
      <c r="G10" s="15">
        <v>1761.26</v>
      </c>
      <c r="H10" s="15"/>
      <c r="I10" s="15"/>
      <c r="J10" s="15">
        <v>120.64</v>
      </c>
      <c r="K10" s="15"/>
      <c r="L10" s="15">
        <f>F10+I10</f>
        <v>0</v>
      </c>
      <c r="M10" s="15">
        <f>G10+J10</f>
        <v>1881.9</v>
      </c>
      <c r="N10" s="15">
        <f>H10+K10</f>
        <v>0</v>
      </c>
      <c r="O10" s="66"/>
      <c r="P10" s="66"/>
      <c r="Q10" s="68"/>
    </row>
    <row r="11" spans="1:17" ht="22.5" customHeight="1" x14ac:dyDescent="0.2">
      <c r="A11" s="8" t="s">
        <v>98</v>
      </c>
      <c r="B11" s="48">
        <v>4</v>
      </c>
      <c r="C11" s="10" t="s">
        <v>47</v>
      </c>
      <c r="D11" s="50" t="s">
        <v>123</v>
      </c>
      <c r="E11" s="52" t="s">
        <v>83</v>
      </c>
      <c r="F11" s="54">
        <f>F12+G12+H12</f>
        <v>70</v>
      </c>
      <c r="G11" s="55"/>
      <c r="H11" s="56"/>
      <c r="I11" s="54">
        <f>I12+J12+K12</f>
        <v>55.61</v>
      </c>
      <c r="J11" s="55"/>
      <c r="K11" s="56"/>
      <c r="L11" s="54">
        <f>L12+M12+N12</f>
        <v>125.61</v>
      </c>
      <c r="M11" s="55"/>
      <c r="N11" s="56"/>
      <c r="O11" s="65" t="s">
        <v>50</v>
      </c>
      <c r="P11" s="65" t="s">
        <v>177</v>
      </c>
      <c r="Q11" s="67"/>
    </row>
    <row r="12" spans="1:17" ht="22.5" customHeight="1" x14ac:dyDescent="0.2">
      <c r="A12" s="12"/>
      <c r="B12" s="49"/>
      <c r="C12" s="14" t="s">
        <v>58</v>
      </c>
      <c r="D12" s="51"/>
      <c r="E12" s="53"/>
      <c r="F12" s="15">
        <v>64.900000000000006</v>
      </c>
      <c r="G12" s="15">
        <v>5.0999999999999996</v>
      </c>
      <c r="H12" s="15"/>
      <c r="I12" s="15">
        <v>55.61</v>
      </c>
      <c r="J12" s="15"/>
      <c r="K12" s="15"/>
      <c r="L12" s="15">
        <f>F12+I12</f>
        <v>120.51</v>
      </c>
      <c r="M12" s="15">
        <f>G12+J12</f>
        <v>5.0999999999999996</v>
      </c>
      <c r="N12" s="15">
        <f>H12+K12</f>
        <v>0</v>
      </c>
      <c r="O12" s="66"/>
      <c r="P12" s="66"/>
      <c r="Q12" s="68"/>
    </row>
    <row r="13" spans="1:17" ht="22.5" customHeight="1" x14ac:dyDescent="0.2">
      <c r="A13" s="8" t="s">
        <v>98</v>
      </c>
      <c r="B13" s="48">
        <v>5</v>
      </c>
      <c r="C13" s="10" t="s">
        <v>56</v>
      </c>
      <c r="D13" s="50" t="s">
        <v>123</v>
      </c>
      <c r="E13" s="52" t="s">
        <v>183</v>
      </c>
      <c r="F13" s="54">
        <f>F14+G14+H14</f>
        <v>258.66000000000003</v>
      </c>
      <c r="G13" s="55"/>
      <c r="H13" s="56"/>
      <c r="I13" s="54">
        <f>I14+J14+K14</f>
        <v>24.55</v>
      </c>
      <c r="J13" s="55"/>
      <c r="K13" s="56"/>
      <c r="L13" s="54">
        <f>L14+M14+N14</f>
        <v>283.21000000000004</v>
      </c>
      <c r="M13" s="55"/>
      <c r="N13" s="56"/>
      <c r="O13" s="65" t="s">
        <v>194</v>
      </c>
      <c r="P13" s="65" t="s">
        <v>6</v>
      </c>
      <c r="Q13" s="67"/>
    </row>
    <row r="14" spans="1:17" ht="22.5" customHeight="1" x14ac:dyDescent="0.2">
      <c r="A14" s="12"/>
      <c r="B14" s="49"/>
      <c r="C14" s="14" t="s">
        <v>196</v>
      </c>
      <c r="D14" s="51"/>
      <c r="E14" s="53"/>
      <c r="F14" s="15"/>
      <c r="G14" s="15"/>
      <c r="H14" s="15">
        <v>258.66000000000003</v>
      </c>
      <c r="I14" s="15"/>
      <c r="J14" s="15"/>
      <c r="K14" s="15">
        <v>24.55</v>
      </c>
      <c r="L14" s="15">
        <f>F14+I14</f>
        <v>0</v>
      </c>
      <c r="M14" s="15">
        <f>G14+J14</f>
        <v>0</v>
      </c>
      <c r="N14" s="15">
        <f>H14+K14</f>
        <v>283.21000000000004</v>
      </c>
      <c r="O14" s="66"/>
      <c r="P14" s="66"/>
      <c r="Q14" s="68"/>
    </row>
    <row r="15" spans="1:17" ht="22.5" customHeight="1" x14ac:dyDescent="0.2">
      <c r="A15" s="8" t="s">
        <v>98</v>
      </c>
      <c r="B15" s="48">
        <v>6</v>
      </c>
      <c r="C15" s="10" t="s">
        <v>200</v>
      </c>
      <c r="D15" s="50" t="s">
        <v>123</v>
      </c>
      <c r="E15" s="52" t="s">
        <v>203</v>
      </c>
      <c r="F15" s="54">
        <f>F16+G16+H16</f>
        <v>109.85</v>
      </c>
      <c r="G15" s="55"/>
      <c r="H15" s="56"/>
      <c r="I15" s="54">
        <f>I16+J16+K16</f>
        <v>23.34</v>
      </c>
      <c r="J15" s="55"/>
      <c r="K15" s="56"/>
      <c r="L15" s="54">
        <f>L16+M16+N16</f>
        <v>133.19</v>
      </c>
      <c r="M15" s="55"/>
      <c r="N15" s="56"/>
      <c r="O15" s="65" t="s">
        <v>118</v>
      </c>
      <c r="P15" s="65" t="s">
        <v>209</v>
      </c>
      <c r="Q15" s="67"/>
    </row>
    <row r="16" spans="1:17" ht="22.5" customHeight="1" x14ac:dyDescent="0.2">
      <c r="A16" s="12"/>
      <c r="B16" s="49"/>
      <c r="C16" s="14" t="s">
        <v>134</v>
      </c>
      <c r="D16" s="51"/>
      <c r="E16" s="53"/>
      <c r="F16" s="15">
        <v>109.85</v>
      </c>
      <c r="G16" s="15"/>
      <c r="H16" s="15"/>
      <c r="I16" s="15">
        <v>23.34</v>
      </c>
      <c r="J16" s="15"/>
      <c r="K16" s="15"/>
      <c r="L16" s="15">
        <f>F16+I16</f>
        <v>133.19</v>
      </c>
      <c r="M16" s="15">
        <f>G16+J16</f>
        <v>0</v>
      </c>
      <c r="N16" s="15">
        <f>H16+K16</f>
        <v>0</v>
      </c>
      <c r="O16" s="66"/>
      <c r="P16" s="66"/>
      <c r="Q16" s="68"/>
    </row>
    <row r="17" spans="1:17" ht="22.5" customHeight="1" x14ac:dyDescent="0.2">
      <c r="A17" s="8" t="s">
        <v>98</v>
      </c>
      <c r="B17" s="48">
        <v>7</v>
      </c>
      <c r="C17" s="10" t="s">
        <v>16</v>
      </c>
      <c r="D17" s="50" t="s">
        <v>123</v>
      </c>
      <c r="E17" s="52" t="s">
        <v>203</v>
      </c>
      <c r="F17" s="54">
        <f>F18+G18+H18</f>
        <v>130.02000000000001</v>
      </c>
      <c r="G17" s="55"/>
      <c r="H17" s="56"/>
      <c r="I17" s="54">
        <f>I18+J18+K18</f>
        <v>36.880000000000003</v>
      </c>
      <c r="J17" s="55"/>
      <c r="K17" s="56"/>
      <c r="L17" s="54">
        <f>L18+M18+N18</f>
        <v>166.9</v>
      </c>
      <c r="M17" s="55"/>
      <c r="N17" s="56"/>
      <c r="O17" s="65" t="s">
        <v>118</v>
      </c>
      <c r="P17" s="65" t="s">
        <v>210</v>
      </c>
      <c r="Q17" s="67"/>
    </row>
    <row r="18" spans="1:17" ht="22.5" customHeight="1" x14ac:dyDescent="0.2">
      <c r="A18" s="12"/>
      <c r="B18" s="49"/>
      <c r="C18" s="14" t="s">
        <v>219</v>
      </c>
      <c r="D18" s="51"/>
      <c r="E18" s="53"/>
      <c r="F18" s="15">
        <v>0.33</v>
      </c>
      <c r="G18" s="15"/>
      <c r="H18" s="15">
        <v>129.69</v>
      </c>
      <c r="I18" s="15"/>
      <c r="J18" s="15"/>
      <c r="K18" s="15">
        <v>36.880000000000003</v>
      </c>
      <c r="L18" s="15">
        <f>F18+I18</f>
        <v>0.33</v>
      </c>
      <c r="M18" s="15">
        <f>G18+J18</f>
        <v>0</v>
      </c>
      <c r="N18" s="15">
        <f>H18+K18</f>
        <v>166.57</v>
      </c>
      <c r="O18" s="66"/>
      <c r="P18" s="66"/>
      <c r="Q18" s="68"/>
    </row>
    <row r="19" spans="1:17" ht="22.5" customHeight="1" x14ac:dyDescent="0.2">
      <c r="A19" s="8" t="s">
        <v>98</v>
      </c>
      <c r="B19" s="48"/>
      <c r="C19" s="10"/>
      <c r="D19" s="69"/>
      <c r="E19" s="71"/>
      <c r="F19" s="73">
        <f>F20+G20+H20</f>
        <v>2924.36</v>
      </c>
      <c r="G19" s="74"/>
      <c r="H19" s="75"/>
      <c r="I19" s="73">
        <f>I20+J20+K20</f>
        <v>3033.47</v>
      </c>
      <c r="J19" s="74"/>
      <c r="K19" s="75"/>
      <c r="L19" s="73">
        <f>L20+M20+N20</f>
        <v>5957.83</v>
      </c>
      <c r="M19" s="74"/>
      <c r="N19" s="75"/>
      <c r="O19" s="76"/>
      <c r="P19" s="76"/>
      <c r="Q19" s="78"/>
    </row>
    <row r="20" spans="1:17" ht="22.5" customHeight="1" x14ac:dyDescent="0.2">
      <c r="A20" s="12"/>
      <c r="B20" s="49"/>
      <c r="C20" s="14" t="s">
        <v>117</v>
      </c>
      <c r="D20" s="70"/>
      <c r="E20" s="72"/>
      <c r="F20" s="19">
        <f t="shared" ref="F20:N20" si="0">F6+F8+F10+F12+F14+F16+F18</f>
        <v>177.82000000000002</v>
      </c>
      <c r="G20" s="19">
        <f t="shared" si="0"/>
        <v>2358.19</v>
      </c>
      <c r="H20" s="19">
        <f t="shared" si="0"/>
        <v>388.35</v>
      </c>
      <c r="I20" s="19">
        <f t="shared" si="0"/>
        <v>82.92</v>
      </c>
      <c r="J20" s="19">
        <f t="shared" si="0"/>
        <v>2889.12</v>
      </c>
      <c r="K20" s="19">
        <f t="shared" si="0"/>
        <v>61.430000000000007</v>
      </c>
      <c r="L20" s="19">
        <f t="shared" si="0"/>
        <v>260.73999999999995</v>
      </c>
      <c r="M20" s="19">
        <f t="shared" si="0"/>
        <v>5247.31</v>
      </c>
      <c r="N20" s="19">
        <f t="shared" si="0"/>
        <v>449.78000000000003</v>
      </c>
      <c r="O20" s="77"/>
      <c r="P20" s="77"/>
      <c r="Q20" s="79"/>
    </row>
    <row r="21" spans="1:17" ht="21.75" customHeight="1" x14ac:dyDescent="0.2">
      <c r="A21" s="80" t="s">
        <v>225</v>
      </c>
      <c r="B21" s="48">
        <v>1</v>
      </c>
      <c r="C21" s="10" t="s">
        <v>178</v>
      </c>
      <c r="D21" s="50" t="s">
        <v>188</v>
      </c>
      <c r="E21" s="52" t="s">
        <v>108</v>
      </c>
      <c r="F21" s="54">
        <f>F22+G22+H22</f>
        <v>136.72</v>
      </c>
      <c r="G21" s="55"/>
      <c r="H21" s="56"/>
      <c r="I21" s="54">
        <f>I22+J22+K22</f>
        <v>87.26</v>
      </c>
      <c r="J21" s="55"/>
      <c r="K21" s="56"/>
      <c r="L21" s="54">
        <f>L22+M22+N22</f>
        <v>223.98000000000002</v>
      </c>
      <c r="M21" s="55"/>
      <c r="N21" s="56"/>
      <c r="O21" s="65" t="s">
        <v>149</v>
      </c>
      <c r="P21" s="82" t="s">
        <v>230</v>
      </c>
      <c r="Q21" s="67" t="s">
        <v>86</v>
      </c>
    </row>
    <row r="22" spans="1:17" ht="28.5" customHeight="1" x14ac:dyDescent="0.2">
      <c r="A22" s="81"/>
      <c r="B22" s="49"/>
      <c r="C22" s="14" t="s">
        <v>198</v>
      </c>
      <c r="D22" s="51"/>
      <c r="E22" s="53"/>
      <c r="F22" s="21">
        <v>136.72</v>
      </c>
      <c r="G22" s="21"/>
      <c r="H22" s="21"/>
      <c r="I22" s="21">
        <v>87.26</v>
      </c>
      <c r="J22" s="21"/>
      <c r="K22" s="21"/>
      <c r="L22" s="21">
        <f>F22+I22</f>
        <v>223.98000000000002</v>
      </c>
      <c r="M22" s="21">
        <f>G22+J22</f>
        <v>0</v>
      </c>
      <c r="N22" s="21">
        <f>H22+K22</f>
        <v>0</v>
      </c>
      <c r="O22" s="66"/>
      <c r="P22" s="83"/>
      <c r="Q22" s="68"/>
    </row>
    <row r="23" spans="1:17" ht="21.75" customHeight="1" x14ac:dyDescent="0.2">
      <c r="A23" s="80" t="s">
        <v>225</v>
      </c>
      <c r="B23" s="48">
        <v>2</v>
      </c>
      <c r="C23" s="10" t="s">
        <v>161</v>
      </c>
      <c r="D23" s="50" t="s">
        <v>221</v>
      </c>
      <c r="E23" s="52" t="s">
        <v>233</v>
      </c>
      <c r="F23" s="54">
        <f>F24+G24+H24</f>
        <v>0</v>
      </c>
      <c r="G23" s="55"/>
      <c r="H23" s="56"/>
      <c r="I23" s="54">
        <f>I24+J24+K24</f>
        <v>152.57</v>
      </c>
      <c r="J23" s="55"/>
      <c r="K23" s="56"/>
      <c r="L23" s="54">
        <f>L24+M24+N24</f>
        <v>152.57</v>
      </c>
      <c r="M23" s="55"/>
      <c r="N23" s="56"/>
      <c r="O23" s="65" t="s">
        <v>234</v>
      </c>
      <c r="P23" s="65" t="s">
        <v>236</v>
      </c>
      <c r="Q23" s="67" t="s">
        <v>86</v>
      </c>
    </row>
    <row r="24" spans="1:17" ht="21.75" customHeight="1" x14ac:dyDescent="0.2">
      <c r="A24" s="81"/>
      <c r="B24" s="49"/>
      <c r="C24" s="14" t="s">
        <v>244</v>
      </c>
      <c r="D24" s="51"/>
      <c r="E24" s="53"/>
      <c r="F24" s="21"/>
      <c r="G24" s="21"/>
      <c r="H24" s="21"/>
      <c r="I24" s="21">
        <v>130.47</v>
      </c>
      <c r="J24" s="21">
        <v>22.1</v>
      </c>
      <c r="K24" s="21"/>
      <c r="L24" s="21">
        <f>F24+I24</f>
        <v>130.47</v>
      </c>
      <c r="M24" s="21">
        <f>G24+J24</f>
        <v>22.1</v>
      </c>
      <c r="N24" s="21">
        <f>H24+K24</f>
        <v>0</v>
      </c>
      <c r="O24" s="66"/>
      <c r="P24" s="66"/>
      <c r="Q24" s="68"/>
    </row>
    <row r="25" spans="1:17" ht="21.75" customHeight="1" x14ac:dyDescent="0.2">
      <c r="A25" s="80" t="s">
        <v>225</v>
      </c>
      <c r="B25" s="48">
        <v>3</v>
      </c>
      <c r="C25" s="10" t="s">
        <v>252</v>
      </c>
      <c r="D25" s="50" t="s">
        <v>221</v>
      </c>
      <c r="E25" s="52" t="s">
        <v>253</v>
      </c>
      <c r="F25" s="54">
        <f>F26+G26+H26</f>
        <v>2.44</v>
      </c>
      <c r="G25" s="55"/>
      <c r="H25" s="56"/>
      <c r="I25" s="54">
        <f>I26+J26+K26</f>
        <v>2.0299999999999998</v>
      </c>
      <c r="J25" s="55"/>
      <c r="K25" s="56"/>
      <c r="L25" s="54">
        <f>L26+M26+N26</f>
        <v>4.47</v>
      </c>
      <c r="M25" s="55"/>
      <c r="N25" s="56"/>
      <c r="O25" s="65" t="s">
        <v>256</v>
      </c>
      <c r="P25" s="65" t="s">
        <v>262</v>
      </c>
      <c r="Q25" s="67"/>
    </row>
    <row r="26" spans="1:17" ht="21.75" customHeight="1" x14ac:dyDescent="0.2">
      <c r="A26" s="81"/>
      <c r="B26" s="49"/>
      <c r="C26" s="14" t="s">
        <v>263</v>
      </c>
      <c r="D26" s="51"/>
      <c r="E26" s="53"/>
      <c r="F26" s="21"/>
      <c r="G26" s="21"/>
      <c r="H26" s="21">
        <v>2.44</v>
      </c>
      <c r="I26" s="21"/>
      <c r="J26" s="21"/>
      <c r="K26" s="21">
        <v>2.0299999999999998</v>
      </c>
      <c r="L26" s="21">
        <f>F26+I26</f>
        <v>0</v>
      </c>
      <c r="M26" s="21">
        <f>G26+J26</f>
        <v>0</v>
      </c>
      <c r="N26" s="21">
        <f>H26+K26</f>
        <v>4.47</v>
      </c>
      <c r="O26" s="66"/>
      <c r="P26" s="66"/>
      <c r="Q26" s="68"/>
    </row>
    <row r="27" spans="1:17" ht="33.75" customHeight="1" x14ac:dyDescent="0.2">
      <c r="A27" s="80" t="s">
        <v>225</v>
      </c>
      <c r="B27" s="48">
        <v>4</v>
      </c>
      <c r="C27" s="10" t="s">
        <v>121</v>
      </c>
      <c r="D27" s="50" t="s">
        <v>221</v>
      </c>
      <c r="E27" s="52" t="s">
        <v>253</v>
      </c>
      <c r="F27" s="54">
        <f>F28+G28+H28</f>
        <v>7.92</v>
      </c>
      <c r="G27" s="55"/>
      <c r="H27" s="56"/>
      <c r="I27" s="54">
        <f>I28+J28+K28</f>
        <v>4.6900000000000004</v>
      </c>
      <c r="J27" s="55"/>
      <c r="K27" s="56"/>
      <c r="L27" s="54">
        <f>L28+M28+N28</f>
        <v>12.61</v>
      </c>
      <c r="M27" s="55"/>
      <c r="N27" s="56"/>
      <c r="O27" s="65" t="s">
        <v>267</v>
      </c>
      <c r="P27" s="65" t="s">
        <v>192</v>
      </c>
      <c r="Q27" s="67"/>
    </row>
    <row r="28" spans="1:17" ht="33.75" customHeight="1" x14ac:dyDescent="0.2">
      <c r="A28" s="81"/>
      <c r="B28" s="49"/>
      <c r="C28" s="14" t="s">
        <v>268</v>
      </c>
      <c r="D28" s="51"/>
      <c r="E28" s="53"/>
      <c r="F28" s="21"/>
      <c r="G28" s="21"/>
      <c r="H28" s="21">
        <v>7.92</v>
      </c>
      <c r="I28" s="21"/>
      <c r="J28" s="21"/>
      <c r="K28" s="21">
        <v>4.6900000000000004</v>
      </c>
      <c r="L28" s="21">
        <f>F28+I28</f>
        <v>0</v>
      </c>
      <c r="M28" s="21">
        <f>G28+J28</f>
        <v>0</v>
      </c>
      <c r="N28" s="21">
        <f>H28+K28</f>
        <v>12.61</v>
      </c>
      <c r="O28" s="66"/>
      <c r="P28" s="66"/>
      <c r="Q28" s="68"/>
    </row>
    <row r="29" spans="1:17" ht="22.5" customHeight="1" x14ac:dyDescent="0.2">
      <c r="A29" s="80" t="s">
        <v>225</v>
      </c>
      <c r="B29" s="48">
        <v>5</v>
      </c>
      <c r="C29" s="10" t="s">
        <v>269</v>
      </c>
      <c r="D29" s="50" t="s">
        <v>270</v>
      </c>
      <c r="E29" s="52" t="s">
        <v>273</v>
      </c>
      <c r="F29" s="54">
        <f>F30+G30+H30</f>
        <v>0</v>
      </c>
      <c r="G29" s="55"/>
      <c r="H29" s="56"/>
      <c r="I29" s="54">
        <f>I30+J30+K30</f>
        <v>194.99</v>
      </c>
      <c r="J29" s="55"/>
      <c r="K29" s="56"/>
      <c r="L29" s="54">
        <f>L30+M30+N30</f>
        <v>194.99</v>
      </c>
      <c r="M29" s="55"/>
      <c r="N29" s="56"/>
      <c r="O29" s="65" t="s">
        <v>149</v>
      </c>
      <c r="P29" s="65" t="s">
        <v>274</v>
      </c>
      <c r="Q29" s="67" t="s">
        <v>86</v>
      </c>
    </row>
    <row r="30" spans="1:17" ht="22.5" customHeight="1" x14ac:dyDescent="0.2">
      <c r="A30" s="81"/>
      <c r="B30" s="49"/>
      <c r="C30" s="14" t="s">
        <v>278</v>
      </c>
      <c r="D30" s="51"/>
      <c r="E30" s="53"/>
      <c r="F30" s="21"/>
      <c r="G30" s="21"/>
      <c r="H30" s="21"/>
      <c r="I30" s="21">
        <v>194.99</v>
      </c>
      <c r="J30" s="21"/>
      <c r="K30" s="21"/>
      <c r="L30" s="21">
        <f>F30+I30</f>
        <v>194.99</v>
      </c>
      <c r="M30" s="21">
        <f>G30+J30</f>
        <v>0</v>
      </c>
      <c r="N30" s="21">
        <f>H30+K30</f>
        <v>0</v>
      </c>
      <c r="O30" s="66"/>
      <c r="P30" s="66"/>
      <c r="Q30" s="68"/>
    </row>
    <row r="31" spans="1:17" ht="22.5" customHeight="1" x14ac:dyDescent="0.2">
      <c r="A31" s="80" t="s">
        <v>225</v>
      </c>
      <c r="B31" s="48">
        <v>6</v>
      </c>
      <c r="C31" s="10" t="s">
        <v>281</v>
      </c>
      <c r="D31" s="50" t="s">
        <v>270</v>
      </c>
      <c r="E31" s="52" t="s">
        <v>282</v>
      </c>
      <c r="F31" s="54">
        <f>F32+G32+H32</f>
        <v>0</v>
      </c>
      <c r="G31" s="55"/>
      <c r="H31" s="56"/>
      <c r="I31" s="54">
        <f>I32+J32+K32</f>
        <v>3.52</v>
      </c>
      <c r="J31" s="55"/>
      <c r="K31" s="56"/>
      <c r="L31" s="54">
        <f>L32+M32+N32</f>
        <v>3.52</v>
      </c>
      <c r="M31" s="55"/>
      <c r="N31" s="56"/>
      <c r="O31" s="65" t="s">
        <v>285</v>
      </c>
      <c r="P31" s="65" t="s">
        <v>287</v>
      </c>
      <c r="Q31" s="67"/>
    </row>
    <row r="32" spans="1:17" ht="22.5" customHeight="1" x14ac:dyDescent="0.2">
      <c r="A32" s="81"/>
      <c r="B32" s="49"/>
      <c r="C32" s="14" t="s">
        <v>289</v>
      </c>
      <c r="D32" s="51"/>
      <c r="E32" s="53"/>
      <c r="F32" s="21"/>
      <c r="G32" s="21"/>
      <c r="H32" s="21"/>
      <c r="I32" s="21">
        <v>3.52</v>
      </c>
      <c r="J32" s="21"/>
      <c r="K32" s="21"/>
      <c r="L32" s="21">
        <f>F32+I32</f>
        <v>3.52</v>
      </c>
      <c r="M32" s="21">
        <f>G32+J32</f>
        <v>0</v>
      </c>
      <c r="N32" s="21">
        <f>H32+K32</f>
        <v>0</v>
      </c>
      <c r="O32" s="66"/>
      <c r="P32" s="66"/>
      <c r="Q32" s="68"/>
    </row>
    <row r="33" spans="1:17" ht="22.5" customHeight="1" x14ac:dyDescent="0.2">
      <c r="A33" s="80" t="s">
        <v>225</v>
      </c>
      <c r="B33" s="48">
        <v>7</v>
      </c>
      <c r="C33" s="10" t="s">
        <v>300</v>
      </c>
      <c r="D33" s="50" t="s">
        <v>301</v>
      </c>
      <c r="E33" s="52" t="s">
        <v>310</v>
      </c>
      <c r="F33" s="54">
        <f>F34+G34+H34</f>
        <v>0</v>
      </c>
      <c r="G33" s="55"/>
      <c r="H33" s="56"/>
      <c r="I33" s="54">
        <f>I34+J34+K34</f>
        <v>225.57</v>
      </c>
      <c r="J33" s="55"/>
      <c r="K33" s="56"/>
      <c r="L33" s="54">
        <f>L34+M34+N34</f>
        <v>225.57</v>
      </c>
      <c r="M33" s="55"/>
      <c r="N33" s="56"/>
      <c r="O33" s="65" t="s">
        <v>149</v>
      </c>
      <c r="P33" s="65" t="s">
        <v>314</v>
      </c>
      <c r="Q33" s="67"/>
    </row>
    <row r="34" spans="1:17" ht="22.5" customHeight="1" x14ac:dyDescent="0.2">
      <c r="A34" s="81"/>
      <c r="B34" s="49"/>
      <c r="C34" s="14" t="s">
        <v>317</v>
      </c>
      <c r="D34" s="51"/>
      <c r="E34" s="53"/>
      <c r="F34" s="21"/>
      <c r="G34" s="21"/>
      <c r="H34" s="21"/>
      <c r="I34" s="21">
        <v>225.57</v>
      </c>
      <c r="J34" s="21"/>
      <c r="K34" s="21"/>
      <c r="L34" s="21">
        <f>F34+I34</f>
        <v>225.57</v>
      </c>
      <c r="M34" s="21">
        <f>G34+J34</f>
        <v>0</v>
      </c>
      <c r="N34" s="21">
        <f>H34+K34</f>
        <v>0</v>
      </c>
      <c r="O34" s="66"/>
      <c r="P34" s="66"/>
      <c r="Q34" s="68"/>
    </row>
    <row r="35" spans="1:17" ht="22.5" customHeight="1" x14ac:dyDescent="0.2">
      <c r="A35" s="80" t="s">
        <v>225</v>
      </c>
      <c r="B35" s="48">
        <v>8</v>
      </c>
      <c r="C35" s="10" t="s">
        <v>322</v>
      </c>
      <c r="D35" s="50" t="s">
        <v>301</v>
      </c>
      <c r="E35" s="84" t="s">
        <v>326</v>
      </c>
      <c r="F35" s="54">
        <f>F36+G36+H36</f>
        <v>0</v>
      </c>
      <c r="G35" s="55"/>
      <c r="H35" s="56"/>
      <c r="I35" s="54">
        <f>I36+J36+K36</f>
        <v>271.27999999999997</v>
      </c>
      <c r="J35" s="55"/>
      <c r="K35" s="56"/>
      <c r="L35" s="54">
        <f>L36+M36+N36</f>
        <v>271.27999999999997</v>
      </c>
      <c r="M35" s="55"/>
      <c r="N35" s="56"/>
      <c r="O35" s="65" t="s">
        <v>194</v>
      </c>
      <c r="P35" s="65" t="s">
        <v>332</v>
      </c>
      <c r="Q35" s="67"/>
    </row>
    <row r="36" spans="1:17" ht="22.5" customHeight="1" x14ac:dyDescent="0.2">
      <c r="A36" s="81"/>
      <c r="B36" s="49"/>
      <c r="C36" s="14" t="s">
        <v>336</v>
      </c>
      <c r="D36" s="51"/>
      <c r="E36" s="85"/>
      <c r="F36" s="21"/>
      <c r="G36" s="21"/>
      <c r="H36" s="21"/>
      <c r="I36" s="21">
        <v>271.27999999999997</v>
      </c>
      <c r="J36" s="21"/>
      <c r="K36" s="21"/>
      <c r="L36" s="21">
        <f>F36+I36</f>
        <v>271.27999999999997</v>
      </c>
      <c r="M36" s="21">
        <f>G36+J36</f>
        <v>0</v>
      </c>
      <c r="N36" s="21">
        <f>H36+K36</f>
        <v>0</v>
      </c>
      <c r="O36" s="66"/>
      <c r="P36" s="66"/>
      <c r="Q36" s="68"/>
    </row>
    <row r="37" spans="1:17" ht="22.5" customHeight="1" x14ac:dyDescent="0.2">
      <c r="A37" s="80" t="s">
        <v>225</v>
      </c>
      <c r="B37" s="48">
        <v>9</v>
      </c>
      <c r="C37" s="10" t="s">
        <v>341</v>
      </c>
      <c r="D37" s="50" t="s">
        <v>301</v>
      </c>
      <c r="E37" s="84" t="s">
        <v>345</v>
      </c>
      <c r="F37" s="86">
        <f>F38+G38+H38</f>
        <v>0</v>
      </c>
      <c r="G37" s="55"/>
      <c r="H37" s="56"/>
      <c r="I37" s="86">
        <f>I38+J38+K38</f>
        <v>141.18</v>
      </c>
      <c r="J37" s="55"/>
      <c r="K37" s="56"/>
      <c r="L37" s="86">
        <f>L38+M38+N38</f>
        <v>141.18</v>
      </c>
      <c r="M37" s="55"/>
      <c r="N37" s="56"/>
      <c r="O37" s="82" t="s">
        <v>194</v>
      </c>
      <c r="P37" s="82" t="s">
        <v>280</v>
      </c>
      <c r="Q37" s="92"/>
    </row>
    <row r="38" spans="1:17" ht="32.25" customHeight="1" x14ac:dyDescent="0.2">
      <c r="A38" s="81"/>
      <c r="B38" s="49"/>
      <c r="C38" s="14" t="s">
        <v>138</v>
      </c>
      <c r="D38" s="51"/>
      <c r="E38" s="85"/>
      <c r="F38" s="22"/>
      <c r="G38" s="22"/>
      <c r="H38" s="22"/>
      <c r="I38" s="22">
        <v>141.18</v>
      </c>
      <c r="J38" s="22"/>
      <c r="K38" s="22"/>
      <c r="L38" s="22">
        <f>F38+I38</f>
        <v>141.18</v>
      </c>
      <c r="M38" s="22">
        <f>G38+J38</f>
        <v>0</v>
      </c>
      <c r="N38" s="22">
        <f>H38+K38</f>
        <v>0</v>
      </c>
      <c r="O38" s="83"/>
      <c r="P38" s="83"/>
      <c r="Q38" s="93"/>
    </row>
    <row r="39" spans="1:17" ht="22.5" customHeight="1" x14ac:dyDescent="0.2">
      <c r="A39" s="80" t="s">
        <v>225</v>
      </c>
      <c r="B39" s="48"/>
      <c r="C39" s="10"/>
      <c r="D39" s="69"/>
      <c r="E39" s="71"/>
      <c r="F39" s="73">
        <f>F40+G40+H40</f>
        <v>147.07999999999998</v>
      </c>
      <c r="G39" s="87"/>
      <c r="H39" s="88"/>
      <c r="I39" s="73">
        <f>I40+J40+K40</f>
        <v>1083.0899999999999</v>
      </c>
      <c r="J39" s="87"/>
      <c r="K39" s="88"/>
      <c r="L39" s="73">
        <f>L40+M40+N40</f>
        <v>1230.1699999999998</v>
      </c>
      <c r="M39" s="87"/>
      <c r="N39" s="88"/>
      <c r="O39" s="76"/>
      <c r="P39" s="76"/>
      <c r="Q39" s="78"/>
    </row>
    <row r="40" spans="1:17" ht="22.5" customHeight="1" x14ac:dyDescent="0.2">
      <c r="A40" s="81"/>
      <c r="B40" s="49"/>
      <c r="C40" s="14" t="s">
        <v>347</v>
      </c>
      <c r="D40" s="70"/>
      <c r="E40" s="72"/>
      <c r="F40" s="19">
        <f t="shared" ref="F40:N40" si="1">F22+F24+F26+F28+F30+F32+F34+F36+F38</f>
        <v>136.72</v>
      </c>
      <c r="G40" s="19">
        <f t="shared" si="1"/>
        <v>0</v>
      </c>
      <c r="H40" s="19">
        <f t="shared" si="1"/>
        <v>10.36</v>
      </c>
      <c r="I40" s="19">
        <f t="shared" si="1"/>
        <v>1054.27</v>
      </c>
      <c r="J40" s="19">
        <f t="shared" si="1"/>
        <v>22.1</v>
      </c>
      <c r="K40" s="19">
        <f t="shared" si="1"/>
        <v>6.7200000000000006</v>
      </c>
      <c r="L40" s="19">
        <f t="shared" si="1"/>
        <v>1190.99</v>
      </c>
      <c r="M40" s="19">
        <f t="shared" si="1"/>
        <v>22.1</v>
      </c>
      <c r="N40" s="19">
        <f t="shared" si="1"/>
        <v>17.079999999999998</v>
      </c>
      <c r="O40" s="77"/>
      <c r="P40" s="77"/>
      <c r="Q40" s="79"/>
    </row>
    <row r="41" spans="1:17" ht="22.5" customHeight="1" x14ac:dyDescent="0.2">
      <c r="A41" s="80" t="s">
        <v>351</v>
      </c>
      <c r="B41" s="48">
        <v>1</v>
      </c>
      <c r="C41" s="10" t="s">
        <v>354</v>
      </c>
      <c r="D41" s="89">
        <v>27052</v>
      </c>
      <c r="E41" s="52" t="s">
        <v>355</v>
      </c>
      <c r="F41" s="54">
        <f>F42+G42+H42</f>
        <v>550</v>
      </c>
      <c r="G41" s="90"/>
      <c r="H41" s="91"/>
      <c r="I41" s="54">
        <f>I42+J42+K42</f>
        <v>0</v>
      </c>
      <c r="J41" s="90"/>
      <c r="K41" s="91"/>
      <c r="L41" s="54">
        <f>L42+M42+N42</f>
        <v>550</v>
      </c>
      <c r="M41" s="90"/>
      <c r="N41" s="91"/>
      <c r="O41" s="65" t="s">
        <v>256</v>
      </c>
      <c r="P41" s="65" t="s">
        <v>361</v>
      </c>
      <c r="Q41" s="67"/>
    </row>
    <row r="42" spans="1:17" ht="22.5" customHeight="1" x14ac:dyDescent="0.2">
      <c r="A42" s="81"/>
      <c r="B42" s="49"/>
      <c r="C42" s="14" t="s">
        <v>363</v>
      </c>
      <c r="D42" s="51"/>
      <c r="E42" s="53"/>
      <c r="F42" s="21"/>
      <c r="G42" s="21">
        <v>226.45</v>
      </c>
      <c r="H42" s="21">
        <v>323.55</v>
      </c>
      <c r="I42" s="21"/>
      <c r="J42" s="21"/>
      <c r="K42" s="21"/>
      <c r="L42" s="21">
        <f>F42+I42</f>
        <v>0</v>
      </c>
      <c r="M42" s="21">
        <f>G42+J42</f>
        <v>226.45</v>
      </c>
      <c r="N42" s="21">
        <f>H42+K42</f>
        <v>323.55</v>
      </c>
      <c r="O42" s="66"/>
      <c r="P42" s="66"/>
      <c r="Q42" s="68"/>
    </row>
    <row r="43" spans="1:17" ht="22.5" customHeight="1" x14ac:dyDescent="0.2">
      <c r="A43" s="80" t="s">
        <v>351</v>
      </c>
      <c r="B43" s="48">
        <v>2</v>
      </c>
      <c r="C43" s="10" t="s">
        <v>364</v>
      </c>
      <c r="D43" s="50" t="s">
        <v>29</v>
      </c>
      <c r="E43" s="52" t="s">
        <v>369</v>
      </c>
      <c r="F43" s="54">
        <f>F44+G44+H44</f>
        <v>0</v>
      </c>
      <c r="G43" s="90"/>
      <c r="H43" s="91"/>
      <c r="I43" s="54">
        <f>I44+J44+K44</f>
        <v>17</v>
      </c>
      <c r="J43" s="90"/>
      <c r="K43" s="91"/>
      <c r="L43" s="54">
        <f>L44+M44+N44</f>
        <v>17</v>
      </c>
      <c r="M43" s="90"/>
      <c r="N43" s="91"/>
      <c r="O43" s="65" t="s">
        <v>118</v>
      </c>
      <c r="P43" s="65" t="s">
        <v>370</v>
      </c>
      <c r="Q43" s="67"/>
    </row>
    <row r="44" spans="1:17" ht="22.5" customHeight="1" x14ac:dyDescent="0.2">
      <c r="A44" s="81"/>
      <c r="B44" s="49"/>
      <c r="C44" s="14" t="s">
        <v>375</v>
      </c>
      <c r="D44" s="51"/>
      <c r="E44" s="53"/>
      <c r="F44" s="21"/>
      <c r="G44" s="21"/>
      <c r="H44" s="21"/>
      <c r="I44" s="21">
        <v>17</v>
      </c>
      <c r="J44" s="21"/>
      <c r="K44" s="21"/>
      <c r="L44" s="21">
        <f>F44+I44</f>
        <v>17</v>
      </c>
      <c r="M44" s="21">
        <f>G44+J44</f>
        <v>0</v>
      </c>
      <c r="N44" s="21">
        <f>H44+K44</f>
        <v>0</v>
      </c>
      <c r="O44" s="66"/>
      <c r="P44" s="66"/>
      <c r="Q44" s="68"/>
    </row>
    <row r="45" spans="1:17" ht="22.5" customHeight="1" x14ac:dyDescent="0.2">
      <c r="A45" s="80" t="s">
        <v>351</v>
      </c>
      <c r="B45" s="48">
        <v>3</v>
      </c>
      <c r="C45" s="10" t="s">
        <v>380</v>
      </c>
      <c r="D45" s="50" t="s">
        <v>29</v>
      </c>
      <c r="E45" s="52" t="s">
        <v>283</v>
      </c>
      <c r="F45" s="54">
        <f>F46+G46+H46</f>
        <v>0.9</v>
      </c>
      <c r="G45" s="90"/>
      <c r="H45" s="91"/>
      <c r="I45" s="54">
        <f>I46+J46+K46</f>
        <v>7.32</v>
      </c>
      <c r="J45" s="90"/>
      <c r="K45" s="91"/>
      <c r="L45" s="54">
        <f>L46+M46+N46</f>
        <v>8.2200000000000006</v>
      </c>
      <c r="M45" s="90"/>
      <c r="N45" s="91"/>
      <c r="O45" s="65" t="s">
        <v>194</v>
      </c>
      <c r="P45" s="65" t="s">
        <v>383</v>
      </c>
      <c r="Q45" s="67"/>
    </row>
    <row r="46" spans="1:17" ht="22.5" customHeight="1" x14ac:dyDescent="0.2">
      <c r="A46" s="81"/>
      <c r="B46" s="49"/>
      <c r="C46" s="14" t="s">
        <v>389</v>
      </c>
      <c r="D46" s="51"/>
      <c r="E46" s="53"/>
      <c r="F46" s="21">
        <v>0.9</v>
      </c>
      <c r="G46" s="21"/>
      <c r="H46" s="21"/>
      <c r="I46" s="21">
        <v>7.32</v>
      </c>
      <c r="J46" s="21"/>
      <c r="K46" s="21"/>
      <c r="L46" s="21">
        <f>F46+I46</f>
        <v>8.2200000000000006</v>
      </c>
      <c r="M46" s="21">
        <f>G46+J46</f>
        <v>0</v>
      </c>
      <c r="N46" s="21">
        <f>H46+K46</f>
        <v>0</v>
      </c>
      <c r="O46" s="66"/>
      <c r="P46" s="66"/>
      <c r="Q46" s="68"/>
    </row>
    <row r="47" spans="1:17" ht="22.5" customHeight="1" x14ac:dyDescent="0.2">
      <c r="A47" s="80" t="s">
        <v>351</v>
      </c>
      <c r="B47" s="48">
        <v>4</v>
      </c>
      <c r="C47" s="10" t="s">
        <v>382</v>
      </c>
      <c r="D47" s="89">
        <v>26701</v>
      </c>
      <c r="E47" s="52" t="s">
        <v>369</v>
      </c>
      <c r="F47" s="54">
        <f>F48+G48+H48</f>
        <v>281</v>
      </c>
      <c r="G47" s="90"/>
      <c r="H47" s="91"/>
      <c r="I47" s="54">
        <f>I48+J48+K48</f>
        <v>0</v>
      </c>
      <c r="J47" s="90"/>
      <c r="K47" s="91"/>
      <c r="L47" s="54">
        <f>L48+M48+N48</f>
        <v>281</v>
      </c>
      <c r="M47" s="90"/>
      <c r="N47" s="91"/>
      <c r="O47" s="65" t="s">
        <v>256</v>
      </c>
      <c r="P47" s="65" t="s">
        <v>390</v>
      </c>
      <c r="Q47" s="67"/>
    </row>
    <row r="48" spans="1:17" ht="22.5" customHeight="1" x14ac:dyDescent="0.2">
      <c r="A48" s="81"/>
      <c r="B48" s="49"/>
      <c r="C48" s="14" t="s">
        <v>391</v>
      </c>
      <c r="D48" s="51"/>
      <c r="E48" s="53"/>
      <c r="F48" s="21"/>
      <c r="G48" s="21"/>
      <c r="H48" s="21">
        <v>281</v>
      </c>
      <c r="I48" s="21"/>
      <c r="J48" s="21"/>
      <c r="K48" s="21"/>
      <c r="L48" s="21">
        <f>F48+I48</f>
        <v>0</v>
      </c>
      <c r="M48" s="21">
        <f>G48+J48</f>
        <v>0</v>
      </c>
      <c r="N48" s="21">
        <f>H48+K48</f>
        <v>281</v>
      </c>
      <c r="O48" s="66"/>
      <c r="P48" s="66"/>
      <c r="Q48" s="68"/>
    </row>
    <row r="49" spans="1:17" ht="22.5" customHeight="1" x14ac:dyDescent="0.2">
      <c r="A49" s="80" t="s">
        <v>351</v>
      </c>
      <c r="B49" s="48">
        <v>5</v>
      </c>
      <c r="C49" s="10" t="s">
        <v>392</v>
      </c>
      <c r="D49" s="89">
        <v>27003</v>
      </c>
      <c r="E49" s="52" t="s">
        <v>104</v>
      </c>
      <c r="F49" s="54">
        <f>F50+G50+H50</f>
        <v>163</v>
      </c>
      <c r="G49" s="90"/>
      <c r="H49" s="91"/>
      <c r="I49" s="54">
        <f>I50+J50+K50</f>
        <v>0</v>
      </c>
      <c r="J49" s="90"/>
      <c r="K49" s="91"/>
      <c r="L49" s="54">
        <f>L50+M50+N50</f>
        <v>163</v>
      </c>
      <c r="M49" s="90"/>
      <c r="N49" s="91"/>
      <c r="O49" s="65" t="s">
        <v>396</v>
      </c>
      <c r="P49" s="65" t="s">
        <v>397</v>
      </c>
      <c r="Q49" s="67"/>
    </row>
    <row r="50" spans="1:17" ht="22.5" customHeight="1" x14ac:dyDescent="0.2">
      <c r="A50" s="81"/>
      <c r="B50" s="49"/>
      <c r="C50" s="14" t="s">
        <v>402</v>
      </c>
      <c r="D50" s="51"/>
      <c r="E50" s="53"/>
      <c r="F50" s="21"/>
      <c r="G50" s="21"/>
      <c r="H50" s="21">
        <v>163</v>
      </c>
      <c r="I50" s="21"/>
      <c r="J50" s="21"/>
      <c r="K50" s="21"/>
      <c r="L50" s="21">
        <f>F50+I50</f>
        <v>0</v>
      </c>
      <c r="M50" s="21">
        <f>G50+J50</f>
        <v>0</v>
      </c>
      <c r="N50" s="21">
        <f>H50+K50</f>
        <v>163</v>
      </c>
      <c r="O50" s="66"/>
      <c r="P50" s="66"/>
      <c r="Q50" s="68"/>
    </row>
    <row r="51" spans="1:17" ht="22.5" customHeight="1" x14ac:dyDescent="0.2">
      <c r="A51" s="80" t="s">
        <v>351</v>
      </c>
      <c r="B51" s="48">
        <v>6</v>
      </c>
      <c r="C51" s="10" t="s">
        <v>404</v>
      </c>
      <c r="D51" s="50" t="s">
        <v>410</v>
      </c>
      <c r="E51" s="52" t="s">
        <v>412</v>
      </c>
      <c r="F51" s="54">
        <f>F52+G52+H52</f>
        <v>0</v>
      </c>
      <c r="G51" s="90"/>
      <c r="H51" s="91"/>
      <c r="I51" s="54">
        <f>I52+J52+K52</f>
        <v>50</v>
      </c>
      <c r="J51" s="90"/>
      <c r="K51" s="91"/>
      <c r="L51" s="54">
        <f>L52+M52+N52</f>
        <v>50</v>
      </c>
      <c r="M51" s="90"/>
      <c r="N51" s="91"/>
      <c r="O51" s="65" t="s">
        <v>256</v>
      </c>
      <c r="P51" s="65" t="s">
        <v>413</v>
      </c>
      <c r="Q51" s="67"/>
    </row>
    <row r="52" spans="1:17" ht="22.5" customHeight="1" x14ac:dyDescent="0.2">
      <c r="A52" s="81"/>
      <c r="B52" s="49"/>
      <c r="C52" s="14" t="s">
        <v>415</v>
      </c>
      <c r="D52" s="51"/>
      <c r="E52" s="53"/>
      <c r="F52" s="21"/>
      <c r="G52" s="21"/>
      <c r="H52" s="21"/>
      <c r="I52" s="21"/>
      <c r="J52" s="21">
        <v>20</v>
      </c>
      <c r="K52" s="21">
        <v>30</v>
      </c>
      <c r="L52" s="21">
        <f>F52+I52</f>
        <v>0</v>
      </c>
      <c r="M52" s="21">
        <f>G52+J52</f>
        <v>20</v>
      </c>
      <c r="N52" s="21">
        <f>H52+K52</f>
        <v>30</v>
      </c>
      <c r="O52" s="66"/>
      <c r="P52" s="66"/>
      <c r="Q52" s="68"/>
    </row>
    <row r="53" spans="1:17" ht="22.5" customHeight="1" x14ac:dyDescent="0.2">
      <c r="A53" s="80" t="s">
        <v>351</v>
      </c>
      <c r="B53" s="48">
        <v>7</v>
      </c>
      <c r="C53" s="10" t="s">
        <v>419</v>
      </c>
      <c r="D53" s="89">
        <v>27737</v>
      </c>
      <c r="E53" s="52" t="s">
        <v>369</v>
      </c>
      <c r="F53" s="54">
        <f>F54+G54+H54</f>
        <v>250</v>
      </c>
      <c r="G53" s="90"/>
      <c r="H53" s="91"/>
      <c r="I53" s="54">
        <f>I54+J54+K54</f>
        <v>0</v>
      </c>
      <c r="J53" s="90"/>
      <c r="K53" s="91"/>
      <c r="L53" s="54">
        <f>L54+M54+N54</f>
        <v>250</v>
      </c>
      <c r="M53" s="90"/>
      <c r="N53" s="91"/>
      <c r="O53" s="65" t="s">
        <v>256</v>
      </c>
      <c r="P53" s="65" t="s">
        <v>112</v>
      </c>
      <c r="Q53" s="67"/>
    </row>
    <row r="54" spans="1:17" ht="22.5" customHeight="1" x14ac:dyDescent="0.2">
      <c r="A54" s="81"/>
      <c r="B54" s="49"/>
      <c r="C54" s="14" t="s">
        <v>423</v>
      </c>
      <c r="D54" s="51"/>
      <c r="E54" s="53"/>
      <c r="F54" s="21"/>
      <c r="G54" s="21"/>
      <c r="H54" s="21">
        <v>250</v>
      </c>
      <c r="I54" s="21"/>
      <c r="J54" s="21"/>
      <c r="K54" s="21"/>
      <c r="L54" s="21">
        <f>F54+I54</f>
        <v>0</v>
      </c>
      <c r="M54" s="21">
        <f>G54+J54</f>
        <v>0</v>
      </c>
      <c r="N54" s="21">
        <f>H54+K54</f>
        <v>250</v>
      </c>
      <c r="O54" s="66"/>
      <c r="P54" s="66"/>
      <c r="Q54" s="68"/>
    </row>
    <row r="55" spans="1:17" ht="22.5" customHeight="1" x14ac:dyDescent="0.2">
      <c r="A55" s="80" t="s">
        <v>351</v>
      </c>
      <c r="B55" s="48">
        <v>8</v>
      </c>
      <c r="C55" s="10" t="s">
        <v>426</v>
      </c>
      <c r="D55" s="50" t="s">
        <v>430</v>
      </c>
      <c r="E55" s="52" t="s">
        <v>431</v>
      </c>
      <c r="F55" s="54">
        <f>F56+G56+H56</f>
        <v>202</v>
      </c>
      <c r="G55" s="90"/>
      <c r="H55" s="91"/>
      <c r="I55" s="54">
        <f>I56+J56+K56</f>
        <v>98</v>
      </c>
      <c r="J55" s="90"/>
      <c r="K55" s="91"/>
      <c r="L55" s="54">
        <f>L56+M56+N56</f>
        <v>300</v>
      </c>
      <c r="M55" s="90"/>
      <c r="N55" s="91"/>
      <c r="O55" s="65" t="s">
        <v>396</v>
      </c>
      <c r="P55" s="65" t="s">
        <v>435</v>
      </c>
      <c r="Q55" s="67" t="s">
        <v>86</v>
      </c>
    </row>
    <row r="56" spans="1:17" ht="22.5" customHeight="1" x14ac:dyDescent="0.2">
      <c r="A56" s="81"/>
      <c r="B56" s="49"/>
      <c r="C56" s="14" t="s">
        <v>403</v>
      </c>
      <c r="D56" s="51"/>
      <c r="E56" s="53"/>
      <c r="F56" s="21"/>
      <c r="G56" s="21">
        <v>102</v>
      </c>
      <c r="H56" s="21">
        <v>100</v>
      </c>
      <c r="I56" s="21"/>
      <c r="J56" s="21">
        <v>43</v>
      </c>
      <c r="K56" s="21">
        <v>55</v>
      </c>
      <c r="L56" s="21">
        <f>F56+I56</f>
        <v>0</v>
      </c>
      <c r="M56" s="21">
        <f>G56+J56</f>
        <v>145</v>
      </c>
      <c r="N56" s="21">
        <f>H56+K56</f>
        <v>155</v>
      </c>
      <c r="O56" s="66"/>
      <c r="P56" s="66"/>
      <c r="Q56" s="68"/>
    </row>
    <row r="57" spans="1:17" ht="22.5" customHeight="1" x14ac:dyDescent="0.2">
      <c r="A57" s="80" t="s">
        <v>351</v>
      </c>
      <c r="B57" s="48">
        <v>9</v>
      </c>
      <c r="C57" s="10" t="s">
        <v>366</v>
      </c>
      <c r="D57" s="50" t="s">
        <v>436</v>
      </c>
      <c r="E57" s="52" t="s">
        <v>442</v>
      </c>
      <c r="F57" s="54">
        <f>F58+G58+H58</f>
        <v>0</v>
      </c>
      <c r="G57" s="90"/>
      <c r="H57" s="91"/>
      <c r="I57" s="54">
        <f>I58+J58+K58</f>
        <v>162.59</v>
      </c>
      <c r="J57" s="90"/>
      <c r="K57" s="91"/>
      <c r="L57" s="54">
        <f>L58+M58+N58</f>
        <v>162.59</v>
      </c>
      <c r="M57" s="90"/>
      <c r="N57" s="91"/>
      <c r="O57" s="65" t="s">
        <v>194</v>
      </c>
      <c r="P57" s="65" t="s">
        <v>451</v>
      </c>
      <c r="Q57" s="67"/>
    </row>
    <row r="58" spans="1:17" ht="22.5" customHeight="1" x14ac:dyDescent="0.2">
      <c r="A58" s="81"/>
      <c r="B58" s="49"/>
      <c r="C58" s="14" t="s">
        <v>439</v>
      </c>
      <c r="D58" s="51"/>
      <c r="E58" s="53"/>
      <c r="F58" s="21"/>
      <c r="G58" s="21"/>
      <c r="H58" s="21"/>
      <c r="I58" s="21">
        <v>162.59</v>
      </c>
      <c r="J58" s="21"/>
      <c r="K58" s="21"/>
      <c r="L58" s="21">
        <f>F58+I58</f>
        <v>162.59</v>
      </c>
      <c r="M58" s="21">
        <f>G58+J58</f>
        <v>0</v>
      </c>
      <c r="N58" s="21">
        <f>H58+K58</f>
        <v>0</v>
      </c>
      <c r="O58" s="66"/>
      <c r="P58" s="66"/>
      <c r="Q58" s="68"/>
    </row>
    <row r="59" spans="1:17" ht="22.5" customHeight="1" x14ac:dyDescent="0.2">
      <c r="A59" s="80" t="s">
        <v>351</v>
      </c>
      <c r="B59" s="48">
        <v>10</v>
      </c>
      <c r="C59" s="10" t="s">
        <v>457</v>
      </c>
      <c r="D59" s="50" t="s">
        <v>436</v>
      </c>
      <c r="E59" s="52" t="s">
        <v>458</v>
      </c>
      <c r="F59" s="54">
        <f>F60+G60+H60</f>
        <v>222.09</v>
      </c>
      <c r="G59" s="90"/>
      <c r="H59" s="91"/>
      <c r="I59" s="54">
        <f>I60+J60+K60</f>
        <v>55.45</v>
      </c>
      <c r="J59" s="90"/>
      <c r="K59" s="91"/>
      <c r="L59" s="54">
        <f>L60+M60+N60</f>
        <v>277.54000000000002</v>
      </c>
      <c r="M59" s="90"/>
      <c r="N59" s="91"/>
      <c r="O59" s="65" t="s">
        <v>118</v>
      </c>
      <c r="P59" s="65" t="s">
        <v>417</v>
      </c>
      <c r="Q59" s="67"/>
    </row>
    <row r="60" spans="1:17" ht="22.5" customHeight="1" x14ac:dyDescent="0.2">
      <c r="A60" s="81"/>
      <c r="B60" s="49"/>
      <c r="C60" s="14" t="s">
        <v>63</v>
      </c>
      <c r="D60" s="51"/>
      <c r="E60" s="53"/>
      <c r="F60" s="21">
        <v>222.09</v>
      </c>
      <c r="G60" s="21"/>
      <c r="H60" s="21"/>
      <c r="I60" s="21">
        <v>55.45</v>
      </c>
      <c r="J60" s="21"/>
      <c r="K60" s="21"/>
      <c r="L60" s="21">
        <f>F60+I60</f>
        <v>277.54000000000002</v>
      </c>
      <c r="M60" s="21">
        <f>G60+J60</f>
        <v>0</v>
      </c>
      <c r="N60" s="21">
        <f>H60+K60</f>
        <v>0</v>
      </c>
      <c r="O60" s="66"/>
      <c r="P60" s="66"/>
      <c r="Q60" s="68"/>
    </row>
    <row r="61" spans="1:17" ht="22.5" customHeight="1" x14ac:dyDescent="0.2">
      <c r="A61" s="80" t="s">
        <v>351</v>
      </c>
      <c r="B61" s="48">
        <v>11</v>
      </c>
      <c r="C61" s="10" t="s">
        <v>465</v>
      </c>
      <c r="D61" s="50" t="s">
        <v>467</v>
      </c>
      <c r="E61" s="52" t="s">
        <v>472</v>
      </c>
      <c r="F61" s="54">
        <f>F62+G62+H62</f>
        <v>32.200000000000003</v>
      </c>
      <c r="G61" s="90"/>
      <c r="H61" s="91"/>
      <c r="I61" s="54">
        <f>I62+J62+K62</f>
        <v>5.6</v>
      </c>
      <c r="J61" s="90"/>
      <c r="K61" s="91"/>
      <c r="L61" s="54">
        <f>L62+M62+N62</f>
        <v>37.800000000000004</v>
      </c>
      <c r="M61" s="90"/>
      <c r="N61" s="91"/>
      <c r="O61" s="65" t="s">
        <v>118</v>
      </c>
      <c r="P61" s="65" t="s">
        <v>474</v>
      </c>
      <c r="Q61" s="67" t="s">
        <v>86</v>
      </c>
    </row>
    <row r="62" spans="1:17" ht="22.5" customHeight="1" x14ac:dyDescent="0.2">
      <c r="A62" s="81"/>
      <c r="B62" s="49"/>
      <c r="C62" s="14" t="s">
        <v>478</v>
      </c>
      <c r="D62" s="51"/>
      <c r="E62" s="53"/>
      <c r="F62" s="21"/>
      <c r="G62" s="21"/>
      <c r="H62" s="21">
        <v>32.200000000000003</v>
      </c>
      <c r="I62" s="21"/>
      <c r="J62" s="21"/>
      <c r="K62" s="21">
        <v>5.6</v>
      </c>
      <c r="L62" s="21">
        <f>F62+I62</f>
        <v>0</v>
      </c>
      <c r="M62" s="21">
        <f>G62+J62</f>
        <v>0</v>
      </c>
      <c r="N62" s="21">
        <f>H62+K62</f>
        <v>37.800000000000004</v>
      </c>
      <c r="O62" s="66"/>
      <c r="P62" s="66"/>
      <c r="Q62" s="68"/>
    </row>
    <row r="63" spans="1:17" ht="22.5" customHeight="1" x14ac:dyDescent="0.2">
      <c r="A63" s="80" t="s">
        <v>351</v>
      </c>
      <c r="B63" s="48">
        <v>12</v>
      </c>
      <c r="C63" s="10" t="s">
        <v>427</v>
      </c>
      <c r="D63" s="50" t="s">
        <v>373</v>
      </c>
      <c r="E63" s="84" t="s">
        <v>483</v>
      </c>
      <c r="F63" s="54">
        <f>F64+G64+H64</f>
        <v>0</v>
      </c>
      <c r="G63" s="90"/>
      <c r="H63" s="91"/>
      <c r="I63" s="54">
        <f>I64+J64+K64</f>
        <v>38.299999999999997</v>
      </c>
      <c r="J63" s="90"/>
      <c r="K63" s="91"/>
      <c r="L63" s="54">
        <f>L64+M64+N64</f>
        <v>38.299999999999997</v>
      </c>
      <c r="M63" s="90"/>
      <c r="N63" s="91"/>
      <c r="O63" s="65" t="s">
        <v>118</v>
      </c>
      <c r="P63" s="65" t="s">
        <v>484</v>
      </c>
      <c r="Q63" s="67" t="s">
        <v>86</v>
      </c>
    </row>
    <row r="64" spans="1:17" ht="22.5" customHeight="1" x14ac:dyDescent="0.2">
      <c r="A64" s="81"/>
      <c r="B64" s="49"/>
      <c r="C64" s="14" t="s">
        <v>485</v>
      </c>
      <c r="D64" s="51"/>
      <c r="E64" s="85"/>
      <c r="F64" s="21"/>
      <c r="G64" s="21"/>
      <c r="H64" s="21"/>
      <c r="I64" s="21"/>
      <c r="J64" s="21">
        <v>37.549999999999997</v>
      </c>
      <c r="K64" s="21">
        <v>0.75</v>
      </c>
      <c r="L64" s="21">
        <f>F64+I64</f>
        <v>0</v>
      </c>
      <c r="M64" s="21">
        <f>G64+J64</f>
        <v>37.549999999999997</v>
      </c>
      <c r="N64" s="21">
        <f>H64+K64</f>
        <v>0.75</v>
      </c>
      <c r="O64" s="66"/>
      <c r="P64" s="66"/>
      <c r="Q64" s="68"/>
    </row>
    <row r="65" spans="1:17" ht="22.5" customHeight="1" x14ac:dyDescent="0.2">
      <c r="A65" s="80" t="s">
        <v>351</v>
      </c>
      <c r="B65" s="48"/>
      <c r="C65" s="10"/>
      <c r="D65" s="69"/>
      <c r="E65" s="71"/>
      <c r="F65" s="73">
        <f>F66+G66+H66</f>
        <v>1701.19</v>
      </c>
      <c r="G65" s="74"/>
      <c r="H65" s="75"/>
      <c r="I65" s="73">
        <f>I66+J66+K66</f>
        <v>434.26</v>
      </c>
      <c r="J65" s="74"/>
      <c r="K65" s="75"/>
      <c r="L65" s="73">
        <f>L66+M66+N66</f>
        <v>2135.4499999999998</v>
      </c>
      <c r="M65" s="74"/>
      <c r="N65" s="75"/>
      <c r="O65" s="76"/>
      <c r="P65" s="76"/>
      <c r="Q65" s="78"/>
    </row>
    <row r="66" spans="1:17" ht="22.5" customHeight="1" x14ac:dyDescent="0.2">
      <c r="A66" s="81"/>
      <c r="B66" s="49"/>
      <c r="C66" s="14" t="s">
        <v>229</v>
      </c>
      <c r="D66" s="70"/>
      <c r="E66" s="72"/>
      <c r="F66" s="26">
        <f t="shared" ref="F66:N66" si="2">F42+F44+F46+F48+F50+F52+F54+F56+F58+F60+F62+F64</f>
        <v>222.99</v>
      </c>
      <c r="G66" s="26">
        <f t="shared" si="2"/>
        <v>328.45</v>
      </c>
      <c r="H66" s="26">
        <f t="shared" si="2"/>
        <v>1149.75</v>
      </c>
      <c r="I66" s="26">
        <f t="shared" si="2"/>
        <v>242.36</v>
      </c>
      <c r="J66" s="26">
        <f t="shared" si="2"/>
        <v>100.55</v>
      </c>
      <c r="K66" s="26">
        <f t="shared" si="2"/>
        <v>91.35</v>
      </c>
      <c r="L66" s="26">
        <f t="shared" si="2"/>
        <v>465.35</v>
      </c>
      <c r="M66" s="26">
        <f t="shared" si="2"/>
        <v>429</v>
      </c>
      <c r="N66" s="26">
        <f t="shared" si="2"/>
        <v>1241.0999999999999</v>
      </c>
      <c r="O66" s="77"/>
      <c r="P66" s="77"/>
      <c r="Q66" s="79"/>
    </row>
    <row r="67" spans="1:17" ht="29.25" customHeight="1" x14ac:dyDescent="0.2">
      <c r="A67" s="80" t="s">
        <v>494</v>
      </c>
      <c r="B67" s="48">
        <v>1</v>
      </c>
      <c r="C67" s="10" t="s">
        <v>495</v>
      </c>
      <c r="D67" s="89">
        <v>26893</v>
      </c>
      <c r="E67" s="52" t="s">
        <v>496</v>
      </c>
      <c r="F67" s="54">
        <f>F68+G68+H68</f>
        <v>559</v>
      </c>
      <c r="G67" s="90"/>
      <c r="H67" s="91"/>
      <c r="I67" s="54">
        <f>I68+J68+K68</f>
        <v>0</v>
      </c>
      <c r="J67" s="90"/>
      <c r="K67" s="91"/>
      <c r="L67" s="54">
        <f>L68+M68+N68</f>
        <v>559</v>
      </c>
      <c r="M67" s="90"/>
      <c r="N67" s="91"/>
      <c r="O67" s="65" t="s">
        <v>499</v>
      </c>
      <c r="P67" s="65" t="s">
        <v>353</v>
      </c>
      <c r="Q67" s="67"/>
    </row>
    <row r="68" spans="1:17" ht="29.25" customHeight="1" x14ac:dyDescent="0.2">
      <c r="A68" s="81"/>
      <c r="B68" s="49"/>
      <c r="C68" s="14" t="s">
        <v>506</v>
      </c>
      <c r="D68" s="51"/>
      <c r="E68" s="53"/>
      <c r="F68" s="21">
        <v>544</v>
      </c>
      <c r="G68" s="21"/>
      <c r="H68" s="21">
        <v>15</v>
      </c>
      <c r="I68" s="21"/>
      <c r="J68" s="21"/>
      <c r="K68" s="21"/>
      <c r="L68" s="21">
        <f>F68+I68</f>
        <v>544</v>
      </c>
      <c r="M68" s="21">
        <f>G68+J68</f>
        <v>0</v>
      </c>
      <c r="N68" s="21">
        <f>H68+K68</f>
        <v>15</v>
      </c>
      <c r="O68" s="66"/>
      <c r="P68" s="66"/>
      <c r="Q68" s="68"/>
    </row>
    <row r="69" spans="1:17" ht="31.5" customHeight="1" x14ac:dyDescent="0.2">
      <c r="A69" s="80" t="s">
        <v>494</v>
      </c>
      <c r="B69" s="48">
        <v>2</v>
      </c>
      <c r="C69" s="10" t="s">
        <v>321</v>
      </c>
      <c r="D69" s="50" t="s">
        <v>374</v>
      </c>
      <c r="E69" s="52" t="s">
        <v>507</v>
      </c>
      <c r="F69" s="54">
        <f>F70+G70+H70</f>
        <v>34.700000000000003</v>
      </c>
      <c r="G69" s="90"/>
      <c r="H69" s="91"/>
      <c r="I69" s="54">
        <f>I70+J70+K70</f>
        <v>0</v>
      </c>
      <c r="J69" s="90"/>
      <c r="K69" s="91"/>
      <c r="L69" s="54">
        <f>L70+M70+N70</f>
        <v>34.700000000000003</v>
      </c>
      <c r="M69" s="90"/>
      <c r="N69" s="91"/>
      <c r="O69" s="65" t="s">
        <v>516</v>
      </c>
      <c r="P69" s="65" t="s">
        <v>521</v>
      </c>
      <c r="Q69" s="67"/>
    </row>
    <row r="70" spans="1:17" ht="31.5" customHeight="1" x14ac:dyDescent="0.2">
      <c r="A70" s="81"/>
      <c r="B70" s="49"/>
      <c r="C70" s="14" t="s">
        <v>525</v>
      </c>
      <c r="D70" s="51"/>
      <c r="E70" s="53"/>
      <c r="F70" s="21"/>
      <c r="G70" s="21">
        <v>0.7</v>
      </c>
      <c r="H70" s="21">
        <v>34</v>
      </c>
      <c r="I70" s="21"/>
      <c r="J70" s="21"/>
      <c r="K70" s="21"/>
      <c r="L70" s="21">
        <f>F70+I70</f>
        <v>0</v>
      </c>
      <c r="M70" s="21">
        <f>G70+J70</f>
        <v>0.7</v>
      </c>
      <c r="N70" s="21">
        <f>H70+K70</f>
        <v>34</v>
      </c>
      <c r="O70" s="66"/>
      <c r="P70" s="66"/>
      <c r="Q70" s="68"/>
    </row>
    <row r="71" spans="1:17" ht="30" customHeight="1" x14ac:dyDescent="0.2">
      <c r="A71" s="80" t="s">
        <v>494</v>
      </c>
      <c r="B71" s="48">
        <v>3</v>
      </c>
      <c r="C71" s="10" t="s">
        <v>527</v>
      </c>
      <c r="D71" s="50" t="s">
        <v>532</v>
      </c>
      <c r="E71" s="52" t="s">
        <v>534</v>
      </c>
      <c r="F71" s="54">
        <f>F72+G72+H72</f>
        <v>1507.69</v>
      </c>
      <c r="G71" s="90"/>
      <c r="H71" s="91"/>
      <c r="I71" s="54">
        <f>I72+J72+K72</f>
        <v>0</v>
      </c>
      <c r="J71" s="90"/>
      <c r="K71" s="91"/>
      <c r="L71" s="54">
        <f>L72+M72+N72</f>
        <v>1507.69</v>
      </c>
      <c r="M71" s="90"/>
      <c r="N71" s="91"/>
      <c r="O71" s="65" t="s">
        <v>537</v>
      </c>
      <c r="P71" s="65" t="s">
        <v>539</v>
      </c>
      <c r="Q71" s="67"/>
    </row>
    <row r="72" spans="1:17" ht="30" customHeight="1" x14ac:dyDescent="0.2">
      <c r="A72" s="81"/>
      <c r="B72" s="49"/>
      <c r="C72" s="14" t="s">
        <v>89</v>
      </c>
      <c r="D72" s="51"/>
      <c r="E72" s="53"/>
      <c r="F72" s="21">
        <v>904.96</v>
      </c>
      <c r="G72" s="21">
        <v>464.07</v>
      </c>
      <c r="H72" s="21">
        <v>138.66</v>
      </c>
      <c r="I72" s="21"/>
      <c r="J72" s="21"/>
      <c r="K72" s="21"/>
      <c r="L72" s="21">
        <f>F72+I72</f>
        <v>904.96</v>
      </c>
      <c r="M72" s="21">
        <f>G72+J72</f>
        <v>464.07</v>
      </c>
      <c r="N72" s="21">
        <f>H72+K72</f>
        <v>138.66</v>
      </c>
      <c r="O72" s="66"/>
      <c r="P72" s="66"/>
      <c r="Q72" s="68"/>
    </row>
    <row r="73" spans="1:17" ht="30" customHeight="1" x14ac:dyDescent="0.2">
      <c r="A73" s="80" t="s">
        <v>494</v>
      </c>
      <c r="B73" s="48">
        <v>4</v>
      </c>
      <c r="C73" s="10" t="s">
        <v>543</v>
      </c>
      <c r="D73" s="50" t="s">
        <v>37</v>
      </c>
      <c r="E73" s="52" t="s">
        <v>469</v>
      </c>
      <c r="F73" s="54">
        <f>F74+G74+H74</f>
        <v>451.11</v>
      </c>
      <c r="G73" s="90"/>
      <c r="H73" s="91"/>
      <c r="I73" s="54">
        <f>I74+J74+K74</f>
        <v>0</v>
      </c>
      <c r="J73" s="90"/>
      <c r="K73" s="91"/>
      <c r="L73" s="54">
        <f>L74+M74+N74</f>
        <v>451.11</v>
      </c>
      <c r="M73" s="90"/>
      <c r="N73" s="91"/>
      <c r="O73" s="65" t="s">
        <v>550</v>
      </c>
      <c r="P73" s="65" t="s">
        <v>555</v>
      </c>
      <c r="Q73" s="67"/>
    </row>
    <row r="74" spans="1:17" ht="66" customHeight="1" x14ac:dyDescent="0.2">
      <c r="A74" s="81"/>
      <c r="B74" s="49"/>
      <c r="C74" s="14" t="s">
        <v>561</v>
      </c>
      <c r="D74" s="51"/>
      <c r="E74" s="53"/>
      <c r="F74" s="21">
        <v>9</v>
      </c>
      <c r="G74" s="21">
        <v>114</v>
      </c>
      <c r="H74" s="21">
        <v>328.11</v>
      </c>
      <c r="I74" s="21"/>
      <c r="J74" s="21"/>
      <c r="K74" s="21"/>
      <c r="L74" s="21">
        <f>F74+I74</f>
        <v>9</v>
      </c>
      <c r="M74" s="21">
        <f>G74+J74</f>
        <v>114</v>
      </c>
      <c r="N74" s="21">
        <f>H74+K74</f>
        <v>328.11</v>
      </c>
      <c r="O74" s="66"/>
      <c r="P74" s="66"/>
      <c r="Q74" s="68"/>
    </row>
    <row r="75" spans="1:17" ht="40.5" customHeight="1" x14ac:dyDescent="0.2">
      <c r="A75" s="80" t="s">
        <v>494</v>
      </c>
      <c r="B75" s="48">
        <v>5</v>
      </c>
      <c r="C75" s="10" t="s">
        <v>566</v>
      </c>
      <c r="D75" s="50" t="s">
        <v>567</v>
      </c>
      <c r="E75" s="52" t="s">
        <v>414</v>
      </c>
      <c r="F75" s="54">
        <f>F76+G76+H76</f>
        <v>1063.5</v>
      </c>
      <c r="G75" s="90"/>
      <c r="H75" s="91"/>
      <c r="I75" s="54">
        <f>I76+J76+K76</f>
        <v>253.5</v>
      </c>
      <c r="J75" s="90"/>
      <c r="K75" s="91"/>
      <c r="L75" s="54">
        <f>L76+M76+N76</f>
        <v>1317</v>
      </c>
      <c r="M75" s="90"/>
      <c r="N75" s="91"/>
      <c r="O75" s="65" t="s">
        <v>569</v>
      </c>
      <c r="P75" s="65" t="s">
        <v>572</v>
      </c>
      <c r="Q75" s="67"/>
    </row>
    <row r="76" spans="1:17" ht="43.5" customHeight="1" x14ac:dyDescent="0.2">
      <c r="A76" s="81"/>
      <c r="B76" s="49"/>
      <c r="C76" s="14" t="s">
        <v>548</v>
      </c>
      <c r="D76" s="51"/>
      <c r="E76" s="53"/>
      <c r="F76" s="21">
        <v>47.3</v>
      </c>
      <c r="G76" s="21">
        <v>44</v>
      </c>
      <c r="H76" s="21">
        <v>972.2</v>
      </c>
      <c r="I76" s="21">
        <v>0.4</v>
      </c>
      <c r="J76" s="21"/>
      <c r="K76" s="21">
        <v>253.1</v>
      </c>
      <c r="L76" s="21">
        <f>F76+I76</f>
        <v>47.699999999999996</v>
      </c>
      <c r="M76" s="21">
        <f>G76+J76</f>
        <v>44</v>
      </c>
      <c r="N76" s="21">
        <f>H76+K76</f>
        <v>1225.3</v>
      </c>
      <c r="O76" s="66"/>
      <c r="P76" s="66"/>
      <c r="Q76" s="68"/>
    </row>
    <row r="77" spans="1:17" ht="29.25" customHeight="1" x14ac:dyDescent="0.2">
      <c r="A77" s="80" t="s">
        <v>494</v>
      </c>
      <c r="B77" s="48">
        <v>6</v>
      </c>
      <c r="C77" s="10" t="s">
        <v>206</v>
      </c>
      <c r="D77" s="50" t="s">
        <v>577</v>
      </c>
      <c r="E77" s="52" t="s">
        <v>583</v>
      </c>
      <c r="F77" s="54">
        <f>F78+G78+H78</f>
        <v>1676</v>
      </c>
      <c r="G77" s="90"/>
      <c r="H77" s="91"/>
      <c r="I77" s="54">
        <f>I78+J78+K78</f>
        <v>0</v>
      </c>
      <c r="J77" s="90"/>
      <c r="K77" s="91"/>
      <c r="L77" s="54">
        <f>L78+M78+N78</f>
        <v>1676</v>
      </c>
      <c r="M77" s="90"/>
      <c r="N77" s="91"/>
      <c r="O77" s="65" t="s">
        <v>585</v>
      </c>
      <c r="P77" s="65" t="s">
        <v>306</v>
      </c>
      <c r="Q77" s="67"/>
    </row>
    <row r="78" spans="1:17" ht="29.25" customHeight="1" x14ac:dyDescent="0.2">
      <c r="A78" s="81"/>
      <c r="B78" s="49"/>
      <c r="C78" s="14" t="s">
        <v>586</v>
      </c>
      <c r="D78" s="51"/>
      <c r="E78" s="53"/>
      <c r="F78" s="21">
        <v>323</v>
      </c>
      <c r="G78" s="21">
        <v>26</v>
      </c>
      <c r="H78" s="21">
        <v>1327</v>
      </c>
      <c r="I78" s="21"/>
      <c r="J78" s="21"/>
      <c r="K78" s="21"/>
      <c r="L78" s="21">
        <f>F78+I78</f>
        <v>323</v>
      </c>
      <c r="M78" s="21">
        <f>G78+J78</f>
        <v>26</v>
      </c>
      <c r="N78" s="21">
        <f>H78+K78</f>
        <v>1327</v>
      </c>
      <c r="O78" s="66"/>
      <c r="P78" s="66"/>
      <c r="Q78" s="68"/>
    </row>
    <row r="79" spans="1:17" ht="22.5" customHeight="1" x14ac:dyDescent="0.2">
      <c r="A79" s="80" t="s">
        <v>494</v>
      </c>
      <c r="B79" s="48">
        <v>7</v>
      </c>
      <c r="C79" s="10" t="s">
        <v>587</v>
      </c>
      <c r="D79" s="89">
        <v>26893</v>
      </c>
      <c r="E79" s="52" t="s">
        <v>174</v>
      </c>
      <c r="F79" s="54">
        <f>F80+G80+H80</f>
        <v>894</v>
      </c>
      <c r="G79" s="90"/>
      <c r="H79" s="91"/>
      <c r="I79" s="54">
        <f>I80+J80+K80</f>
        <v>0</v>
      </c>
      <c r="J79" s="90"/>
      <c r="K79" s="91"/>
      <c r="L79" s="54">
        <f>L80+M80+N80</f>
        <v>894</v>
      </c>
      <c r="M79" s="90"/>
      <c r="N79" s="91"/>
      <c r="O79" s="65" t="s">
        <v>194</v>
      </c>
      <c r="P79" s="65" t="s">
        <v>592</v>
      </c>
      <c r="Q79" s="67"/>
    </row>
    <row r="80" spans="1:17" ht="22.5" customHeight="1" x14ac:dyDescent="0.2">
      <c r="A80" s="81"/>
      <c r="B80" s="49"/>
      <c r="C80" s="14" t="s">
        <v>596</v>
      </c>
      <c r="D80" s="51"/>
      <c r="E80" s="53"/>
      <c r="F80" s="21">
        <v>333</v>
      </c>
      <c r="G80" s="21">
        <v>229</v>
      </c>
      <c r="H80" s="21">
        <v>332</v>
      </c>
      <c r="I80" s="21"/>
      <c r="J80" s="21"/>
      <c r="K80" s="21"/>
      <c r="L80" s="21">
        <f>F80+I80</f>
        <v>333</v>
      </c>
      <c r="M80" s="21">
        <f>G80+J80</f>
        <v>229</v>
      </c>
      <c r="N80" s="21">
        <f>H80+K80</f>
        <v>332</v>
      </c>
      <c r="O80" s="66"/>
      <c r="P80" s="66"/>
      <c r="Q80" s="68"/>
    </row>
    <row r="81" spans="1:17" ht="22.5" customHeight="1" x14ac:dyDescent="0.2">
      <c r="A81" s="80" t="s">
        <v>494</v>
      </c>
      <c r="B81" s="48">
        <v>8</v>
      </c>
      <c r="C81" s="10" t="s">
        <v>372</v>
      </c>
      <c r="D81" s="50" t="s">
        <v>598</v>
      </c>
      <c r="E81" s="52" t="s">
        <v>600</v>
      </c>
      <c r="F81" s="54">
        <f>F82+G82+H82</f>
        <v>42.07</v>
      </c>
      <c r="G81" s="90"/>
      <c r="H81" s="91"/>
      <c r="I81" s="54">
        <f>I82+J82+K82</f>
        <v>7.58</v>
      </c>
      <c r="J81" s="90"/>
      <c r="K81" s="91"/>
      <c r="L81" s="54">
        <f>L82+M82+N82</f>
        <v>49.65</v>
      </c>
      <c r="M81" s="90"/>
      <c r="N81" s="91"/>
      <c r="O81" s="65" t="s">
        <v>396</v>
      </c>
      <c r="P81" s="65" t="s">
        <v>75</v>
      </c>
      <c r="Q81" s="67" t="s">
        <v>86</v>
      </c>
    </row>
    <row r="82" spans="1:17" ht="22.5" customHeight="1" x14ac:dyDescent="0.2">
      <c r="A82" s="81"/>
      <c r="B82" s="49"/>
      <c r="C82" s="14" t="s">
        <v>608</v>
      </c>
      <c r="D82" s="51"/>
      <c r="E82" s="53"/>
      <c r="F82" s="21"/>
      <c r="G82" s="21">
        <v>42.07</v>
      </c>
      <c r="H82" s="21"/>
      <c r="I82" s="21"/>
      <c r="J82" s="21"/>
      <c r="K82" s="21">
        <v>7.58</v>
      </c>
      <c r="L82" s="21">
        <f>F82+I82</f>
        <v>0</v>
      </c>
      <c r="M82" s="21">
        <f>G82+J82</f>
        <v>42.07</v>
      </c>
      <c r="N82" s="21">
        <f>H82+K82</f>
        <v>7.58</v>
      </c>
      <c r="O82" s="66"/>
      <c r="P82" s="66"/>
      <c r="Q82" s="68"/>
    </row>
    <row r="83" spans="1:17" ht="22.5" customHeight="1" x14ac:dyDescent="0.2">
      <c r="A83" s="80" t="s">
        <v>494</v>
      </c>
      <c r="B83" s="48">
        <v>9</v>
      </c>
      <c r="C83" s="10" t="s">
        <v>610</v>
      </c>
      <c r="D83" s="50" t="s">
        <v>598</v>
      </c>
      <c r="E83" s="52" t="s">
        <v>492</v>
      </c>
      <c r="F83" s="54">
        <f>F84+G84+H84</f>
        <v>292.02999999999997</v>
      </c>
      <c r="G83" s="90"/>
      <c r="H83" s="91"/>
      <c r="I83" s="54">
        <f>I84+J84+K84</f>
        <v>322.47000000000003</v>
      </c>
      <c r="J83" s="90"/>
      <c r="K83" s="91"/>
      <c r="L83" s="54">
        <f>L84+M84+N84</f>
        <v>614.5</v>
      </c>
      <c r="M83" s="90"/>
      <c r="N83" s="91"/>
      <c r="O83" s="65" t="s">
        <v>194</v>
      </c>
      <c r="P83" s="65" t="s">
        <v>611</v>
      </c>
      <c r="Q83" s="67"/>
    </row>
    <row r="84" spans="1:17" ht="22.5" customHeight="1" x14ac:dyDescent="0.2">
      <c r="A84" s="81"/>
      <c r="B84" s="49"/>
      <c r="C84" s="14" t="s">
        <v>612</v>
      </c>
      <c r="D84" s="51"/>
      <c r="E84" s="53"/>
      <c r="F84" s="21"/>
      <c r="G84" s="21">
        <v>292.02999999999997</v>
      </c>
      <c r="H84" s="21"/>
      <c r="I84" s="21">
        <v>168.47</v>
      </c>
      <c r="J84" s="21">
        <v>154</v>
      </c>
      <c r="K84" s="21"/>
      <c r="L84" s="21">
        <f>F84+I84</f>
        <v>168.47</v>
      </c>
      <c r="M84" s="21">
        <f>G84+J84</f>
        <v>446.03</v>
      </c>
      <c r="N84" s="21">
        <f>H84+K84</f>
        <v>0</v>
      </c>
      <c r="O84" s="66"/>
      <c r="P84" s="66"/>
      <c r="Q84" s="68"/>
    </row>
    <row r="85" spans="1:17" ht="22.5" customHeight="1" x14ac:dyDescent="0.2">
      <c r="A85" s="80" t="s">
        <v>494</v>
      </c>
      <c r="B85" s="48">
        <v>10</v>
      </c>
      <c r="C85" s="10" t="s">
        <v>242</v>
      </c>
      <c r="D85" s="50" t="s">
        <v>598</v>
      </c>
      <c r="E85" s="52" t="s">
        <v>617</v>
      </c>
      <c r="F85" s="54">
        <f>F86+G86+H86</f>
        <v>11.489999999999998</v>
      </c>
      <c r="G85" s="90"/>
      <c r="H85" s="91"/>
      <c r="I85" s="54">
        <f>I86+J86+K86</f>
        <v>12.91</v>
      </c>
      <c r="J85" s="90"/>
      <c r="K85" s="91"/>
      <c r="L85" s="54">
        <f>L86+M86+N86</f>
        <v>24.4</v>
      </c>
      <c r="M85" s="90"/>
      <c r="N85" s="91"/>
      <c r="O85" s="65" t="s">
        <v>194</v>
      </c>
      <c r="P85" s="65" t="s">
        <v>20</v>
      </c>
      <c r="Q85" s="67"/>
    </row>
    <row r="86" spans="1:17" ht="22.5" customHeight="1" x14ac:dyDescent="0.2">
      <c r="A86" s="81"/>
      <c r="B86" s="49"/>
      <c r="C86" s="14" t="s">
        <v>565</v>
      </c>
      <c r="D86" s="51"/>
      <c r="E86" s="53"/>
      <c r="F86" s="21">
        <v>1.62</v>
      </c>
      <c r="G86" s="21"/>
      <c r="H86" s="21">
        <v>9.8699999999999992</v>
      </c>
      <c r="I86" s="21">
        <v>12.91</v>
      </c>
      <c r="J86" s="21"/>
      <c r="K86" s="21"/>
      <c r="L86" s="21">
        <f>F86+I86</f>
        <v>14.530000000000001</v>
      </c>
      <c r="M86" s="21">
        <f>G86+J86</f>
        <v>0</v>
      </c>
      <c r="N86" s="21">
        <f>H86+K86</f>
        <v>9.8699999999999992</v>
      </c>
      <c r="O86" s="66"/>
      <c r="P86" s="66"/>
      <c r="Q86" s="68"/>
    </row>
    <row r="87" spans="1:17" ht="22.5" customHeight="1" x14ac:dyDescent="0.2">
      <c r="A87" s="80" t="s">
        <v>494</v>
      </c>
      <c r="B87" s="48">
        <v>11</v>
      </c>
      <c r="C87" s="10" t="s">
        <v>620</v>
      </c>
      <c r="D87" s="50" t="s">
        <v>598</v>
      </c>
      <c r="E87" s="52" t="s">
        <v>399</v>
      </c>
      <c r="F87" s="54">
        <f>F88+G88+H88</f>
        <v>0</v>
      </c>
      <c r="G87" s="90"/>
      <c r="H87" s="91"/>
      <c r="I87" s="54">
        <f>I88+J88+K88</f>
        <v>84.11</v>
      </c>
      <c r="J87" s="90"/>
      <c r="K87" s="91"/>
      <c r="L87" s="54">
        <f>L88+M88+N88</f>
        <v>84.11</v>
      </c>
      <c r="M87" s="90"/>
      <c r="N87" s="91"/>
      <c r="O87" s="65" t="s">
        <v>234</v>
      </c>
      <c r="P87" s="65" t="s">
        <v>621</v>
      </c>
      <c r="Q87" s="67" t="s">
        <v>86</v>
      </c>
    </row>
    <row r="88" spans="1:17" ht="22.5" customHeight="1" x14ac:dyDescent="0.2">
      <c r="A88" s="81"/>
      <c r="B88" s="49"/>
      <c r="C88" s="14" t="s">
        <v>627</v>
      </c>
      <c r="D88" s="51"/>
      <c r="E88" s="53"/>
      <c r="F88" s="21"/>
      <c r="G88" s="21"/>
      <c r="H88" s="21"/>
      <c r="I88" s="21">
        <v>84.11</v>
      </c>
      <c r="J88" s="21"/>
      <c r="K88" s="21"/>
      <c r="L88" s="21">
        <f>F88+I88</f>
        <v>84.11</v>
      </c>
      <c r="M88" s="21">
        <f>G88+J88</f>
        <v>0</v>
      </c>
      <c r="N88" s="21">
        <f>H88+K88</f>
        <v>0</v>
      </c>
      <c r="O88" s="66"/>
      <c r="P88" s="66"/>
      <c r="Q88" s="68"/>
    </row>
    <row r="89" spans="1:17" ht="22.5" customHeight="1" x14ac:dyDescent="0.2">
      <c r="A89" s="80" t="s">
        <v>494</v>
      </c>
      <c r="B89" s="48">
        <v>12</v>
      </c>
      <c r="C89" s="10" t="s">
        <v>630</v>
      </c>
      <c r="D89" s="50" t="s">
        <v>598</v>
      </c>
      <c r="E89" s="52" t="s">
        <v>635</v>
      </c>
      <c r="F89" s="54">
        <f>F90+G90+H90</f>
        <v>478.72</v>
      </c>
      <c r="G89" s="90"/>
      <c r="H89" s="91"/>
      <c r="I89" s="54">
        <f>I90+J90+K90</f>
        <v>62.32</v>
      </c>
      <c r="J89" s="90"/>
      <c r="K89" s="91"/>
      <c r="L89" s="54">
        <f>L90+M90+N90</f>
        <v>541.04</v>
      </c>
      <c r="M89" s="90"/>
      <c r="N89" s="91"/>
      <c r="O89" s="65" t="s">
        <v>569</v>
      </c>
      <c r="P89" s="65" t="s">
        <v>639</v>
      </c>
      <c r="Q89" s="67"/>
    </row>
    <row r="90" spans="1:17" ht="22.5" customHeight="1" x14ac:dyDescent="0.2">
      <c r="A90" s="81"/>
      <c r="B90" s="49"/>
      <c r="C90" s="14" t="s">
        <v>641</v>
      </c>
      <c r="D90" s="51"/>
      <c r="E90" s="53"/>
      <c r="F90" s="21">
        <v>168.62</v>
      </c>
      <c r="G90" s="21">
        <v>21.13</v>
      </c>
      <c r="H90" s="21">
        <v>288.97000000000003</v>
      </c>
      <c r="I90" s="21">
        <v>62.32</v>
      </c>
      <c r="J90" s="21"/>
      <c r="K90" s="21"/>
      <c r="L90" s="21">
        <f>F90+I90</f>
        <v>230.94</v>
      </c>
      <c r="M90" s="21">
        <f>G90+J90</f>
        <v>21.13</v>
      </c>
      <c r="N90" s="21">
        <f>H90+K90</f>
        <v>288.97000000000003</v>
      </c>
      <c r="O90" s="66"/>
      <c r="P90" s="66"/>
      <c r="Q90" s="68"/>
    </row>
    <row r="91" spans="1:17" ht="22.5" customHeight="1" x14ac:dyDescent="0.2">
      <c r="A91" s="80" t="s">
        <v>494</v>
      </c>
      <c r="B91" s="48">
        <v>13</v>
      </c>
      <c r="C91" s="10" t="s">
        <v>501</v>
      </c>
      <c r="D91" s="50" t="s">
        <v>598</v>
      </c>
      <c r="E91" s="52" t="s">
        <v>642</v>
      </c>
      <c r="F91" s="54">
        <f>F92+G92+H92</f>
        <v>15.77</v>
      </c>
      <c r="G91" s="90"/>
      <c r="H91" s="91"/>
      <c r="I91" s="54">
        <f>I92+J92+K92</f>
        <v>12.38</v>
      </c>
      <c r="J91" s="90"/>
      <c r="K91" s="91"/>
      <c r="L91" s="54">
        <f>L92+M92+N92</f>
        <v>28.15</v>
      </c>
      <c r="M91" s="90"/>
      <c r="N91" s="91"/>
      <c r="O91" s="65" t="s">
        <v>194</v>
      </c>
      <c r="P91" s="65" t="s">
        <v>651</v>
      </c>
      <c r="Q91" s="67"/>
    </row>
    <row r="92" spans="1:17" ht="22.5" customHeight="1" x14ac:dyDescent="0.2">
      <c r="A92" s="81"/>
      <c r="B92" s="49"/>
      <c r="C92" s="14" t="s">
        <v>654</v>
      </c>
      <c r="D92" s="51"/>
      <c r="E92" s="53"/>
      <c r="F92" s="21"/>
      <c r="G92" s="21">
        <v>1.33</v>
      </c>
      <c r="H92" s="21">
        <v>14.44</v>
      </c>
      <c r="I92" s="21">
        <v>12.38</v>
      </c>
      <c r="J92" s="21"/>
      <c r="K92" s="21"/>
      <c r="L92" s="21">
        <f>F92+I92</f>
        <v>12.38</v>
      </c>
      <c r="M92" s="21">
        <f>G92+J92</f>
        <v>1.33</v>
      </c>
      <c r="N92" s="21">
        <f>H92+K92</f>
        <v>14.44</v>
      </c>
      <c r="O92" s="66"/>
      <c r="P92" s="66"/>
      <c r="Q92" s="68"/>
    </row>
    <row r="93" spans="1:17" ht="22.5" customHeight="1" x14ac:dyDescent="0.2">
      <c r="A93" s="80" t="s">
        <v>494</v>
      </c>
      <c r="B93" s="48">
        <v>14</v>
      </c>
      <c r="C93" s="10" t="s">
        <v>657</v>
      </c>
      <c r="D93" s="94" t="s">
        <v>61</v>
      </c>
      <c r="E93" s="52" t="s">
        <v>659</v>
      </c>
      <c r="F93" s="54">
        <f>F94+G94+H94</f>
        <v>26.35</v>
      </c>
      <c r="G93" s="90"/>
      <c r="H93" s="91"/>
      <c r="I93" s="54">
        <f>I94+J94+K94</f>
        <v>9.6199999999999992</v>
      </c>
      <c r="J93" s="90"/>
      <c r="K93" s="91"/>
      <c r="L93" s="54">
        <f>L94+M94+N94</f>
        <v>35.97</v>
      </c>
      <c r="M93" s="90"/>
      <c r="N93" s="91"/>
      <c r="O93" s="65" t="s">
        <v>406</v>
      </c>
      <c r="P93" s="65" t="s">
        <v>663</v>
      </c>
      <c r="Q93" s="67"/>
    </row>
    <row r="94" spans="1:17" ht="22.5" customHeight="1" x14ac:dyDescent="0.2">
      <c r="A94" s="81"/>
      <c r="B94" s="49"/>
      <c r="C94" s="14" t="s">
        <v>664</v>
      </c>
      <c r="D94" s="95"/>
      <c r="E94" s="53"/>
      <c r="F94" s="21"/>
      <c r="G94" s="21">
        <v>24.84</v>
      </c>
      <c r="H94" s="21">
        <v>1.51</v>
      </c>
      <c r="I94" s="21"/>
      <c r="J94" s="21">
        <v>9.6199999999999992</v>
      </c>
      <c r="K94" s="21"/>
      <c r="L94" s="21">
        <f>F94+I94</f>
        <v>0</v>
      </c>
      <c r="M94" s="21">
        <f>G94+J94</f>
        <v>34.46</v>
      </c>
      <c r="N94" s="21">
        <f>H94+K94</f>
        <v>1.51</v>
      </c>
      <c r="O94" s="66"/>
      <c r="P94" s="66"/>
      <c r="Q94" s="68"/>
    </row>
    <row r="95" spans="1:17" ht="22.5" customHeight="1" x14ac:dyDescent="0.2">
      <c r="A95" s="80" t="s">
        <v>494</v>
      </c>
      <c r="B95" s="48">
        <v>15</v>
      </c>
      <c r="C95" s="10" t="s">
        <v>615</v>
      </c>
      <c r="D95" s="89">
        <v>40260</v>
      </c>
      <c r="E95" s="84" t="s">
        <v>176</v>
      </c>
      <c r="F95" s="86">
        <f>F96+G96+H96</f>
        <v>754.6</v>
      </c>
      <c r="G95" s="96"/>
      <c r="H95" s="97"/>
      <c r="I95" s="86">
        <f>I96+J96+K96</f>
        <v>0</v>
      </c>
      <c r="J95" s="96"/>
      <c r="K95" s="97"/>
      <c r="L95" s="86">
        <f>L96+M96+N96</f>
        <v>754.6</v>
      </c>
      <c r="M95" s="96"/>
      <c r="N95" s="97"/>
      <c r="O95" s="82" t="s">
        <v>668</v>
      </c>
      <c r="P95" s="82" t="s">
        <v>508</v>
      </c>
      <c r="Q95" s="92"/>
    </row>
    <row r="96" spans="1:17" ht="35.25" customHeight="1" x14ac:dyDescent="0.2">
      <c r="A96" s="81"/>
      <c r="B96" s="49"/>
      <c r="C96" s="14" t="s">
        <v>250</v>
      </c>
      <c r="D96" s="51"/>
      <c r="E96" s="85"/>
      <c r="F96" s="22">
        <v>5</v>
      </c>
      <c r="G96" s="22">
        <v>747.5</v>
      </c>
      <c r="H96" s="22">
        <v>2.1</v>
      </c>
      <c r="I96" s="22"/>
      <c r="J96" s="22"/>
      <c r="K96" s="22"/>
      <c r="L96" s="22">
        <f>F96+I96</f>
        <v>5</v>
      </c>
      <c r="M96" s="22">
        <f>G96+J96</f>
        <v>747.5</v>
      </c>
      <c r="N96" s="22">
        <f>H96+K96</f>
        <v>2.1</v>
      </c>
      <c r="O96" s="83"/>
      <c r="P96" s="83"/>
      <c r="Q96" s="93"/>
    </row>
    <row r="97" spans="1:17" ht="35.25" customHeight="1" x14ac:dyDescent="0.2">
      <c r="A97" s="80" t="s">
        <v>494</v>
      </c>
      <c r="B97" s="48">
        <v>16</v>
      </c>
      <c r="C97" s="27" t="s">
        <v>672</v>
      </c>
      <c r="D97" s="89">
        <v>41415</v>
      </c>
      <c r="E97" s="50" t="s">
        <v>675</v>
      </c>
      <c r="F97" s="86">
        <v>2.25</v>
      </c>
      <c r="G97" s="96"/>
      <c r="H97" s="97"/>
      <c r="I97" s="28"/>
      <c r="J97" s="29"/>
      <c r="K97" s="30"/>
      <c r="L97" s="86">
        <v>2.25</v>
      </c>
      <c r="M97" s="96"/>
      <c r="N97" s="97"/>
      <c r="O97" s="31" t="s">
        <v>676</v>
      </c>
      <c r="P97" s="50" t="s">
        <v>678</v>
      </c>
      <c r="Q97" s="32"/>
    </row>
    <row r="98" spans="1:17" ht="35.25" customHeight="1" x14ac:dyDescent="0.2">
      <c r="A98" s="81"/>
      <c r="B98" s="49"/>
      <c r="C98" s="27" t="s">
        <v>680</v>
      </c>
      <c r="D98" s="51"/>
      <c r="E98" s="51"/>
      <c r="F98" s="28">
        <v>2.25</v>
      </c>
      <c r="G98" s="22"/>
      <c r="H98" s="30"/>
      <c r="I98" s="28"/>
      <c r="J98" s="22"/>
      <c r="K98" s="30"/>
      <c r="L98" s="28">
        <v>2.25</v>
      </c>
      <c r="M98" s="22"/>
      <c r="N98" s="30"/>
      <c r="O98" s="31" t="s">
        <v>486</v>
      </c>
      <c r="P98" s="51"/>
      <c r="Q98" s="32"/>
    </row>
    <row r="99" spans="1:17" s="6" customFormat="1" ht="22.5" customHeight="1" x14ac:dyDescent="0.2">
      <c r="A99" s="80" t="s">
        <v>494</v>
      </c>
      <c r="B99" s="48"/>
      <c r="C99" s="10"/>
      <c r="D99" s="69"/>
      <c r="E99" s="71"/>
      <c r="F99" s="73">
        <f>F100+G100+H100</f>
        <v>7809.2800000000007</v>
      </c>
      <c r="G99" s="74"/>
      <c r="H99" s="75"/>
      <c r="I99" s="73">
        <f>I100+J100+K100</f>
        <v>764.89</v>
      </c>
      <c r="J99" s="74"/>
      <c r="K99" s="75"/>
      <c r="L99" s="73">
        <f>L100+M100+N100</f>
        <v>8574.17</v>
      </c>
      <c r="M99" s="74"/>
      <c r="N99" s="75"/>
      <c r="O99" s="76"/>
      <c r="P99" s="76"/>
      <c r="Q99" s="78"/>
    </row>
    <row r="100" spans="1:17" s="6" customFormat="1" ht="22.5" customHeight="1" x14ac:dyDescent="0.2">
      <c r="A100" s="81"/>
      <c r="B100" s="49"/>
      <c r="C100" s="14" t="s">
        <v>497</v>
      </c>
      <c r="D100" s="70"/>
      <c r="E100" s="72"/>
      <c r="F100" s="26">
        <f>F98+F96+F90+F86+F80+F78+F76+F74+F72+F68</f>
        <v>2338.75</v>
      </c>
      <c r="G100" s="26">
        <f>G96+G94+G92+G90+G84+G82+G80+G78+G76+G74+G72+G70</f>
        <v>2006.6699999999998</v>
      </c>
      <c r="H100" s="26">
        <f>H96+H94+H92+H90+H86+H80+H78+H76+H74+H72+H70+H68</f>
        <v>3463.86</v>
      </c>
      <c r="I100" s="26">
        <f>I68+I72+I70+I74+I76+I78+I80+I82+I84+I86+I90+I88+I92+I94</f>
        <v>340.59</v>
      </c>
      <c r="J100" s="26">
        <f>J68+J72+J70+J74+J76+J78+J80+J82+J84+J86+J90+J88+J92+J94</f>
        <v>163.62</v>
      </c>
      <c r="K100" s="26">
        <f>K68+K72+K70+K74+K76+K78+K80+K82+K84+K86+K90+K88+K92+K94</f>
        <v>260.68</v>
      </c>
      <c r="L100" s="26">
        <f>L96+L92+L90+L88+L86+L84+L80+L78+L76+L74+L72+L68+L98</f>
        <v>2679.34</v>
      </c>
      <c r="M100" s="26">
        <f>M96+M94+M92+M90+M88+M86+M84+M82+M80+M78+M76+M74+M72+M70+M68</f>
        <v>2170.29</v>
      </c>
      <c r="N100" s="26">
        <f>N96+N94+N92+N90+N88+N86+N84+N82+N80+N78+N76+N74+N72+N70+N68</f>
        <v>3724.54</v>
      </c>
      <c r="O100" s="77"/>
      <c r="P100" s="77"/>
      <c r="Q100" s="79"/>
    </row>
    <row r="101" spans="1:17" ht="22.5" customHeight="1" x14ac:dyDescent="0.2">
      <c r="A101" s="80" t="s">
        <v>682</v>
      </c>
      <c r="B101" s="48">
        <v>1</v>
      </c>
      <c r="C101" s="10" t="s">
        <v>684</v>
      </c>
      <c r="D101" s="98" t="s">
        <v>685</v>
      </c>
      <c r="E101" s="52" t="s">
        <v>359</v>
      </c>
      <c r="F101" s="54">
        <f>F102+G102+H102</f>
        <v>40.700000000000003</v>
      </c>
      <c r="G101" s="90"/>
      <c r="H101" s="91"/>
      <c r="I101" s="54">
        <f>I102+J102+K102</f>
        <v>12.7</v>
      </c>
      <c r="J101" s="90"/>
      <c r="K101" s="91"/>
      <c r="L101" s="54">
        <f>L102+M102+N102</f>
        <v>53.4</v>
      </c>
      <c r="M101" s="90"/>
      <c r="N101" s="91"/>
      <c r="O101" s="65" t="s">
        <v>686</v>
      </c>
      <c r="P101" s="65" t="s">
        <v>687</v>
      </c>
      <c r="Q101" s="67" t="s">
        <v>86</v>
      </c>
    </row>
    <row r="102" spans="1:17" ht="22.5" customHeight="1" x14ac:dyDescent="0.2">
      <c r="A102" s="81"/>
      <c r="B102" s="49"/>
      <c r="C102" s="14" t="s">
        <v>205</v>
      </c>
      <c r="D102" s="95"/>
      <c r="E102" s="53"/>
      <c r="F102" s="21"/>
      <c r="G102" s="21">
        <v>13.9</v>
      </c>
      <c r="H102" s="21">
        <v>26.8</v>
      </c>
      <c r="I102" s="21"/>
      <c r="J102" s="21">
        <v>9.5</v>
      </c>
      <c r="K102" s="21">
        <v>3.2</v>
      </c>
      <c r="L102" s="21">
        <f>F102+I102</f>
        <v>0</v>
      </c>
      <c r="M102" s="21">
        <f>G102+J102</f>
        <v>23.4</v>
      </c>
      <c r="N102" s="21">
        <f>H102+K102</f>
        <v>30</v>
      </c>
      <c r="O102" s="66"/>
      <c r="P102" s="66"/>
      <c r="Q102" s="68"/>
    </row>
    <row r="103" spans="1:17" ht="22.5" customHeight="1" x14ac:dyDescent="0.2">
      <c r="A103" s="80" t="s">
        <v>682</v>
      </c>
      <c r="B103" s="48">
        <v>2</v>
      </c>
      <c r="C103" s="10" t="s">
        <v>688</v>
      </c>
      <c r="D103" s="98" t="s">
        <v>685</v>
      </c>
      <c r="E103" s="52" t="s">
        <v>690</v>
      </c>
      <c r="F103" s="54">
        <f>F104+G104+H104</f>
        <v>117.2</v>
      </c>
      <c r="G103" s="90"/>
      <c r="H103" s="91"/>
      <c r="I103" s="54">
        <f>I104+J104+K104</f>
        <v>74.599999999999994</v>
      </c>
      <c r="J103" s="90"/>
      <c r="K103" s="91"/>
      <c r="L103" s="54">
        <f>L104+M104+N104</f>
        <v>191.8</v>
      </c>
      <c r="M103" s="90"/>
      <c r="N103" s="91"/>
      <c r="O103" s="65" t="s">
        <v>118</v>
      </c>
      <c r="P103" s="65" t="s">
        <v>693</v>
      </c>
      <c r="Q103" s="67"/>
    </row>
    <row r="104" spans="1:17" ht="33.75" customHeight="1" x14ac:dyDescent="0.2">
      <c r="A104" s="81"/>
      <c r="B104" s="49"/>
      <c r="C104" s="14" t="s">
        <v>696</v>
      </c>
      <c r="D104" s="95"/>
      <c r="E104" s="53"/>
      <c r="F104" s="21"/>
      <c r="G104" s="21">
        <v>107.4</v>
      </c>
      <c r="H104" s="21">
        <v>9.8000000000000007</v>
      </c>
      <c r="I104" s="21">
        <v>65</v>
      </c>
      <c r="J104" s="21">
        <v>9.6</v>
      </c>
      <c r="K104" s="21"/>
      <c r="L104" s="21">
        <f>F104+I104</f>
        <v>65</v>
      </c>
      <c r="M104" s="21">
        <f>G104+J104</f>
        <v>117</v>
      </c>
      <c r="N104" s="21">
        <f>H104+K104</f>
        <v>9.8000000000000007</v>
      </c>
      <c r="O104" s="66"/>
      <c r="P104" s="66"/>
      <c r="Q104" s="68"/>
    </row>
    <row r="105" spans="1:17" ht="22.5" customHeight="1" x14ac:dyDescent="0.2">
      <c r="A105" s="80" t="s">
        <v>682</v>
      </c>
      <c r="B105" s="48">
        <v>3</v>
      </c>
      <c r="C105" s="10" t="s">
        <v>90</v>
      </c>
      <c r="D105" s="94">
        <v>27335</v>
      </c>
      <c r="E105" s="52" t="s">
        <v>698</v>
      </c>
      <c r="F105" s="54">
        <f>F106+G106+H106</f>
        <v>32.4</v>
      </c>
      <c r="G105" s="90"/>
      <c r="H105" s="91"/>
      <c r="I105" s="54">
        <f>I106+J106+K106</f>
        <v>0</v>
      </c>
      <c r="J105" s="90"/>
      <c r="K105" s="91"/>
      <c r="L105" s="54">
        <f>L106+M106+N106</f>
        <v>32.4</v>
      </c>
      <c r="M105" s="90"/>
      <c r="N105" s="91"/>
      <c r="O105" s="65" t="s">
        <v>118</v>
      </c>
      <c r="P105" s="65" t="s">
        <v>700</v>
      </c>
      <c r="Q105" s="67"/>
    </row>
    <row r="106" spans="1:17" ht="22.5" customHeight="1" x14ac:dyDescent="0.2">
      <c r="A106" s="81"/>
      <c r="B106" s="49"/>
      <c r="C106" s="14" t="s">
        <v>28</v>
      </c>
      <c r="D106" s="95"/>
      <c r="E106" s="53"/>
      <c r="F106" s="21"/>
      <c r="G106" s="21"/>
      <c r="H106" s="21">
        <v>32.4</v>
      </c>
      <c r="I106" s="21"/>
      <c r="J106" s="21"/>
      <c r="K106" s="21"/>
      <c r="L106" s="21">
        <f>F106+I106</f>
        <v>0</v>
      </c>
      <c r="M106" s="21">
        <f>G106+J106</f>
        <v>0</v>
      </c>
      <c r="N106" s="21">
        <f>H106+K106</f>
        <v>32.4</v>
      </c>
      <c r="O106" s="66"/>
      <c r="P106" s="66"/>
      <c r="Q106" s="68"/>
    </row>
    <row r="107" spans="1:17" ht="22.5" customHeight="1" x14ac:dyDescent="0.2">
      <c r="A107" s="80" t="s">
        <v>682</v>
      </c>
      <c r="B107" s="48">
        <v>4</v>
      </c>
      <c r="C107" s="10" t="s">
        <v>706</v>
      </c>
      <c r="D107" s="98" t="s">
        <v>707</v>
      </c>
      <c r="E107" s="52" t="s">
        <v>711</v>
      </c>
      <c r="F107" s="54">
        <f>F108+G108+H108</f>
        <v>48.9</v>
      </c>
      <c r="G107" s="90"/>
      <c r="H107" s="91"/>
      <c r="I107" s="54">
        <f>I108+J108+K108</f>
        <v>22.2</v>
      </c>
      <c r="J107" s="90"/>
      <c r="K107" s="91"/>
      <c r="L107" s="54">
        <f>L108+M108+N108</f>
        <v>71.099999999999994</v>
      </c>
      <c r="M107" s="90"/>
      <c r="N107" s="91"/>
      <c r="O107" s="65" t="s">
        <v>714</v>
      </c>
      <c r="P107" s="65" t="s">
        <v>715</v>
      </c>
      <c r="Q107" s="67"/>
    </row>
    <row r="108" spans="1:17" ht="36" customHeight="1" x14ac:dyDescent="0.2">
      <c r="A108" s="81"/>
      <c r="B108" s="49"/>
      <c r="C108" s="14" t="s">
        <v>448</v>
      </c>
      <c r="D108" s="95"/>
      <c r="E108" s="53"/>
      <c r="F108" s="21"/>
      <c r="G108" s="21">
        <v>21.5</v>
      </c>
      <c r="H108" s="21">
        <v>27.4</v>
      </c>
      <c r="I108" s="21"/>
      <c r="J108" s="21">
        <v>22.2</v>
      </c>
      <c r="K108" s="21"/>
      <c r="L108" s="21">
        <f>F108+I108</f>
        <v>0</v>
      </c>
      <c r="M108" s="21">
        <f>G108+J108</f>
        <v>43.7</v>
      </c>
      <c r="N108" s="21">
        <f>H108+K108</f>
        <v>27.4</v>
      </c>
      <c r="O108" s="66"/>
      <c r="P108" s="66"/>
      <c r="Q108" s="68"/>
    </row>
    <row r="109" spans="1:17" ht="22.5" customHeight="1" x14ac:dyDescent="0.2">
      <c r="A109" s="80" t="s">
        <v>682</v>
      </c>
      <c r="B109" s="48">
        <v>5</v>
      </c>
      <c r="C109" s="10" t="s">
        <v>235</v>
      </c>
      <c r="D109" s="98" t="s">
        <v>716</v>
      </c>
      <c r="E109" s="52" t="s">
        <v>727</v>
      </c>
      <c r="F109" s="54">
        <f>F110+G110+H110</f>
        <v>0</v>
      </c>
      <c r="G109" s="90"/>
      <c r="H109" s="91"/>
      <c r="I109" s="54">
        <f>I110+J110+K110</f>
        <v>10.5</v>
      </c>
      <c r="J109" s="90"/>
      <c r="K109" s="91"/>
      <c r="L109" s="54">
        <f>L110+M110+N110</f>
        <v>10.5</v>
      </c>
      <c r="M109" s="90"/>
      <c r="N109" s="91"/>
      <c r="O109" s="65" t="s">
        <v>194</v>
      </c>
      <c r="P109" s="65" t="s">
        <v>557</v>
      </c>
      <c r="Q109" s="67"/>
    </row>
    <row r="110" spans="1:17" ht="22.5" customHeight="1" x14ac:dyDescent="0.2">
      <c r="A110" s="81"/>
      <c r="B110" s="49"/>
      <c r="C110" s="14" t="s">
        <v>107</v>
      </c>
      <c r="D110" s="95"/>
      <c r="E110" s="53"/>
      <c r="F110" s="21"/>
      <c r="G110" s="21"/>
      <c r="H110" s="21"/>
      <c r="I110" s="21"/>
      <c r="J110" s="21"/>
      <c r="K110" s="21">
        <v>10.5</v>
      </c>
      <c r="L110" s="21">
        <f>F110+I110</f>
        <v>0</v>
      </c>
      <c r="M110" s="21">
        <f>G110+J110</f>
        <v>0</v>
      </c>
      <c r="N110" s="21">
        <f>H110+K110</f>
        <v>10.5</v>
      </c>
      <c r="O110" s="66"/>
      <c r="P110" s="66"/>
      <c r="Q110" s="68"/>
    </row>
    <row r="111" spans="1:17" ht="22.5" customHeight="1" x14ac:dyDescent="0.2">
      <c r="A111" s="80" t="s">
        <v>682</v>
      </c>
      <c r="B111" s="48">
        <v>6</v>
      </c>
      <c r="C111" s="10" t="s">
        <v>728</v>
      </c>
      <c r="D111" s="94">
        <v>27849</v>
      </c>
      <c r="E111" s="52" t="s">
        <v>731</v>
      </c>
      <c r="F111" s="54">
        <f>F112+G112+H112</f>
        <v>5.0999999999999996</v>
      </c>
      <c r="G111" s="90"/>
      <c r="H111" s="91"/>
      <c r="I111" s="54">
        <f>I112+J112+K112</f>
        <v>0</v>
      </c>
      <c r="J111" s="90"/>
      <c r="K111" s="91"/>
      <c r="L111" s="54">
        <f>L112+M112+N112</f>
        <v>5.0999999999999996</v>
      </c>
      <c r="M111" s="90"/>
      <c r="N111" s="91"/>
      <c r="O111" s="65" t="s">
        <v>396</v>
      </c>
      <c r="P111" s="65" t="s">
        <v>739</v>
      </c>
      <c r="Q111" s="67"/>
    </row>
    <row r="112" spans="1:17" ht="22.5" customHeight="1" x14ac:dyDescent="0.2">
      <c r="A112" s="81"/>
      <c r="B112" s="49"/>
      <c r="C112" s="14" t="s">
        <v>670</v>
      </c>
      <c r="D112" s="95"/>
      <c r="E112" s="53"/>
      <c r="F112" s="21"/>
      <c r="G112" s="21"/>
      <c r="H112" s="21">
        <v>5.0999999999999996</v>
      </c>
      <c r="I112" s="21"/>
      <c r="J112" s="21"/>
      <c r="K112" s="21"/>
      <c r="L112" s="21">
        <f>F112+I112</f>
        <v>0</v>
      </c>
      <c r="M112" s="21">
        <f>G112+J112</f>
        <v>0</v>
      </c>
      <c r="N112" s="21">
        <f>H112+K112</f>
        <v>5.0999999999999996</v>
      </c>
      <c r="O112" s="66"/>
      <c r="P112" s="66"/>
      <c r="Q112" s="68"/>
    </row>
    <row r="113" spans="1:17" ht="22.5" customHeight="1" x14ac:dyDescent="0.2">
      <c r="A113" s="80" t="s">
        <v>682</v>
      </c>
      <c r="B113" s="48">
        <v>7</v>
      </c>
      <c r="C113" s="10" t="s">
        <v>476</v>
      </c>
      <c r="D113" s="94">
        <v>27849</v>
      </c>
      <c r="E113" s="52" t="s">
        <v>742</v>
      </c>
      <c r="F113" s="54">
        <f>F114+G114+H114</f>
        <v>33.799999999999997</v>
      </c>
      <c r="G113" s="90"/>
      <c r="H113" s="91"/>
      <c r="I113" s="54">
        <f>I114+J114+K114</f>
        <v>0</v>
      </c>
      <c r="J113" s="90"/>
      <c r="K113" s="91"/>
      <c r="L113" s="54">
        <f>L114+M114+N114</f>
        <v>33.799999999999997</v>
      </c>
      <c r="M113" s="90"/>
      <c r="N113" s="91"/>
      <c r="O113" s="65" t="s">
        <v>522</v>
      </c>
      <c r="P113" s="65" t="s">
        <v>721</v>
      </c>
      <c r="Q113" s="67"/>
    </row>
    <row r="114" spans="1:17" ht="22.5" customHeight="1" x14ac:dyDescent="0.2">
      <c r="A114" s="81"/>
      <c r="B114" s="49"/>
      <c r="C114" s="14" t="s">
        <v>456</v>
      </c>
      <c r="D114" s="95"/>
      <c r="E114" s="53"/>
      <c r="F114" s="21">
        <v>0.8</v>
      </c>
      <c r="G114" s="21">
        <v>4.5</v>
      </c>
      <c r="H114" s="21">
        <v>28.5</v>
      </c>
      <c r="I114" s="21"/>
      <c r="J114" s="21"/>
      <c r="K114" s="21"/>
      <c r="L114" s="21">
        <f>F114+I114</f>
        <v>0.8</v>
      </c>
      <c r="M114" s="21">
        <f>G114+J114</f>
        <v>4.5</v>
      </c>
      <c r="N114" s="21">
        <f>H114+K114</f>
        <v>28.5</v>
      </c>
      <c r="O114" s="66"/>
      <c r="P114" s="66"/>
      <c r="Q114" s="68"/>
    </row>
    <row r="115" spans="1:17" ht="22.5" customHeight="1" x14ac:dyDescent="0.2">
      <c r="A115" s="80" t="s">
        <v>682</v>
      </c>
      <c r="B115" s="48">
        <v>8</v>
      </c>
      <c r="C115" s="10" t="s">
        <v>133</v>
      </c>
      <c r="D115" s="94">
        <v>28348</v>
      </c>
      <c r="E115" s="52" t="s">
        <v>727</v>
      </c>
      <c r="F115" s="54">
        <f>F116+G116+H116</f>
        <v>17.2</v>
      </c>
      <c r="G115" s="90"/>
      <c r="H115" s="91"/>
      <c r="I115" s="54">
        <f>I116+J116+K116</f>
        <v>0</v>
      </c>
      <c r="J115" s="90"/>
      <c r="K115" s="91"/>
      <c r="L115" s="54">
        <f>L116+M116+N116</f>
        <v>17.2</v>
      </c>
      <c r="M115" s="90"/>
      <c r="N115" s="91"/>
      <c r="O115" s="65" t="s">
        <v>396</v>
      </c>
      <c r="P115" s="65" t="s">
        <v>271</v>
      </c>
      <c r="Q115" s="67"/>
    </row>
    <row r="116" spans="1:17" ht="22.5" customHeight="1" x14ac:dyDescent="0.2">
      <c r="A116" s="81"/>
      <c r="B116" s="49"/>
      <c r="C116" s="14" t="s">
        <v>745</v>
      </c>
      <c r="D116" s="95"/>
      <c r="E116" s="53"/>
      <c r="F116" s="21"/>
      <c r="G116" s="21"/>
      <c r="H116" s="21">
        <v>17.2</v>
      </c>
      <c r="I116" s="21"/>
      <c r="J116" s="21"/>
      <c r="K116" s="21"/>
      <c r="L116" s="21">
        <f>F116+I116</f>
        <v>0</v>
      </c>
      <c r="M116" s="21">
        <f>G116+J116</f>
        <v>0</v>
      </c>
      <c r="N116" s="21">
        <f>H116+K116</f>
        <v>17.2</v>
      </c>
      <c r="O116" s="66"/>
      <c r="P116" s="66"/>
      <c r="Q116" s="68"/>
    </row>
    <row r="117" spans="1:17" ht="22.5" customHeight="1" x14ac:dyDescent="0.2">
      <c r="A117" s="80" t="s">
        <v>682</v>
      </c>
      <c r="B117" s="48">
        <v>9</v>
      </c>
      <c r="C117" s="10" t="s">
        <v>751</v>
      </c>
      <c r="D117" s="98" t="s">
        <v>162</v>
      </c>
      <c r="E117" s="52" t="s">
        <v>473</v>
      </c>
      <c r="F117" s="54">
        <f>F118+G118+H118</f>
        <v>0</v>
      </c>
      <c r="G117" s="90"/>
      <c r="H117" s="91"/>
      <c r="I117" s="54">
        <f>I118+J118+K118</f>
        <v>126.83</v>
      </c>
      <c r="J117" s="90"/>
      <c r="K117" s="91"/>
      <c r="L117" s="54">
        <f>L118+M118+N118</f>
        <v>126.83</v>
      </c>
      <c r="M117" s="90"/>
      <c r="N117" s="91"/>
      <c r="O117" s="65" t="s">
        <v>194</v>
      </c>
      <c r="P117" s="65" t="s">
        <v>755</v>
      </c>
      <c r="Q117" s="67"/>
    </row>
    <row r="118" spans="1:17" ht="22.5" customHeight="1" x14ac:dyDescent="0.2">
      <c r="A118" s="81"/>
      <c r="B118" s="49"/>
      <c r="C118" s="14" t="s">
        <v>758</v>
      </c>
      <c r="D118" s="95"/>
      <c r="E118" s="53"/>
      <c r="F118" s="21"/>
      <c r="G118" s="21"/>
      <c r="H118" s="21"/>
      <c r="I118" s="21">
        <v>126.83</v>
      </c>
      <c r="J118" s="21"/>
      <c r="K118" s="21"/>
      <c r="L118" s="21">
        <f>F118+I118</f>
        <v>126.83</v>
      </c>
      <c r="M118" s="21">
        <f>G118+J118</f>
        <v>0</v>
      </c>
      <c r="N118" s="21">
        <f>H118+K118</f>
        <v>0</v>
      </c>
      <c r="O118" s="66"/>
      <c r="P118" s="66"/>
      <c r="Q118" s="68"/>
    </row>
    <row r="119" spans="1:17" ht="22.5" customHeight="1" x14ac:dyDescent="0.2">
      <c r="A119" s="80" t="s">
        <v>682</v>
      </c>
      <c r="B119" s="48">
        <v>10</v>
      </c>
      <c r="C119" s="10" t="s">
        <v>371</v>
      </c>
      <c r="D119" s="98" t="s">
        <v>162</v>
      </c>
      <c r="E119" s="52" t="s">
        <v>690</v>
      </c>
      <c r="F119" s="54">
        <f>F120+G120+H120</f>
        <v>0</v>
      </c>
      <c r="G119" s="90"/>
      <c r="H119" s="91"/>
      <c r="I119" s="54">
        <f>I120+J120+K120</f>
        <v>88.16</v>
      </c>
      <c r="J119" s="90"/>
      <c r="K119" s="91"/>
      <c r="L119" s="54">
        <f>L120+M120+N120</f>
        <v>88.16</v>
      </c>
      <c r="M119" s="90"/>
      <c r="N119" s="91"/>
      <c r="O119" s="65" t="s">
        <v>194</v>
      </c>
      <c r="P119" s="65" t="s">
        <v>712</v>
      </c>
      <c r="Q119" s="67"/>
    </row>
    <row r="120" spans="1:17" ht="22.5" customHeight="1" x14ac:dyDescent="0.2">
      <c r="A120" s="81"/>
      <c r="B120" s="49"/>
      <c r="C120" s="14" t="s">
        <v>34</v>
      </c>
      <c r="D120" s="95"/>
      <c r="E120" s="53"/>
      <c r="F120" s="21"/>
      <c r="G120" s="21"/>
      <c r="H120" s="21"/>
      <c r="I120" s="21">
        <v>88.16</v>
      </c>
      <c r="J120" s="21"/>
      <c r="K120" s="21"/>
      <c r="L120" s="21">
        <f>F120+I120</f>
        <v>88.16</v>
      </c>
      <c r="M120" s="21">
        <f>G120+J120</f>
        <v>0</v>
      </c>
      <c r="N120" s="21">
        <f>H120+K120</f>
        <v>0</v>
      </c>
      <c r="O120" s="66"/>
      <c r="P120" s="66"/>
      <c r="Q120" s="68"/>
    </row>
    <row r="121" spans="1:17" ht="22.5" customHeight="1" x14ac:dyDescent="0.2">
      <c r="A121" s="80" t="s">
        <v>682</v>
      </c>
      <c r="B121" s="48">
        <v>11</v>
      </c>
      <c r="C121" s="10" t="s">
        <v>338</v>
      </c>
      <c r="D121" s="98" t="s">
        <v>759</v>
      </c>
      <c r="E121" s="52" t="s">
        <v>763</v>
      </c>
      <c r="F121" s="54">
        <f>F122+G122+H122</f>
        <v>6.28</v>
      </c>
      <c r="G121" s="90"/>
      <c r="H121" s="91"/>
      <c r="I121" s="54">
        <f>I122+J122+K122</f>
        <v>0.65</v>
      </c>
      <c r="J121" s="90"/>
      <c r="K121" s="91"/>
      <c r="L121" s="54">
        <f>L122+M122+N122</f>
        <v>6.9300000000000006</v>
      </c>
      <c r="M121" s="90"/>
      <c r="N121" s="91"/>
      <c r="O121" s="82" t="s">
        <v>766</v>
      </c>
      <c r="P121" s="65" t="s">
        <v>211</v>
      </c>
      <c r="Q121" s="67" t="s">
        <v>86</v>
      </c>
    </row>
    <row r="122" spans="1:17" ht="22.5" customHeight="1" x14ac:dyDescent="0.2">
      <c r="A122" s="81"/>
      <c r="B122" s="49"/>
      <c r="C122" s="14" t="s">
        <v>153</v>
      </c>
      <c r="D122" s="95"/>
      <c r="E122" s="53"/>
      <c r="F122" s="21"/>
      <c r="G122" s="21">
        <v>6.28</v>
      </c>
      <c r="H122" s="21"/>
      <c r="I122" s="21"/>
      <c r="J122" s="21">
        <v>0.65</v>
      </c>
      <c r="K122" s="21"/>
      <c r="L122" s="21">
        <f>F122+I122</f>
        <v>0</v>
      </c>
      <c r="M122" s="21">
        <f>G122+J122</f>
        <v>6.9300000000000006</v>
      </c>
      <c r="N122" s="21">
        <f>H122+K122</f>
        <v>0</v>
      </c>
      <c r="O122" s="99"/>
      <c r="P122" s="66"/>
      <c r="Q122" s="68"/>
    </row>
    <row r="123" spans="1:17" ht="22.5" customHeight="1" x14ac:dyDescent="0.2">
      <c r="A123" s="80" t="s">
        <v>682</v>
      </c>
      <c r="B123" s="48">
        <v>12</v>
      </c>
      <c r="C123" s="10" t="s">
        <v>770</v>
      </c>
      <c r="D123" s="98" t="s">
        <v>759</v>
      </c>
      <c r="E123" s="52" t="s">
        <v>727</v>
      </c>
      <c r="F123" s="54">
        <f>F124+G124+H124</f>
        <v>17.96</v>
      </c>
      <c r="G123" s="90"/>
      <c r="H123" s="91"/>
      <c r="I123" s="54">
        <f>I124+J124+K124</f>
        <v>3.97</v>
      </c>
      <c r="J123" s="90"/>
      <c r="K123" s="91"/>
      <c r="L123" s="54">
        <f>L124+M124+N124</f>
        <v>21.93</v>
      </c>
      <c r="M123" s="90"/>
      <c r="N123" s="91"/>
      <c r="O123" s="65" t="s">
        <v>194</v>
      </c>
      <c r="P123" s="65" t="s">
        <v>771</v>
      </c>
      <c r="Q123" s="67"/>
    </row>
    <row r="124" spans="1:17" ht="22.5" customHeight="1" x14ac:dyDescent="0.2">
      <c r="A124" s="81"/>
      <c r="B124" s="49"/>
      <c r="C124" s="14" t="s">
        <v>594</v>
      </c>
      <c r="D124" s="95"/>
      <c r="E124" s="53"/>
      <c r="F124" s="21"/>
      <c r="G124" s="21"/>
      <c r="H124" s="21">
        <v>17.96</v>
      </c>
      <c r="I124" s="21"/>
      <c r="J124" s="21"/>
      <c r="K124" s="21">
        <v>3.97</v>
      </c>
      <c r="L124" s="21">
        <f>F124+I124</f>
        <v>0</v>
      </c>
      <c r="M124" s="21">
        <f>G124+J124</f>
        <v>0</v>
      </c>
      <c r="N124" s="21">
        <f>H124+K124</f>
        <v>21.93</v>
      </c>
      <c r="O124" s="66"/>
      <c r="P124" s="66"/>
      <c r="Q124" s="68"/>
    </row>
    <row r="125" spans="1:17" ht="22.5" customHeight="1" x14ac:dyDescent="0.2">
      <c r="A125" s="80" t="s">
        <v>682</v>
      </c>
      <c r="B125" s="48">
        <v>13</v>
      </c>
      <c r="C125" s="10" t="s">
        <v>697</v>
      </c>
      <c r="D125" s="98" t="s">
        <v>96</v>
      </c>
      <c r="E125" s="52" t="s">
        <v>763</v>
      </c>
      <c r="F125" s="54">
        <f>F126+G126+H126</f>
        <v>17.68</v>
      </c>
      <c r="G125" s="90"/>
      <c r="H125" s="91"/>
      <c r="I125" s="54">
        <f>I126+J126+K126</f>
        <v>3.6</v>
      </c>
      <c r="J125" s="90"/>
      <c r="K125" s="91"/>
      <c r="L125" s="54">
        <f>L126+M126+N126</f>
        <v>21.28</v>
      </c>
      <c r="M125" s="90"/>
      <c r="N125" s="91"/>
      <c r="O125" s="65" t="s">
        <v>31</v>
      </c>
      <c r="P125" s="65" t="s">
        <v>311</v>
      </c>
      <c r="Q125" s="67" t="s">
        <v>86</v>
      </c>
    </row>
    <row r="126" spans="1:17" ht="22.5" customHeight="1" x14ac:dyDescent="0.2">
      <c r="A126" s="81"/>
      <c r="B126" s="49"/>
      <c r="C126" s="14" t="s">
        <v>773</v>
      </c>
      <c r="D126" s="95"/>
      <c r="E126" s="53"/>
      <c r="F126" s="21"/>
      <c r="G126" s="21">
        <v>13.1</v>
      </c>
      <c r="H126" s="21">
        <v>4.58</v>
      </c>
      <c r="I126" s="21"/>
      <c r="J126" s="21">
        <v>3.6</v>
      </c>
      <c r="K126" s="21"/>
      <c r="L126" s="21">
        <f>F126+I126</f>
        <v>0</v>
      </c>
      <c r="M126" s="21">
        <f>G126+J126</f>
        <v>16.7</v>
      </c>
      <c r="N126" s="21">
        <f>H126+K126</f>
        <v>4.58</v>
      </c>
      <c r="O126" s="66"/>
      <c r="P126" s="66"/>
      <c r="Q126" s="68"/>
    </row>
    <row r="127" spans="1:17" ht="30" customHeight="1" x14ac:dyDescent="0.2">
      <c r="A127" s="80" t="s">
        <v>682</v>
      </c>
      <c r="B127" s="48">
        <v>14</v>
      </c>
      <c r="C127" s="10" t="s">
        <v>774</v>
      </c>
      <c r="D127" s="98" t="s">
        <v>509</v>
      </c>
      <c r="E127" s="52" t="s">
        <v>777</v>
      </c>
      <c r="F127" s="54">
        <f>F128+G128+H128</f>
        <v>3.76</v>
      </c>
      <c r="G127" s="90"/>
      <c r="H127" s="91"/>
      <c r="I127" s="54">
        <f>I128+J128+K128</f>
        <v>12.91</v>
      </c>
      <c r="J127" s="90"/>
      <c r="K127" s="91"/>
      <c r="L127" s="54">
        <f>L128+M128+N128</f>
        <v>16.670000000000002</v>
      </c>
      <c r="M127" s="90"/>
      <c r="N127" s="91"/>
      <c r="O127" s="65" t="s">
        <v>396</v>
      </c>
      <c r="P127" s="65" t="s">
        <v>438</v>
      </c>
      <c r="Q127" s="67" t="s">
        <v>86</v>
      </c>
    </row>
    <row r="128" spans="1:17" ht="30" customHeight="1" x14ac:dyDescent="0.2">
      <c r="A128" s="81"/>
      <c r="B128" s="49"/>
      <c r="C128" s="14" t="s">
        <v>779</v>
      </c>
      <c r="D128" s="95"/>
      <c r="E128" s="53"/>
      <c r="F128" s="21"/>
      <c r="G128" s="21"/>
      <c r="H128" s="21">
        <v>3.76</v>
      </c>
      <c r="I128" s="21"/>
      <c r="J128" s="21"/>
      <c r="K128" s="21">
        <v>12.91</v>
      </c>
      <c r="L128" s="21">
        <f>F128+I128</f>
        <v>0</v>
      </c>
      <c r="M128" s="21">
        <f>G128+J128</f>
        <v>0</v>
      </c>
      <c r="N128" s="21">
        <f>H128+K128</f>
        <v>16.670000000000002</v>
      </c>
      <c r="O128" s="66"/>
      <c r="P128" s="66"/>
      <c r="Q128" s="68"/>
    </row>
    <row r="129" spans="1:17" ht="39.75" customHeight="1" x14ac:dyDescent="0.2">
      <c r="A129" s="80" t="s">
        <v>682</v>
      </c>
      <c r="B129" s="48">
        <v>15</v>
      </c>
      <c r="C129" s="27" t="s">
        <v>785</v>
      </c>
      <c r="D129" s="98" t="s">
        <v>789</v>
      </c>
      <c r="E129" s="98" t="s">
        <v>254</v>
      </c>
      <c r="F129" s="54">
        <f>F130+G130+H130</f>
        <v>0</v>
      </c>
      <c r="G129" s="90"/>
      <c r="H129" s="91"/>
      <c r="I129" s="54">
        <f>I130+J130+K130</f>
        <v>2.74</v>
      </c>
      <c r="J129" s="90"/>
      <c r="K129" s="91"/>
      <c r="L129" s="54">
        <f>L130+M130+N130</f>
        <v>2.74</v>
      </c>
      <c r="M129" s="90"/>
      <c r="N129" s="91"/>
      <c r="O129" s="100" t="s">
        <v>118</v>
      </c>
      <c r="P129" s="100" t="s">
        <v>790</v>
      </c>
      <c r="Q129" s="67" t="s">
        <v>86</v>
      </c>
    </row>
    <row r="130" spans="1:17" ht="45" customHeight="1" x14ac:dyDescent="0.2">
      <c r="A130" s="81"/>
      <c r="B130" s="49"/>
      <c r="C130" s="27" t="s">
        <v>793</v>
      </c>
      <c r="D130" s="95"/>
      <c r="E130" s="95"/>
      <c r="F130" s="33"/>
      <c r="G130" s="21"/>
      <c r="H130" s="34"/>
      <c r="I130" s="33"/>
      <c r="J130" s="21">
        <v>2.74</v>
      </c>
      <c r="K130" s="34"/>
      <c r="L130" s="33">
        <f>F130+I130</f>
        <v>0</v>
      </c>
      <c r="M130" s="21">
        <f>G130+J130</f>
        <v>2.74</v>
      </c>
      <c r="N130" s="34">
        <f>H130+K130</f>
        <v>0</v>
      </c>
      <c r="O130" s="101"/>
      <c r="P130" s="101"/>
      <c r="Q130" s="68"/>
    </row>
    <row r="131" spans="1:17" ht="39" customHeight="1" x14ac:dyDescent="0.2">
      <c r="A131" s="80" t="s">
        <v>682</v>
      </c>
      <c r="B131" s="48">
        <v>16</v>
      </c>
      <c r="C131" s="16" t="s">
        <v>691</v>
      </c>
      <c r="D131" s="98" t="s">
        <v>142</v>
      </c>
      <c r="E131" s="98" t="s">
        <v>690</v>
      </c>
      <c r="F131" s="54">
        <f>F132+G132+H132</f>
        <v>0</v>
      </c>
      <c r="G131" s="90"/>
      <c r="H131" s="91"/>
      <c r="I131" s="54">
        <f>I132+J132+K132</f>
        <v>4.08</v>
      </c>
      <c r="J131" s="90"/>
      <c r="K131" s="91"/>
      <c r="L131" s="54">
        <f>L132+M132+N132</f>
        <v>4.08</v>
      </c>
      <c r="M131" s="90"/>
      <c r="N131" s="91"/>
      <c r="O131" s="100" t="s">
        <v>118</v>
      </c>
      <c r="P131" s="100" t="s">
        <v>801</v>
      </c>
      <c r="Q131" s="67" t="s">
        <v>86</v>
      </c>
    </row>
    <row r="132" spans="1:17" ht="39" customHeight="1" x14ac:dyDescent="0.2">
      <c r="A132" s="81"/>
      <c r="B132" s="49"/>
      <c r="C132" s="18" t="s">
        <v>803</v>
      </c>
      <c r="D132" s="95"/>
      <c r="E132" s="95"/>
      <c r="F132" s="33"/>
      <c r="G132" s="21"/>
      <c r="H132" s="34"/>
      <c r="I132" s="33"/>
      <c r="J132" s="21">
        <v>4.08</v>
      </c>
      <c r="K132" s="34"/>
      <c r="L132" s="33"/>
      <c r="M132" s="21">
        <v>4.08</v>
      </c>
      <c r="N132" s="34"/>
      <c r="O132" s="101"/>
      <c r="P132" s="101"/>
      <c r="Q132" s="68"/>
    </row>
    <row r="133" spans="1:17" ht="30" customHeight="1" x14ac:dyDescent="0.2">
      <c r="A133" s="80" t="s">
        <v>682</v>
      </c>
      <c r="B133" s="48">
        <v>17</v>
      </c>
      <c r="C133" s="16" t="s">
        <v>489</v>
      </c>
      <c r="D133" s="98" t="s">
        <v>804</v>
      </c>
      <c r="E133" s="98" t="s">
        <v>690</v>
      </c>
      <c r="F133" s="54">
        <v>72</v>
      </c>
      <c r="G133" s="90"/>
      <c r="H133" s="91"/>
      <c r="I133" s="54">
        <v>42.67</v>
      </c>
      <c r="J133" s="90"/>
      <c r="K133" s="91"/>
      <c r="L133" s="54">
        <v>114.67</v>
      </c>
      <c r="M133" s="90"/>
      <c r="N133" s="91"/>
      <c r="O133" s="100" t="s">
        <v>396</v>
      </c>
      <c r="P133" s="100" t="s">
        <v>342</v>
      </c>
      <c r="Q133" s="67" t="s">
        <v>86</v>
      </c>
    </row>
    <row r="134" spans="1:17" ht="30" customHeight="1" x14ac:dyDescent="0.2">
      <c r="A134" s="81"/>
      <c r="B134" s="49"/>
      <c r="C134" s="18" t="s">
        <v>421</v>
      </c>
      <c r="D134" s="95"/>
      <c r="E134" s="95"/>
      <c r="F134" s="21"/>
      <c r="G134" s="21">
        <v>72</v>
      </c>
      <c r="H134" s="34"/>
      <c r="I134" s="21"/>
      <c r="J134" s="21">
        <v>42.67</v>
      </c>
      <c r="K134" s="34"/>
      <c r="L134" s="21"/>
      <c r="M134" s="21">
        <v>114.67</v>
      </c>
      <c r="N134" s="34"/>
      <c r="O134" s="101"/>
      <c r="P134" s="101"/>
      <c r="Q134" s="68"/>
    </row>
    <row r="135" spans="1:17" ht="30" customHeight="1" x14ac:dyDescent="0.2">
      <c r="A135" s="80" t="s">
        <v>682</v>
      </c>
      <c r="B135" s="48">
        <v>18</v>
      </c>
      <c r="C135" s="18" t="s">
        <v>808</v>
      </c>
      <c r="D135" s="50" t="s">
        <v>810</v>
      </c>
      <c r="E135" s="50" t="s">
        <v>727</v>
      </c>
      <c r="F135" s="86">
        <v>0</v>
      </c>
      <c r="G135" s="96"/>
      <c r="H135" s="97"/>
      <c r="I135" s="86">
        <v>5</v>
      </c>
      <c r="J135" s="96"/>
      <c r="K135" s="97"/>
      <c r="L135" s="86">
        <v>5</v>
      </c>
      <c r="M135" s="96"/>
      <c r="N135" s="97"/>
      <c r="O135" s="102" t="s">
        <v>499</v>
      </c>
      <c r="P135" s="102" t="s">
        <v>378</v>
      </c>
      <c r="Q135" s="92" t="s">
        <v>86</v>
      </c>
    </row>
    <row r="136" spans="1:17" ht="28.5" customHeight="1" x14ac:dyDescent="0.2">
      <c r="A136" s="81"/>
      <c r="B136" s="49"/>
      <c r="C136" s="18" t="s">
        <v>454</v>
      </c>
      <c r="D136" s="51"/>
      <c r="E136" s="51"/>
      <c r="F136" s="22"/>
      <c r="G136" s="22">
        <v>0</v>
      </c>
      <c r="H136" s="30"/>
      <c r="I136" s="22"/>
      <c r="J136" s="22">
        <v>5</v>
      </c>
      <c r="K136" s="30"/>
      <c r="L136" s="22"/>
      <c r="M136" s="22">
        <v>5</v>
      </c>
      <c r="N136" s="30"/>
      <c r="O136" s="103"/>
      <c r="P136" s="103"/>
      <c r="Q136" s="93"/>
    </row>
    <row r="137" spans="1:17" ht="22.5" customHeight="1" x14ac:dyDescent="0.2">
      <c r="A137" s="80" t="s">
        <v>682</v>
      </c>
      <c r="B137" s="48"/>
      <c r="C137" s="10"/>
      <c r="D137" s="69"/>
      <c r="E137" s="71"/>
      <c r="F137" s="73">
        <f>F138+G138+H138</f>
        <v>412.98</v>
      </c>
      <c r="G137" s="74"/>
      <c r="H137" s="75"/>
      <c r="I137" s="73">
        <f>I138+J138+K138</f>
        <v>410.60999999999996</v>
      </c>
      <c r="J137" s="74"/>
      <c r="K137" s="75"/>
      <c r="L137" s="73">
        <f>L138+M138+N138</f>
        <v>823.58999999999992</v>
      </c>
      <c r="M137" s="74"/>
      <c r="N137" s="75"/>
      <c r="O137" s="76"/>
      <c r="P137" s="76"/>
      <c r="Q137" s="78"/>
    </row>
    <row r="138" spans="1:17" ht="22.5" customHeight="1" x14ac:dyDescent="0.2">
      <c r="A138" s="81"/>
      <c r="B138" s="49"/>
      <c r="C138" s="14" t="s">
        <v>215</v>
      </c>
      <c r="D138" s="70"/>
      <c r="E138" s="72"/>
      <c r="F138" s="26">
        <f t="shared" ref="F138:N138" si="3">F102+F104+F106+F108+F110+F112+F114+F116+F118+F120+F122+F124+F126+F128+F130+F132+F134+F136</f>
        <v>0.8</v>
      </c>
      <c r="G138" s="26">
        <f t="shared" si="3"/>
        <v>238.68</v>
      </c>
      <c r="H138" s="26">
        <f t="shared" si="3"/>
        <v>173.5</v>
      </c>
      <c r="I138" s="26">
        <f t="shared" si="3"/>
        <v>279.99</v>
      </c>
      <c r="J138" s="26">
        <f t="shared" si="3"/>
        <v>100.03999999999999</v>
      </c>
      <c r="K138" s="26">
        <f t="shared" si="3"/>
        <v>30.58</v>
      </c>
      <c r="L138" s="26">
        <f t="shared" si="3"/>
        <v>280.78999999999996</v>
      </c>
      <c r="M138" s="26">
        <f t="shared" si="3"/>
        <v>338.72</v>
      </c>
      <c r="N138" s="26">
        <f t="shared" si="3"/>
        <v>204.07999999999998</v>
      </c>
      <c r="O138" s="77"/>
      <c r="P138" s="77"/>
      <c r="Q138" s="79"/>
    </row>
    <row r="139" spans="1:17" ht="30" customHeight="1" x14ac:dyDescent="0.2">
      <c r="A139" s="80" t="s">
        <v>816</v>
      </c>
      <c r="B139" s="48">
        <v>1</v>
      </c>
      <c r="C139" s="10" t="s">
        <v>817</v>
      </c>
      <c r="D139" s="98" t="s">
        <v>3</v>
      </c>
      <c r="E139" s="52" t="s">
        <v>818</v>
      </c>
      <c r="F139" s="54">
        <f>F140+G140+H140</f>
        <v>619.14</v>
      </c>
      <c r="G139" s="90"/>
      <c r="H139" s="91"/>
      <c r="I139" s="54">
        <f>I140+J140+K140</f>
        <v>102.36</v>
      </c>
      <c r="J139" s="90"/>
      <c r="K139" s="91"/>
      <c r="L139" s="54">
        <f>L140+M140+N140</f>
        <v>721.5</v>
      </c>
      <c r="M139" s="90"/>
      <c r="N139" s="91"/>
      <c r="O139" s="65" t="s">
        <v>234</v>
      </c>
      <c r="P139" s="65" t="s">
        <v>819</v>
      </c>
      <c r="Q139" s="67" t="s">
        <v>86</v>
      </c>
    </row>
    <row r="140" spans="1:17" ht="30" customHeight="1" x14ac:dyDescent="0.2">
      <c r="A140" s="81"/>
      <c r="B140" s="49"/>
      <c r="C140" s="14" t="s">
        <v>820</v>
      </c>
      <c r="D140" s="95"/>
      <c r="E140" s="53"/>
      <c r="F140" s="21">
        <v>618.04</v>
      </c>
      <c r="G140" s="21"/>
      <c r="H140" s="21">
        <v>1.1000000000000001</v>
      </c>
      <c r="I140" s="21">
        <v>102.36</v>
      </c>
      <c r="J140" s="21"/>
      <c r="K140" s="21"/>
      <c r="L140" s="21">
        <f>F140+I140</f>
        <v>720.4</v>
      </c>
      <c r="M140" s="21">
        <f>G140+J140</f>
        <v>0</v>
      </c>
      <c r="N140" s="21">
        <f>H140+K140</f>
        <v>1.1000000000000001</v>
      </c>
      <c r="O140" s="66"/>
      <c r="P140" s="66"/>
      <c r="Q140" s="68"/>
    </row>
    <row r="141" spans="1:17" ht="22.5" customHeight="1" x14ac:dyDescent="0.2">
      <c r="A141" s="80" t="s">
        <v>816</v>
      </c>
      <c r="B141" s="48">
        <v>2</v>
      </c>
      <c r="C141" s="10" t="s">
        <v>464</v>
      </c>
      <c r="D141" s="98" t="s">
        <v>3</v>
      </c>
      <c r="E141" s="52" t="s">
        <v>470</v>
      </c>
      <c r="F141" s="54">
        <f>G142+F142+H142</f>
        <v>2296.84</v>
      </c>
      <c r="G141" s="90"/>
      <c r="H141" s="91"/>
      <c r="I141" s="54">
        <f>J142+I142+K142</f>
        <v>1719.37</v>
      </c>
      <c r="J141" s="90"/>
      <c r="K141" s="91"/>
      <c r="L141" s="54">
        <f>M142+L142+N142</f>
        <v>4016.21</v>
      </c>
      <c r="M141" s="90"/>
      <c r="N141" s="91"/>
      <c r="O141" s="65" t="s">
        <v>194</v>
      </c>
      <c r="P141" s="65" t="s">
        <v>280</v>
      </c>
      <c r="Q141" s="67"/>
    </row>
    <row r="142" spans="1:17" ht="22.5" customHeight="1" x14ac:dyDescent="0.2">
      <c r="A142" s="81"/>
      <c r="B142" s="49"/>
      <c r="C142" s="14" t="s">
        <v>821</v>
      </c>
      <c r="D142" s="95"/>
      <c r="E142" s="53"/>
      <c r="F142" s="21">
        <v>1582.58</v>
      </c>
      <c r="G142" s="21"/>
      <c r="H142" s="21">
        <v>714.26</v>
      </c>
      <c r="I142" s="21">
        <v>1719.37</v>
      </c>
      <c r="J142" s="21"/>
      <c r="K142" s="21"/>
      <c r="L142" s="21">
        <f>F142+I142</f>
        <v>3301.95</v>
      </c>
      <c r="M142" s="21">
        <f>G142+J142</f>
        <v>0</v>
      </c>
      <c r="N142" s="21">
        <f>H142+K142</f>
        <v>714.26</v>
      </c>
      <c r="O142" s="66"/>
      <c r="P142" s="66"/>
      <c r="Q142" s="68"/>
    </row>
    <row r="143" spans="1:17" ht="33.75" customHeight="1" x14ac:dyDescent="0.2">
      <c r="A143" s="80" t="s">
        <v>816</v>
      </c>
      <c r="B143" s="48">
        <v>3</v>
      </c>
      <c r="C143" s="10" t="s">
        <v>750</v>
      </c>
      <c r="D143" s="98" t="s">
        <v>3</v>
      </c>
      <c r="E143" s="52" t="s">
        <v>822</v>
      </c>
      <c r="F143" s="54">
        <f>G144+F144+H144</f>
        <v>2.48</v>
      </c>
      <c r="G143" s="90"/>
      <c r="H143" s="91"/>
      <c r="I143" s="54">
        <f>J144+I144+K144</f>
        <v>8.2200000000000006</v>
      </c>
      <c r="J143" s="90"/>
      <c r="K143" s="91"/>
      <c r="L143" s="54">
        <f>M144+L144+N144</f>
        <v>10.700000000000001</v>
      </c>
      <c r="M143" s="90"/>
      <c r="N143" s="91"/>
      <c r="O143" s="65" t="s">
        <v>194</v>
      </c>
      <c r="P143" s="65" t="s">
        <v>646</v>
      </c>
      <c r="Q143" s="67"/>
    </row>
    <row r="144" spans="1:17" ht="33.75" customHeight="1" x14ac:dyDescent="0.2">
      <c r="A144" s="81"/>
      <c r="B144" s="49"/>
      <c r="C144" s="14" t="s">
        <v>824</v>
      </c>
      <c r="D144" s="95"/>
      <c r="E144" s="53"/>
      <c r="F144" s="21"/>
      <c r="G144" s="21"/>
      <c r="H144" s="21">
        <v>2.48</v>
      </c>
      <c r="I144" s="21"/>
      <c r="J144" s="21">
        <v>0.73</v>
      </c>
      <c r="K144" s="21">
        <v>7.49</v>
      </c>
      <c r="L144" s="21">
        <f>F144+I144</f>
        <v>0</v>
      </c>
      <c r="M144" s="21">
        <f>G144+J144</f>
        <v>0.73</v>
      </c>
      <c r="N144" s="21">
        <f>H144+K144</f>
        <v>9.9700000000000006</v>
      </c>
      <c r="O144" s="66"/>
      <c r="P144" s="66"/>
      <c r="Q144" s="68"/>
    </row>
    <row r="145" spans="1:17" ht="30" customHeight="1" x14ac:dyDescent="0.2">
      <c r="A145" s="80" t="s">
        <v>816</v>
      </c>
      <c r="B145" s="48">
        <v>4</v>
      </c>
      <c r="C145" s="35" t="s">
        <v>724</v>
      </c>
      <c r="D145" s="98" t="s">
        <v>825</v>
      </c>
      <c r="E145" s="52" t="s">
        <v>769</v>
      </c>
      <c r="F145" s="54">
        <f>G146+F146+H146</f>
        <v>0</v>
      </c>
      <c r="G145" s="90"/>
      <c r="H145" s="91"/>
      <c r="I145" s="54">
        <f>J146+I146+K146</f>
        <v>350.39</v>
      </c>
      <c r="J145" s="90"/>
      <c r="K145" s="91"/>
      <c r="L145" s="54">
        <f>M146+L146+N146</f>
        <v>350.39</v>
      </c>
      <c r="M145" s="90"/>
      <c r="N145" s="91"/>
      <c r="O145" s="65" t="s">
        <v>194</v>
      </c>
      <c r="P145" s="65" t="s">
        <v>280</v>
      </c>
      <c r="Q145" s="67"/>
    </row>
    <row r="146" spans="1:17" ht="30" customHeight="1" x14ac:dyDescent="0.2">
      <c r="A146" s="81"/>
      <c r="B146" s="49"/>
      <c r="C146" s="14" t="s">
        <v>54</v>
      </c>
      <c r="D146" s="95"/>
      <c r="E146" s="53"/>
      <c r="F146" s="21"/>
      <c r="G146" s="21"/>
      <c r="H146" s="21"/>
      <c r="I146" s="21">
        <v>350.39</v>
      </c>
      <c r="J146" s="21"/>
      <c r="K146" s="21"/>
      <c r="L146" s="21">
        <f>F146+I146</f>
        <v>350.39</v>
      </c>
      <c r="M146" s="21">
        <f>G146+J146</f>
        <v>0</v>
      </c>
      <c r="N146" s="21">
        <f>H146+K146</f>
        <v>0</v>
      </c>
      <c r="O146" s="66"/>
      <c r="P146" s="66"/>
      <c r="Q146" s="68"/>
    </row>
    <row r="147" spans="1:17" ht="28.5" customHeight="1" x14ac:dyDescent="0.2">
      <c r="A147" s="80" t="s">
        <v>816</v>
      </c>
      <c r="B147" s="48">
        <v>5</v>
      </c>
      <c r="C147" s="10" t="s">
        <v>826</v>
      </c>
      <c r="D147" s="98" t="s">
        <v>411</v>
      </c>
      <c r="E147" s="52" t="s">
        <v>828</v>
      </c>
      <c r="F147" s="54">
        <f>G148+F148+H148</f>
        <v>5.75</v>
      </c>
      <c r="G147" s="90"/>
      <c r="H147" s="91"/>
      <c r="I147" s="54">
        <f>J148+I148+K148</f>
        <v>1.41</v>
      </c>
      <c r="J147" s="90"/>
      <c r="K147" s="91"/>
      <c r="L147" s="54">
        <f>M148+L148+N148</f>
        <v>7.16</v>
      </c>
      <c r="M147" s="90"/>
      <c r="N147" s="91"/>
      <c r="O147" s="65" t="s">
        <v>118</v>
      </c>
      <c r="P147" s="65" t="s">
        <v>830</v>
      </c>
      <c r="Q147" s="67" t="s">
        <v>86</v>
      </c>
    </row>
    <row r="148" spans="1:17" ht="27" customHeight="1" x14ac:dyDescent="0.2">
      <c r="A148" s="81"/>
      <c r="B148" s="49"/>
      <c r="C148" s="14" t="s">
        <v>832</v>
      </c>
      <c r="D148" s="95"/>
      <c r="E148" s="53"/>
      <c r="F148" s="21"/>
      <c r="G148" s="21"/>
      <c r="H148" s="21">
        <v>5.75</v>
      </c>
      <c r="I148" s="21"/>
      <c r="J148" s="21"/>
      <c r="K148" s="21">
        <v>1.41</v>
      </c>
      <c r="L148" s="21">
        <f>F148+I148</f>
        <v>0</v>
      </c>
      <c r="M148" s="21">
        <f>G148+J148</f>
        <v>0</v>
      </c>
      <c r="N148" s="21">
        <f>H148+K148</f>
        <v>7.16</v>
      </c>
      <c r="O148" s="66"/>
      <c r="P148" s="66"/>
      <c r="Q148" s="68"/>
    </row>
    <row r="149" spans="1:17" ht="22.5" customHeight="1" x14ac:dyDescent="0.2">
      <c r="A149" s="80" t="s">
        <v>816</v>
      </c>
      <c r="B149" s="48"/>
      <c r="C149" s="10"/>
      <c r="D149" s="69"/>
      <c r="E149" s="71"/>
      <c r="F149" s="73">
        <f>F150+G150+H150</f>
        <v>2924.21</v>
      </c>
      <c r="G149" s="74"/>
      <c r="H149" s="75"/>
      <c r="I149" s="73">
        <f>I150+J150+K150</f>
        <v>2181.75</v>
      </c>
      <c r="J149" s="74"/>
      <c r="K149" s="75"/>
      <c r="L149" s="73">
        <f>L150+M150+N150</f>
        <v>5105.9599999999991</v>
      </c>
      <c r="M149" s="74"/>
      <c r="N149" s="75"/>
      <c r="O149" s="76"/>
      <c r="P149" s="76"/>
      <c r="Q149" s="78"/>
    </row>
    <row r="150" spans="1:17" ht="22.5" customHeight="1" x14ac:dyDescent="0.2">
      <c r="A150" s="81"/>
      <c r="B150" s="49"/>
      <c r="C150" s="14" t="s">
        <v>836</v>
      </c>
      <c r="D150" s="70"/>
      <c r="E150" s="72"/>
      <c r="F150" s="26">
        <f t="shared" ref="F150:N150" si="4">F140+F142+F144+F146+F148</f>
        <v>2200.62</v>
      </c>
      <c r="G150" s="26">
        <f t="shared" si="4"/>
        <v>0</v>
      </c>
      <c r="H150" s="26">
        <f t="shared" si="4"/>
        <v>723.59</v>
      </c>
      <c r="I150" s="26">
        <f t="shared" si="4"/>
        <v>2172.12</v>
      </c>
      <c r="J150" s="26">
        <f t="shared" si="4"/>
        <v>0.73</v>
      </c>
      <c r="K150" s="26">
        <f t="shared" si="4"/>
        <v>8.9</v>
      </c>
      <c r="L150" s="26">
        <f t="shared" si="4"/>
        <v>4372.74</v>
      </c>
      <c r="M150" s="26">
        <f t="shared" si="4"/>
        <v>0.73</v>
      </c>
      <c r="N150" s="26">
        <f t="shared" si="4"/>
        <v>732.49</v>
      </c>
      <c r="O150" s="77"/>
      <c r="P150" s="77"/>
      <c r="Q150" s="79"/>
    </row>
    <row r="151" spans="1:17" ht="22.5" customHeight="1" x14ac:dyDescent="0.2">
      <c r="A151" s="80" t="s">
        <v>293</v>
      </c>
      <c r="B151" s="48">
        <v>1</v>
      </c>
      <c r="C151" s="10" t="s">
        <v>838</v>
      </c>
      <c r="D151" s="98" t="s">
        <v>843</v>
      </c>
      <c r="E151" s="52" t="s">
        <v>388</v>
      </c>
      <c r="F151" s="54">
        <f>F152+G152+H152</f>
        <v>2.1</v>
      </c>
      <c r="G151" s="90"/>
      <c r="H151" s="91"/>
      <c r="I151" s="54">
        <f>I152+J152+K152</f>
        <v>1.5</v>
      </c>
      <c r="J151" s="90"/>
      <c r="K151" s="91"/>
      <c r="L151" s="54">
        <f>L152+M152+N152</f>
        <v>3.6</v>
      </c>
      <c r="M151" s="90"/>
      <c r="N151" s="91"/>
      <c r="O151" s="65" t="s">
        <v>798</v>
      </c>
      <c r="P151" s="65" t="s">
        <v>845</v>
      </c>
      <c r="Q151" s="67"/>
    </row>
    <row r="152" spans="1:17" ht="22.5" customHeight="1" x14ac:dyDescent="0.2">
      <c r="A152" s="81"/>
      <c r="B152" s="49"/>
      <c r="C152" s="14" t="s">
        <v>847</v>
      </c>
      <c r="D152" s="95"/>
      <c r="E152" s="53"/>
      <c r="F152" s="21"/>
      <c r="G152" s="21"/>
      <c r="H152" s="21">
        <v>2.1</v>
      </c>
      <c r="I152" s="21"/>
      <c r="J152" s="21"/>
      <c r="K152" s="21">
        <v>1.5</v>
      </c>
      <c r="L152" s="21">
        <f>F152+I152</f>
        <v>0</v>
      </c>
      <c r="M152" s="21">
        <f>G152+J152</f>
        <v>0</v>
      </c>
      <c r="N152" s="21">
        <f>H152+K152</f>
        <v>3.6</v>
      </c>
      <c r="O152" s="66"/>
      <c r="P152" s="66"/>
      <c r="Q152" s="68"/>
    </row>
    <row r="153" spans="1:17" ht="22.5" customHeight="1" x14ac:dyDescent="0.2">
      <c r="A153" s="80" t="s">
        <v>293</v>
      </c>
      <c r="B153" s="48">
        <v>2</v>
      </c>
      <c r="C153" s="10" t="s">
        <v>433</v>
      </c>
      <c r="D153" s="94">
        <v>27110</v>
      </c>
      <c r="E153" s="52" t="s">
        <v>388</v>
      </c>
      <c r="F153" s="54">
        <f>F154+G154+H154</f>
        <v>1.6</v>
      </c>
      <c r="G153" s="90"/>
      <c r="H153" s="91"/>
      <c r="I153" s="54">
        <f>I154+J154+K154</f>
        <v>0</v>
      </c>
      <c r="J153" s="90"/>
      <c r="K153" s="91"/>
      <c r="L153" s="54">
        <f>L154+M154+N154</f>
        <v>1.6</v>
      </c>
      <c r="M153" s="90"/>
      <c r="N153" s="91"/>
      <c r="O153" s="65" t="s">
        <v>227</v>
      </c>
      <c r="P153" s="65" t="s">
        <v>848</v>
      </c>
      <c r="Q153" s="67"/>
    </row>
    <row r="154" spans="1:17" ht="22.5" customHeight="1" x14ac:dyDescent="0.2">
      <c r="A154" s="81"/>
      <c r="B154" s="49"/>
      <c r="C154" s="14" t="s">
        <v>849</v>
      </c>
      <c r="D154" s="95"/>
      <c r="E154" s="53"/>
      <c r="F154" s="21"/>
      <c r="G154" s="21"/>
      <c r="H154" s="21">
        <v>1.6</v>
      </c>
      <c r="I154" s="21"/>
      <c r="J154" s="21"/>
      <c r="K154" s="21"/>
      <c r="L154" s="21">
        <f>F154+I154</f>
        <v>0</v>
      </c>
      <c r="M154" s="21">
        <f>G154+J154</f>
        <v>0</v>
      </c>
      <c r="N154" s="21">
        <f>H154+K154</f>
        <v>1.6</v>
      </c>
      <c r="O154" s="66"/>
      <c r="P154" s="66"/>
      <c r="Q154" s="68"/>
    </row>
    <row r="155" spans="1:17" ht="22.5" customHeight="1" x14ac:dyDescent="0.2">
      <c r="A155" s="80" t="s">
        <v>293</v>
      </c>
      <c r="B155" s="48">
        <v>3</v>
      </c>
      <c r="C155" s="10" t="s">
        <v>850</v>
      </c>
      <c r="D155" s="94">
        <v>27110</v>
      </c>
      <c r="E155" s="84" t="s">
        <v>747</v>
      </c>
      <c r="F155" s="54">
        <f>F156+G156+H156</f>
        <v>6.2</v>
      </c>
      <c r="G155" s="90"/>
      <c r="H155" s="91"/>
      <c r="I155" s="54">
        <f>I156+J156+K156</f>
        <v>0</v>
      </c>
      <c r="J155" s="90"/>
      <c r="K155" s="91"/>
      <c r="L155" s="54">
        <f>L156+M156+N156</f>
        <v>6.2</v>
      </c>
      <c r="M155" s="90"/>
      <c r="N155" s="91"/>
      <c r="O155" s="65" t="s">
        <v>852</v>
      </c>
      <c r="P155" s="65" t="s">
        <v>855</v>
      </c>
      <c r="Q155" s="67"/>
    </row>
    <row r="156" spans="1:17" ht="22.5" customHeight="1" x14ac:dyDescent="0.2">
      <c r="A156" s="81"/>
      <c r="B156" s="49"/>
      <c r="C156" s="14" t="s">
        <v>856</v>
      </c>
      <c r="D156" s="95"/>
      <c r="E156" s="85"/>
      <c r="F156" s="21"/>
      <c r="G156" s="21"/>
      <c r="H156" s="21">
        <v>6.2</v>
      </c>
      <c r="I156" s="21"/>
      <c r="J156" s="21"/>
      <c r="K156" s="21"/>
      <c r="L156" s="21">
        <f>F156+I156</f>
        <v>0</v>
      </c>
      <c r="M156" s="21">
        <f>G156+J156</f>
        <v>0</v>
      </c>
      <c r="N156" s="21">
        <f>H156+K156</f>
        <v>6.2</v>
      </c>
      <c r="O156" s="66"/>
      <c r="P156" s="66"/>
      <c r="Q156" s="68"/>
    </row>
    <row r="157" spans="1:17" ht="22.5" customHeight="1" x14ac:dyDescent="0.2">
      <c r="A157" s="80" t="s">
        <v>293</v>
      </c>
      <c r="B157" s="48">
        <v>4</v>
      </c>
      <c r="C157" s="10" t="s">
        <v>857</v>
      </c>
      <c r="D157" s="94">
        <v>27110</v>
      </c>
      <c r="E157" s="84" t="s">
        <v>747</v>
      </c>
      <c r="F157" s="54">
        <f>F158+G158+H158</f>
        <v>12.5</v>
      </c>
      <c r="G157" s="90"/>
      <c r="H157" s="91"/>
      <c r="I157" s="54">
        <f>I158+J158+K158</f>
        <v>0</v>
      </c>
      <c r="J157" s="90"/>
      <c r="K157" s="91"/>
      <c r="L157" s="54">
        <f>L158+M158+N158</f>
        <v>12.5</v>
      </c>
      <c r="M157" s="90"/>
      <c r="N157" s="91"/>
      <c r="O157" s="65" t="s">
        <v>861</v>
      </c>
      <c r="P157" s="65" t="s">
        <v>619</v>
      </c>
      <c r="Q157" s="67"/>
    </row>
    <row r="158" spans="1:17" ht="22.5" customHeight="1" x14ac:dyDescent="0.2">
      <c r="A158" s="81"/>
      <c r="B158" s="49"/>
      <c r="C158" s="14" t="s">
        <v>862</v>
      </c>
      <c r="D158" s="95"/>
      <c r="E158" s="85"/>
      <c r="F158" s="21"/>
      <c r="G158" s="21"/>
      <c r="H158" s="21">
        <v>12.5</v>
      </c>
      <c r="I158" s="21"/>
      <c r="J158" s="21"/>
      <c r="K158" s="21"/>
      <c r="L158" s="21">
        <f>F158+I158</f>
        <v>0</v>
      </c>
      <c r="M158" s="21">
        <f>G158+J158</f>
        <v>0</v>
      </c>
      <c r="N158" s="21">
        <f>H158+K158</f>
        <v>12.5</v>
      </c>
      <c r="O158" s="66"/>
      <c r="P158" s="66"/>
      <c r="Q158" s="68"/>
    </row>
    <row r="159" spans="1:17" ht="22.5" customHeight="1" x14ac:dyDescent="0.2">
      <c r="A159" s="80" t="s">
        <v>293</v>
      </c>
      <c r="B159" s="48">
        <v>5</v>
      </c>
      <c r="C159" s="10" t="s">
        <v>864</v>
      </c>
      <c r="D159" s="98" t="s">
        <v>843</v>
      </c>
      <c r="E159" s="52" t="s">
        <v>865</v>
      </c>
      <c r="F159" s="54">
        <f>F160+G160+H160</f>
        <v>8.8000000000000007</v>
      </c>
      <c r="G159" s="90"/>
      <c r="H159" s="91"/>
      <c r="I159" s="54">
        <f>I160+J160+K160</f>
        <v>0.7</v>
      </c>
      <c r="J159" s="90"/>
      <c r="K159" s="91"/>
      <c r="L159" s="54">
        <f>L160+M160+N160</f>
        <v>9.5</v>
      </c>
      <c r="M159" s="90"/>
      <c r="N159" s="91"/>
      <c r="O159" s="65" t="s">
        <v>870</v>
      </c>
      <c r="P159" s="65" t="s">
        <v>871</v>
      </c>
      <c r="Q159" s="67" t="s">
        <v>86</v>
      </c>
    </row>
    <row r="160" spans="1:17" ht="22.5" customHeight="1" x14ac:dyDescent="0.2">
      <c r="A160" s="81"/>
      <c r="B160" s="49"/>
      <c r="C160" s="14" t="s">
        <v>434</v>
      </c>
      <c r="D160" s="95"/>
      <c r="E160" s="53"/>
      <c r="F160" s="21"/>
      <c r="G160" s="21"/>
      <c r="H160" s="21">
        <v>8.8000000000000007</v>
      </c>
      <c r="I160" s="21"/>
      <c r="J160" s="21"/>
      <c r="K160" s="21">
        <v>0.7</v>
      </c>
      <c r="L160" s="21">
        <f>F160+I160</f>
        <v>0</v>
      </c>
      <c r="M160" s="21">
        <f>G160+J160</f>
        <v>0</v>
      </c>
      <c r="N160" s="21">
        <f>H160+K160</f>
        <v>9.5</v>
      </c>
      <c r="O160" s="66"/>
      <c r="P160" s="66"/>
      <c r="Q160" s="68"/>
    </row>
    <row r="161" spans="1:17" ht="22.5" customHeight="1" x14ac:dyDescent="0.2">
      <c r="A161" s="80" t="s">
        <v>293</v>
      </c>
      <c r="B161" s="48">
        <v>6</v>
      </c>
      <c r="C161" s="10" t="s">
        <v>387</v>
      </c>
      <c r="D161" s="94">
        <v>27110</v>
      </c>
      <c r="E161" s="52" t="s">
        <v>873</v>
      </c>
      <c r="F161" s="54">
        <f>F162+G162+H162</f>
        <v>51.9</v>
      </c>
      <c r="G161" s="90"/>
      <c r="H161" s="91"/>
      <c r="I161" s="54">
        <f>I162+J162+K162</f>
        <v>0</v>
      </c>
      <c r="J161" s="90"/>
      <c r="K161" s="91"/>
      <c r="L161" s="54">
        <f>L162+M162+N162</f>
        <v>51.9</v>
      </c>
      <c r="M161" s="90"/>
      <c r="N161" s="91"/>
      <c r="O161" s="65" t="s">
        <v>396</v>
      </c>
      <c r="P161" s="65" t="s">
        <v>599</v>
      </c>
      <c r="Q161" s="67"/>
    </row>
    <row r="162" spans="1:17" ht="22.5" customHeight="1" x14ac:dyDescent="0.2">
      <c r="A162" s="81"/>
      <c r="B162" s="49"/>
      <c r="C162" s="14" t="s">
        <v>876</v>
      </c>
      <c r="D162" s="95"/>
      <c r="E162" s="53"/>
      <c r="F162" s="21"/>
      <c r="G162" s="21"/>
      <c r="H162" s="21">
        <v>51.9</v>
      </c>
      <c r="I162" s="21"/>
      <c r="J162" s="21"/>
      <c r="K162" s="21"/>
      <c r="L162" s="21">
        <f>F162+I162</f>
        <v>0</v>
      </c>
      <c r="M162" s="21">
        <f>G162+J162</f>
        <v>0</v>
      </c>
      <c r="N162" s="21">
        <f>H162+K162</f>
        <v>51.9</v>
      </c>
      <c r="O162" s="66"/>
      <c r="P162" s="66"/>
      <c r="Q162" s="68"/>
    </row>
    <row r="163" spans="1:17" ht="22.5" customHeight="1" x14ac:dyDescent="0.2">
      <c r="A163" s="80" t="s">
        <v>293</v>
      </c>
      <c r="B163" s="48">
        <v>7</v>
      </c>
      <c r="C163" s="10" t="s">
        <v>99</v>
      </c>
      <c r="D163" s="94">
        <v>27110</v>
      </c>
      <c r="E163" s="52" t="s">
        <v>298</v>
      </c>
      <c r="F163" s="54">
        <f>F164+G164+H164</f>
        <v>1.2</v>
      </c>
      <c r="G163" s="90"/>
      <c r="H163" s="91"/>
      <c r="I163" s="54">
        <f>I164+J164+K164</f>
        <v>0</v>
      </c>
      <c r="J163" s="90"/>
      <c r="K163" s="91"/>
      <c r="L163" s="54">
        <f>L164+M164+N164</f>
        <v>1.2</v>
      </c>
      <c r="M163" s="90"/>
      <c r="N163" s="91"/>
      <c r="O163" s="65" t="s">
        <v>852</v>
      </c>
      <c r="P163" s="65" t="s">
        <v>879</v>
      </c>
      <c r="Q163" s="67"/>
    </row>
    <row r="164" spans="1:17" ht="22.5" customHeight="1" x14ac:dyDescent="0.2">
      <c r="A164" s="81"/>
      <c r="B164" s="49"/>
      <c r="C164" s="14" t="s">
        <v>839</v>
      </c>
      <c r="D164" s="95"/>
      <c r="E164" s="53"/>
      <c r="F164" s="21"/>
      <c r="G164" s="21">
        <v>0.5</v>
      </c>
      <c r="H164" s="21">
        <v>0.7</v>
      </c>
      <c r="I164" s="21"/>
      <c r="J164" s="21"/>
      <c r="K164" s="21"/>
      <c r="L164" s="21">
        <f>F164+I164</f>
        <v>0</v>
      </c>
      <c r="M164" s="21">
        <f>G164+J164</f>
        <v>0.5</v>
      </c>
      <c r="N164" s="21">
        <f>H164+K164</f>
        <v>0.7</v>
      </c>
      <c r="O164" s="66"/>
      <c r="P164" s="66"/>
      <c r="Q164" s="68"/>
    </row>
    <row r="165" spans="1:17" ht="22.5" customHeight="1" x14ac:dyDescent="0.2">
      <c r="A165" s="80" t="s">
        <v>293</v>
      </c>
      <c r="B165" s="48">
        <v>8</v>
      </c>
      <c r="C165" s="10" t="s">
        <v>882</v>
      </c>
      <c r="D165" s="94">
        <v>27110</v>
      </c>
      <c r="E165" s="52" t="s">
        <v>886</v>
      </c>
      <c r="F165" s="54">
        <f>F166+G166+H166</f>
        <v>7.8000000000000007</v>
      </c>
      <c r="G165" s="90"/>
      <c r="H165" s="91"/>
      <c r="I165" s="54">
        <f>I166+J166+K166</f>
        <v>0</v>
      </c>
      <c r="J165" s="90"/>
      <c r="K165" s="91"/>
      <c r="L165" s="54">
        <f>L166+M166+N166</f>
        <v>7.8000000000000007</v>
      </c>
      <c r="M165" s="90"/>
      <c r="N165" s="91"/>
      <c r="O165" s="65" t="s">
        <v>852</v>
      </c>
      <c r="P165" s="65" t="s">
        <v>887</v>
      </c>
      <c r="Q165" s="67"/>
    </row>
    <row r="166" spans="1:17" ht="22.5" customHeight="1" x14ac:dyDescent="0.2">
      <c r="A166" s="81"/>
      <c r="B166" s="49"/>
      <c r="C166" s="14" t="s">
        <v>10</v>
      </c>
      <c r="D166" s="95"/>
      <c r="E166" s="53"/>
      <c r="F166" s="21"/>
      <c r="G166" s="21">
        <v>6.4</v>
      </c>
      <c r="H166" s="21">
        <v>1.4</v>
      </c>
      <c r="I166" s="21"/>
      <c r="J166" s="21"/>
      <c r="K166" s="21"/>
      <c r="L166" s="21">
        <f>F166+I166</f>
        <v>0</v>
      </c>
      <c r="M166" s="21">
        <f>G166+J166</f>
        <v>6.4</v>
      </c>
      <c r="N166" s="21">
        <f>H166+K166</f>
        <v>1.4</v>
      </c>
      <c r="O166" s="66"/>
      <c r="P166" s="66"/>
      <c r="Q166" s="68"/>
    </row>
    <row r="167" spans="1:17" ht="22.5" customHeight="1" x14ac:dyDescent="0.2">
      <c r="A167" s="80" t="s">
        <v>293</v>
      </c>
      <c r="B167" s="48">
        <v>9</v>
      </c>
      <c r="C167" s="10" t="s">
        <v>888</v>
      </c>
      <c r="D167" s="94">
        <v>27110</v>
      </c>
      <c r="E167" s="52" t="s">
        <v>865</v>
      </c>
      <c r="F167" s="54">
        <f>F168+G168+H168</f>
        <v>7.8</v>
      </c>
      <c r="G167" s="90"/>
      <c r="H167" s="91"/>
      <c r="I167" s="54">
        <f>I168+J168+K168</f>
        <v>0</v>
      </c>
      <c r="J167" s="90"/>
      <c r="K167" s="91"/>
      <c r="L167" s="54">
        <f>L168+M168+N168</f>
        <v>7.8</v>
      </c>
      <c r="M167" s="90"/>
      <c r="N167" s="91"/>
      <c r="O167" s="65" t="s">
        <v>396</v>
      </c>
      <c r="P167" s="65" t="s">
        <v>775</v>
      </c>
      <c r="Q167" s="67"/>
    </row>
    <row r="168" spans="1:17" ht="22.5" customHeight="1" x14ac:dyDescent="0.2">
      <c r="A168" s="81"/>
      <c r="B168" s="49"/>
      <c r="C168" s="14" t="s">
        <v>894</v>
      </c>
      <c r="D168" s="95"/>
      <c r="E168" s="53"/>
      <c r="F168" s="21"/>
      <c r="G168" s="21"/>
      <c r="H168" s="21">
        <v>7.8</v>
      </c>
      <c r="I168" s="21"/>
      <c r="J168" s="21"/>
      <c r="K168" s="21"/>
      <c r="L168" s="21">
        <f>F168+I168</f>
        <v>0</v>
      </c>
      <c r="M168" s="21">
        <f>G168+J168</f>
        <v>0</v>
      </c>
      <c r="N168" s="21">
        <f>H168+K168</f>
        <v>7.8</v>
      </c>
      <c r="O168" s="66"/>
      <c r="P168" s="66"/>
      <c r="Q168" s="68"/>
    </row>
    <row r="169" spans="1:17" ht="29.25" customHeight="1" x14ac:dyDescent="0.2">
      <c r="A169" s="80" t="s">
        <v>293</v>
      </c>
      <c r="B169" s="48">
        <v>10</v>
      </c>
      <c r="C169" s="10" t="s">
        <v>897</v>
      </c>
      <c r="D169" s="94">
        <v>27110</v>
      </c>
      <c r="E169" s="52" t="s">
        <v>898</v>
      </c>
      <c r="F169" s="54">
        <f>F170+G170+H170</f>
        <v>1.8</v>
      </c>
      <c r="G169" s="90"/>
      <c r="H169" s="91"/>
      <c r="I169" s="54">
        <f>I170+J170+K170</f>
        <v>0</v>
      </c>
      <c r="J169" s="90"/>
      <c r="K169" s="91"/>
      <c r="L169" s="54">
        <f>L170+M170+N170</f>
        <v>1.8</v>
      </c>
      <c r="M169" s="90"/>
      <c r="N169" s="91"/>
      <c r="O169" s="65" t="s">
        <v>256</v>
      </c>
      <c r="P169" s="65" t="s">
        <v>519</v>
      </c>
      <c r="Q169" s="67"/>
    </row>
    <row r="170" spans="1:17" ht="29.25" customHeight="1" x14ac:dyDescent="0.2">
      <c r="A170" s="81"/>
      <c r="B170" s="49"/>
      <c r="C170" s="14" t="s">
        <v>132</v>
      </c>
      <c r="D170" s="95"/>
      <c r="E170" s="53"/>
      <c r="F170" s="21"/>
      <c r="G170" s="21"/>
      <c r="H170" s="21">
        <v>1.8</v>
      </c>
      <c r="I170" s="21"/>
      <c r="J170" s="21"/>
      <c r="K170" s="21"/>
      <c r="L170" s="21">
        <f>F170+I170</f>
        <v>0</v>
      </c>
      <c r="M170" s="21">
        <f>G170+J170</f>
        <v>0</v>
      </c>
      <c r="N170" s="21">
        <f>H170+K170</f>
        <v>1.8</v>
      </c>
      <c r="O170" s="66"/>
      <c r="P170" s="66"/>
      <c r="Q170" s="68"/>
    </row>
    <row r="171" spans="1:17" ht="31.5" customHeight="1" x14ac:dyDescent="0.2">
      <c r="A171" s="80" t="s">
        <v>293</v>
      </c>
      <c r="B171" s="48">
        <v>11</v>
      </c>
      <c r="C171" s="10" t="s">
        <v>535</v>
      </c>
      <c r="D171" s="98" t="s">
        <v>290</v>
      </c>
      <c r="E171" s="52" t="s">
        <v>137</v>
      </c>
      <c r="F171" s="54">
        <f>F172+G172+H172</f>
        <v>0</v>
      </c>
      <c r="G171" s="90"/>
      <c r="H171" s="91"/>
      <c r="I171" s="54">
        <f>I172+J172+K172</f>
        <v>3.6</v>
      </c>
      <c r="J171" s="90"/>
      <c r="K171" s="91"/>
      <c r="L171" s="54">
        <f>L172+M172+N172</f>
        <v>3.6</v>
      </c>
      <c r="M171" s="90"/>
      <c r="N171" s="91"/>
      <c r="O171" s="65" t="s">
        <v>901</v>
      </c>
      <c r="P171" s="65" t="s">
        <v>905</v>
      </c>
      <c r="Q171" s="67" t="s">
        <v>86</v>
      </c>
    </row>
    <row r="172" spans="1:17" ht="27.75" customHeight="1" x14ac:dyDescent="0.2">
      <c r="A172" s="81"/>
      <c r="B172" s="49"/>
      <c r="C172" s="14" t="s">
        <v>909</v>
      </c>
      <c r="D172" s="95"/>
      <c r="E172" s="53"/>
      <c r="F172" s="21"/>
      <c r="G172" s="21"/>
      <c r="H172" s="21"/>
      <c r="I172" s="21"/>
      <c r="J172" s="21"/>
      <c r="K172" s="21">
        <v>3.6</v>
      </c>
      <c r="L172" s="21">
        <f>F172+I172</f>
        <v>0</v>
      </c>
      <c r="M172" s="21">
        <f>G172+J172</f>
        <v>0</v>
      </c>
      <c r="N172" s="21">
        <f>H172+K172</f>
        <v>3.6</v>
      </c>
      <c r="O172" s="66"/>
      <c r="P172" s="66"/>
      <c r="Q172" s="68"/>
    </row>
    <row r="173" spans="1:17" ht="22.5" customHeight="1" x14ac:dyDescent="0.2">
      <c r="A173" s="80" t="s">
        <v>293</v>
      </c>
      <c r="B173" s="48">
        <v>12</v>
      </c>
      <c r="C173" s="10" t="s">
        <v>796</v>
      </c>
      <c r="D173" s="94">
        <v>27110</v>
      </c>
      <c r="E173" s="52" t="s">
        <v>860</v>
      </c>
      <c r="F173" s="54">
        <f>F174+G174+H174</f>
        <v>6.1</v>
      </c>
      <c r="G173" s="90"/>
      <c r="H173" s="91"/>
      <c r="I173" s="54">
        <f>I174+J174+K174</f>
        <v>0</v>
      </c>
      <c r="J173" s="90"/>
      <c r="K173" s="91"/>
      <c r="L173" s="54">
        <f>L174+M174+N174</f>
        <v>6.1</v>
      </c>
      <c r="M173" s="90"/>
      <c r="N173" s="91"/>
      <c r="O173" s="65" t="s">
        <v>396</v>
      </c>
      <c r="P173" s="65" t="s">
        <v>346</v>
      </c>
      <c r="Q173" s="67"/>
    </row>
    <row r="174" spans="1:17" ht="22.5" customHeight="1" x14ac:dyDescent="0.2">
      <c r="A174" s="81"/>
      <c r="B174" s="49"/>
      <c r="C174" s="14" t="s">
        <v>455</v>
      </c>
      <c r="D174" s="95"/>
      <c r="E174" s="53"/>
      <c r="F174" s="21"/>
      <c r="G174" s="21"/>
      <c r="H174" s="21">
        <v>6.1</v>
      </c>
      <c r="I174" s="21"/>
      <c r="J174" s="21"/>
      <c r="K174" s="21"/>
      <c r="L174" s="21">
        <f>F174+I174</f>
        <v>0</v>
      </c>
      <c r="M174" s="21">
        <f>G174+J174</f>
        <v>0</v>
      </c>
      <c r="N174" s="21">
        <f>H174+K174</f>
        <v>6.1</v>
      </c>
      <c r="O174" s="66"/>
      <c r="P174" s="66"/>
      <c r="Q174" s="68"/>
    </row>
    <row r="175" spans="1:17" ht="22.5" customHeight="1" x14ac:dyDescent="0.2">
      <c r="A175" s="80" t="s">
        <v>293</v>
      </c>
      <c r="B175" s="48">
        <v>13</v>
      </c>
      <c r="C175" s="10" t="s">
        <v>912</v>
      </c>
      <c r="D175" s="94">
        <v>27110</v>
      </c>
      <c r="E175" s="52" t="s">
        <v>860</v>
      </c>
      <c r="F175" s="54">
        <f>F176+G176+H176</f>
        <v>1.1000000000000001</v>
      </c>
      <c r="G175" s="90"/>
      <c r="H175" s="91"/>
      <c r="I175" s="54">
        <f>I176+J176+K176</f>
        <v>0</v>
      </c>
      <c r="J175" s="90"/>
      <c r="K175" s="91"/>
      <c r="L175" s="54">
        <f>L176+M176+N176</f>
        <v>1.1000000000000001</v>
      </c>
      <c r="M175" s="90"/>
      <c r="N175" s="91"/>
      <c r="O175" s="65" t="s">
        <v>852</v>
      </c>
      <c r="P175" s="65" t="s">
        <v>193</v>
      </c>
      <c r="Q175" s="67"/>
    </row>
    <row r="176" spans="1:17" ht="22.5" customHeight="1" x14ac:dyDescent="0.2">
      <c r="A176" s="81"/>
      <c r="B176" s="49"/>
      <c r="C176" s="14" t="s">
        <v>553</v>
      </c>
      <c r="D176" s="95"/>
      <c r="E176" s="53"/>
      <c r="F176" s="21"/>
      <c r="G176" s="21"/>
      <c r="H176" s="21">
        <v>1.1000000000000001</v>
      </c>
      <c r="I176" s="21"/>
      <c r="J176" s="21"/>
      <c r="K176" s="21"/>
      <c r="L176" s="21">
        <f>F176+I176</f>
        <v>0</v>
      </c>
      <c r="M176" s="21">
        <f>G176+J176</f>
        <v>0</v>
      </c>
      <c r="N176" s="21">
        <f>H176+K176</f>
        <v>1.1000000000000001</v>
      </c>
      <c r="O176" s="66"/>
      <c r="P176" s="66"/>
      <c r="Q176" s="68"/>
    </row>
    <row r="177" spans="1:17" ht="22.5" customHeight="1" x14ac:dyDescent="0.2">
      <c r="A177" s="80" t="s">
        <v>293</v>
      </c>
      <c r="B177" s="48">
        <v>14</v>
      </c>
      <c r="C177" s="10" t="s">
        <v>760</v>
      </c>
      <c r="D177" s="98" t="s">
        <v>913</v>
      </c>
      <c r="E177" s="52" t="s">
        <v>873</v>
      </c>
      <c r="F177" s="54">
        <f>F178+G178+H178</f>
        <v>23.7</v>
      </c>
      <c r="G177" s="90"/>
      <c r="H177" s="91"/>
      <c r="I177" s="54">
        <f>I178+J178+K178</f>
        <v>11.3</v>
      </c>
      <c r="J177" s="90"/>
      <c r="K177" s="91"/>
      <c r="L177" s="54">
        <f>L178+M178+N178</f>
        <v>35</v>
      </c>
      <c r="M177" s="90"/>
      <c r="N177" s="91"/>
      <c r="O177" s="65" t="s">
        <v>231</v>
      </c>
      <c r="P177" s="65" t="s">
        <v>914</v>
      </c>
      <c r="Q177" s="67"/>
    </row>
    <row r="178" spans="1:17" ht="22.5" customHeight="1" x14ac:dyDescent="0.2">
      <c r="A178" s="81"/>
      <c r="B178" s="49"/>
      <c r="C178" s="14" t="s">
        <v>624</v>
      </c>
      <c r="D178" s="95"/>
      <c r="E178" s="53"/>
      <c r="F178" s="21"/>
      <c r="G178" s="21">
        <v>23.7</v>
      </c>
      <c r="H178" s="21"/>
      <c r="I178" s="21"/>
      <c r="J178" s="21">
        <v>11.3</v>
      </c>
      <c r="K178" s="21"/>
      <c r="L178" s="21">
        <f>F178+I178</f>
        <v>0</v>
      </c>
      <c r="M178" s="21">
        <f>G178+J178</f>
        <v>35</v>
      </c>
      <c r="N178" s="21">
        <f>H178+K178</f>
        <v>0</v>
      </c>
      <c r="O178" s="66"/>
      <c r="P178" s="66"/>
      <c r="Q178" s="68"/>
    </row>
    <row r="179" spans="1:17" ht="22.5" customHeight="1" x14ac:dyDescent="0.2">
      <c r="A179" s="80" t="s">
        <v>293</v>
      </c>
      <c r="B179" s="48">
        <v>15</v>
      </c>
      <c r="C179" s="35" t="s">
        <v>918</v>
      </c>
      <c r="D179" s="94">
        <v>27453</v>
      </c>
      <c r="E179" s="52" t="s">
        <v>873</v>
      </c>
      <c r="F179" s="54">
        <f>F180+G180+H180</f>
        <v>1.7</v>
      </c>
      <c r="G179" s="90"/>
      <c r="H179" s="91"/>
      <c r="I179" s="54">
        <f>I180+J180+K180</f>
        <v>0</v>
      </c>
      <c r="J179" s="90"/>
      <c r="K179" s="91"/>
      <c r="L179" s="54">
        <f>L180+M180+N180</f>
        <v>1.7</v>
      </c>
      <c r="M179" s="90"/>
      <c r="N179" s="91"/>
      <c r="O179" s="65" t="s">
        <v>852</v>
      </c>
      <c r="P179" s="65" t="s">
        <v>879</v>
      </c>
      <c r="Q179" s="67"/>
    </row>
    <row r="180" spans="1:17" ht="22.5" customHeight="1" x14ac:dyDescent="0.2">
      <c r="A180" s="81"/>
      <c r="B180" s="49"/>
      <c r="C180" s="14" t="s">
        <v>558</v>
      </c>
      <c r="D180" s="95"/>
      <c r="E180" s="53"/>
      <c r="F180" s="21"/>
      <c r="G180" s="21">
        <v>1.7</v>
      </c>
      <c r="H180" s="21"/>
      <c r="I180" s="21"/>
      <c r="J180" s="21"/>
      <c r="K180" s="21"/>
      <c r="L180" s="21">
        <f>F180+I180</f>
        <v>0</v>
      </c>
      <c r="M180" s="21">
        <f>G180+J180</f>
        <v>1.7</v>
      </c>
      <c r="N180" s="21">
        <f>H180+K180</f>
        <v>0</v>
      </c>
      <c r="O180" s="66"/>
      <c r="P180" s="66"/>
      <c r="Q180" s="68"/>
    </row>
    <row r="181" spans="1:17" ht="22.5" customHeight="1" x14ac:dyDescent="0.2">
      <c r="A181" s="80" t="s">
        <v>293</v>
      </c>
      <c r="B181" s="48">
        <v>16</v>
      </c>
      <c r="C181" s="10" t="s">
        <v>11</v>
      </c>
      <c r="D181" s="98" t="s">
        <v>913</v>
      </c>
      <c r="E181" s="52" t="s">
        <v>921</v>
      </c>
      <c r="F181" s="54">
        <f>F182+G182+H182</f>
        <v>7.8199999999999994</v>
      </c>
      <c r="G181" s="90"/>
      <c r="H181" s="91"/>
      <c r="I181" s="54">
        <f>I182+J182+K182</f>
        <v>0.48</v>
      </c>
      <c r="J181" s="90"/>
      <c r="K181" s="91"/>
      <c r="L181" s="54">
        <f>L182+M182+N182</f>
        <v>8.2999999999999989</v>
      </c>
      <c r="M181" s="90"/>
      <c r="N181" s="91"/>
      <c r="O181" s="65" t="s">
        <v>256</v>
      </c>
      <c r="P181" s="65" t="s">
        <v>384</v>
      </c>
      <c r="Q181" s="67"/>
    </row>
    <row r="182" spans="1:17" ht="22.5" customHeight="1" x14ac:dyDescent="0.2">
      <c r="A182" s="81"/>
      <c r="B182" s="49"/>
      <c r="C182" s="14" t="s">
        <v>925</v>
      </c>
      <c r="D182" s="95"/>
      <c r="E182" s="53"/>
      <c r="F182" s="21">
        <v>1.17</v>
      </c>
      <c r="G182" s="21">
        <v>6.55</v>
      </c>
      <c r="H182" s="21">
        <v>0.1</v>
      </c>
      <c r="I182" s="21">
        <v>0.48</v>
      </c>
      <c r="J182" s="21"/>
      <c r="K182" s="21"/>
      <c r="L182" s="21">
        <f>F182+I182</f>
        <v>1.65</v>
      </c>
      <c r="M182" s="21">
        <f>G182+J182</f>
        <v>6.55</v>
      </c>
      <c r="N182" s="21">
        <f>H182+K182</f>
        <v>0.1</v>
      </c>
      <c r="O182" s="66"/>
      <c r="P182" s="66"/>
      <c r="Q182" s="68"/>
    </row>
    <row r="183" spans="1:17" ht="22.5" customHeight="1" x14ac:dyDescent="0.2">
      <c r="A183" s="80" t="s">
        <v>293</v>
      </c>
      <c r="B183" s="48">
        <v>17</v>
      </c>
      <c r="C183" s="10" t="s">
        <v>18</v>
      </c>
      <c r="D183" s="98" t="s">
        <v>913</v>
      </c>
      <c r="E183" s="52" t="s">
        <v>921</v>
      </c>
      <c r="F183" s="54">
        <f>F184+G184+H184</f>
        <v>2.5</v>
      </c>
      <c r="G183" s="90"/>
      <c r="H183" s="91"/>
      <c r="I183" s="54">
        <f>I184+J184+K184</f>
        <v>1.6</v>
      </c>
      <c r="J183" s="90"/>
      <c r="K183" s="91"/>
      <c r="L183" s="54">
        <f>L184+M184+N184</f>
        <v>4.0999999999999996</v>
      </c>
      <c r="M183" s="90"/>
      <c r="N183" s="91"/>
      <c r="O183" s="65" t="s">
        <v>256</v>
      </c>
      <c r="P183" s="65" t="s">
        <v>929</v>
      </c>
      <c r="Q183" s="67"/>
    </row>
    <row r="184" spans="1:17" ht="22.5" customHeight="1" x14ac:dyDescent="0.2">
      <c r="A184" s="81"/>
      <c r="B184" s="49"/>
      <c r="C184" s="14" t="s">
        <v>109</v>
      </c>
      <c r="D184" s="95"/>
      <c r="E184" s="53"/>
      <c r="F184" s="21">
        <v>0.01</v>
      </c>
      <c r="G184" s="21"/>
      <c r="H184" s="21">
        <v>2.4900000000000002</v>
      </c>
      <c r="I184" s="21">
        <v>0.01</v>
      </c>
      <c r="J184" s="21"/>
      <c r="K184" s="21">
        <v>1.59</v>
      </c>
      <c r="L184" s="21">
        <f>F184+I184</f>
        <v>0.02</v>
      </c>
      <c r="M184" s="21">
        <f>G184+J184</f>
        <v>0</v>
      </c>
      <c r="N184" s="21">
        <f>H184+K184</f>
        <v>4.08</v>
      </c>
      <c r="O184" s="66"/>
      <c r="P184" s="66"/>
      <c r="Q184" s="68"/>
    </row>
    <row r="185" spans="1:17" ht="22.5" customHeight="1" x14ac:dyDescent="0.2">
      <c r="A185" s="80" t="s">
        <v>293</v>
      </c>
      <c r="B185" s="48">
        <v>18</v>
      </c>
      <c r="C185" s="10" t="s">
        <v>65</v>
      </c>
      <c r="D185" s="98" t="s">
        <v>913</v>
      </c>
      <c r="E185" s="52" t="s">
        <v>644</v>
      </c>
      <c r="F185" s="54">
        <f>F186+G186+H186</f>
        <v>47.69</v>
      </c>
      <c r="G185" s="90"/>
      <c r="H185" s="91"/>
      <c r="I185" s="54">
        <f>I186+J186+K186</f>
        <v>10.210000000000001</v>
      </c>
      <c r="J185" s="90"/>
      <c r="K185" s="91"/>
      <c r="L185" s="54">
        <f>L186+M186+N186</f>
        <v>57.9</v>
      </c>
      <c r="M185" s="90"/>
      <c r="N185" s="91"/>
      <c r="O185" s="65" t="s">
        <v>932</v>
      </c>
      <c r="P185" s="65" t="s">
        <v>327</v>
      </c>
      <c r="Q185" s="67"/>
    </row>
    <row r="186" spans="1:17" ht="22.5" customHeight="1" x14ac:dyDescent="0.2">
      <c r="A186" s="81"/>
      <c r="B186" s="49"/>
      <c r="C186" s="14" t="s">
        <v>935</v>
      </c>
      <c r="D186" s="95"/>
      <c r="E186" s="53"/>
      <c r="F186" s="21"/>
      <c r="G186" s="21">
        <v>28.19</v>
      </c>
      <c r="H186" s="21">
        <v>19.5</v>
      </c>
      <c r="I186" s="21">
        <v>5.76</v>
      </c>
      <c r="J186" s="21">
        <v>4.45</v>
      </c>
      <c r="K186" s="21"/>
      <c r="L186" s="21">
        <f>F186+I186</f>
        <v>5.76</v>
      </c>
      <c r="M186" s="21">
        <f>G186+J186</f>
        <v>32.64</v>
      </c>
      <c r="N186" s="21">
        <f>H186+K186</f>
        <v>19.5</v>
      </c>
      <c r="O186" s="66"/>
      <c r="P186" s="66"/>
      <c r="Q186" s="68"/>
    </row>
    <row r="187" spans="1:17" ht="30" customHeight="1" x14ac:dyDescent="0.2">
      <c r="A187" s="80" t="s">
        <v>293</v>
      </c>
      <c r="B187" s="48">
        <v>19</v>
      </c>
      <c r="C187" s="10" t="s">
        <v>468</v>
      </c>
      <c r="D187" s="98" t="s">
        <v>913</v>
      </c>
      <c r="E187" s="52" t="s">
        <v>937</v>
      </c>
      <c r="F187" s="54">
        <f>F188+G188+H188</f>
        <v>46.1</v>
      </c>
      <c r="G187" s="90"/>
      <c r="H187" s="91"/>
      <c r="I187" s="54">
        <f>I188+J188+K188</f>
        <v>8</v>
      </c>
      <c r="J187" s="90"/>
      <c r="K187" s="91"/>
      <c r="L187" s="54">
        <f>L188+M188+N188</f>
        <v>54.1</v>
      </c>
      <c r="M187" s="90"/>
      <c r="N187" s="91"/>
      <c r="O187" s="65" t="s">
        <v>901</v>
      </c>
      <c r="P187" s="65" t="s">
        <v>939</v>
      </c>
      <c r="Q187" s="67" t="s">
        <v>86</v>
      </c>
    </row>
    <row r="188" spans="1:17" ht="30" customHeight="1" x14ac:dyDescent="0.2">
      <c r="A188" s="81"/>
      <c r="B188" s="49"/>
      <c r="C188" s="14" t="s">
        <v>944</v>
      </c>
      <c r="D188" s="95"/>
      <c r="E188" s="53"/>
      <c r="F188" s="21"/>
      <c r="G188" s="21"/>
      <c r="H188" s="21">
        <v>46.1</v>
      </c>
      <c r="I188" s="21"/>
      <c r="J188" s="21"/>
      <c r="K188" s="21">
        <v>8</v>
      </c>
      <c r="L188" s="21">
        <f>F188+I188</f>
        <v>0</v>
      </c>
      <c r="M188" s="21">
        <f>G188+J188</f>
        <v>0</v>
      </c>
      <c r="N188" s="21">
        <f>H188+K188</f>
        <v>54.1</v>
      </c>
      <c r="O188" s="66"/>
      <c r="P188" s="66"/>
      <c r="Q188" s="68"/>
    </row>
    <row r="189" spans="1:17" ht="22.5" customHeight="1" x14ac:dyDescent="0.2">
      <c r="A189" s="80" t="s">
        <v>293</v>
      </c>
      <c r="B189" s="48">
        <v>20</v>
      </c>
      <c r="C189" s="10" t="s">
        <v>226</v>
      </c>
      <c r="D189" s="94">
        <v>27453</v>
      </c>
      <c r="E189" s="52" t="s">
        <v>860</v>
      </c>
      <c r="F189" s="54">
        <f>F190+G190+H190</f>
        <v>31.5</v>
      </c>
      <c r="G189" s="90"/>
      <c r="H189" s="91"/>
      <c r="I189" s="54">
        <f>I190+J190+K190</f>
        <v>0</v>
      </c>
      <c r="J189" s="90"/>
      <c r="K189" s="91"/>
      <c r="L189" s="54">
        <f>L190+M190+N190</f>
        <v>31.5</v>
      </c>
      <c r="M189" s="90"/>
      <c r="N189" s="91"/>
      <c r="O189" s="65" t="s">
        <v>194</v>
      </c>
      <c r="P189" s="65" t="s">
        <v>946</v>
      </c>
      <c r="Q189" s="67"/>
    </row>
    <row r="190" spans="1:17" ht="22.5" customHeight="1" x14ac:dyDescent="0.2">
      <c r="A190" s="81"/>
      <c r="B190" s="49"/>
      <c r="C190" s="14" t="s">
        <v>335</v>
      </c>
      <c r="D190" s="95"/>
      <c r="E190" s="53"/>
      <c r="F190" s="21">
        <v>0.4</v>
      </c>
      <c r="G190" s="21">
        <v>1.1000000000000001</v>
      </c>
      <c r="H190" s="21">
        <v>30</v>
      </c>
      <c r="I190" s="21"/>
      <c r="J190" s="21"/>
      <c r="K190" s="21"/>
      <c r="L190" s="21">
        <f>F190+I190</f>
        <v>0.4</v>
      </c>
      <c r="M190" s="21">
        <f>G190+J190</f>
        <v>1.1000000000000001</v>
      </c>
      <c r="N190" s="21">
        <f>H190+K190</f>
        <v>30</v>
      </c>
      <c r="O190" s="66"/>
      <c r="P190" s="66"/>
      <c r="Q190" s="68"/>
    </row>
    <row r="191" spans="1:17" ht="29.25" customHeight="1" x14ac:dyDescent="0.2">
      <c r="A191" s="80" t="s">
        <v>293</v>
      </c>
      <c r="B191" s="48">
        <v>21</v>
      </c>
      <c r="C191" s="10" t="s">
        <v>154</v>
      </c>
      <c r="D191" s="94">
        <v>27453</v>
      </c>
      <c r="E191" s="52" t="s">
        <v>737</v>
      </c>
      <c r="F191" s="54">
        <f>F192+G192+H192</f>
        <v>99.2</v>
      </c>
      <c r="G191" s="90"/>
      <c r="H191" s="91"/>
      <c r="I191" s="54">
        <f>I192+J192+K192</f>
        <v>0</v>
      </c>
      <c r="J191" s="90"/>
      <c r="K191" s="91"/>
      <c r="L191" s="54">
        <f>L192+M192+N192</f>
        <v>99.2</v>
      </c>
      <c r="M191" s="90"/>
      <c r="N191" s="91"/>
      <c r="O191" s="65" t="s">
        <v>948</v>
      </c>
      <c r="P191" s="65" t="s">
        <v>950</v>
      </c>
      <c r="Q191" s="67"/>
    </row>
    <row r="192" spans="1:17" ht="29.25" customHeight="1" x14ac:dyDescent="0.2">
      <c r="A192" s="81"/>
      <c r="B192" s="49"/>
      <c r="C192" s="14" t="s">
        <v>872</v>
      </c>
      <c r="D192" s="95"/>
      <c r="E192" s="53"/>
      <c r="F192" s="21"/>
      <c r="G192" s="21"/>
      <c r="H192" s="21">
        <v>99.2</v>
      </c>
      <c r="I192" s="21"/>
      <c r="J192" s="21"/>
      <c r="K192" s="21"/>
      <c r="L192" s="21">
        <f>F192+I192</f>
        <v>0</v>
      </c>
      <c r="M192" s="21">
        <f>G192+J192</f>
        <v>0</v>
      </c>
      <c r="N192" s="21">
        <f>H192+K192</f>
        <v>99.2</v>
      </c>
      <c r="O192" s="66"/>
      <c r="P192" s="66"/>
      <c r="Q192" s="68"/>
    </row>
    <row r="193" spans="1:17" ht="28.5" customHeight="1" x14ac:dyDescent="0.2">
      <c r="A193" s="80" t="s">
        <v>293</v>
      </c>
      <c r="B193" s="48">
        <v>22</v>
      </c>
      <c r="C193" s="10" t="s">
        <v>952</v>
      </c>
      <c r="D193" s="98" t="s">
        <v>955</v>
      </c>
      <c r="E193" s="52" t="s">
        <v>956</v>
      </c>
      <c r="F193" s="54">
        <f>F194+G194+H194</f>
        <v>355.6</v>
      </c>
      <c r="G193" s="90"/>
      <c r="H193" s="91"/>
      <c r="I193" s="54">
        <f>I194+J194+K194</f>
        <v>0</v>
      </c>
      <c r="J193" s="90"/>
      <c r="K193" s="91"/>
      <c r="L193" s="54">
        <f>L194+M194+N194</f>
        <v>355.6</v>
      </c>
      <c r="M193" s="90"/>
      <c r="N193" s="91"/>
      <c r="O193" s="65" t="s">
        <v>932</v>
      </c>
      <c r="P193" s="65" t="s">
        <v>959</v>
      </c>
      <c r="Q193" s="67"/>
    </row>
    <row r="194" spans="1:17" ht="26.25" customHeight="1" x14ac:dyDescent="0.2">
      <c r="A194" s="81"/>
      <c r="B194" s="49"/>
      <c r="C194" s="14" t="s">
        <v>960</v>
      </c>
      <c r="D194" s="95"/>
      <c r="E194" s="53"/>
      <c r="F194" s="21">
        <v>0.3</v>
      </c>
      <c r="G194" s="21">
        <v>257</v>
      </c>
      <c r="H194" s="21">
        <v>98.3</v>
      </c>
      <c r="I194" s="21"/>
      <c r="J194" s="21"/>
      <c r="K194" s="21"/>
      <c r="L194" s="21">
        <f>F194+I194</f>
        <v>0.3</v>
      </c>
      <c r="M194" s="21">
        <f>G194+J194</f>
        <v>257</v>
      </c>
      <c r="N194" s="21">
        <f>H194+K194</f>
        <v>98.3</v>
      </c>
      <c r="O194" s="66"/>
      <c r="P194" s="66"/>
      <c r="Q194" s="68"/>
    </row>
    <row r="195" spans="1:17" ht="22.5" customHeight="1" x14ac:dyDescent="0.2">
      <c r="A195" s="80" t="s">
        <v>293</v>
      </c>
      <c r="B195" s="48">
        <v>23</v>
      </c>
      <c r="C195" s="10" t="s">
        <v>964</v>
      </c>
      <c r="D195" s="98" t="s">
        <v>967</v>
      </c>
      <c r="E195" s="52" t="s">
        <v>388</v>
      </c>
      <c r="F195" s="54">
        <f>F196+G196+H196</f>
        <v>750.98</v>
      </c>
      <c r="G195" s="90"/>
      <c r="H195" s="91"/>
      <c r="I195" s="54">
        <f>I196+J196+K196</f>
        <v>110.6</v>
      </c>
      <c r="J195" s="90"/>
      <c r="K195" s="91"/>
      <c r="L195" s="54">
        <f>L196+M196+N196</f>
        <v>861.58</v>
      </c>
      <c r="M195" s="90"/>
      <c r="N195" s="91"/>
      <c r="O195" s="65" t="s">
        <v>194</v>
      </c>
      <c r="P195" s="65" t="s">
        <v>970</v>
      </c>
      <c r="Q195" s="67"/>
    </row>
    <row r="196" spans="1:17" ht="22.5" customHeight="1" x14ac:dyDescent="0.2">
      <c r="A196" s="81"/>
      <c r="B196" s="49"/>
      <c r="C196" s="14" t="s">
        <v>734</v>
      </c>
      <c r="D196" s="95"/>
      <c r="E196" s="53"/>
      <c r="F196" s="21">
        <v>750.98</v>
      </c>
      <c r="G196" s="21"/>
      <c r="H196" s="21"/>
      <c r="I196" s="21">
        <v>110.6</v>
      </c>
      <c r="J196" s="21"/>
      <c r="K196" s="21"/>
      <c r="L196" s="21">
        <f>F196+I196</f>
        <v>861.58</v>
      </c>
      <c r="M196" s="21">
        <f>G196+J196</f>
        <v>0</v>
      </c>
      <c r="N196" s="21">
        <f>H196+K196</f>
        <v>0</v>
      </c>
      <c r="O196" s="66"/>
      <c r="P196" s="66"/>
      <c r="Q196" s="68"/>
    </row>
    <row r="197" spans="1:17" ht="22.5" customHeight="1" x14ac:dyDescent="0.2">
      <c r="A197" s="80" t="s">
        <v>293</v>
      </c>
      <c r="B197" s="48">
        <v>24</v>
      </c>
      <c r="C197" s="10" t="s">
        <v>288</v>
      </c>
      <c r="D197" s="98" t="s">
        <v>967</v>
      </c>
      <c r="E197" s="52" t="s">
        <v>975</v>
      </c>
      <c r="F197" s="54">
        <f>F198+G198+H198</f>
        <v>0</v>
      </c>
      <c r="G197" s="90"/>
      <c r="H197" s="91"/>
      <c r="I197" s="54">
        <f>I198+J198+K198</f>
        <v>72.319999999999993</v>
      </c>
      <c r="J197" s="90"/>
      <c r="K197" s="91"/>
      <c r="L197" s="54">
        <f>L198+M198+N198</f>
        <v>72.319999999999993</v>
      </c>
      <c r="M197" s="90"/>
      <c r="N197" s="91"/>
      <c r="O197" s="65" t="s">
        <v>194</v>
      </c>
      <c r="P197" s="65" t="s">
        <v>978</v>
      </c>
      <c r="Q197" s="67"/>
    </row>
    <row r="198" spans="1:17" ht="22.5" customHeight="1" x14ac:dyDescent="0.2">
      <c r="A198" s="81"/>
      <c r="B198" s="49"/>
      <c r="C198" s="14" t="s">
        <v>168</v>
      </c>
      <c r="D198" s="95"/>
      <c r="E198" s="53"/>
      <c r="F198" s="21"/>
      <c r="G198" s="21"/>
      <c r="H198" s="21"/>
      <c r="I198" s="21">
        <v>72.319999999999993</v>
      </c>
      <c r="J198" s="21"/>
      <c r="K198" s="21"/>
      <c r="L198" s="21">
        <f>F198+I198</f>
        <v>72.319999999999993</v>
      </c>
      <c r="M198" s="21">
        <f>G198+J198</f>
        <v>0</v>
      </c>
      <c r="N198" s="21">
        <f>H198+K198</f>
        <v>0</v>
      </c>
      <c r="O198" s="66"/>
      <c r="P198" s="66"/>
      <c r="Q198" s="68"/>
    </row>
    <row r="199" spans="1:17" ht="30" customHeight="1" x14ac:dyDescent="0.2">
      <c r="A199" s="80" t="s">
        <v>293</v>
      </c>
      <c r="B199" s="48">
        <v>25</v>
      </c>
      <c r="C199" s="10" t="s">
        <v>394</v>
      </c>
      <c r="D199" s="98" t="s">
        <v>967</v>
      </c>
      <c r="E199" s="52" t="s">
        <v>860</v>
      </c>
      <c r="F199" s="54">
        <f>F200+G200+H200</f>
        <v>31.74</v>
      </c>
      <c r="G199" s="90"/>
      <c r="H199" s="91"/>
      <c r="I199" s="54">
        <f>I200+J200+K200</f>
        <v>90.64</v>
      </c>
      <c r="J199" s="90"/>
      <c r="K199" s="91"/>
      <c r="L199" s="54">
        <f>L200+M200+N200</f>
        <v>122.38</v>
      </c>
      <c r="M199" s="90"/>
      <c r="N199" s="91"/>
      <c r="O199" s="65" t="s">
        <v>719</v>
      </c>
      <c r="P199" s="65" t="s">
        <v>979</v>
      </c>
      <c r="Q199" s="67"/>
    </row>
    <row r="200" spans="1:17" ht="30" customHeight="1" x14ac:dyDescent="0.2">
      <c r="A200" s="81"/>
      <c r="B200" s="49"/>
      <c r="C200" s="14" t="s">
        <v>834</v>
      </c>
      <c r="D200" s="95"/>
      <c r="E200" s="53"/>
      <c r="F200" s="21">
        <v>31.74</v>
      </c>
      <c r="G200" s="21"/>
      <c r="H200" s="21"/>
      <c r="I200" s="21">
        <v>90.64</v>
      </c>
      <c r="J200" s="21"/>
      <c r="K200" s="21"/>
      <c r="L200" s="21">
        <f>F200+I200</f>
        <v>122.38</v>
      </c>
      <c r="M200" s="21">
        <f>G200+J200</f>
        <v>0</v>
      </c>
      <c r="N200" s="21">
        <f>H200+K200</f>
        <v>0</v>
      </c>
      <c r="O200" s="66"/>
      <c r="P200" s="66"/>
      <c r="Q200" s="68"/>
    </row>
    <row r="201" spans="1:17" ht="22.5" customHeight="1" x14ac:dyDescent="0.2">
      <c r="A201" s="80" t="s">
        <v>293</v>
      </c>
      <c r="B201" s="48">
        <v>26</v>
      </c>
      <c r="C201" s="10" t="s">
        <v>729</v>
      </c>
      <c r="D201" s="98" t="s">
        <v>967</v>
      </c>
      <c r="E201" s="52" t="s">
        <v>860</v>
      </c>
      <c r="F201" s="54">
        <f>F202+G202+H202</f>
        <v>8.5</v>
      </c>
      <c r="G201" s="90"/>
      <c r="H201" s="91"/>
      <c r="I201" s="54">
        <f>I202+J202+K202</f>
        <v>62.34</v>
      </c>
      <c r="J201" s="90"/>
      <c r="K201" s="91"/>
      <c r="L201" s="54">
        <f>L202+M202+N202</f>
        <v>70.84</v>
      </c>
      <c r="M201" s="90"/>
      <c r="N201" s="91"/>
      <c r="O201" s="65" t="s">
        <v>194</v>
      </c>
      <c r="P201" s="65" t="s">
        <v>634</v>
      </c>
      <c r="Q201" s="67"/>
    </row>
    <row r="202" spans="1:17" ht="22.5" customHeight="1" x14ac:dyDescent="0.2">
      <c r="A202" s="81"/>
      <c r="B202" s="49"/>
      <c r="C202" s="14" t="s">
        <v>783</v>
      </c>
      <c r="D202" s="95"/>
      <c r="E202" s="53"/>
      <c r="F202" s="21"/>
      <c r="G202" s="21"/>
      <c r="H202" s="21">
        <v>8.5</v>
      </c>
      <c r="I202" s="21">
        <v>62.34</v>
      </c>
      <c r="J202" s="21"/>
      <c r="K202" s="21"/>
      <c r="L202" s="21">
        <f>F202+I202</f>
        <v>62.34</v>
      </c>
      <c r="M202" s="21">
        <f>G202+J202</f>
        <v>0</v>
      </c>
      <c r="N202" s="21">
        <f>H202+K202</f>
        <v>8.5</v>
      </c>
      <c r="O202" s="66"/>
      <c r="P202" s="66"/>
      <c r="Q202" s="68"/>
    </row>
    <row r="203" spans="1:17" ht="22.5" customHeight="1" x14ac:dyDescent="0.2">
      <c r="A203" s="80" t="s">
        <v>293</v>
      </c>
      <c r="B203" s="48">
        <v>27</v>
      </c>
      <c r="C203" s="10" t="s">
        <v>605</v>
      </c>
      <c r="D203" s="98" t="s">
        <v>967</v>
      </c>
      <c r="E203" s="52" t="s">
        <v>980</v>
      </c>
      <c r="F203" s="54">
        <f>F204+G204+H204</f>
        <v>1.46</v>
      </c>
      <c r="G203" s="90"/>
      <c r="H203" s="91"/>
      <c r="I203" s="54">
        <f>I204+J204+K204</f>
        <v>2.14</v>
      </c>
      <c r="J203" s="90"/>
      <c r="K203" s="91"/>
      <c r="L203" s="54">
        <f>L204+M204+N204</f>
        <v>3.6</v>
      </c>
      <c r="M203" s="90"/>
      <c r="N203" s="91"/>
      <c r="O203" s="65" t="s">
        <v>585</v>
      </c>
      <c r="P203" s="65" t="s">
        <v>983</v>
      </c>
      <c r="Q203" s="67"/>
    </row>
    <row r="204" spans="1:17" ht="22.5" customHeight="1" x14ac:dyDescent="0.2">
      <c r="A204" s="81"/>
      <c r="B204" s="49"/>
      <c r="C204" s="14" t="s">
        <v>658</v>
      </c>
      <c r="D204" s="95"/>
      <c r="E204" s="53"/>
      <c r="F204" s="21"/>
      <c r="G204" s="21">
        <v>1.46</v>
      </c>
      <c r="H204" s="21"/>
      <c r="I204" s="21">
        <v>2.14</v>
      </c>
      <c r="J204" s="21"/>
      <c r="K204" s="21"/>
      <c r="L204" s="21">
        <f>F204+I204</f>
        <v>2.14</v>
      </c>
      <c r="M204" s="21">
        <f>G204+J204</f>
        <v>1.46</v>
      </c>
      <c r="N204" s="21">
        <f>H204+K204</f>
        <v>0</v>
      </c>
      <c r="O204" s="66"/>
      <c r="P204" s="66"/>
      <c r="Q204" s="68"/>
    </row>
    <row r="205" spans="1:17" ht="22.5" customHeight="1" x14ac:dyDescent="0.2">
      <c r="A205" s="80" t="s">
        <v>293</v>
      </c>
      <c r="B205" s="48">
        <v>28</v>
      </c>
      <c r="C205" s="10" t="s">
        <v>513</v>
      </c>
      <c r="D205" s="94">
        <v>27551</v>
      </c>
      <c r="E205" s="52" t="s">
        <v>452</v>
      </c>
      <c r="F205" s="54">
        <f>F206+G206+H206</f>
        <v>190.5</v>
      </c>
      <c r="G205" s="90"/>
      <c r="H205" s="91"/>
      <c r="I205" s="54">
        <f>I206+J206+K206</f>
        <v>0</v>
      </c>
      <c r="J205" s="90"/>
      <c r="K205" s="91"/>
      <c r="L205" s="54">
        <f>L206+M206+N206</f>
        <v>190.5</v>
      </c>
      <c r="M205" s="90"/>
      <c r="N205" s="91"/>
      <c r="O205" s="65" t="s">
        <v>932</v>
      </c>
      <c r="P205" s="65" t="s">
        <v>989</v>
      </c>
      <c r="Q205" s="67"/>
    </row>
    <row r="206" spans="1:17" ht="22.5" customHeight="1" x14ac:dyDescent="0.2">
      <c r="A206" s="81"/>
      <c r="B206" s="49"/>
      <c r="C206" s="14" t="s">
        <v>251</v>
      </c>
      <c r="D206" s="95"/>
      <c r="E206" s="53"/>
      <c r="F206" s="21"/>
      <c r="G206" s="21"/>
      <c r="H206" s="21">
        <v>190.5</v>
      </c>
      <c r="I206" s="21"/>
      <c r="J206" s="21"/>
      <c r="K206" s="21"/>
      <c r="L206" s="21">
        <f>F206+I206</f>
        <v>0</v>
      </c>
      <c r="M206" s="21">
        <f>G206+J206</f>
        <v>0</v>
      </c>
      <c r="N206" s="21">
        <f>H206+K206</f>
        <v>190.5</v>
      </c>
      <c r="O206" s="66"/>
      <c r="P206" s="66"/>
      <c r="Q206" s="68"/>
    </row>
    <row r="207" spans="1:17" ht="29.15" customHeight="1" x14ac:dyDescent="0.2">
      <c r="A207" s="80" t="s">
        <v>293</v>
      </c>
      <c r="B207" s="48">
        <v>29</v>
      </c>
      <c r="C207" s="10" t="s">
        <v>147</v>
      </c>
      <c r="D207" s="98" t="s">
        <v>990</v>
      </c>
      <c r="E207" s="52" t="s">
        <v>992</v>
      </c>
      <c r="F207" s="54">
        <f>F208+G208+H208</f>
        <v>223.3</v>
      </c>
      <c r="G207" s="90"/>
      <c r="H207" s="91"/>
      <c r="I207" s="54">
        <f>I208+J208+K208</f>
        <v>57.65</v>
      </c>
      <c r="J207" s="90"/>
      <c r="K207" s="91"/>
      <c r="L207" s="54">
        <f>L208+M208+N208</f>
        <v>280.95</v>
      </c>
      <c r="M207" s="90"/>
      <c r="N207" s="91"/>
      <c r="O207" s="65" t="s">
        <v>305</v>
      </c>
      <c r="P207" s="65" t="s">
        <v>199</v>
      </c>
      <c r="Q207" s="67" t="s">
        <v>86</v>
      </c>
    </row>
    <row r="208" spans="1:17" ht="71.650000000000006" customHeight="1" x14ac:dyDescent="0.2">
      <c r="A208" s="81"/>
      <c r="B208" s="49"/>
      <c r="C208" s="14" t="s">
        <v>997</v>
      </c>
      <c r="D208" s="95"/>
      <c r="E208" s="53"/>
      <c r="F208" s="21"/>
      <c r="G208" s="21"/>
      <c r="H208" s="21">
        <v>223.3</v>
      </c>
      <c r="I208" s="21"/>
      <c r="J208" s="21"/>
      <c r="K208" s="21">
        <v>57.65</v>
      </c>
      <c r="L208" s="21">
        <f>F208+I208</f>
        <v>0</v>
      </c>
      <c r="M208" s="21">
        <f>G208+J208</f>
        <v>0</v>
      </c>
      <c r="N208" s="21">
        <f>H208+K208</f>
        <v>280.95</v>
      </c>
      <c r="O208" s="66"/>
      <c r="P208" s="66"/>
      <c r="Q208" s="68"/>
    </row>
    <row r="209" spans="1:17" ht="22.5" customHeight="1" x14ac:dyDescent="0.2">
      <c r="A209" s="80" t="s">
        <v>293</v>
      </c>
      <c r="B209" s="48">
        <v>30</v>
      </c>
      <c r="C209" s="10" t="s">
        <v>480</v>
      </c>
      <c r="D209" s="98" t="s">
        <v>302</v>
      </c>
      <c r="E209" s="52" t="s">
        <v>938</v>
      </c>
      <c r="F209" s="54">
        <f>F210+G210+H210</f>
        <v>0</v>
      </c>
      <c r="G209" s="90"/>
      <c r="H209" s="91"/>
      <c r="I209" s="54">
        <f>I210+J210+K210</f>
        <v>24.95</v>
      </c>
      <c r="J209" s="90"/>
      <c r="K209" s="91"/>
      <c r="L209" s="54">
        <f>L210+M210+N210</f>
        <v>24.95</v>
      </c>
      <c r="M209" s="90"/>
      <c r="N209" s="91"/>
      <c r="O209" s="65" t="s">
        <v>396</v>
      </c>
      <c r="P209" s="65" t="s">
        <v>998</v>
      </c>
      <c r="Q209" s="67"/>
    </row>
    <row r="210" spans="1:17" ht="22.5" customHeight="1" x14ac:dyDescent="0.2">
      <c r="A210" s="81"/>
      <c r="B210" s="49"/>
      <c r="C210" s="14" t="s">
        <v>576</v>
      </c>
      <c r="D210" s="95"/>
      <c r="E210" s="53"/>
      <c r="F210" s="21"/>
      <c r="G210" s="21"/>
      <c r="H210" s="21"/>
      <c r="I210" s="21">
        <v>24.95</v>
      </c>
      <c r="J210" s="21"/>
      <c r="K210" s="21"/>
      <c r="L210" s="21">
        <f>F210+I210</f>
        <v>24.95</v>
      </c>
      <c r="M210" s="21">
        <f>G210+J210</f>
        <v>0</v>
      </c>
      <c r="N210" s="21">
        <f>H210+K210</f>
        <v>0</v>
      </c>
      <c r="O210" s="66"/>
      <c r="P210" s="66"/>
      <c r="Q210" s="68"/>
    </row>
    <row r="211" spans="1:17" ht="22.5" customHeight="1" x14ac:dyDescent="0.2">
      <c r="A211" s="80" t="s">
        <v>293</v>
      </c>
      <c r="B211" s="48">
        <v>31</v>
      </c>
      <c r="C211" s="10" t="s">
        <v>1002</v>
      </c>
      <c r="D211" s="98" t="s">
        <v>302</v>
      </c>
      <c r="E211" s="52" t="s">
        <v>937</v>
      </c>
      <c r="F211" s="54">
        <f>F212+G212+H212</f>
        <v>51.08</v>
      </c>
      <c r="G211" s="90"/>
      <c r="H211" s="91"/>
      <c r="I211" s="54">
        <f>I212+J212+K212</f>
        <v>25.6</v>
      </c>
      <c r="J211" s="90"/>
      <c r="K211" s="91"/>
      <c r="L211" s="54">
        <f>L212+M212+N212</f>
        <v>76.680000000000007</v>
      </c>
      <c r="M211" s="90"/>
      <c r="N211" s="91"/>
      <c r="O211" s="65" t="s">
        <v>396</v>
      </c>
      <c r="P211" s="65" t="s">
        <v>1003</v>
      </c>
      <c r="Q211" s="67"/>
    </row>
    <row r="212" spans="1:17" ht="22.5" customHeight="1" x14ac:dyDescent="0.2">
      <c r="A212" s="81"/>
      <c r="B212" s="49"/>
      <c r="C212" s="14" t="s">
        <v>735</v>
      </c>
      <c r="D212" s="95"/>
      <c r="E212" s="53"/>
      <c r="F212" s="21">
        <v>51.08</v>
      </c>
      <c r="G212" s="21"/>
      <c r="H212" s="21"/>
      <c r="I212" s="21">
        <v>25.6</v>
      </c>
      <c r="J212" s="21"/>
      <c r="K212" s="21"/>
      <c r="L212" s="21">
        <f>F212+I212</f>
        <v>76.680000000000007</v>
      </c>
      <c r="M212" s="21">
        <f>G212+J212</f>
        <v>0</v>
      </c>
      <c r="N212" s="21">
        <f>H212+K212</f>
        <v>0</v>
      </c>
      <c r="O212" s="66"/>
      <c r="P212" s="66"/>
      <c r="Q212" s="68"/>
    </row>
    <row r="213" spans="1:17" ht="28.5" customHeight="1" x14ac:dyDescent="0.2">
      <c r="A213" s="80" t="s">
        <v>293</v>
      </c>
      <c r="B213" s="48">
        <v>32</v>
      </c>
      <c r="C213" s="10" t="s">
        <v>1005</v>
      </c>
      <c r="D213" s="98" t="s">
        <v>302</v>
      </c>
      <c r="E213" s="52" t="s">
        <v>937</v>
      </c>
      <c r="F213" s="54">
        <f>F214+G214+H214</f>
        <v>0</v>
      </c>
      <c r="G213" s="90"/>
      <c r="H213" s="91"/>
      <c r="I213" s="54">
        <f>I214+J214+K214</f>
        <v>3.7</v>
      </c>
      <c r="J213" s="90"/>
      <c r="K213" s="91"/>
      <c r="L213" s="54">
        <f>L214+M214+N214</f>
        <v>3.7</v>
      </c>
      <c r="M213" s="90"/>
      <c r="N213" s="91"/>
      <c r="O213" s="65" t="s">
        <v>870</v>
      </c>
      <c r="P213" s="65" t="s">
        <v>811</v>
      </c>
      <c r="Q213" s="67" t="s">
        <v>86</v>
      </c>
    </row>
    <row r="214" spans="1:17" ht="41.25" customHeight="1" x14ac:dyDescent="0.2">
      <c r="A214" s="81"/>
      <c r="B214" s="49"/>
      <c r="C214" s="14" t="s">
        <v>1007</v>
      </c>
      <c r="D214" s="95"/>
      <c r="E214" s="53"/>
      <c r="F214" s="21"/>
      <c r="G214" s="21"/>
      <c r="H214" s="21"/>
      <c r="I214" s="21"/>
      <c r="J214" s="21"/>
      <c r="K214" s="21">
        <v>3.7</v>
      </c>
      <c r="L214" s="21">
        <f>F214+I214</f>
        <v>0</v>
      </c>
      <c r="M214" s="21">
        <f>G214+J214</f>
        <v>0</v>
      </c>
      <c r="N214" s="21">
        <f>H214+K214</f>
        <v>3.7</v>
      </c>
      <c r="O214" s="66"/>
      <c r="P214" s="66"/>
      <c r="Q214" s="68"/>
    </row>
    <row r="215" spans="1:17" ht="30" customHeight="1" x14ac:dyDescent="0.2">
      <c r="A215" s="80" t="s">
        <v>293</v>
      </c>
      <c r="B215" s="48">
        <v>33</v>
      </c>
      <c r="C215" s="10" t="s">
        <v>1009</v>
      </c>
      <c r="D215" s="98" t="s">
        <v>302</v>
      </c>
      <c r="E215" s="52" t="s">
        <v>580</v>
      </c>
      <c r="F215" s="54">
        <f>F216+G216+H216</f>
        <v>33.700000000000003</v>
      </c>
      <c r="G215" s="90"/>
      <c r="H215" s="91"/>
      <c r="I215" s="54">
        <f>I216+J216+K216</f>
        <v>20.62</v>
      </c>
      <c r="J215" s="90"/>
      <c r="K215" s="91"/>
      <c r="L215" s="54">
        <f>L216+M216+N216</f>
        <v>54.32</v>
      </c>
      <c r="M215" s="90"/>
      <c r="N215" s="91"/>
      <c r="O215" s="65" t="s">
        <v>732</v>
      </c>
      <c r="P215" s="65" t="s">
        <v>1013</v>
      </c>
      <c r="Q215" s="67"/>
    </row>
    <row r="216" spans="1:17" ht="30" customHeight="1" x14ac:dyDescent="0.2">
      <c r="A216" s="81"/>
      <c r="B216" s="49"/>
      <c r="C216" s="14" t="s">
        <v>923</v>
      </c>
      <c r="D216" s="95"/>
      <c r="E216" s="53"/>
      <c r="F216" s="21">
        <v>12.02</v>
      </c>
      <c r="G216" s="21"/>
      <c r="H216" s="21">
        <v>21.68</v>
      </c>
      <c r="I216" s="21">
        <v>4.5199999999999996</v>
      </c>
      <c r="J216" s="21"/>
      <c r="K216" s="21">
        <v>16.100000000000001</v>
      </c>
      <c r="L216" s="21">
        <f>F216+I216</f>
        <v>16.54</v>
      </c>
      <c r="M216" s="21">
        <f>G216+J216</f>
        <v>0</v>
      </c>
      <c r="N216" s="21">
        <f>H216+K216</f>
        <v>37.78</v>
      </c>
      <c r="O216" s="66"/>
      <c r="P216" s="66"/>
      <c r="Q216" s="68"/>
    </row>
    <row r="217" spans="1:17" ht="22.5" customHeight="1" x14ac:dyDescent="0.2">
      <c r="A217" s="80" t="s">
        <v>293</v>
      </c>
      <c r="B217" s="48">
        <v>34</v>
      </c>
      <c r="C217" s="10" t="s">
        <v>1017</v>
      </c>
      <c r="D217" s="98" t="s">
        <v>302</v>
      </c>
      <c r="E217" s="52" t="s">
        <v>938</v>
      </c>
      <c r="F217" s="54">
        <f>F218+G218+H218</f>
        <v>0</v>
      </c>
      <c r="G217" s="90"/>
      <c r="H217" s="91"/>
      <c r="I217" s="54">
        <f>I218+J218+K218</f>
        <v>444.82</v>
      </c>
      <c r="J217" s="90"/>
      <c r="K217" s="91"/>
      <c r="L217" s="54">
        <f>L218+M218+N218</f>
        <v>444.82</v>
      </c>
      <c r="M217" s="90"/>
      <c r="N217" s="91"/>
      <c r="O217" s="65" t="s">
        <v>126</v>
      </c>
      <c r="P217" s="65" t="s">
        <v>846</v>
      </c>
      <c r="Q217" s="67"/>
    </row>
    <row r="218" spans="1:17" ht="22.5" customHeight="1" x14ac:dyDescent="0.2">
      <c r="A218" s="81"/>
      <c r="B218" s="49"/>
      <c r="C218" s="14" t="s">
        <v>984</v>
      </c>
      <c r="D218" s="95"/>
      <c r="E218" s="53"/>
      <c r="F218" s="21"/>
      <c r="G218" s="21"/>
      <c r="H218" s="21"/>
      <c r="I218" s="21">
        <v>444.82</v>
      </c>
      <c r="J218" s="21"/>
      <c r="K218" s="21"/>
      <c r="L218" s="21">
        <f>F218+I218</f>
        <v>444.82</v>
      </c>
      <c r="M218" s="21">
        <f>G218+J218</f>
        <v>0</v>
      </c>
      <c r="N218" s="21">
        <f>H218+K218</f>
        <v>0</v>
      </c>
      <c r="O218" s="66"/>
      <c r="P218" s="66"/>
      <c r="Q218" s="68"/>
    </row>
    <row r="219" spans="1:17" ht="22.5" customHeight="1" x14ac:dyDescent="0.2">
      <c r="A219" s="80" t="s">
        <v>293</v>
      </c>
      <c r="B219" s="48">
        <v>35</v>
      </c>
      <c r="C219" s="10" t="s">
        <v>961</v>
      </c>
      <c r="D219" s="98" t="s">
        <v>574</v>
      </c>
      <c r="E219" s="52" t="s">
        <v>1018</v>
      </c>
      <c r="F219" s="54">
        <f>F220+G220+H220</f>
        <v>0</v>
      </c>
      <c r="G219" s="90"/>
      <c r="H219" s="91"/>
      <c r="I219" s="54">
        <f>I220+J220+K220</f>
        <v>115.47</v>
      </c>
      <c r="J219" s="90"/>
      <c r="K219" s="91"/>
      <c r="L219" s="54">
        <f>L220+M220+N220</f>
        <v>115.47</v>
      </c>
      <c r="M219" s="90"/>
      <c r="N219" s="91"/>
      <c r="O219" s="65" t="s">
        <v>194</v>
      </c>
      <c r="P219" s="65" t="s">
        <v>965</v>
      </c>
      <c r="Q219" s="67"/>
    </row>
    <row r="220" spans="1:17" ht="22.5" customHeight="1" x14ac:dyDescent="0.2">
      <c r="A220" s="81"/>
      <c r="B220" s="49"/>
      <c r="C220" s="14" t="s">
        <v>791</v>
      </c>
      <c r="D220" s="95"/>
      <c r="E220" s="53"/>
      <c r="F220" s="21"/>
      <c r="G220" s="21"/>
      <c r="H220" s="21"/>
      <c r="I220" s="21">
        <v>115.47</v>
      </c>
      <c r="J220" s="21"/>
      <c r="K220" s="21"/>
      <c r="L220" s="21">
        <f>F220+I220</f>
        <v>115.47</v>
      </c>
      <c r="M220" s="21">
        <f>G220+J220</f>
        <v>0</v>
      </c>
      <c r="N220" s="21">
        <f>H220+K220</f>
        <v>0</v>
      </c>
      <c r="O220" s="66"/>
      <c r="P220" s="66"/>
      <c r="Q220" s="68"/>
    </row>
    <row r="221" spans="1:17" ht="33.75" customHeight="1" x14ac:dyDescent="0.2">
      <c r="A221" s="80" t="s">
        <v>293</v>
      </c>
      <c r="B221" s="48">
        <v>36</v>
      </c>
      <c r="C221" s="10" t="s">
        <v>869</v>
      </c>
      <c r="D221" s="98" t="s">
        <v>574</v>
      </c>
      <c r="E221" s="52" t="s">
        <v>937</v>
      </c>
      <c r="F221" s="54">
        <f>F222+G222+H222</f>
        <v>303.16000000000003</v>
      </c>
      <c r="G221" s="90"/>
      <c r="H221" s="91"/>
      <c r="I221" s="54">
        <f>I222+J222+K222</f>
        <v>217.19</v>
      </c>
      <c r="J221" s="90"/>
      <c r="K221" s="91"/>
      <c r="L221" s="54">
        <f>L222+M222+N222</f>
        <v>520.35</v>
      </c>
      <c r="M221" s="90"/>
      <c r="N221" s="91"/>
      <c r="O221" s="65" t="s">
        <v>1019</v>
      </c>
      <c r="P221" s="65" t="s">
        <v>1022</v>
      </c>
      <c r="Q221" s="67" t="s">
        <v>86</v>
      </c>
    </row>
    <row r="222" spans="1:17" ht="33.75" customHeight="1" x14ac:dyDescent="0.2">
      <c r="A222" s="81"/>
      <c r="B222" s="49"/>
      <c r="C222" s="14" t="s">
        <v>275</v>
      </c>
      <c r="D222" s="95"/>
      <c r="E222" s="53"/>
      <c r="F222" s="21">
        <v>103.11</v>
      </c>
      <c r="G222" s="21">
        <v>200.05</v>
      </c>
      <c r="H222" s="21"/>
      <c r="I222" s="21">
        <v>52.1</v>
      </c>
      <c r="J222" s="21">
        <v>165.09</v>
      </c>
      <c r="K222" s="21"/>
      <c r="L222" s="21">
        <f>F222+I222</f>
        <v>155.21</v>
      </c>
      <c r="M222" s="21">
        <f>G222+J222</f>
        <v>365.14</v>
      </c>
      <c r="N222" s="21">
        <f>H222+K222</f>
        <v>0</v>
      </c>
      <c r="O222" s="66"/>
      <c r="P222" s="66"/>
      <c r="Q222" s="68"/>
    </row>
    <row r="223" spans="1:17" ht="30" customHeight="1" x14ac:dyDescent="0.2">
      <c r="A223" s="80" t="s">
        <v>293</v>
      </c>
      <c r="B223" s="48">
        <v>37</v>
      </c>
      <c r="C223" s="10" t="s">
        <v>781</v>
      </c>
      <c r="D223" s="98" t="s">
        <v>574</v>
      </c>
      <c r="E223" s="52" t="s">
        <v>323</v>
      </c>
      <c r="F223" s="54">
        <f>F224+G224+H224</f>
        <v>330.75</v>
      </c>
      <c r="G223" s="90"/>
      <c r="H223" s="91"/>
      <c r="I223" s="54">
        <f>I224+J224+K224</f>
        <v>128.75</v>
      </c>
      <c r="J223" s="90"/>
      <c r="K223" s="91"/>
      <c r="L223" s="54">
        <f>L224+M224+N224</f>
        <v>459.5</v>
      </c>
      <c r="M223" s="90"/>
      <c r="N223" s="91"/>
      <c r="O223" s="65" t="s">
        <v>893</v>
      </c>
      <c r="P223" s="65" t="s">
        <v>915</v>
      </c>
      <c r="Q223" s="67" t="s">
        <v>86</v>
      </c>
    </row>
    <row r="224" spans="1:17" ht="30" customHeight="1" x14ac:dyDescent="0.2">
      <c r="A224" s="81"/>
      <c r="B224" s="49"/>
      <c r="C224" s="14" t="s">
        <v>1023</v>
      </c>
      <c r="D224" s="95"/>
      <c r="E224" s="53"/>
      <c r="F224" s="21"/>
      <c r="G224" s="21">
        <v>14.25</v>
      </c>
      <c r="H224" s="21">
        <v>316.5</v>
      </c>
      <c r="I224" s="21"/>
      <c r="J224" s="21">
        <v>15.25</v>
      </c>
      <c r="K224" s="21">
        <v>113.5</v>
      </c>
      <c r="L224" s="21">
        <f>F224+I224</f>
        <v>0</v>
      </c>
      <c r="M224" s="21">
        <f>G224+J224</f>
        <v>29.5</v>
      </c>
      <c r="N224" s="21">
        <f>H224+K224</f>
        <v>430</v>
      </c>
      <c r="O224" s="66"/>
      <c r="P224" s="66"/>
      <c r="Q224" s="68"/>
    </row>
    <row r="225" spans="1:17" ht="29.25" customHeight="1" x14ac:dyDescent="0.2">
      <c r="A225" s="80" t="s">
        <v>293</v>
      </c>
      <c r="B225" s="48">
        <v>38</v>
      </c>
      <c r="C225" s="10" t="s">
        <v>934</v>
      </c>
      <c r="D225" s="94">
        <v>28549</v>
      </c>
      <c r="E225" s="52" t="s">
        <v>1026</v>
      </c>
      <c r="F225" s="54">
        <f>F226+G226+H226</f>
        <v>502.5</v>
      </c>
      <c r="G225" s="90"/>
      <c r="H225" s="91"/>
      <c r="I225" s="54">
        <f>I226+J226+K226</f>
        <v>0</v>
      </c>
      <c r="J225" s="90"/>
      <c r="K225" s="91"/>
      <c r="L225" s="54">
        <f>L226+M226+N226</f>
        <v>502.5</v>
      </c>
      <c r="M225" s="90"/>
      <c r="N225" s="91"/>
      <c r="O225" s="65" t="s">
        <v>942</v>
      </c>
      <c r="P225" s="65" t="s">
        <v>400</v>
      </c>
      <c r="Q225" s="67"/>
    </row>
    <row r="226" spans="1:17" ht="29.25" customHeight="1" x14ac:dyDescent="0.2">
      <c r="A226" s="81"/>
      <c r="B226" s="49"/>
      <c r="C226" s="14" t="s">
        <v>656</v>
      </c>
      <c r="D226" s="95"/>
      <c r="E226" s="53"/>
      <c r="F226" s="21"/>
      <c r="G226" s="21">
        <v>463.4</v>
      </c>
      <c r="H226" s="21">
        <v>39.1</v>
      </c>
      <c r="I226" s="21"/>
      <c r="J226" s="21"/>
      <c r="K226" s="21"/>
      <c r="L226" s="21">
        <f>F226+I226</f>
        <v>0</v>
      </c>
      <c r="M226" s="21">
        <f>G226+J226</f>
        <v>463.4</v>
      </c>
      <c r="N226" s="21">
        <f>H226+K226</f>
        <v>39.1</v>
      </c>
      <c r="O226" s="66"/>
      <c r="P226" s="66"/>
      <c r="Q226" s="68"/>
    </row>
    <row r="227" spans="1:17" ht="22.5" customHeight="1" x14ac:dyDescent="0.2">
      <c r="A227" s="80" t="s">
        <v>293</v>
      </c>
      <c r="B227" s="48">
        <v>39</v>
      </c>
      <c r="C227" s="10" t="s">
        <v>443</v>
      </c>
      <c r="D227" s="98" t="s">
        <v>1027</v>
      </c>
      <c r="E227" s="52" t="s">
        <v>652</v>
      </c>
      <c r="F227" s="54">
        <f>F228+G228+H228</f>
        <v>0</v>
      </c>
      <c r="G227" s="90"/>
      <c r="H227" s="91"/>
      <c r="I227" s="54">
        <f>I228+J228+K228</f>
        <v>34.119999999999997</v>
      </c>
      <c r="J227" s="90"/>
      <c r="K227" s="91"/>
      <c r="L227" s="54">
        <f>L228+M228+N228</f>
        <v>34.119999999999997</v>
      </c>
      <c r="M227" s="90"/>
      <c r="N227" s="91"/>
      <c r="O227" s="65" t="s">
        <v>194</v>
      </c>
      <c r="P227" s="65" t="s">
        <v>755</v>
      </c>
      <c r="Q227" s="67"/>
    </row>
    <row r="228" spans="1:17" ht="22.5" customHeight="1" x14ac:dyDescent="0.2">
      <c r="A228" s="81"/>
      <c r="B228" s="49"/>
      <c r="C228" s="14" t="s">
        <v>446</v>
      </c>
      <c r="D228" s="95"/>
      <c r="E228" s="53"/>
      <c r="F228" s="21"/>
      <c r="G228" s="21"/>
      <c r="H228" s="21"/>
      <c r="I228" s="21">
        <v>15.99</v>
      </c>
      <c r="J228" s="21"/>
      <c r="K228" s="21">
        <v>18.13</v>
      </c>
      <c r="L228" s="21">
        <f>F228+I228</f>
        <v>15.99</v>
      </c>
      <c r="M228" s="21">
        <f>G228+J228</f>
        <v>0</v>
      </c>
      <c r="N228" s="21">
        <f>H228+K228</f>
        <v>18.13</v>
      </c>
      <c r="O228" s="66"/>
      <c r="P228" s="66"/>
      <c r="Q228" s="68"/>
    </row>
    <row r="229" spans="1:17" ht="32.25" customHeight="1" x14ac:dyDescent="0.2">
      <c r="A229" s="80" t="s">
        <v>293</v>
      </c>
      <c r="B229" s="48">
        <v>40</v>
      </c>
      <c r="C229" s="10" t="s">
        <v>51</v>
      </c>
      <c r="D229" s="98" t="s">
        <v>1027</v>
      </c>
      <c r="E229" s="52" t="s">
        <v>866</v>
      </c>
      <c r="F229" s="54">
        <f>F230+G230+H230</f>
        <v>0</v>
      </c>
      <c r="G229" s="90"/>
      <c r="H229" s="91"/>
      <c r="I229" s="54">
        <f>I230+J230+K230</f>
        <v>17.25</v>
      </c>
      <c r="J229" s="90"/>
      <c r="K229" s="91"/>
      <c r="L229" s="54">
        <f>L230+M230+N230</f>
        <v>17.25</v>
      </c>
      <c r="M229" s="90"/>
      <c r="N229" s="91"/>
      <c r="O229" s="65" t="s">
        <v>267</v>
      </c>
      <c r="P229" s="65" t="s">
        <v>1029</v>
      </c>
      <c r="Q229" s="67"/>
    </row>
    <row r="230" spans="1:17" ht="32.25" customHeight="1" x14ac:dyDescent="0.2">
      <c r="A230" s="81"/>
      <c r="B230" s="49"/>
      <c r="C230" s="14" t="s">
        <v>524</v>
      </c>
      <c r="D230" s="95"/>
      <c r="E230" s="53"/>
      <c r="F230" s="21"/>
      <c r="G230" s="21"/>
      <c r="H230" s="21"/>
      <c r="I230" s="21">
        <v>10</v>
      </c>
      <c r="J230" s="21"/>
      <c r="K230" s="21">
        <v>7.25</v>
      </c>
      <c r="L230" s="21">
        <f>F230+I230</f>
        <v>10</v>
      </c>
      <c r="M230" s="21">
        <f>G230+J230</f>
        <v>0</v>
      </c>
      <c r="N230" s="21">
        <f>H230+K230</f>
        <v>7.25</v>
      </c>
      <c r="O230" s="66"/>
      <c r="P230" s="66"/>
      <c r="Q230" s="68"/>
    </row>
    <row r="231" spans="1:17" ht="22.5" customHeight="1" x14ac:dyDescent="0.2">
      <c r="A231" s="80" t="s">
        <v>293</v>
      </c>
      <c r="B231" s="48">
        <v>41</v>
      </c>
      <c r="C231" s="10" t="s">
        <v>1030</v>
      </c>
      <c r="D231" s="98" t="s">
        <v>1027</v>
      </c>
      <c r="E231" s="52" t="s">
        <v>737</v>
      </c>
      <c r="F231" s="54">
        <f>F232+G232+H232</f>
        <v>0</v>
      </c>
      <c r="G231" s="90"/>
      <c r="H231" s="91"/>
      <c r="I231" s="54">
        <f>I232+J232+K232</f>
        <v>24.81</v>
      </c>
      <c r="J231" s="90"/>
      <c r="K231" s="91"/>
      <c r="L231" s="54">
        <f>L232+M232+N232</f>
        <v>24.81</v>
      </c>
      <c r="M231" s="90"/>
      <c r="N231" s="91"/>
      <c r="O231" s="65" t="s">
        <v>13</v>
      </c>
      <c r="P231" s="65" t="s">
        <v>1031</v>
      </c>
      <c r="Q231" s="67"/>
    </row>
    <row r="232" spans="1:17" ht="22.5" customHeight="1" x14ac:dyDescent="0.2">
      <c r="A232" s="81"/>
      <c r="B232" s="49"/>
      <c r="C232" s="14" t="s">
        <v>1033</v>
      </c>
      <c r="D232" s="95"/>
      <c r="E232" s="53"/>
      <c r="F232" s="21"/>
      <c r="G232" s="21"/>
      <c r="H232" s="21"/>
      <c r="I232" s="21">
        <v>6.93</v>
      </c>
      <c r="J232" s="21"/>
      <c r="K232" s="21">
        <v>17.88</v>
      </c>
      <c r="L232" s="21">
        <f>F232+I232</f>
        <v>6.93</v>
      </c>
      <c r="M232" s="21">
        <f>G232+J232</f>
        <v>0</v>
      </c>
      <c r="N232" s="21">
        <f>H232+K232</f>
        <v>17.88</v>
      </c>
      <c r="O232" s="66"/>
      <c r="P232" s="66"/>
      <c r="Q232" s="68"/>
    </row>
    <row r="233" spans="1:17" ht="22.5" customHeight="1" x14ac:dyDescent="0.2">
      <c r="A233" s="80" t="s">
        <v>293</v>
      </c>
      <c r="B233" s="48">
        <v>42</v>
      </c>
      <c r="C233" s="10" t="s">
        <v>1035</v>
      </c>
      <c r="D233" s="98" t="s">
        <v>1027</v>
      </c>
      <c r="E233" s="52" t="s">
        <v>1039</v>
      </c>
      <c r="F233" s="54">
        <f>F234+G234+H234</f>
        <v>0</v>
      </c>
      <c r="G233" s="90"/>
      <c r="H233" s="91"/>
      <c r="I233" s="54">
        <f>I234+J234+K234</f>
        <v>114.73</v>
      </c>
      <c r="J233" s="90"/>
      <c r="K233" s="91"/>
      <c r="L233" s="54">
        <f>L234+M234+N234</f>
        <v>114.73</v>
      </c>
      <c r="M233" s="90"/>
      <c r="N233" s="91"/>
      <c r="O233" s="65" t="s">
        <v>194</v>
      </c>
      <c r="P233" s="65" t="s">
        <v>502</v>
      </c>
      <c r="Q233" s="67"/>
    </row>
    <row r="234" spans="1:17" ht="22.5" customHeight="1" x14ac:dyDescent="0.2">
      <c r="A234" s="81"/>
      <c r="B234" s="49"/>
      <c r="C234" s="14" t="s">
        <v>533</v>
      </c>
      <c r="D234" s="95"/>
      <c r="E234" s="53"/>
      <c r="F234" s="21"/>
      <c r="G234" s="21"/>
      <c r="H234" s="21"/>
      <c r="I234" s="21">
        <v>114.73</v>
      </c>
      <c r="J234" s="21"/>
      <c r="K234" s="21"/>
      <c r="L234" s="21">
        <f>F234+I234</f>
        <v>114.73</v>
      </c>
      <c r="M234" s="21">
        <f>G234+J234</f>
        <v>0</v>
      </c>
      <c r="N234" s="21">
        <f>H234+K234</f>
        <v>0</v>
      </c>
      <c r="O234" s="66"/>
      <c r="P234" s="66"/>
      <c r="Q234" s="68"/>
    </row>
    <row r="235" spans="1:17" ht="22.5" customHeight="1" x14ac:dyDescent="0.2">
      <c r="A235" s="80" t="s">
        <v>293</v>
      </c>
      <c r="B235" s="48">
        <v>43</v>
      </c>
      <c r="C235" s="10" t="s">
        <v>1041</v>
      </c>
      <c r="D235" s="98" t="s">
        <v>1027</v>
      </c>
      <c r="E235" s="52" t="s">
        <v>452</v>
      </c>
      <c r="F235" s="54">
        <f>F236+G236+H236</f>
        <v>0.94</v>
      </c>
      <c r="G235" s="90"/>
      <c r="H235" s="91"/>
      <c r="I235" s="54">
        <f>I236+J236+K236</f>
        <v>0.45999999999999996</v>
      </c>
      <c r="J235" s="90"/>
      <c r="K235" s="91"/>
      <c r="L235" s="54">
        <f>L236+M236+N236</f>
        <v>1.4</v>
      </c>
      <c r="M235" s="90"/>
      <c r="N235" s="91"/>
      <c r="O235" s="65" t="s">
        <v>396</v>
      </c>
      <c r="P235" s="65" t="s">
        <v>645</v>
      </c>
      <c r="Q235" s="67" t="s">
        <v>86</v>
      </c>
    </row>
    <row r="236" spans="1:17" ht="22.5" customHeight="1" x14ac:dyDescent="0.2">
      <c r="A236" s="81"/>
      <c r="B236" s="49"/>
      <c r="C236" s="14" t="s">
        <v>84</v>
      </c>
      <c r="D236" s="95"/>
      <c r="E236" s="53"/>
      <c r="F236" s="21"/>
      <c r="G236" s="21"/>
      <c r="H236" s="21">
        <v>0.94</v>
      </c>
      <c r="I236" s="21">
        <v>0.25</v>
      </c>
      <c r="J236" s="21"/>
      <c r="K236" s="21">
        <v>0.21</v>
      </c>
      <c r="L236" s="21">
        <f>F236+I236</f>
        <v>0.25</v>
      </c>
      <c r="M236" s="21">
        <f>G236+J236</f>
        <v>0</v>
      </c>
      <c r="N236" s="21">
        <f>H236+K236</f>
        <v>1.1499999999999999</v>
      </c>
      <c r="O236" s="66"/>
      <c r="P236" s="66"/>
      <c r="Q236" s="68"/>
    </row>
    <row r="237" spans="1:17" ht="22.5" customHeight="1" x14ac:dyDescent="0.2">
      <c r="A237" s="80" t="s">
        <v>293</v>
      </c>
      <c r="B237" s="48">
        <v>44</v>
      </c>
      <c r="C237" s="10" t="s">
        <v>1043</v>
      </c>
      <c r="D237" s="98" t="s">
        <v>1027</v>
      </c>
      <c r="E237" s="52" t="s">
        <v>737</v>
      </c>
      <c r="F237" s="54">
        <f>F238+G238+H238</f>
        <v>19.75</v>
      </c>
      <c r="G237" s="90"/>
      <c r="H237" s="91"/>
      <c r="I237" s="54">
        <f>I238+J238+K238</f>
        <v>8</v>
      </c>
      <c r="J237" s="90"/>
      <c r="K237" s="91"/>
      <c r="L237" s="54">
        <f>L238+M238+N238</f>
        <v>27.75</v>
      </c>
      <c r="M237" s="90"/>
      <c r="N237" s="91"/>
      <c r="O237" s="65" t="s">
        <v>126</v>
      </c>
      <c r="P237" s="65" t="s">
        <v>1045</v>
      </c>
      <c r="Q237" s="67"/>
    </row>
    <row r="238" spans="1:17" ht="22.5" customHeight="1" x14ac:dyDescent="0.2">
      <c r="A238" s="81"/>
      <c r="B238" s="49"/>
      <c r="C238" s="14" t="s">
        <v>552</v>
      </c>
      <c r="D238" s="95"/>
      <c r="E238" s="53"/>
      <c r="F238" s="21"/>
      <c r="G238" s="21">
        <v>17.5</v>
      </c>
      <c r="H238" s="21">
        <v>2.25</v>
      </c>
      <c r="I238" s="21"/>
      <c r="J238" s="21">
        <v>8</v>
      </c>
      <c r="K238" s="21"/>
      <c r="L238" s="21">
        <f>F238+I238</f>
        <v>0</v>
      </c>
      <c r="M238" s="21">
        <f>G238+J238</f>
        <v>25.5</v>
      </c>
      <c r="N238" s="21">
        <f>H238+K238</f>
        <v>2.25</v>
      </c>
      <c r="O238" s="66"/>
      <c r="P238" s="66"/>
      <c r="Q238" s="68"/>
    </row>
    <row r="239" spans="1:17" ht="22.5" customHeight="1" x14ac:dyDescent="0.2">
      <c r="A239" s="80" t="s">
        <v>293</v>
      </c>
      <c r="B239" s="48">
        <v>45</v>
      </c>
      <c r="C239" s="10" t="s">
        <v>1048</v>
      </c>
      <c r="D239" s="98" t="s">
        <v>1049</v>
      </c>
      <c r="E239" s="52" t="s">
        <v>1053</v>
      </c>
      <c r="F239" s="54">
        <f>F240+G240+H240</f>
        <v>0</v>
      </c>
      <c r="G239" s="90"/>
      <c r="H239" s="91"/>
      <c r="I239" s="54">
        <f>I240+J240+K240</f>
        <v>35.700000000000003</v>
      </c>
      <c r="J239" s="90"/>
      <c r="K239" s="91"/>
      <c r="L239" s="54">
        <f>L240+M240+N240</f>
        <v>35.700000000000003</v>
      </c>
      <c r="M239" s="90"/>
      <c r="N239" s="91"/>
      <c r="O239" s="65" t="s">
        <v>194</v>
      </c>
      <c r="P239" s="65" t="s">
        <v>1054</v>
      </c>
      <c r="Q239" s="67"/>
    </row>
    <row r="240" spans="1:17" ht="22.5" customHeight="1" x14ac:dyDescent="0.2">
      <c r="A240" s="81"/>
      <c r="B240" s="49"/>
      <c r="C240" s="14" t="s">
        <v>1055</v>
      </c>
      <c r="D240" s="95"/>
      <c r="E240" s="53"/>
      <c r="F240" s="21"/>
      <c r="G240" s="21"/>
      <c r="H240" s="21"/>
      <c r="I240" s="21">
        <v>35.700000000000003</v>
      </c>
      <c r="J240" s="21"/>
      <c r="K240" s="21"/>
      <c r="L240" s="21">
        <f>F240+I240</f>
        <v>35.700000000000003</v>
      </c>
      <c r="M240" s="21">
        <f>G240+J240</f>
        <v>0</v>
      </c>
      <c r="N240" s="21">
        <f>H240+K240</f>
        <v>0</v>
      </c>
      <c r="O240" s="66"/>
      <c r="P240" s="66"/>
      <c r="Q240" s="68"/>
    </row>
    <row r="241" spans="1:17" ht="22.5" customHeight="1" x14ac:dyDescent="0.2">
      <c r="A241" s="80" t="s">
        <v>293</v>
      </c>
      <c r="B241" s="48">
        <v>46</v>
      </c>
      <c r="C241" s="10" t="s">
        <v>514</v>
      </c>
      <c r="D241" s="98" t="s">
        <v>1057</v>
      </c>
      <c r="E241" s="52" t="s">
        <v>873</v>
      </c>
      <c r="F241" s="54">
        <f>F242+G242+H242</f>
        <v>0</v>
      </c>
      <c r="G241" s="90"/>
      <c r="H241" s="91"/>
      <c r="I241" s="54">
        <f>I242+J242+K242</f>
        <v>43.81</v>
      </c>
      <c r="J241" s="90"/>
      <c r="K241" s="91"/>
      <c r="L241" s="54">
        <f>L242+M242+N242</f>
        <v>43.81</v>
      </c>
      <c r="M241" s="90"/>
      <c r="N241" s="91"/>
      <c r="O241" s="65" t="s">
        <v>194</v>
      </c>
      <c r="P241" s="65" t="s">
        <v>1060</v>
      </c>
      <c r="Q241" s="67"/>
    </row>
    <row r="242" spans="1:17" ht="22.5" customHeight="1" x14ac:dyDescent="0.2">
      <c r="A242" s="81"/>
      <c r="B242" s="49"/>
      <c r="C242" s="14" t="s">
        <v>720</v>
      </c>
      <c r="D242" s="95"/>
      <c r="E242" s="53"/>
      <c r="F242" s="21"/>
      <c r="G242" s="21"/>
      <c r="H242" s="21"/>
      <c r="I242" s="21">
        <v>43.81</v>
      </c>
      <c r="J242" s="21"/>
      <c r="K242" s="21"/>
      <c r="L242" s="21">
        <f>F242+I242</f>
        <v>43.81</v>
      </c>
      <c r="M242" s="21">
        <f>G242+J242</f>
        <v>0</v>
      </c>
      <c r="N242" s="21">
        <f>H242+K242</f>
        <v>0</v>
      </c>
      <c r="O242" s="66"/>
      <c r="P242" s="66"/>
      <c r="Q242" s="68"/>
    </row>
    <row r="243" spans="1:17" ht="22.5" customHeight="1" x14ac:dyDescent="0.2">
      <c r="A243" s="80" t="s">
        <v>293</v>
      </c>
      <c r="B243" s="48">
        <v>47</v>
      </c>
      <c r="C243" s="10" t="s">
        <v>1062</v>
      </c>
      <c r="D243" s="98" t="s">
        <v>1057</v>
      </c>
      <c r="E243" s="52" t="s">
        <v>937</v>
      </c>
      <c r="F243" s="54">
        <f>F244+G244+H244</f>
        <v>0.92</v>
      </c>
      <c r="G243" s="90"/>
      <c r="H243" s="91"/>
      <c r="I243" s="54">
        <f>I244+J244+K244</f>
        <v>0.36</v>
      </c>
      <c r="J243" s="90"/>
      <c r="K243" s="91"/>
      <c r="L243" s="54">
        <f>L244+M244+N244</f>
        <v>1.28</v>
      </c>
      <c r="M243" s="90"/>
      <c r="N243" s="91"/>
      <c r="O243" s="65" t="s">
        <v>31</v>
      </c>
      <c r="P243" s="65" t="s">
        <v>429</v>
      </c>
      <c r="Q243" s="67" t="s">
        <v>86</v>
      </c>
    </row>
    <row r="244" spans="1:17" ht="22.5" customHeight="1" x14ac:dyDescent="0.2">
      <c r="A244" s="81"/>
      <c r="B244" s="49"/>
      <c r="C244" s="14" t="s">
        <v>284</v>
      </c>
      <c r="D244" s="95"/>
      <c r="E244" s="53"/>
      <c r="F244" s="21"/>
      <c r="G244" s="21"/>
      <c r="H244" s="21">
        <v>0.92</v>
      </c>
      <c r="I244" s="21"/>
      <c r="J244" s="21"/>
      <c r="K244" s="21">
        <v>0.36</v>
      </c>
      <c r="L244" s="21">
        <f>F244+I244</f>
        <v>0</v>
      </c>
      <c r="M244" s="21">
        <f>G244+J244</f>
        <v>0</v>
      </c>
      <c r="N244" s="21">
        <f>H244+K244</f>
        <v>1.28</v>
      </c>
      <c r="O244" s="66"/>
      <c r="P244" s="66"/>
      <c r="Q244" s="68"/>
    </row>
    <row r="245" spans="1:17" ht="22.5" customHeight="1" x14ac:dyDescent="0.2">
      <c r="A245" s="80" t="s">
        <v>293</v>
      </c>
      <c r="B245" s="48"/>
      <c r="C245" s="10"/>
      <c r="D245" s="69"/>
      <c r="E245" s="71"/>
      <c r="F245" s="73">
        <f>F246+G246+H246</f>
        <v>3173.9900000000002</v>
      </c>
      <c r="G245" s="74"/>
      <c r="H245" s="75"/>
      <c r="I245" s="73">
        <f>I246+J246+K246</f>
        <v>1693.42</v>
      </c>
      <c r="J245" s="74"/>
      <c r="K245" s="75"/>
      <c r="L245" s="73">
        <f>L246+M246+N246</f>
        <v>4867.41</v>
      </c>
      <c r="M245" s="74"/>
      <c r="N245" s="75"/>
      <c r="O245" s="76"/>
      <c r="P245" s="76"/>
      <c r="Q245" s="78"/>
    </row>
    <row r="246" spans="1:17" ht="22.5" customHeight="1" x14ac:dyDescent="0.2">
      <c r="A246" s="81"/>
      <c r="B246" s="49"/>
      <c r="C246" s="14" t="s">
        <v>640</v>
      </c>
      <c r="D246" s="70"/>
      <c r="E246" s="72"/>
      <c r="F246" s="26">
        <f t="shared" ref="F246:N246" si="5">F152+F154+F156+F158+F160+F162+F164+F166+F168+F170+F172+F174+F176+F178+F180+F182+F184+F186+F188+F190+F192+F194+F196+F198+F200+F202+F204+F206+F208+F210+F212+F214+F216+F218+F220+F222+F224+F226+F228+F230+F232+F240+F234+F236+F238+F242+F244</f>
        <v>950.81000000000006</v>
      </c>
      <c r="G246" s="26">
        <f t="shared" si="5"/>
        <v>1021.8</v>
      </c>
      <c r="H246" s="26">
        <f t="shared" si="5"/>
        <v>1201.3800000000001</v>
      </c>
      <c r="I246" s="26">
        <f t="shared" si="5"/>
        <v>1239.1600000000001</v>
      </c>
      <c r="J246" s="26">
        <f t="shared" si="5"/>
        <v>204.09</v>
      </c>
      <c r="K246" s="26">
        <f t="shared" si="5"/>
        <v>250.17000000000002</v>
      </c>
      <c r="L246" s="26">
        <f t="shared" si="5"/>
        <v>2189.9699999999998</v>
      </c>
      <c r="M246" s="26">
        <f t="shared" si="5"/>
        <v>1225.8899999999999</v>
      </c>
      <c r="N246" s="26">
        <f t="shared" si="5"/>
        <v>1451.5500000000002</v>
      </c>
      <c r="O246" s="77"/>
      <c r="P246" s="77"/>
      <c r="Q246" s="79"/>
    </row>
    <row r="247" spans="1:17" ht="22.5" customHeight="1" x14ac:dyDescent="0.2">
      <c r="A247" s="80" t="s">
        <v>1065</v>
      </c>
      <c r="B247" s="48">
        <v>1</v>
      </c>
      <c r="C247" s="10" t="s">
        <v>927</v>
      </c>
      <c r="D247" s="94">
        <v>27118</v>
      </c>
      <c r="E247" s="52" t="s">
        <v>930</v>
      </c>
      <c r="F247" s="54">
        <f>F248+G248+H248</f>
        <v>1.1599999999999999</v>
      </c>
      <c r="G247" s="90"/>
      <c r="H247" s="91"/>
      <c r="I247" s="54">
        <f>I248+J248+K248</f>
        <v>0</v>
      </c>
      <c r="J247" s="90"/>
      <c r="K247" s="91"/>
      <c r="L247" s="54">
        <f>L248+M248+N248</f>
        <v>1.1599999999999999</v>
      </c>
      <c r="M247" s="90"/>
      <c r="N247" s="91"/>
      <c r="O247" s="65" t="s">
        <v>744</v>
      </c>
      <c r="P247" s="65" t="s">
        <v>881</v>
      </c>
      <c r="Q247" s="67"/>
    </row>
    <row r="248" spans="1:17" ht="22.5" customHeight="1" x14ac:dyDescent="0.2">
      <c r="A248" s="81"/>
      <c r="B248" s="49"/>
      <c r="C248" s="14" t="s">
        <v>1067</v>
      </c>
      <c r="D248" s="95"/>
      <c r="E248" s="53"/>
      <c r="F248" s="21"/>
      <c r="G248" s="21">
        <v>1.1599999999999999</v>
      </c>
      <c r="H248" s="21"/>
      <c r="I248" s="21"/>
      <c r="J248" s="21"/>
      <c r="K248" s="21"/>
      <c r="L248" s="21">
        <f>F248+I248</f>
        <v>0</v>
      </c>
      <c r="M248" s="21">
        <f>G248+J248</f>
        <v>1.1599999999999999</v>
      </c>
      <c r="N248" s="21">
        <f>H248+K248</f>
        <v>0</v>
      </c>
      <c r="O248" s="66"/>
      <c r="P248" s="66"/>
      <c r="Q248" s="68"/>
    </row>
    <row r="249" spans="1:17" ht="22.5" customHeight="1" x14ac:dyDescent="0.2">
      <c r="A249" s="80" t="s">
        <v>1065</v>
      </c>
      <c r="B249" s="48">
        <v>2</v>
      </c>
      <c r="C249" s="10" t="s">
        <v>1068</v>
      </c>
      <c r="D249" s="98" t="s">
        <v>377</v>
      </c>
      <c r="E249" s="52" t="s">
        <v>1069</v>
      </c>
      <c r="F249" s="54">
        <f>F250+G250+H250</f>
        <v>13.59</v>
      </c>
      <c r="G249" s="90"/>
      <c r="H249" s="91"/>
      <c r="I249" s="54">
        <f>I250+J250+K250</f>
        <v>11.93</v>
      </c>
      <c r="J249" s="90"/>
      <c r="K249" s="91"/>
      <c r="L249" s="54">
        <f>L250+M250+N250</f>
        <v>25.52</v>
      </c>
      <c r="M249" s="90"/>
      <c r="N249" s="91"/>
      <c r="O249" s="65" t="s">
        <v>194</v>
      </c>
      <c r="P249" s="65" t="s">
        <v>344</v>
      </c>
      <c r="Q249" s="67"/>
    </row>
    <row r="250" spans="1:17" ht="22.5" customHeight="1" x14ac:dyDescent="0.2">
      <c r="A250" s="81"/>
      <c r="B250" s="49"/>
      <c r="C250" s="14" t="s">
        <v>1071</v>
      </c>
      <c r="D250" s="95"/>
      <c r="E250" s="53"/>
      <c r="F250" s="21"/>
      <c r="G250" s="21"/>
      <c r="H250" s="21">
        <v>13.59</v>
      </c>
      <c r="I250" s="21">
        <v>11.93</v>
      </c>
      <c r="J250" s="21"/>
      <c r="K250" s="21"/>
      <c r="L250" s="21">
        <f>F250+I250</f>
        <v>11.93</v>
      </c>
      <c r="M250" s="21">
        <f>G250+J250</f>
        <v>0</v>
      </c>
      <c r="N250" s="21">
        <f>H250+K250</f>
        <v>13.59</v>
      </c>
      <c r="O250" s="66"/>
      <c r="P250" s="66"/>
      <c r="Q250" s="68"/>
    </row>
    <row r="251" spans="1:17" ht="22.5" customHeight="1" x14ac:dyDescent="0.2">
      <c r="A251" s="80" t="s">
        <v>1065</v>
      </c>
      <c r="B251" s="48">
        <v>3</v>
      </c>
      <c r="C251" s="10" t="s">
        <v>223</v>
      </c>
      <c r="D251" s="98" t="s">
        <v>377</v>
      </c>
      <c r="E251" s="52" t="s">
        <v>1073</v>
      </c>
      <c r="F251" s="54">
        <f>F252+G252+H252</f>
        <v>34.85</v>
      </c>
      <c r="G251" s="90"/>
      <c r="H251" s="91"/>
      <c r="I251" s="54">
        <f>I252+J252+K252</f>
        <v>24.87</v>
      </c>
      <c r="J251" s="90"/>
      <c r="K251" s="91"/>
      <c r="L251" s="54">
        <f>L252+M252+N252</f>
        <v>59.72</v>
      </c>
      <c r="M251" s="90"/>
      <c r="N251" s="91"/>
      <c r="O251" s="65" t="s">
        <v>932</v>
      </c>
      <c r="P251" s="65" t="s">
        <v>1044</v>
      </c>
      <c r="Q251" s="67"/>
    </row>
    <row r="252" spans="1:17" ht="22.5" customHeight="1" x14ac:dyDescent="0.2">
      <c r="A252" s="81"/>
      <c r="B252" s="49"/>
      <c r="C252" s="14" t="s">
        <v>475</v>
      </c>
      <c r="D252" s="95"/>
      <c r="E252" s="53"/>
      <c r="F252" s="21">
        <v>2.5</v>
      </c>
      <c r="G252" s="21"/>
      <c r="H252" s="21">
        <v>32.35</v>
      </c>
      <c r="I252" s="21">
        <v>24.87</v>
      </c>
      <c r="J252" s="21"/>
      <c r="K252" s="21"/>
      <c r="L252" s="21">
        <f>F252+I252</f>
        <v>27.37</v>
      </c>
      <c r="M252" s="21">
        <f>G252+J252</f>
        <v>0</v>
      </c>
      <c r="N252" s="21">
        <f>H252+K252</f>
        <v>32.35</v>
      </c>
      <c r="O252" s="66"/>
      <c r="P252" s="66"/>
      <c r="Q252" s="68"/>
    </row>
    <row r="253" spans="1:17" ht="28.5" customHeight="1" x14ac:dyDescent="0.2">
      <c r="A253" s="80" t="s">
        <v>1065</v>
      </c>
      <c r="B253" s="48">
        <v>4</v>
      </c>
      <c r="C253" s="10" t="s">
        <v>842</v>
      </c>
      <c r="D253" s="98" t="s">
        <v>377</v>
      </c>
      <c r="E253" s="52" t="s">
        <v>1073</v>
      </c>
      <c r="F253" s="54">
        <f>F254+G254+H254</f>
        <v>7.29</v>
      </c>
      <c r="G253" s="90"/>
      <c r="H253" s="91"/>
      <c r="I253" s="54">
        <f>I254+J254+K254</f>
        <v>14.4</v>
      </c>
      <c r="J253" s="90"/>
      <c r="K253" s="91"/>
      <c r="L253" s="54">
        <f>L254+M254+N254</f>
        <v>21.69</v>
      </c>
      <c r="M253" s="90"/>
      <c r="N253" s="91"/>
      <c r="O253" s="65" t="s">
        <v>194</v>
      </c>
      <c r="P253" s="65" t="s">
        <v>1075</v>
      </c>
      <c r="Q253" s="67"/>
    </row>
    <row r="254" spans="1:17" ht="32.25" customHeight="1" x14ac:dyDescent="0.2">
      <c r="A254" s="81"/>
      <c r="B254" s="49"/>
      <c r="C254" s="14" t="s">
        <v>880</v>
      </c>
      <c r="D254" s="95"/>
      <c r="E254" s="53"/>
      <c r="F254" s="21"/>
      <c r="G254" s="21"/>
      <c r="H254" s="21">
        <v>7.29</v>
      </c>
      <c r="I254" s="21">
        <v>14.4</v>
      </c>
      <c r="J254" s="21"/>
      <c r="K254" s="21"/>
      <c r="L254" s="21">
        <f>F254+I254</f>
        <v>14.4</v>
      </c>
      <c r="M254" s="21">
        <f>G254+J254</f>
        <v>0</v>
      </c>
      <c r="N254" s="21">
        <f>H254+K254</f>
        <v>7.29</v>
      </c>
      <c r="O254" s="66"/>
      <c r="P254" s="66"/>
      <c r="Q254" s="68"/>
    </row>
    <row r="255" spans="1:17" ht="22.5" customHeight="1" x14ac:dyDescent="0.2">
      <c r="A255" s="80" t="s">
        <v>1065</v>
      </c>
      <c r="B255" s="48">
        <v>5</v>
      </c>
      <c r="C255" s="10" t="s">
        <v>1076</v>
      </c>
      <c r="D255" s="94">
        <v>27751</v>
      </c>
      <c r="E255" s="52" t="s">
        <v>1078</v>
      </c>
      <c r="F255" s="54">
        <f>F256+G256+H256</f>
        <v>6.5</v>
      </c>
      <c r="G255" s="90"/>
      <c r="H255" s="91"/>
      <c r="I255" s="54">
        <f>I256+J256+K256</f>
        <v>0</v>
      </c>
      <c r="J255" s="90"/>
      <c r="K255" s="91"/>
      <c r="L255" s="54">
        <f>L256+M256+N256</f>
        <v>6.5</v>
      </c>
      <c r="M255" s="90"/>
      <c r="N255" s="91"/>
      <c r="O255" s="65" t="s">
        <v>396</v>
      </c>
      <c r="P255" s="65" t="s">
        <v>991</v>
      </c>
      <c r="Q255" s="67"/>
    </row>
    <row r="256" spans="1:17" ht="22.5" customHeight="1" x14ac:dyDescent="0.2">
      <c r="A256" s="81"/>
      <c r="B256" s="49"/>
      <c r="C256" s="14" t="s">
        <v>625</v>
      </c>
      <c r="D256" s="95"/>
      <c r="E256" s="53"/>
      <c r="F256" s="21"/>
      <c r="G256" s="21"/>
      <c r="H256" s="21">
        <v>6.5</v>
      </c>
      <c r="I256" s="21"/>
      <c r="J256" s="21"/>
      <c r="K256" s="21"/>
      <c r="L256" s="21">
        <f>F256+I256</f>
        <v>0</v>
      </c>
      <c r="M256" s="21">
        <f>G256+J256</f>
        <v>0</v>
      </c>
      <c r="N256" s="21">
        <f>H256+K256</f>
        <v>6.5</v>
      </c>
      <c r="O256" s="66"/>
      <c r="P256" s="66"/>
      <c r="Q256" s="68"/>
    </row>
    <row r="257" spans="1:17" ht="22.5" customHeight="1" x14ac:dyDescent="0.2">
      <c r="A257" s="80" t="s">
        <v>1065</v>
      </c>
      <c r="B257" s="48">
        <v>6</v>
      </c>
      <c r="C257" s="10" t="s">
        <v>1079</v>
      </c>
      <c r="D257" s="94">
        <v>27751</v>
      </c>
      <c r="E257" s="52" t="s">
        <v>1081</v>
      </c>
      <c r="F257" s="54">
        <f>F258+G258+H258</f>
        <v>231.54</v>
      </c>
      <c r="G257" s="90"/>
      <c r="H257" s="91"/>
      <c r="I257" s="54">
        <f>I258+J258+K258</f>
        <v>0</v>
      </c>
      <c r="J257" s="90"/>
      <c r="K257" s="91"/>
      <c r="L257" s="54">
        <f>L258+M258+N258</f>
        <v>231.54</v>
      </c>
      <c r="M257" s="90"/>
      <c r="N257" s="91"/>
      <c r="O257" s="65" t="s">
        <v>744</v>
      </c>
      <c r="P257" s="65" t="s">
        <v>1082</v>
      </c>
      <c r="Q257" s="67"/>
    </row>
    <row r="258" spans="1:17" ht="22.5" customHeight="1" x14ac:dyDescent="0.2">
      <c r="A258" s="81"/>
      <c r="B258" s="49"/>
      <c r="C258" s="14" t="s">
        <v>432</v>
      </c>
      <c r="D258" s="95"/>
      <c r="E258" s="53"/>
      <c r="F258" s="21">
        <v>18.36</v>
      </c>
      <c r="G258" s="21">
        <v>33.64</v>
      </c>
      <c r="H258" s="21">
        <v>179.54</v>
      </c>
      <c r="I258" s="21"/>
      <c r="J258" s="21"/>
      <c r="K258" s="21"/>
      <c r="L258" s="21">
        <f>F258+I258</f>
        <v>18.36</v>
      </c>
      <c r="M258" s="21">
        <f>G258+J258</f>
        <v>33.64</v>
      </c>
      <c r="N258" s="21">
        <f>H258+K258</f>
        <v>179.54</v>
      </c>
      <c r="O258" s="66"/>
      <c r="P258" s="66"/>
      <c r="Q258" s="68"/>
    </row>
    <row r="259" spans="1:17" ht="29.25" customHeight="1" x14ac:dyDescent="0.2">
      <c r="A259" s="80" t="s">
        <v>1065</v>
      </c>
      <c r="B259" s="48">
        <v>7</v>
      </c>
      <c r="C259" s="10" t="s">
        <v>1084</v>
      </c>
      <c r="D259" s="94">
        <v>28159</v>
      </c>
      <c r="E259" s="52" t="s">
        <v>969</v>
      </c>
      <c r="F259" s="54">
        <f>F260+G260+H260</f>
        <v>24.61</v>
      </c>
      <c r="G259" s="90"/>
      <c r="H259" s="91"/>
      <c r="I259" s="54">
        <f>I260+J260+K260</f>
        <v>0</v>
      </c>
      <c r="J259" s="90"/>
      <c r="K259" s="91"/>
      <c r="L259" s="54">
        <f>L260+M260+N260</f>
        <v>24.61</v>
      </c>
      <c r="M259" s="90"/>
      <c r="N259" s="91"/>
      <c r="O259" s="65" t="s">
        <v>396</v>
      </c>
      <c r="P259" s="65" t="s">
        <v>1085</v>
      </c>
      <c r="Q259" s="67"/>
    </row>
    <row r="260" spans="1:17" ht="24" customHeight="1" x14ac:dyDescent="0.2">
      <c r="A260" s="81"/>
      <c r="B260" s="49"/>
      <c r="C260" s="14" t="s">
        <v>249</v>
      </c>
      <c r="D260" s="95"/>
      <c r="E260" s="53"/>
      <c r="F260" s="21"/>
      <c r="G260" s="21"/>
      <c r="H260" s="21">
        <v>24.61</v>
      </c>
      <c r="I260" s="21"/>
      <c r="J260" s="21"/>
      <c r="K260" s="21"/>
      <c r="L260" s="21">
        <f>F260+I260</f>
        <v>0</v>
      </c>
      <c r="M260" s="21">
        <f>G260+J260</f>
        <v>0</v>
      </c>
      <c r="N260" s="21">
        <f>H260+K260</f>
        <v>24.61</v>
      </c>
      <c r="O260" s="66"/>
      <c r="P260" s="66"/>
      <c r="Q260" s="68"/>
    </row>
    <row r="261" spans="1:17" ht="22.5" customHeight="1" x14ac:dyDescent="0.2">
      <c r="A261" s="80" t="s">
        <v>1065</v>
      </c>
      <c r="B261" s="48">
        <v>8</v>
      </c>
      <c r="C261" s="10" t="s">
        <v>1086</v>
      </c>
      <c r="D261" s="98" t="s">
        <v>655</v>
      </c>
      <c r="E261" s="52" t="s">
        <v>352</v>
      </c>
      <c r="F261" s="54">
        <f>F262+G262+H262</f>
        <v>11.989999999999998</v>
      </c>
      <c r="G261" s="90"/>
      <c r="H261" s="91"/>
      <c r="I261" s="54">
        <f>I262+J262+K262</f>
        <v>10.71</v>
      </c>
      <c r="J261" s="90"/>
      <c r="K261" s="91"/>
      <c r="L261" s="54">
        <f>L262+M262+N262</f>
        <v>22.7</v>
      </c>
      <c r="M261" s="90"/>
      <c r="N261" s="91"/>
      <c r="O261" s="65" t="s">
        <v>396</v>
      </c>
      <c r="P261" s="65" t="s">
        <v>1088</v>
      </c>
      <c r="Q261" s="67"/>
    </row>
    <row r="262" spans="1:17" ht="22.5" customHeight="1" x14ac:dyDescent="0.2">
      <c r="A262" s="81"/>
      <c r="B262" s="49"/>
      <c r="C262" s="14" t="s">
        <v>891</v>
      </c>
      <c r="D262" s="95"/>
      <c r="E262" s="53"/>
      <c r="F262" s="21">
        <v>5.22</v>
      </c>
      <c r="G262" s="21"/>
      <c r="H262" s="21">
        <v>6.77</v>
      </c>
      <c r="I262" s="21">
        <v>9.74</v>
      </c>
      <c r="J262" s="21"/>
      <c r="K262" s="21">
        <v>0.97</v>
      </c>
      <c r="L262" s="21">
        <f>F262+I262</f>
        <v>14.96</v>
      </c>
      <c r="M262" s="21">
        <f>G262+J262</f>
        <v>0</v>
      </c>
      <c r="N262" s="21">
        <f>H262+K262</f>
        <v>7.7399999999999993</v>
      </c>
      <c r="O262" s="66"/>
      <c r="P262" s="66"/>
      <c r="Q262" s="68"/>
    </row>
    <row r="263" spans="1:17" ht="22.5" customHeight="1" x14ac:dyDescent="0.2">
      <c r="A263" s="80" t="s">
        <v>1065</v>
      </c>
      <c r="B263" s="48">
        <v>9</v>
      </c>
      <c r="C263" s="10" t="s">
        <v>1001</v>
      </c>
      <c r="D263" s="94">
        <v>28159</v>
      </c>
      <c r="E263" s="52" t="s">
        <v>1090</v>
      </c>
      <c r="F263" s="54">
        <f>F264+G264+H264</f>
        <v>9.3699999999999992</v>
      </c>
      <c r="G263" s="90"/>
      <c r="H263" s="91"/>
      <c r="I263" s="54">
        <f>I264+J264+K264</f>
        <v>0</v>
      </c>
      <c r="J263" s="90"/>
      <c r="K263" s="91"/>
      <c r="L263" s="54">
        <f>L264+M264+N264</f>
        <v>9.3699999999999992</v>
      </c>
      <c r="M263" s="90"/>
      <c r="N263" s="91"/>
      <c r="O263" s="65" t="s">
        <v>1097</v>
      </c>
      <c r="P263" s="65" t="s">
        <v>738</v>
      </c>
      <c r="Q263" s="67"/>
    </row>
    <row r="264" spans="1:17" ht="22.5" customHeight="1" x14ac:dyDescent="0.2">
      <c r="A264" s="81"/>
      <c r="B264" s="49"/>
      <c r="C264" s="14" t="s">
        <v>9</v>
      </c>
      <c r="D264" s="95"/>
      <c r="E264" s="53"/>
      <c r="F264" s="21"/>
      <c r="G264" s="21"/>
      <c r="H264" s="21">
        <v>9.3699999999999992</v>
      </c>
      <c r="I264" s="21"/>
      <c r="J264" s="21"/>
      <c r="K264" s="21"/>
      <c r="L264" s="21">
        <f>F264+I264</f>
        <v>0</v>
      </c>
      <c r="M264" s="21">
        <f>G264+J264</f>
        <v>0</v>
      </c>
      <c r="N264" s="21">
        <f>H264+K264</f>
        <v>9.3699999999999992</v>
      </c>
      <c r="O264" s="66"/>
      <c r="P264" s="66"/>
      <c r="Q264" s="68"/>
    </row>
    <row r="265" spans="1:17" ht="22.5" customHeight="1" x14ac:dyDescent="0.2">
      <c r="A265" s="80" t="s">
        <v>1065</v>
      </c>
      <c r="B265" s="48">
        <v>10</v>
      </c>
      <c r="C265" s="10" t="s">
        <v>398</v>
      </c>
      <c r="D265" s="94">
        <v>28159</v>
      </c>
      <c r="E265" s="52" t="s">
        <v>1099</v>
      </c>
      <c r="F265" s="54">
        <f>F266+G266+H266</f>
        <v>50.37</v>
      </c>
      <c r="G265" s="90"/>
      <c r="H265" s="91"/>
      <c r="I265" s="54">
        <f>I266+J266+K266</f>
        <v>0</v>
      </c>
      <c r="J265" s="90"/>
      <c r="K265" s="91"/>
      <c r="L265" s="54">
        <f>L266+M266+N266</f>
        <v>50.37</v>
      </c>
      <c r="M265" s="90"/>
      <c r="N265" s="91"/>
      <c r="O265" s="65" t="s">
        <v>50</v>
      </c>
      <c r="P265" s="65" t="s">
        <v>1100</v>
      </c>
      <c r="Q265" s="67"/>
    </row>
    <row r="266" spans="1:17" ht="22.5" customHeight="1" x14ac:dyDescent="0.2">
      <c r="A266" s="81"/>
      <c r="B266" s="49"/>
      <c r="C266" s="14" t="s">
        <v>665</v>
      </c>
      <c r="D266" s="95"/>
      <c r="E266" s="53"/>
      <c r="F266" s="21">
        <v>9.85</v>
      </c>
      <c r="G266" s="21">
        <v>29.76</v>
      </c>
      <c r="H266" s="21">
        <v>10.76</v>
      </c>
      <c r="I266" s="21"/>
      <c r="J266" s="21"/>
      <c r="K266" s="21"/>
      <c r="L266" s="21">
        <f>F266+I266</f>
        <v>9.85</v>
      </c>
      <c r="M266" s="21">
        <f>G266+J266</f>
        <v>29.76</v>
      </c>
      <c r="N266" s="21">
        <f>H266+K266</f>
        <v>10.76</v>
      </c>
      <c r="O266" s="66"/>
      <c r="P266" s="66"/>
      <c r="Q266" s="68"/>
    </row>
    <row r="267" spans="1:17" ht="30" customHeight="1" x14ac:dyDescent="0.2">
      <c r="A267" s="80" t="s">
        <v>1065</v>
      </c>
      <c r="B267" s="48">
        <v>11</v>
      </c>
      <c r="C267" s="10" t="s">
        <v>1106</v>
      </c>
      <c r="D267" s="94">
        <v>28159</v>
      </c>
      <c r="E267" s="52" t="s">
        <v>1099</v>
      </c>
      <c r="F267" s="54">
        <f>F268+G268+H268</f>
        <v>67.72</v>
      </c>
      <c r="G267" s="90"/>
      <c r="H267" s="91"/>
      <c r="I267" s="54">
        <f>I268+J268+K268</f>
        <v>0</v>
      </c>
      <c r="J267" s="90"/>
      <c r="K267" s="91"/>
      <c r="L267" s="54">
        <f>L268+M268+N268</f>
        <v>67.72</v>
      </c>
      <c r="M267" s="90"/>
      <c r="N267" s="91"/>
      <c r="O267" s="65" t="s">
        <v>50</v>
      </c>
      <c r="P267" s="65" t="s">
        <v>794</v>
      </c>
      <c r="Q267" s="67"/>
    </row>
    <row r="268" spans="1:17" ht="30" customHeight="1" x14ac:dyDescent="0.2">
      <c r="A268" s="81"/>
      <c r="B268" s="49"/>
      <c r="C268" s="14" t="s">
        <v>405</v>
      </c>
      <c r="D268" s="95"/>
      <c r="E268" s="53"/>
      <c r="F268" s="21">
        <v>17.97</v>
      </c>
      <c r="G268" s="21"/>
      <c r="H268" s="21">
        <v>49.75</v>
      </c>
      <c r="I268" s="21"/>
      <c r="J268" s="21"/>
      <c r="K268" s="21"/>
      <c r="L268" s="21">
        <f>F268+I268</f>
        <v>17.97</v>
      </c>
      <c r="M268" s="21">
        <f>G268+J268</f>
        <v>0</v>
      </c>
      <c r="N268" s="21">
        <f>H268+K268</f>
        <v>49.75</v>
      </c>
      <c r="O268" s="66"/>
      <c r="P268" s="66"/>
      <c r="Q268" s="68"/>
    </row>
    <row r="269" spans="1:17" ht="22.5" customHeight="1" x14ac:dyDescent="0.2">
      <c r="A269" s="80" t="s">
        <v>1065</v>
      </c>
      <c r="B269" s="48">
        <v>12</v>
      </c>
      <c r="C269" s="10" t="s">
        <v>295</v>
      </c>
      <c r="D269" s="94">
        <v>28159</v>
      </c>
      <c r="E269" s="52" t="s">
        <v>1107</v>
      </c>
      <c r="F269" s="54">
        <f>F270+G270+H270</f>
        <v>14.4</v>
      </c>
      <c r="G269" s="90"/>
      <c r="H269" s="91"/>
      <c r="I269" s="54">
        <f>I270+J270+K270</f>
        <v>0</v>
      </c>
      <c r="J269" s="90"/>
      <c r="K269" s="91"/>
      <c r="L269" s="54">
        <f>L270+M270+N270</f>
        <v>14.4</v>
      </c>
      <c r="M269" s="90"/>
      <c r="N269" s="91"/>
      <c r="O269" s="65" t="s">
        <v>744</v>
      </c>
      <c r="P269" s="65" t="s">
        <v>1109</v>
      </c>
      <c r="Q269" s="67"/>
    </row>
    <row r="270" spans="1:17" ht="22.5" customHeight="1" x14ac:dyDescent="0.2">
      <c r="A270" s="81"/>
      <c r="B270" s="49"/>
      <c r="C270" s="14" t="s">
        <v>1111</v>
      </c>
      <c r="D270" s="95"/>
      <c r="E270" s="53"/>
      <c r="F270" s="21">
        <v>14.4</v>
      </c>
      <c r="G270" s="21"/>
      <c r="H270" s="21"/>
      <c r="I270" s="21"/>
      <c r="J270" s="21"/>
      <c r="K270" s="21"/>
      <c r="L270" s="21">
        <f>F270+I270</f>
        <v>14.4</v>
      </c>
      <c r="M270" s="21">
        <f>G270+J270</f>
        <v>0</v>
      </c>
      <c r="N270" s="21">
        <f>H270+K270</f>
        <v>0</v>
      </c>
      <c r="O270" s="66"/>
      <c r="P270" s="66"/>
      <c r="Q270" s="68"/>
    </row>
    <row r="271" spans="1:17" ht="22.5" customHeight="1" x14ac:dyDescent="0.2">
      <c r="A271" s="80" t="s">
        <v>1065</v>
      </c>
      <c r="B271" s="48">
        <v>13</v>
      </c>
      <c r="C271" s="10" t="s">
        <v>1113</v>
      </c>
      <c r="D271" s="94">
        <v>28159</v>
      </c>
      <c r="E271" s="52" t="s">
        <v>1114</v>
      </c>
      <c r="F271" s="54">
        <f>F272+G272+H272</f>
        <v>3.77</v>
      </c>
      <c r="G271" s="90"/>
      <c r="H271" s="91"/>
      <c r="I271" s="54">
        <f>I272+J272+K272</f>
        <v>0</v>
      </c>
      <c r="J271" s="90"/>
      <c r="K271" s="91"/>
      <c r="L271" s="54">
        <f>L272+M272+N272</f>
        <v>3.77</v>
      </c>
      <c r="M271" s="90"/>
      <c r="N271" s="91"/>
      <c r="O271" s="65" t="s">
        <v>396</v>
      </c>
      <c r="P271" s="65" t="s">
        <v>805</v>
      </c>
      <c r="Q271" s="67"/>
    </row>
    <row r="272" spans="1:17" ht="22.5" customHeight="1" x14ac:dyDescent="0.2">
      <c r="A272" s="81"/>
      <c r="B272" s="49"/>
      <c r="C272" s="14" t="s">
        <v>155</v>
      </c>
      <c r="D272" s="95"/>
      <c r="E272" s="53"/>
      <c r="F272" s="21"/>
      <c r="G272" s="21"/>
      <c r="H272" s="21">
        <v>3.77</v>
      </c>
      <c r="I272" s="21"/>
      <c r="J272" s="21"/>
      <c r="K272" s="21"/>
      <c r="L272" s="21">
        <f>F272+I272</f>
        <v>0</v>
      </c>
      <c r="M272" s="21">
        <f>G272+J272</f>
        <v>0</v>
      </c>
      <c r="N272" s="21">
        <f>H272+K272</f>
        <v>3.77</v>
      </c>
      <c r="O272" s="66"/>
      <c r="P272" s="66"/>
      <c r="Q272" s="68"/>
    </row>
    <row r="273" spans="1:17" ht="22.5" customHeight="1" x14ac:dyDescent="0.2">
      <c r="A273" s="80" t="s">
        <v>1065</v>
      </c>
      <c r="B273" s="48">
        <v>14</v>
      </c>
      <c r="C273" s="10" t="s">
        <v>1116</v>
      </c>
      <c r="D273" s="94">
        <v>28159</v>
      </c>
      <c r="E273" s="52" t="s">
        <v>1118</v>
      </c>
      <c r="F273" s="54">
        <f>F274+G274+H274</f>
        <v>2.8</v>
      </c>
      <c r="G273" s="90"/>
      <c r="H273" s="91"/>
      <c r="I273" s="54">
        <f>I274+J274+K274</f>
        <v>0</v>
      </c>
      <c r="J273" s="90"/>
      <c r="K273" s="91"/>
      <c r="L273" s="54">
        <f>L274+M274+N274</f>
        <v>2.8</v>
      </c>
      <c r="M273" s="90"/>
      <c r="N273" s="91"/>
      <c r="O273" s="65" t="s">
        <v>1097</v>
      </c>
      <c r="P273" s="65" t="s">
        <v>806</v>
      </c>
      <c r="Q273" s="67"/>
    </row>
    <row r="274" spans="1:17" ht="22.5" customHeight="1" x14ac:dyDescent="0.2">
      <c r="A274" s="81"/>
      <c r="B274" s="49"/>
      <c r="C274" s="14" t="s">
        <v>920</v>
      </c>
      <c r="D274" s="95"/>
      <c r="E274" s="53"/>
      <c r="F274" s="21"/>
      <c r="G274" s="21"/>
      <c r="H274" s="21">
        <v>2.8</v>
      </c>
      <c r="I274" s="21"/>
      <c r="J274" s="21"/>
      <c r="K274" s="21"/>
      <c r="L274" s="21">
        <f>F274+I274</f>
        <v>0</v>
      </c>
      <c r="M274" s="21">
        <f>G274+J274</f>
        <v>0</v>
      </c>
      <c r="N274" s="21">
        <f>H274+K274</f>
        <v>2.8</v>
      </c>
      <c r="O274" s="66"/>
      <c r="P274" s="66"/>
      <c r="Q274" s="68"/>
    </row>
    <row r="275" spans="1:17" ht="22.5" customHeight="1" x14ac:dyDescent="0.2">
      <c r="A275" s="80" t="s">
        <v>1065</v>
      </c>
      <c r="B275" s="48">
        <v>15</v>
      </c>
      <c r="C275" s="10" t="s">
        <v>1120</v>
      </c>
      <c r="D275" s="94">
        <v>28734</v>
      </c>
      <c r="E275" s="52" t="s">
        <v>1123</v>
      </c>
      <c r="F275" s="54">
        <f>F276+G276+H276</f>
        <v>8.33</v>
      </c>
      <c r="G275" s="90"/>
      <c r="H275" s="91"/>
      <c r="I275" s="54">
        <f>I276+J276+K276</f>
        <v>0</v>
      </c>
      <c r="J275" s="90"/>
      <c r="K275" s="91"/>
      <c r="L275" s="54">
        <f>L276+M276+N276</f>
        <v>8.33</v>
      </c>
      <c r="M275" s="90"/>
      <c r="N275" s="91"/>
      <c r="O275" s="65" t="s">
        <v>569</v>
      </c>
      <c r="P275" s="65" t="s">
        <v>784</v>
      </c>
      <c r="Q275" s="67"/>
    </row>
    <row r="276" spans="1:17" ht="22.5" customHeight="1" x14ac:dyDescent="0.2">
      <c r="A276" s="81"/>
      <c r="B276" s="49"/>
      <c r="C276" s="14" t="s">
        <v>831</v>
      </c>
      <c r="D276" s="95"/>
      <c r="E276" s="53"/>
      <c r="F276" s="21">
        <v>1.42</v>
      </c>
      <c r="G276" s="21">
        <v>4.8099999999999996</v>
      </c>
      <c r="H276" s="21">
        <v>2.1</v>
      </c>
      <c r="I276" s="21"/>
      <c r="J276" s="21"/>
      <c r="K276" s="21"/>
      <c r="L276" s="21">
        <f>F276+I276</f>
        <v>1.42</v>
      </c>
      <c r="M276" s="21">
        <f>G276+J276</f>
        <v>4.8099999999999996</v>
      </c>
      <c r="N276" s="21">
        <f>H276+K276</f>
        <v>2.1</v>
      </c>
      <c r="O276" s="66"/>
      <c r="P276" s="66"/>
      <c r="Q276" s="68"/>
    </row>
    <row r="277" spans="1:17" ht="22.5" customHeight="1" x14ac:dyDescent="0.2">
      <c r="A277" s="80" t="s">
        <v>1065</v>
      </c>
      <c r="B277" s="48">
        <v>16</v>
      </c>
      <c r="C277" s="10" t="s">
        <v>1103</v>
      </c>
      <c r="D277" s="94">
        <v>28734</v>
      </c>
      <c r="E277" s="52" t="s">
        <v>1123</v>
      </c>
      <c r="F277" s="54">
        <f>F278+G278+H278</f>
        <v>1.49</v>
      </c>
      <c r="G277" s="90"/>
      <c r="H277" s="91"/>
      <c r="I277" s="54">
        <f>I278+J278+K278</f>
        <v>0</v>
      </c>
      <c r="J277" s="90"/>
      <c r="K277" s="91"/>
      <c r="L277" s="54">
        <f>L278+M278+N278</f>
        <v>1.49</v>
      </c>
      <c r="M277" s="90"/>
      <c r="N277" s="91"/>
      <c r="O277" s="65" t="s">
        <v>569</v>
      </c>
      <c r="P277" s="65" t="s">
        <v>1126</v>
      </c>
      <c r="Q277" s="67"/>
    </row>
    <row r="278" spans="1:17" ht="22.5" customHeight="1" x14ac:dyDescent="0.2">
      <c r="A278" s="81"/>
      <c r="B278" s="49"/>
      <c r="C278" s="14" t="s">
        <v>1127</v>
      </c>
      <c r="D278" s="95"/>
      <c r="E278" s="53"/>
      <c r="F278" s="21">
        <v>0.15</v>
      </c>
      <c r="G278" s="21"/>
      <c r="H278" s="21">
        <v>1.34</v>
      </c>
      <c r="I278" s="21"/>
      <c r="J278" s="21"/>
      <c r="K278" s="21"/>
      <c r="L278" s="21">
        <f>F278+I278</f>
        <v>0.15</v>
      </c>
      <c r="M278" s="21">
        <f>G278+J278</f>
        <v>0</v>
      </c>
      <c r="N278" s="21">
        <f>H278+K278</f>
        <v>1.34</v>
      </c>
      <c r="O278" s="66"/>
      <c r="P278" s="66"/>
      <c r="Q278" s="68"/>
    </row>
    <row r="279" spans="1:17" ht="22.5" customHeight="1" x14ac:dyDescent="0.2">
      <c r="A279" s="80" t="s">
        <v>1065</v>
      </c>
      <c r="B279" s="48">
        <v>17</v>
      </c>
      <c r="C279" s="10" t="s">
        <v>1129</v>
      </c>
      <c r="D279" s="94">
        <v>28734</v>
      </c>
      <c r="E279" s="52" t="s">
        <v>1130</v>
      </c>
      <c r="F279" s="54">
        <f>F280+G280+H280</f>
        <v>1.1599999999999999</v>
      </c>
      <c r="G279" s="90"/>
      <c r="H279" s="91"/>
      <c r="I279" s="54">
        <f>I280+J280+K280</f>
        <v>0</v>
      </c>
      <c r="J279" s="90"/>
      <c r="K279" s="91"/>
      <c r="L279" s="54">
        <f>L280+M280+N280</f>
        <v>1.1599999999999999</v>
      </c>
      <c r="M279" s="90"/>
      <c r="N279" s="91"/>
      <c r="O279" s="65" t="s">
        <v>569</v>
      </c>
      <c r="P279" s="65" t="s">
        <v>471</v>
      </c>
      <c r="Q279" s="67"/>
    </row>
    <row r="280" spans="1:17" ht="22.5" customHeight="1" x14ac:dyDescent="0.2">
      <c r="A280" s="81"/>
      <c r="B280" s="49"/>
      <c r="C280" s="14" t="s">
        <v>1133</v>
      </c>
      <c r="D280" s="95"/>
      <c r="E280" s="53"/>
      <c r="F280" s="21"/>
      <c r="G280" s="21"/>
      <c r="H280" s="21">
        <v>1.1599999999999999</v>
      </c>
      <c r="I280" s="21"/>
      <c r="J280" s="21"/>
      <c r="K280" s="21"/>
      <c r="L280" s="21">
        <f>F280+I280</f>
        <v>0</v>
      </c>
      <c r="M280" s="21">
        <f>G280+J280</f>
        <v>0</v>
      </c>
      <c r="N280" s="21">
        <f>H280+K280</f>
        <v>1.1599999999999999</v>
      </c>
      <c r="O280" s="66"/>
      <c r="P280" s="66"/>
      <c r="Q280" s="68"/>
    </row>
    <row r="281" spans="1:17" ht="22.5" customHeight="1" x14ac:dyDescent="0.2">
      <c r="A281" s="80" t="s">
        <v>1065</v>
      </c>
      <c r="B281" s="48">
        <v>18</v>
      </c>
      <c r="C281" s="10" t="s">
        <v>890</v>
      </c>
      <c r="D281" s="94">
        <v>28734</v>
      </c>
      <c r="E281" s="52" t="s">
        <v>1123</v>
      </c>
      <c r="F281" s="54">
        <f>F282+G282+H282</f>
        <v>2.44</v>
      </c>
      <c r="G281" s="90"/>
      <c r="H281" s="91"/>
      <c r="I281" s="54">
        <f>I282+J282+K282</f>
        <v>0</v>
      </c>
      <c r="J281" s="90"/>
      <c r="K281" s="91"/>
      <c r="L281" s="54">
        <f>L282+M282+N282</f>
        <v>2.44</v>
      </c>
      <c r="M281" s="90"/>
      <c r="N281" s="91"/>
      <c r="O281" s="65" t="s">
        <v>569</v>
      </c>
      <c r="P281" s="65" t="s">
        <v>1135</v>
      </c>
      <c r="Q281" s="67"/>
    </row>
    <row r="282" spans="1:17" ht="22.5" customHeight="1" x14ac:dyDescent="0.2">
      <c r="A282" s="81"/>
      <c r="B282" s="49"/>
      <c r="C282" s="14" t="s">
        <v>498</v>
      </c>
      <c r="D282" s="95"/>
      <c r="E282" s="53"/>
      <c r="F282" s="21"/>
      <c r="G282" s="21"/>
      <c r="H282" s="21">
        <v>2.44</v>
      </c>
      <c r="I282" s="21"/>
      <c r="J282" s="21"/>
      <c r="K282" s="21"/>
      <c r="L282" s="21">
        <f>F282+I282</f>
        <v>0</v>
      </c>
      <c r="M282" s="21">
        <f>G282+J282</f>
        <v>0</v>
      </c>
      <c r="N282" s="21">
        <f>H282+K282</f>
        <v>2.44</v>
      </c>
      <c r="O282" s="66"/>
      <c r="P282" s="66"/>
      <c r="Q282" s="68"/>
    </row>
    <row r="283" spans="1:17" ht="22.5" customHeight="1" x14ac:dyDescent="0.2">
      <c r="A283" s="80" t="s">
        <v>1065</v>
      </c>
      <c r="B283" s="48">
        <v>19</v>
      </c>
      <c r="C283" s="10" t="s">
        <v>1137</v>
      </c>
      <c r="D283" s="94">
        <v>28734</v>
      </c>
      <c r="E283" s="52" t="s">
        <v>854</v>
      </c>
      <c r="F283" s="54">
        <f>F284+G284+H284</f>
        <v>14.74</v>
      </c>
      <c r="G283" s="90"/>
      <c r="H283" s="91"/>
      <c r="I283" s="54">
        <f>I284+J284+K284</f>
        <v>0</v>
      </c>
      <c r="J283" s="90"/>
      <c r="K283" s="91"/>
      <c r="L283" s="54">
        <f>L284+M284+N284</f>
        <v>14.74</v>
      </c>
      <c r="M283" s="90"/>
      <c r="N283" s="91"/>
      <c r="O283" s="65" t="s">
        <v>569</v>
      </c>
      <c r="P283" s="65" t="s">
        <v>1138</v>
      </c>
      <c r="Q283" s="67"/>
    </row>
    <row r="284" spans="1:17" ht="22.5" customHeight="1" x14ac:dyDescent="0.2">
      <c r="A284" s="81"/>
      <c r="B284" s="49"/>
      <c r="C284" s="14" t="s">
        <v>1139</v>
      </c>
      <c r="D284" s="95"/>
      <c r="E284" s="53"/>
      <c r="F284" s="21"/>
      <c r="G284" s="21"/>
      <c r="H284" s="21">
        <v>14.74</v>
      </c>
      <c r="I284" s="21"/>
      <c r="J284" s="21"/>
      <c r="K284" s="21"/>
      <c r="L284" s="21">
        <f>F284+I284</f>
        <v>0</v>
      </c>
      <c r="M284" s="21">
        <f>G284+J284</f>
        <v>0</v>
      </c>
      <c r="N284" s="21">
        <f>H284+K284</f>
        <v>14.74</v>
      </c>
      <c r="O284" s="66"/>
      <c r="P284" s="66"/>
      <c r="Q284" s="68"/>
    </row>
    <row r="285" spans="1:17" ht="22.5" customHeight="1" x14ac:dyDescent="0.2">
      <c r="A285" s="80" t="s">
        <v>1065</v>
      </c>
      <c r="B285" s="48">
        <v>20</v>
      </c>
      <c r="C285" s="10" t="s">
        <v>1140</v>
      </c>
      <c r="D285" s="94">
        <v>28734</v>
      </c>
      <c r="E285" s="52" t="s">
        <v>1114</v>
      </c>
      <c r="F285" s="54">
        <f>F286+G286+H286</f>
        <v>6.99</v>
      </c>
      <c r="G285" s="90"/>
      <c r="H285" s="91"/>
      <c r="I285" s="54">
        <f>I286+J286+K286</f>
        <v>0</v>
      </c>
      <c r="J285" s="90"/>
      <c r="K285" s="91"/>
      <c r="L285" s="54">
        <f>L286+M286+N286</f>
        <v>6.99</v>
      </c>
      <c r="M285" s="90"/>
      <c r="N285" s="91"/>
      <c r="O285" s="65" t="s">
        <v>569</v>
      </c>
      <c r="P285" s="65" t="s">
        <v>358</v>
      </c>
      <c r="Q285" s="67"/>
    </row>
    <row r="286" spans="1:17" ht="22.5" customHeight="1" x14ac:dyDescent="0.2">
      <c r="A286" s="81"/>
      <c r="B286" s="49"/>
      <c r="C286" s="14" t="s">
        <v>158</v>
      </c>
      <c r="D286" s="95"/>
      <c r="E286" s="53"/>
      <c r="F286" s="21"/>
      <c r="G286" s="21"/>
      <c r="H286" s="21">
        <v>6.99</v>
      </c>
      <c r="I286" s="21"/>
      <c r="J286" s="21"/>
      <c r="K286" s="21"/>
      <c r="L286" s="21">
        <f>F286+I286</f>
        <v>0</v>
      </c>
      <c r="M286" s="21">
        <f>G286+J286</f>
        <v>0</v>
      </c>
      <c r="N286" s="21">
        <f>H286+K286</f>
        <v>6.99</v>
      </c>
      <c r="O286" s="66"/>
      <c r="P286" s="66"/>
      <c r="Q286" s="68"/>
    </row>
    <row r="287" spans="1:17" ht="22.5" customHeight="1" x14ac:dyDescent="0.2">
      <c r="A287" s="80" t="s">
        <v>1065</v>
      </c>
      <c r="B287" s="48">
        <v>21</v>
      </c>
      <c r="C287" s="10" t="s">
        <v>1143</v>
      </c>
      <c r="D287" s="94">
        <v>28734</v>
      </c>
      <c r="E287" s="52" t="s">
        <v>1114</v>
      </c>
      <c r="F287" s="54">
        <f>F288+G288+H288</f>
        <v>1.77</v>
      </c>
      <c r="G287" s="90"/>
      <c r="H287" s="91"/>
      <c r="I287" s="54">
        <f>I288+J288+K288</f>
        <v>0</v>
      </c>
      <c r="J287" s="90"/>
      <c r="K287" s="91"/>
      <c r="L287" s="54">
        <f>L288+M288+N288</f>
        <v>1.77</v>
      </c>
      <c r="M287" s="90"/>
      <c r="N287" s="91"/>
      <c r="O287" s="65" t="s">
        <v>569</v>
      </c>
      <c r="P287" s="65" t="s">
        <v>216</v>
      </c>
      <c r="Q287" s="67"/>
    </row>
    <row r="288" spans="1:17" ht="22.5" customHeight="1" x14ac:dyDescent="0.2">
      <c r="A288" s="81"/>
      <c r="B288" s="49"/>
      <c r="C288" s="14" t="s">
        <v>1145</v>
      </c>
      <c r="D288" s="95"/>
      <c r="E288" s="53"/>
      <c r="F288" s="21"/>
      <c r="G288" s="21"/>
      <c r="H288" s="21">
        <v>1.77</v>
      </c>
      <c r="I288" s="21"/>
      <c r="J288" s="21"/>
      <c r="K288" s="21"/>
      <c r="L288" s="21">
        <f>F288+I288</f>
        <v>0</v>
      </c>
      <c r="M288" s="21">
        <f>G288+J288</f>
        <v>0</v>
      </c>
      <c r="N288" s="21">
        <f>H288+K288</f>
        <v>1.77</v>
      </c>
      <c r="O288" s="66"/>
      <c r="P288" s="66"/>
      <c r="Q288" s="68"/>
    </row>
    <row r="289" spans="1:17" ht="22.5" customHeight="1" x14ac:dyDescent="0.2">
      <c r="A289" s="80" t="s">
        <v>1065</v>
      </c>
      <c r="B289" s="48">
        <v>22</v>
      </c>
      <c r="C289" s="10" t="s">
        <v>1146</v>
      </c>
      <c r="D289" s="94">
        <v>28734</v>
      </c>
      <c r="E289" s="52" t="s">
        <v>1147</v>
      </c>
      <c r="F289" s="54">
        <f>F290+G290+H290</f>
        <v>2.98</v>
      </c>
      <c r="G289" s="90"/>
      <c r="H289" s="91"/>
      <c r="I289" s="54">
        <f>I290+J290+K290</f>
        <v>0</v>
      </c>
      <c r="J289" s="90"/>
      <c r="K289" s="91"/>
      <c r="L289" s="54">
        <f>L290+M290+N290</f>
        <v>2.98</v>
      </c>
      <c r="M289" s="90"/>
      <c r="N289" s="91"/>
      <c r="O289" s="65" t="s">
        <v>569</v>
      </c>
      <c r="P289" s="65" t="s">
        <v>582</v>
      </c>
      <c r="Q289" s="67"/>
    </row>
    <row r="290" spans="1:17" ht="22.5" customHeight="1" x14ac:dyDescent="0.2">
      <c r="A290" s="81"/>
      <c r="B290" s="49"/>
      <c r="C290" s="14" t="s">
        <v>1148</v>
      </c>
      <c r="D290" s="95"/>
      <c r="E290" s="53"/>
      <c r="F290" s="21"/>
      <c r="G290" s="21"/>
      <c r="H290" s="21">
        <v>2.98</v>
      </c>
      <c r="I290" s="21"/>
      <c r="J290" s="21"/>
      <c r="K290" s="21"/>
      <c r="L290" s="21">
        <f>F290+I290</f>
        <v>0</v>
      </c>
      <c r="M290" s="21">
        <f>G290+J290</f>
        <v>0</v>
      </c>
      <c r="N290" s="21">
        <f>H290+K290</f>
        <v>2.98</v>
      </c>
      <c r="O290" s="66"/>
      <c r="P290" s="66"/>
      <c r="Q290" s="68"/>
    </row>
    <row r="291" spans="1:17" ht="22.5" customHeight="1" x14ac:dyDescent="0.2">
      <c r="A291" s="80" t="s">
        <v>1065</v>
      </c>
      <c r="B291" s="48">
        <v>23</v>
      </c>
      <c r="C291" s="10" t="s">
        <v>895</v>
      </c>
      <c r="D291" s="98" t="s">
        <v>649</v>
      </c>
      <c r="E291" s="52" t="s">
        <v>1107</v>
      </c>
      <c r="F291" s="54">
        <f>F292+G292+H292</f>
        <v>3.85</v>
      </c>
      <c r="G291" s="90"/>
      <c r="H291" s="91"/>
      <c r="I291" s="54">
        <f>I292+J292+K292</f>
        <v>0.95</v>
      </c>
      <c r="J291" s="90"/>
      <c r="K291" s="91"/>
      <c r="L291" s="54">
        <f>L292+M292+N292</f>
        <v>4.8</v>
      </c>
      <c r="M291" s="90"/>
      <c r="N291" s="91"/>
      <c r="O291" s="65" t="s">
        <v>569</v>
      </c>
      <c r="P291" s="65" t="s">
        <v>1149</v>
      </c>
      <c r="Q291" s="67"/>
    </row>
    <row r="292" spans="1:17" ht="22.5" customHeight="1" x14ac:dyDescent="0.2">
      <c r="A292" s="81"/>
      <c r="B292" s="49"/>
      <c r="C292" s="14" t="s">
        <v>1151</v>
      </c>
      <c r="D292" s="95"/>
      <c r="E292" s="53"/>
      <c r="F292" s="21"/>
      <c r="G292" s="21"/>
      <c r="H292" s="21">
        <v>3.85</v>
      </c>
      <c r="I292" s="21"/>
      <c r="J292" s="21"/>
      <c r="K292" s="21">
        <v>0.95</v>
      </c>
      <c r="L292" s="21">
        <f>F292+I292</f>
        <v>0</v>
      </c>
      <c r="M292" s="21">
        <f>G292+J292</f>
        <v>0</v>
      </c>
      <c r="N292" s="21">
        <f>H292+K292</f>
        <v>4.8</v>
      </c>
      <c r="O292" s="66"/>
      <c r="P292" s="66"/>
      <c r="Q292" s="68"/>
    </row>
    <row r="293" spans="1:17" ht="29.25" customHeight="1" x14ac:dyDescent="0.2">
      <c r="A293" s="80" t="s">
        <v>1065</v>
      </c>
      <c r="B293" s="48">
        <v>24</v>
      </c>
      <c r="C293" s="10" t="s">
        <v>1153</v>
      </c>
      <c r="D293" s="98" t="s">
        <v>649</v>
      </c>
      <c r="E293" s="52" t="s">
        <v>1114</v>
      </c>
      <c r="F293" s="54">
        <f>F294+G294+H294</f>
        <v>1.4</v>
      </c>
      <c r="G293" s="90"/>
      <c r="H293" s="91"/>
      <c r="I293" s="54">
        <f>I294+J294+K294</f>
        <v>0.9</v>
      </c>
      <c r="J293" s="90"/>
      <c r="K293" s="91"/>
      <c r="L293" s="54">
        <f>L294+M294+N294</f>
        <v>2.2999999999999998</v>
      </c>
      <c r="M293" s="90"/>
      <c r="N293" s="91"/>
      <c r="O293" s="65" t="s">
        <v>569</v>
      </c>
      <c r="P293" s="65" t="s">
        <v>1156</v>
      </c>
      <c r="Q293" s="67"/>
    </row>
    <row r="294" spans="1:17" ht="29.25" customHeight="1" x14ac:dyDescent="0.2">
      <c r="A294" s="81"/>
      <c r="B294" s="49"/>
      <c r="C294" s="14" t="s">
        <v>1158</v>
      </c>
      <c r="D294" s="95"/>
      <c r="E294" s="53"/>
      <c r="F294" s="21"/>
      <c r="G294" s="21"/>
      <c r="H294" s="21">
        <v>1.4</v>
      </c>
      <c r="I294" s="21"/>
      <c r="J294" s="21"/>
      <c r="K294" s="21">
        <v>0.9</v>
      </c>
      <c r="L294" s="21">
        <f>F294+I294</f>
        <v>0</v>
      </c>
      <c r="M294" s="21">
        <f>G294+J294</f>
        <v>0</v>
      </c>
      <c r="N294" s="21">
        <f>H294+K294</f>
        <v>2.2999999999999998</v>
      </c>
      <c r="O294" s="66"/>
      <c r="P294" s="66"/>
      <c r="Q294" s="68"/>
    </row>
    <row r="295" spans="1:17" ht="29.25" customHeight="1" x14ac:dyDescent="0.2">
      <c r="A295" s="80" t="s">
        <v>1065</v>
      </c>
      <c r="B295" s="48">
        <v>25</v>
      </c>
      <c r="C295" s="10" t="s">
        <v>1160</v>
      </c>
      <c r="D295" s="98" t="s">
        <v>649</v>
      </c>
      <c r="E295" s="52" t="s">
        <v>1161</v>
      </c>
      <c r="F295" s="54">
        <f>F296+G296+H296</f>
        <v>6.79</v>
      </c>
      <c r="G295" s="90"/>
      <c r="H295" s="91"/>
      <c r="I295" s="54">
        <f>I296+J296+K296</f>
        <v>0.11</v>
      </c>
      <c r="J295" s="90"/>
      <c r="K295" s="91"/>
      <c r="L295" s="54">
        <f>L296+M296+N296</f>
        <v>6.9</v>
      </c>
      <c r="M295" s="90"/>
      <c r="N295" s="91"/>
      <c r="O295" s="65" t="s">
        <v>1162</v>
      </c>
      <c r="P295" s="65" t="s">
        <v>1163</v>
      </c>
      <c r="Q295" s="67"/>
    </row>
    <row r="296" spans="1:17" ht="29.25" customHeight="1" x14ac:dyDescent="0.2">
      <c r="A296" s="81"/>
      <c r="B296" s="49"/>
      <c r="C296" s="14" t="s">
        <v>27</v>
      </c>
      <c r="D296" s="95"/>
      <c r="E296" s="53"/>
      <c r="F296" s="21"/>
      <c r="G296" s="21"/>
      <c r="H296" s="21">
        <v>6.79</v>
      </c>
      <c r="I296" s="21"/>
      <c r="J296" s="21"/>
      <c r="K296" s="21">
        <v>0.11</v>
      </c>
      <c r="L296" s="21">
        <f>F296+I296</f>
        <v>0</v>
      </c>
      <c r="M296" s="21">
        <f>G296+J296</f>
        <v>0</v>
      </c>
      <c r="N296" s="21">
        <f>H296+K296</f>
        <v>6.9</v>
      </c>
      <c r="O296" s="66"/>
      <c r="P296" s="66"/>
      <c r="Q296" s="68"/>
    </row>
    <row r="297" spans="1:17" ht="29.25" customHeight="1" x14ac:dyDescent="0.2">
      <c r="A297" s="80" t="s">
        <v>1065</v>
      </c>
      <c r="B297" s="48">
        <v>26</v>
      </c>
      <c r="C297" s="10" t="s">
        <v>1032</v>
      </c>
      <c r="D297" s="98" t="s">
        <v>1164</v>
      </c>
      <c r="E297" s="52" t="s">
        <v>1165</v>
      </c>
      <c r="F297" s="54">
        <f>F298+G298+H298</f>
        <v>1.5</v>
      </c>
      <c r="G297" s="90"/>
      <c r="H297" s="91"/>
      <c r="I297" s="54">
        <f>I298+J298+K298</f>
        <v>1.1499999999999999</v>
      </c>
      <c r="J297" s="90"/>
      <c r="K297" s="91"/>
      <c r="L297" s="54">
        <f>L298+M298+N298</f>
        <v>2.65</v>
      </c>
      <c r="M297" s="90"/>
      <c r="N297" s="91"/>
      <c r="O297" s="65" t="s">
        <v>569</v>
      </c>
      <c r="P297" s="65" t="s">
        <v>815</v>
      </c>
      <c r="Q297" s="67"/>
    </row>
    <row r="298" spans="1:17" ht="29.25" customHeight="1" x14ac:dyDescent="0.2">
      <c r="A298" s="81"/>
      <c r="B298" s="49"/>
      <c r="C298" s="14" t="s">
        <v>1094</v>
      </c>
      <c r="D298" s="95"/>
      <c r="E298" s="53"/>
      <c r="F298" s="21"/>
      <c r="G298" s="21"/>
      <c r="H298" s="21">
        <v>1.5</v>
      </c>
      <c r="I298" s="21"/>
      <c r="J298" s="21"/>
      <c r="K298" s="21">
        <v>1.1499999999999999</v>
      </c>
      <c r="L298" s="21">
        <f>F298+I298</f>
        <v>0</v>
      </c>
      <c r="M298" s="21">
        <f>G298+J298</f>
        <v>0</v>
      </c>
      <c r="N298" s="21">
        <f>H298+K298</f>
        <v>2.65</v>
      </c>
      <c r="O298" s="66"/>
      <c r="P298" s="66"/>
      <c r="Q298" s="68"/>
    </row>
    <row r="299" spans="1:17" ht="30" customHeight="1" x14ac:dyDescent="0.2">
      <c r="A299" s="80" t="s">
        <v>1065</v>
      </c>
      <c r="B299" s="48">
        <v>27</v>
      </c>
      <c r="C299" s="10" t="s">
        <v>1169</v>
      </c>
      <c r="D299" s="98" t="s">
        <v>1164</v>
      </c>
      <c r="E299" s="52" t="s">
        <v>1165</v>
      </c>
      <c r="F299" s="54">
        <f>F300+G300+H300</f>
        <v>0</v>
      </c>
      <c r="G299" s="90"/>
      <c r="H299" s="91"/>
      <c r="I299" s="54">
        <f>I300+J300+K300</f>
        <v>2.5</v>
      </c>
      <c r="J299" s="90"/>
      <c r="K299" s="91"/>
      <c r="L299" s="54">
        <f>L300+M300+N300</f>
        <v>2.5</v>
      </c>
      <c r="M299" s="90"/>
      <c r="N299" s="91"/>
      <c r="O299" s="65" t="s">
        <v>569</v>
      </c>
      <c r="P299" s="65" t="s">
        <v>875</v>
      </c>
      <c r="Q299" s="67"/>
    </row>
    <row r="300" spans="1:17" ht="30" customHeight="1" x14ac:dyDescent="0.2">
      <c r="A300" s="81"/>
      <c r="B300" s="49"/>
      <c r="C300" s="14" t="s">
        <v>214</v>
      </c>
      <c r="D300" s="95"/>
      <c r="E300" s="53"/>
      <c r="F300" s="21"/>
      <c r="G300" s="21"/>
      <c r="H300" s="21"/>
      <c r="I300" s="21"/>
      <c r="J300" s="21"/>
      <c r="K300" s="21">
        <v>2.5</v>
      </c>
      <c r="L300" s="21">
        <f>F300+I300</f>
        <v>0</v>
      </c>
      <c r="M300" s="21">
        <f>G300+J300</f>
        <v>0</v>
      </c>
      <c r="N300" s="21">
        <f>H300+K300</f>
        <v>2.5</v>
      </c>
      <c r="O300" s="66"/>
      <c r="P300" s="66"/>
      <c r="Q300" s="68"/>
    </row>
    <row r="301" spans="1:17" ht="22.5" customHeight="1" x14ac:dyDescent="0.2">
      <c r="A301" s="80" t="s">
        <v>1065</v>
      </c>
      <c r="B301" s="48">
        <v>28</v>
      </c>
      <c r="C301" s="10" t="s">
        <v>1171</v>
      </c>
      <c r="D301" s="98" t="s">
        <v>1164</v>
      </c>
      <c r="E301" s="52" t="s">
        <v>360</v>
      </c>
      <c r="F301" s="54">
        <f>F302+G302+H302</f>
        <v>1.1499999999999999</v>
      </c>
      <c r="G301" s="90"/>
      <c r="H301" s="91"/>
      <c r="I301" s="54">
        <f>I302+J302+K302</f>
        <v>3.2</v>
      </c>
      <c r="J301" s="90"/>
      <c r="K301" s="91"/>
      <c r="L301" s="54">
        <f>L302+M302+N302</f>
        <v>4.3499999999999996</v>
      </c>
      <c r="M301" s="90"/>
      <c r="N301" s="91"/>
      <c r="O301" s="65" t="s">
        <v>569</v>
      </c>
      <c r="P301" s="65" t="s">
        <v>1175</v>
      </c>
      <c r="Q301" s="67"/>
    </row>
    <row r="302" spans="1:17" ht="22.5" customHeight="1" x14ac:dyDescent="0.2">
      <c r="A302" s="81"/>
      <c r="B302" s="49"/>
      <c r="C302" s="14" t="s">
        <v>1021</v>
      </c>
      <c r="D302" s="95"/>
      <c r="E302" s="53"/>
      <c r="F302" s="21"/>
      <c r="G302" s="21"/>
      <c r="H302" s="21">
        <v>1.1499999999999999</v>
      </c>
      <c r="I302" s="21"/>
      <c r="J302" s="21"/>
      <c r="K302" s="21">
        <v>3.2</v>
      </c>
      <c r="L302" s="21">
        <f>F302+I302</f>
        <v>0</v>
      </c>
      <c r="M302" s="21">
        <f>G302+J302</f>
        <v>0</v>
      </c>
      <c r="N302" s="21">
        <f>H302+K302</f>
        <v>4.3499999999999996</v>
      </c>
      <c r="O302" s="66"/>
      <c r="P302" s="66"/>
      <c r="Q302" s="68"/>
    </row>
    <row r="303" spans="1:17" ht="22.5" customHeight="1" x14ac:dyDescent="0.2">
      <c r="A303" s="80" t="s">
        <v>1065</v>
      </c>
      <c r="B303" s="48">
        <v>29</v>
      </c>
      <c r="C303" s="10" t="s">
        <v>440</v>
      </c>
      <c r="D303" s="98" t="s">
        <v>1164</v>
      </c>
      <c r="E303" s="52" t="s">
        <v>1176</v>
      </c>
      <c r="F303" s="54">
        <f>F304+G304+H304</f>
        <v>0</v>
      </c>
      <c r="G303" s="90"/>
      <c r="H303" s="91"/>
      <c r="I303" s="54">
        <f>I304+J304+K304</f>
        <v>1.48</v>
      </c>
      <c r="J303" s="90"/>
      <c r="K303" s="91"/>
      <c r="L303" s="54">
        <f>L304+M304+N304</f>
        <v>1.48</v>
      </c>
      <c r="M303" s="90"/>
      <c r="N303" s="91"/>
      <c r="O303" s="65" t="s">
        <v>569</v>
      </c>
      <c r="P303" s="65" t="s">
        <v>1177</v>
      </c>
      <c r="Q303" s="67"/>
    </row>
    <row r="304" spans="1:17" ht="22.5" customHeight="1" x14ac:dyDescent="0.2">
      <c r="A304" s="81"/>
      <c r="B304" s="49"/>
      <c r="C304" s="14" t="s">
        <v>1179</v>
      </c>
      <c r="D304" s="95"/>
      <c r="E304" s="53"/>
      <c r="F304" s="21"/>
      <c r="G304" s="21"/>
      <c r="H304" s="21"/>
      <c r="I304" s="21"/>
      <c r="J304" s="21"/>
      <c r="K304" s="21">
        <v>1.48</v>
      </c>
      <c r="L304" s="21">
        <f>F304+I304</f>
        <v>0</v>
      </c>
      <c r="M304" s="21">
        <f>G304+J304</f>
        <v>0</v>
      </c>
      <c r="N304" s="21">
        <f>H304+K304</f>
        <v>1.48</v>
      </c>
      <c r="O304" s="66"/>
      <c r="P304" s="66"/>
      <c r="Q304" s="68"/>
    </row>
    <row r="305" spans="1:17" ht="21.75" customHeight="1" x14ac:dyDescent="0.2">
      <c r="A305" s="80" t="s">
        <v>1065</v>
      </c>
      <c r="B305" s="48">
        <v>30</v>
      </c>
      <c r="C305" s="10" t="s">
        <v>807</v>
      </c>
      <c r="D305" s="98" t="s">
        <v>1164</v>
      </c>
      <c r="E305" s="52" t="s">
        <v>1176</v>
      </c>
      <c r="F305" s="54">
        <f>F306+G306+H306</f>
        <v>2.15</v>
      </c>
      <c r="G305" s="90"/>
      <c r="H305" s="91"/>
      <c r="I305" s="54">
        <f>I306+J306+K306</f>
        <v>0.5</v>
      </c>
      <c r="J305" s="90"/>
      <c r="K305" s="91"/>
      <c r="L305" s="54">
        <f>L306+M306+N306</f>
        <v>2.65</v>
      </c>
      <c r="M305" s="90"/>
      <c r="N305" s="91"/>
      <c r="O305" s="65" t="s">
        <v>569</v>
      </c>
      <c r="P305" s="65" t="s">
        <v>638</v>
      </c>
      <c r="Q305" s="67"/>
    </row>
    <row r="306" spans="1:17" ht="21.75" customHeight="1" x14ac:dyDescent="0.2">
      <c r="A306" s="81"/>
      <c r="B306" s="49"/>
      <c r="C306" s="14" t="s">
        <v>504</v>
      </c>
      <c r="D306" s="95"/>
      <c r="E306" s="53"/>
      <c r="F306" s="21"/>
      <c r="G306" s="21"/>
      <c r="H306" s="21">
        <v>2.15</v>
      </c>
      <c r="I306" s="21"/>
      <c r="J306" s="21"/>
      <c r="K306" s="21">
        <v>0.5</v>
      </c>
      <c r="L306" s="21">
        <f>F306+I306</f>
        <v>0</v>
      </c>
      <c r="M306" s="21">
        <f>G306+J306</f>
        <v>0</v>
      </c>
      <c r="N306" s="21">
        <f>H306+K306</f>
        <v>2.65</v>
      </c>
      <c r="O306" s="66"/>
      <c r="P306" s="66"/>
      <c r="Q306" s="68"/>
    </row>
    <row r="307" spans="1:17" ht="29.25" customHeight="1" x14ac:dyDescent="0.2">
      <c r="A307" s="80" t="s">
        <v>1065</v>
      </c>
      <c r="B307" s="48">
        <v>31</v>
      </c>
      <c r="C307" s="10" t="s">
        <v>1181</v>
      </c>
      <c r="D307" s="98" t="s">
        <v>1164</v>
      </c>
      <c r="E307" s="52" t="s">
        <v>933</v>
      </c>
      <c r="F307" s="54">
        <f>F308+G308+H308</f>
        <v>9.8000000000000007</v>
      </c>
      <c r="G307" s="90"/>
      <c r="H307" s="91"/>
      <c r="I307" s="54">
        <f>I308+J308+K308</f>
        <v>1.7</v>
      </c>
      <c r="J307" s="90"/>
      <c r="K307" s="91"/>
      <c r="L307" s="54">
        <f>L308+M308+N308</f>
        <v>11.5</v>
      </c>
      <c r="M307" s="90"/>
      <c r="N307" s="91"/>
      <c r="O307" s="65" t="s">
        <v>569</v>
      </c>
      <c r="P307" s="65" t="s">
        <v>1183</v>
      </c>
      <c r="Q307" s="67"/>
    </row>
    <row r="308" spans="1:17" ht="29.25" customHeight="1" x14ac:dyDescent="0.2">
      <c r="A308" s="81"/>
      <c r="B308" s="49"/>
      <c r="C308" s="14" t="s">
        <v>1173</v>
      </c>
      <c r="D308" s="95"/>
      <c r="E308" s="53"/>
      <c r="F308" s="21"/>
      <c r="G308" s="21"/>
      <c r="H308" s="21">
        <v>9.8000000000000007</v>
      </c>
      <c r="I308" s="21"/>
      <c r="J308" s="21"/>
      <c r="K308" s="21">
        <v>1.7</v>
      </c>
      <c r="L308" s="21">
        <f>F308+I308</f>
        <v>0</v>
      </c>
      <c r="M308" s="21">
        <f>G308+J308</f>
        <v>0</v>
      </c>
      <c r="N308" s="21">
        <f>H308+K308</f>
        <v>11.5</v>
      </c>
      <c r="O308" s="66"/>
      <c r="P308" s="66"/>
      <c r="Q308" s="68"/>
    </row>
    <row r="309" spans="1:17" ht="30.75" customHeight="1" x14ac:dyDescent="0.2">
      <c r="A309" s="80" t="s">
        <v>1065</v>
      </c>
      <c r="B309" s="48">
        <v>32</v>
      </c>
      <c r="C309" s="10" t="s">
        <v>1188</v>
      </c>
      <c r="D309" s="98" t="s">
        <v>1190</v>
      </c>
      <c r="E309" s="52" t="s">
        <v>1073</v>
      </c>
      <c r="F309" s="54">
        <f>F310+G310+H310</f>
        <v>1.66</v>
      </c>
      <c r="G309" s="90"/>
      <c r="H309" s="91"/>
      <c r="I309" s="54">
        <f>I310+J310+K310</f>
        <v>5.5</v>
      </c>
      <c r="J309" s="90"/>
      <c r="K309" s="91"/>
      <c r="L309" s="54">
        <f>L310+M310+N310</f>
        <v>7.16</v>
      </c>
      <c r="M309" s="90"/>
      <c r="N309" s="91"/>
      <c r="O309" s="65" t="s">
        <v>569</v>
      </c>
      <c r="P309" s="65" t="s">
        <v>1193</v>
      </c>
      <c r="Q309" s="67"/>
    </row>
    <row r="310" spans="1:17" ht="38.25" customHeight="1" x14ac:dyDescent="0.2">
      <c r="A310" s="81"/>
      <c r="B310" s="49"/>
      <c r="C310" s="14" t="s">
        <v>1194</v>
      </c>
      <c r="D310" s="95"/>
      <c r="E310" s="53"/>
      <c r="F310" s="21"/>
      <c r="G310" s="21"/>
      <c r="H310" s="21">
        <v>1.66</v>
      </c>
      <c r="I310" s="21"/>
      <c r="J310" s="21"/>
      <c r="K310" s="21">
        <v>5.5</v>
      </c>
      <c r="L310" s="21">
        <f>F310+I310</f>
        <v>0</v>
      </c>
      <c r="M310" s="21">
        <f>G310+J310</f>
        <v>0</v>
      </c>
      <c r="N310" s="21">
        <f>H310+K310</f>
        <v>7.16</v>
      </c>
      <c r="O310" s="66"/>
      <c r="P310" s="66"/>
      <c r="Q310" s="68"/>
    </row>
    <row r="311" spans="1:17" ht="29.25" customHeight="1" x14ac:dyDescent="0.2">
      <c r="A311" s="80" t="s">
        <v>1065</v>
      </c>
      <c r="B311" s="48">
        <v>33</v>
      </c>
      <c r="C311" s="10" t="s">
        <v>1128</v>
      </c>
      <c r="D311" s="94">
        <v>31260</v>
      </c>
      <c r="E311" s="52" t="s">
        <v>1196</v>
      </c>
      <c r="F311" s="54">
        <f>F312+G312+H312</f>
        <v>10.199999999999999</v>
      </c>
      <c r="G311" s="90"/>
      <c r="H311" s="91"/>
      <c r="I311" s="54">
        <f>I312+J312+K312</f>
        <v>0</v>
      </c>
      <c r="J311" s="90"/>
      <c r="K311" s="91"/>
      <c r="L311" s="54">
        <f>L312+M312+N312</f>
        <v>10.199999999999999</v>
      </c>
      <c r="M311" s="90"/>
      <c r="N311" s="91"/>
      <c r="O311" s="65" t="s">
        <v>267</v>
      </c>
      <c r="P311" s="65" t="s">
        <v>800</v>
      </c>
      <c r="Q311" s="67"/>
    </row>
    <row r="312" spans="1:17" ht="29.25" customHeight="1" x14ac:dyDescent="0.2">
      <c r="A312" s="81"/>
      <c r="B312" s="49"/>
      <c r="C312" s="14" t="s">
        <v>1198</v>
      </c>
      <c r="D312" s="95"/>
      <c r="E312" s="53"/>
      <c r="F312" s="21"/>
      <c r="G312" s="21"/>
      <c r="H312" s="21">
        <v>10.199999999999999</v>
      </c>
      <c r="I312" s="21"/>
      <c r="J312" s="21"/>
      <c r="K312" s="21"/>
      <c r="L312" s="21">
        <f>F312+I312</f>
        <v>0</v>
      </c>
      <c r="M312" s="21">
        <f>G312+J312</f>
        <v>0</v>
      </c>
      <c r="N312" s="21">
        <f>H312+K312</f>
        <v>10.199999999999999</v>
      </c>
      <c r="O312" s="66"/>
      <c r="P312" s="66"/>
      <c r="Q312" s="68"/>
    </row>
    <row r="313" spans="1:17" ht="22.5" customHeight="1" x14ac:dyDescent="0.2">
      <c r="A313" s="80" t="s">
        <v>1065</v>
      </c>
      <c r="B313" s="48">
        <v>34</v>
      </c>
      <c r="C313" s="10" t="s">
        <v>1200</v>
      </c>
      <c r="D313" s="98" t="s">
        <v>297</v>
      </c>
      <c r="E313" s="52" t="s">
        <v>753</v>
      </c>
      <c r="F313" s="54">
        <f>F314+G314+H314</f>
        <v>4.66</v>
      </c>
      <c r="G313" s="90"/>
      <c r="H313" s="91"/>
      <c r="I313" s="54">
        <f>I314+J314+K314</f>
        <v>2.29</v>
      </c>
      <c r="J313" s="90"/>
      <c r="K313" s="91"/>
      <c r="L313" s="54">
        <f>L314+M314+N314</f>
        <v>6.95</v>
      </c>
      <c r="M313" s="90"/>
      <c r="N313" s="91"/>
      <c r="O313" s="65" t="s">
        <v>870</v>
      </c>
      <c r="P313" s="65" t="s">
        <v>1201</v>
      </c>
      <c r="Q313" s="67"/>
    </row>
    <row r="314" spans="1:17" ht="22.5" customHeight="1" x14ac:dyDescent="0.2">
      <c r="A314" s="81"/>
      <c r="B314" s="49"/>
      <c r="C314" s="14" t="s">
        <v>653</v>
      </c>
      <c r="D314" s="95"/>
      <c r="E314" s="53"/>
      <c r="F314" s="21"/>
      <c r="G314" s="21"/>
      <c r="H314" s="21">
        <v>4.66</v>
      </c>
      <c r="I314" s="21">
        <v>2.29</v>
      </c>
      <c r="J314" s="21"/>
      <c r="K314" s="21"/>
      <c r="L314" s="21">
        <f>F314+I314</f>
        <v>2.29</v>
      </c>
      <c r="M314" s="21">
        <f>G314+J314</f>
        <v>0</v>
      </c>
      <c r="N314" s="21">
        <f>H314+K314</f>
        <v>4.66</v>
      </c>
      <c r="O314" s="66"/>
      <c r="P314" s="66"/>
      <c r="Q314" s="68"/>
    </row>
    <row r="315" spans="1:17" ht="22.5" customHeight="1" x14ac:dyDescent="0.2">
      <c r="A315" s="80" t="s">
        <v>1065</v>
      </c>
      <c r="B315" s="48"/>
      <c r="C315" s="10"/>
      <c r="D315" s="69"/>
      <c r="E315" s="71"/>
      <c r="F315" s="73">
        <f>F316+G316+H316</f>
        <v>563.02</v>
      </c>
      <c r="G315" s="74"/>
      <c r="H315" s="75"/>
      <c r="I315" s="73">
        <f>I316+J316+K316</f>
        <v>82.19</v>
      </c>
      <c r="J315" s="74"/>
      <c r="K315" s="75"/>
      <c r="L315" s="73">
        <f>L316+M316+N316</f>
        <v>645.21</v>
      </c>
      <c r="M315" s="74"/>
      <c r="N315" s="75"/>
      <c r="O315" s="76"/>
      <c r="P315" s="76"/>
      <c r="Q315" s="78"/>
    </row>
    <row r="316" spans="1:17" ht="22.5" customHeight="1" x14ac:dyDescent="0.2">
      <c r="A316" s="81"/>
      <c r="B316" s="49"/>
      <c r="C316" s="14" t="s">
        <v>1189</v>
      </c>
      <c r="D316" s="70"/>
      <c r="E316" s="72"/>
      <c r="F316" s="26">
        <f t="shared" ref="F316:N316" si="6">F248+F250+F252+F254+F256+F258+F260+F262+F264+F266+F268+F270+F272+F274+F276+F278+F280+F282+F284+F286+F288+F290+F292+F294+F296+F298+F300+F302+F304+F306+F308+F310+F312+F314</f>
        <v>69.87</v>
      </c>
      <c r="G316" s="26">
        <f t="shared" si="6"/>
        <v>69.37</v>
      </c>
      <c r="H316" s="26">
        <f t="shared" si="6"/>
        <v>423.78000000000003</v>
      </c>
      <c r="I316" s="26">
        <f t="shared" si="6"/>
        <v>63.23</v>
      </c>
      <c r="J316" s="26">
        <f t="shared" si="6"/>
        <v>0</v>
      </c>
      <c r="K316" s="26">
        <f t="shared" si="6"/>
        <v>18.96</v>
      </c>
      <c r="L316" s="26">
        <f t="shared" si="6"/>
        <v>133.1</v>
      </c>
      <c r="M316" s="26">
        <f t="shared" si="6"/>
        <v>69.37</v>
      </c>
      <c r="N316" s="26">
        <f t="shared" si="6"/>
        <v>442.74000000000007</v>
      </c>
      <c r="O316" s="77"/>
      <c r="P316" s="77"/>
      <c r="Q316" s="79"/>
    </row>
    <row r="317" spans="1:17" ht="22.5" customHeight="1" x14ac:dyDescent="0.2">
      <c r="A317" s="80" t="s">
        <v>1202</v>
      </c>
      <c r="B317" s="48">
        <v>1</v>
      </c>
      <c r="C317" s="10" t="s">
        <v>1076</v>
      </c>
      <c r="D317" s="94">
        <v>26907</v>
      </c>
      <c r="E317" s="52" t="s">
        <v>1205</v>
      </c>
      <c r="F317" s="54">
        <f>F318+G318+H318</f>
        <v>24.7</v>
      </c>
      <c r="G317" s="90"/>
      <c r="H317" s="91"/>
      <c r="I317" s="54">
        <f>I318+J318+K318</f>
        <v>0</v>
      </c>
      <c r="J317" s="90"/>
      <c r="K317" s="91"/>
      <c r="L317" s="54">
        <f>L318+M318+N318</f>
        <v>24.7</v>
      </c>
      <c r="M317" s="90"/>
      <c r="N317" s="91"/>
      <c r="O317" s="65" t="s">
        <v>396</v>
      </c>
      <c r="P317" s="65" t="s">
        <v>782</v>
      </c>
      <c r="Q317" s="67"/>
    </row>
    <row r="318" spans="1:17" ht="22.5" customHeight="1" x14ac:dyDescent="0.2">
      <c r="A318" s="81"/>
      <c r="B318" s="49"/>
      <c r="C318" s="14" t="s">
        <v>1210</v>
      </c>
      <c r="D318" s="95"/>
      <c r="E318" s="53"/>
      <c r="F318" s="21"/>
      <c r="G318" s="21"/>
      <c r="H318" s="21">
        <v>24.7</v>
      </c>
      <c r="I318" s="21"/>
      <c r="J318" s="21"/>
      <c r="K318" s="21"/>
      <c r="L318" s="21">
        <f>F318+I318</f>
        <v>0</v>
      </c>
      <c r="M318" s="21">
        <f>G318+J318</f>
        <v>0</v>
      </c>
      <c r="N318" s="21">
        <f>H318+K318</f>
        <v>24.7</v>
      </c>
      <c r="O318" s="66"/>
      <c r="P318" s="66"/>
      <c r="Q318" s="68"/>
    </row>
    <row r="319" spans="1:17" ht="22.5" customHeight="1" x14ac:dyDescent="0.2">
      <c r="A319" s="80" t="s">
        <v>1202</v>
      </c>
      <c r="B319" s="48">
        <v>2</v>
      </c>
      <c r="C319" s="10" t="s">
        <v>1211</v>
      </c>
      <c r="D319" s="94">
        <v>26907</v>
      </c>
      <c r="E319" s="52" t="s">
        <v>1214</v>
      </c>
      <c r="F319" s="54">
        <f>F320+G320+H320</f>
        <v>773.1</v>
      </c>
      <c r="G319" s="90"/>
      <c r="H319" s="91"/>
      <c r="I319" s="54">
        <f>I320+J320+K320</f>
        <v>0</v>
      </c>
      <c r="J319" s="90"/>
      <c r="K319" s="91"/>
      <c r="L319" s="54">
        <f>L320+M320+N320</f>
        <v>773.1</v>
      </c>
      <c r="M319" s="90"/>
      <c r="N319" s="91"/>
      <c r="O319" s="65" t="s">
        <v>499</v>
      </c>
      <c r="P319" s="65" t="s">
        <v>1216</v>
      </c>
      <c r="Q319" s="67"/>
    </row>
    <row r="320" spans="1:17" ht="22.5" customHeight="1" x14ac:dyDescent="0.2">
      <c r="A320" s="81"/>
      <c r="B320" s="49"/>
      <c r="C320" s="14" t="s">
        <v>1217</v>
      </c>
      <c r="D320" s="95"/>
      <c r="E320" s="53"/>
      <c r="F320" s="21"/>
      <c r="G320" s="21"/>
      <c r="H320" s="21">
        <v>773.1</v>
      </c>
      <c r="I320" s="21"/>
      <c r="J320" s="21"/>
      <c r="K320" s="21"/>
      <c r="L320" s="21">
        <f>F320+I320</f>
        <v>0</v>
      </c>
      <c r="M320" s="21">
        <f>G320+J320</f>
        <v>0</v>
      </c>
      <c r="N320" s="21">
        <f>H320+K320</f>
        <v>773.1</v>
      </c>
      <c r="O320" s="66"/>
      <c r="P320" s="66"/>
      <c r="Q320" s="68"/>
    </row>
    <row r="321" spans="1:17" ht="22.5" customHeight="1" x14ac:dyDescent="0.2">
      <c r="A321" s="80" t="s">
        <v>1202</v>
      </c>
      <c r="B321" s="48">
        <v>3</v>
      </c>
      <c r="C321" s="10" t="s">
        <v>560</v>
      </c>
      <c r="D321" s="94">
        <v>26907</v>
      </c>
      <c r="E321" s="52" t="s">
        <v>1220</v>
      </c>
      <c r="F321" s="54">
        <f>F322+G322+H322</f>
        <v>6.2</v>
      </c>
      <c r="G321" s="90"/>
      <c r="H321" s="91"/>
      <c r="I321" s="54">
        <f>I322+J322+K322</f>
        <v>0</v>
      </c>
      <c r="J321" s="90"/>
      <c r="K321" s="91"/>
      <c r="L321" s="54">
        <f>L322+M322+N322</f>
        <v>6.2</v>
      </c>
      <c r="M321" s="90"/>
      <c r="N321" s="91"/>
      <c r="O321" s="65" t="s">
        <v>194</v>
      </c>
      <c r="P321" s="65" t="s">
        <v>859</v>
      </c>
      <c r="Q321" s="67"/>
    </row>
    <row r="322" spans="1:17" ht="22.5" customHeight="1" x14ac:dyDescent="0.2">
      <c r="A322" s="81"/>
      <c r="B322" s="49"/>
      <c r="C322" s="14" t="s">
        <v>1025</v>
      </c>
      <c r="D322" s="95"/>
      <c r="E322" s="53"/>
      <c r="F322" s="21"/>
      <c r="G322" s="21"/>
      <c r="H322" s="21">
        <v>6.2</v>
      </c>
      <c r="I322" s="21"/>
      <c r="J322" s="21"/>
      <c r="K322" s="21"/>
      <c r="L322" s="21">
        <f>F322+I322</f>
        <v>0</v>
      </c>
      <c r="M322" s="21">
        <f>G322+J322</f>
        <v>0</v>
      </c>
      <c r="N322" s="21">
        <f>H322+K322</f>
        <v>6.2</v>
      </c>
      <c r="O322" s="66"/>
      <c r="P322" s="66"/>
      <c r="Q322" s="68"/>
    </row>
    <row r="323" spans="1:17" ht="22.5" customHeight="1" x14ac:dyDescent="0.2">
      <c r="A323" s="80" t="s">
        <v>1202</v>
      </c>
      <c r="B323" s="48">
        <v>4</v>
      </c>
      <c r="C323" s="10" t="s">
        <v>1221</v>
      </c>
      <c r="D323" s="94">
        <v>26907</v>
      </c>
      <c r="E323" s="52" t="s">
        <v>165</v>
      </c>
      <c r="F323" s="54">
        <f>F324+G324+H324</f>
        <v>184.89999999999998</v>
      </c>
      <c r="G323" s="90"/>
      <c r="H323" s="91"/>
      <c r="I323" s="54">
        <f>I324+J324+K324</f>
        <v>0</v>
      </c>
      <c r="J323" s="90"/>
      <c r="K323" s="91"/>
      <c r="L323" s="54">
        <f>L324+M324+N324</f>
        <v>184.89999999999998</v>
      </c>
      <c r="M323" s="90"/>
      <c r="N323" s="91"/>
      <c r="O323" s="65" t="s">
        <v>499</v>
      </c>
      <c r="P323" s="65" t="s">
        <v>1223</v>
      </c>
      <c r="Q323" s="67"/>
    </row>
    <row r="324" spans="1:17" ht="22.5" customHeight="1" x14ac:dyDescent="0.2">
      <c r="A324" s="81"/>
      <c r="B324" s="49"/>
      <c r="C324" s="14" t="s">
        <v>740</v>
      </c>
      <c r="D324" s="95"/>
      <c r="E324" s="53"/>
      <c r="F324" s="21"/>
      <c r="G324" s="21">
        <v>0.26</v>
      </c>
      <c r="H324" s="21">
        <v>184.64</v>
      </c>
      <c r="I324" s="21"/>
      <c r="J324" s="21"/>
      <c r="K324" s="21"/>
      <c r="L324" s="21">
        <f>F324+I324</f>
        <v>0</v>
      </c>
      <c r="M324" s="21">
        <f>G324+J324</f>
        <v>0.26</v>
      </c>
      <c r="N324" s="21">
        <f>H324+K324</f>
        <v>184.64</v>
      </c>
      <c r="O324" s="66"/>
      <c r="P324" s="66"/>
      <c r="Q324" s="68"/>
    </row>
    <row r="325" spans="1:17" ht="22.5" customHeight="1" x14ac:dyDescent="0.2">
      <c r="A325" s="80" t="s">
        <v>1202</v>
      </c>
      <c r="B325" s="48">
        <v>5</v>
      </c>
      <c r="C325" s="10" t="s">
        <v>892</v>
      </c>
      <c r="D325" s="98" t="s">
        <v>1225</v>
      </c>
      <c r="E325" s="52" t="s">
        <v>1092</v>
      </c>
      <c r="F325" s="54">
        <f>F326+G326+H326</f>
        <v>20</v>
      </c>
      <c r="G325" s="90"/>
      <c r="H325" s="91"/>
      <c r="I325" s="54">
        <f>I326+J326+K326</f>
        <v>4</v>
      </c>
      <c r="J325" s="90"/>
      <c r="K325" s="91"/>
      <c r="L325" s="54">
        <f>L326+M326+N326</f>
        <v>24</v>
      </c>
      <c r="M325" s="90"/>
      <c r="N325" s="91"/>
      <c r="O325" s="65" t="s">
        <v>396</v>
      </c>
      <c r="P325" s="65" t="s">
        <v>259</v>
      </c>
      <c r="Q325" s="67" t="s">
        <v>884</v>
      </c>
    </row>
    <row r="326" spans="1:17" ht="30.75" customHeight="1" x14ac:dyDescent="0.2">
      <c r="A326" s="81"/>
      <c r="B326" s="49"/>
      <c r="C326" s="14" t="s">
        <v>1228</v>
      </c>
      <c r="D326" s="95"/>
      <c r="E326" s="53"/>
      <c r="F326" s="21">
        <v>5</v>
      </c>
      <c r="G326" s="21"/>
      <c r="H326" s="21">
        <v>15</v>
      </c>
      <c r="I326" s="22"/>
      <c r="J326" s="22">
        <v>4</v>
      </c>
      <c r="K326" s="22"/>
      <c r="L326" s="22">
        <f>F326+I326</f>
        <v>5</v>
      </c>
      <c r="M326" s="22">
        <f>G326+J326</f>
        <v>4</v>
      </c>
      <c r="N326" s="21">
        <f>H326+K326</f>
        <v>15</v>
      </c>
      <c r="O326" s="66"/>
      <c r="P326" s="66"/>
      <c r="Q326" s="68"/>
    </row>
    <row r="327" spans="1:17" ht="30" customHeight="1" x14ac:dyDescent="0.2">
      <c r="A327" s="80" t="s">
        <v>1202</v>
      </c>
      <c r="B327" s="48">
        <v>6</v>
      </c>
      <c r="C327" s="10" t="s">
        <v>1230</v>
      </c>
      <c r="D327" s="50" t="s">
        <v>1232</v>
      </c>
      <c r="E327" s="84" t="s">
        <v>1233</v>
      </c>
      <c r="F327" s="86">
        <f>F328+G328+H328</f>
        <v>19.73</v>
      </c>
      <c r="G327" s="96"/>
      <c r="H327" s="97"/>
      <c r="I327" s="86">
        <f>I328+J328+K328</f>
        <v>0</v>
      </c>
      <c r="J327" s="96"/>
      <c r="K327" s="97"/>
      <c r="L327" s="86">
        <f>L328+M328+N328</f>
        <v>19.73</v>
      </c>
      <c r="M327" s="96"/>
      <c r="N327" s="97"/>
      <c r="O327" s="65" t="s">
        <v>1097</v>
      </c>
      <c r="P327" s="65" t="s">
        <v>1234</v>
      </c>
      <c r="Q327" s="67"/>
    </row>
    <row r="328" spans="1:17" ht="30" customHeight="1" x14ac:dyDescent="0.2">
      <c r="A328" s="81"/>
      <c r="B328" s="49"/>
      <c r="C328" s="14" t="s">
        <v>1235</v>
      </c>
      <c r="D328" s="51"/>
      <c r="E328" s="85"/>
      <c r="F328" s="22"/>
      <c r="G328" s="22"/>
      <c r="H328" s="22">
        <v>19.73</v>
      </c>
      <c r="I328" s="22"/>
      <c r="J328" s="22"/>
      <c r="K328" s="22"/>
      <c r="L328" s="22">
        <f>F328+I328</f>
        <v>0</v>
      </c>
      <c r="M328" s="22">
        <f>G328+J328</f>
        <v>0</v>
      </c>
      <c r="N328" s="22">
        <f>H328+K328</f>
        <v>19.73</v>
      </c>
      <c r="O328" s="66"/>
      <c r="P328" s="66"/>
      <c r="Q328" s="68"/>
    </row>
    <row r="329" spans="1:17" ht="69" customHeight="1" x14ac:dyDescent="0.2">
      <c r="A329" s="80" t="s">
        <v>1202</v>
      </c>
      <c r="B329" s="48">
        <v>7</v>
      </c>
      <c r="C329" s="10" t="s">
        <v>556</v>
      </c>
      <c r="D329" s="50" t="s">
        <v>889</v>
      </c>
      <c r="E329" s="52" t="s">
        <v>1220</v>
      </c>
      <c r="F329" s="86">
        <f>F330+G330+H330</f>
        <v>682.02</v>
      </c>
      <c r="G329" s="96"/>
      <c r="H329" s="97"/>
      <c r="I329" s="86">
        <f>I330+J330+K330</f>
        <v>9.8800000000000008</v>
      </c>
      <c r="J329" s="96"/>
      <c r="K329" s="97"/>
      <c r="L329" s="86">
        <f>L330+M330+N330</f>
        <v>691.9</v>
      </c>
      <c r="M329" s="96"/>
      <c r="N329" s="97"/>
      <c r="O329" s="82" t="s">
        <v>761</v>
      </c>
      <c r="P329" s="82" t="s">
        <v>240</v>
      </c>
      <c r="Q329" s="92" t="s">
        <v>86</v>
      </c>
    </row>
    <row r="330" spans="1:17" ht="69.400000000000006" customHeight="1" x14ac:dyDescent="0.2">
      <c r="A330" s="81"/>
      <c r="B330" s="49"/>
      <c r="C330" s="14" t="s">
        <v>1236</v>
      </c>
      <c r="D330" s="51"/>
      <c r="E330" s="53"/>
      <c r="F330" s="22"/>
      <c r="G330" s="22">
        <v>682.02</v>
      </c>
      <c r="H330" s="22"/>
      <c r="I330" s="22"/>
      <c r="J330" s="22">
        <v>9.8800000000000008</v>
      </c>
      <c r="K330" s="22"/>
      <c r="L330" s="22">
        <f>F330+I330</f>
        <v>0</v>
      </c>
      <c r="M330" s="22">
        <f>G330+J330</f>
        <v>691.9</v>
      </c>
      <c r="N330" s="22">
        <f>H330+K330</f>
        <v>0</v>
      </c>
      <c r="O330" s="83"/>
      <c r="P330" s="83"/>
      <c r="Q330" s="93"/>
    </row>
    <row r="331" spans="1:17" ht="22.5" customHeight="1" x14ac:dyDescent="0.2">
      <c r="A331" s="80" t="s">
        <v>1202</v>
      </c>
      <c r="B331" s="48">
        <v>8</v>
      </c>
      <c r="C331" s="10" t="s">
        <v>661</v>
      </c>
      <c r="D331" s="94">
        <v>27790</v>
      </c>
      <c r="E331" s="52" t="s">
        <v>1214</v>
      </c>
      <c r="F331" s="54">
        <f>F332+G332+H332</f>
        <v>1278.51</v>
      </c>
      <c r="G331" s="90"/>
      <c r="H331" s="91"/>
      <c r="I331" s="54">
        <f>I332+J332+K332</f>
        <v>0</v>
      </c>
      <c r="J331" s="90"/>
      <c r="K331" s="91"/>
      <c r="L331" s="54">
        <f>L332+M332+N332</f>
        <v>1278.51</v>
      </c>
      <c r="M331" s="90"/>
      <c r="N331" s="91"/>
      <c r="O331" s="65" t="s">
        <v>234</v>
      </c>
      <c r="P331" s="65" t="s">
        <v>1237</v>
      </c>
      <c r="Q331" s="67"/>
    </row>
    <row r="332" spans="1:17" ht="22.5" customHeight="1" x14ac:dyDescent="0.2">
      <c r="A332" s="81"/>
      <c r="B332" s="49"/>
      <c r="C332" s="14" t="s">
        <v>1066</v>
      </c>
      <c r="D332" s="95"/>
      <c r="E332" s="53"/>
      <c r="F332" s="21"/>
      <c r="G332" s="21"/>
      <c r="H332" s="21">
        <v>1278.51</v>
      </c>
      <c r="I332" s="21"/>
      <c r="J332" s="21"/>
      <c r="K332" s="21"/>
      <c r="L332" s="21">
        <f>F332+I332</f>
        <v>0</v>
      </c>
      <c r="M332" s="21">
        <f>G332+J332</f>
        <v>0</v>
      </c>
      <c r="N332" s="21">
        <f>H332+K332</f>
        <v>1278.51</v>
      </c>
      <c r="O332" s="66"/>
      <c r="P332" s="66"/>
      <c r="Q332" s="68"/>
    </row>
    <row r="333" spans="1:17" ht="22.5" customHeight="1" x14ac:dyDescent="0.2">
      <c r="A333" s="80" t="s">
        <v>1202</v>
      </c>
      <c r="B333" s="48">
        <v>9</v>
      </c>
      <c r="C333" s="10" t="s">
        <v>1239</v>
      </c>
      <c r="D333" s="94">
        <v>27790</v>
      </c>
      <c r="E333" s="52" t="s">
        <v>1214</v>
      </c>
      <c r="F333" s="54">
        <f>F334+G334+H334</f>
        <v>94.97</v>
      </c>
      <c r="G333" s="90"/>
      <c r="H333" s="91"/>
      <c r="I333" s="54">
        <f>I334+J334+K334</f>
        <v>0</v>
      </c>
      <c r="J333" s="90"/>
      <c r="K333" s="91"/>
      <c r="L333" s="54">
        <f>L334+M334+N334</f>
        <v>94.97</v>
      </c>
      <c r="M333" s="90"/>
      <c r="N333" s="91"/>
      <c r="O333" s="65" t="s">
        <v>499</v>
      </c>
      <c r="P333" s="65" t="s">
        <v>1240</v>
      </c>
      <c r="Q333" s="67"/>
    </row>
    <row r="334" spans="1:17" ht="22.5" customHeight="1" x14ac:dyDescent="0.2">
      <c r="A334" s="81"/>
      <c r="B334" s="49"/>
      <c r="C334" s="14" t="s">
        <v>1244</v>
      </c>
      <c r="D334" s="95"/>
      <c r="E334" s="53"/>
      <c r="F334" s="21"/>
      <c r="G334" s="21"/>
      <c r="H334" s="21">
        <v>94.97</v>
      </c>
      <c r="I334" s="21"/>
      <c r="J334" s="21"/>
      <c r="K334" s="21"/>
      <c r="L334" s="21">
        <f>F334+I334</f>
        <v>0</v>
      </c>
      <c r="M334" s="21">
        <f>G334+J334</f>
        <v>0</v>
      </c>
      <c r="N334" s="21">
        <f>H334+K334</f>
        <v>94.97</v>
      </c>
      <c r="O334" s="66"/>
      <c r="P334" s="66"/>
      <c r="Q334" s="68"/>
    </row>
    <row r="335" spans="1:17" ht="22.5" customHeight="1" x14ac:dyDescent="0.2">
      <c r="A335" s="80" t="s">
        <v>1202</v>
      </c>
      <c r="B335" s="48">
        <v>10</v>
      </c>
      <c r="C335" s="10" t="s">
        <v>752</v>
      </c>
      <c r="D335" s="94">
        <v>27790</v>
      </c>
      <c r="E335" s="52" t="s">
        <v>1214</v>
      </c>
      <c r="F335" s="54">
        <f>F336+G336+H336</f>
        <v>42.17</v>
      </c>
      <c r="G335" s="90"/>
      <c r="H335" s="91"/>
      <c r="I335" s="54">
        <f>I336+J336+K336</f>
        <v>0</v>
      </c>
      <c r="J335" s="90"/>
      <c r="K335" s="91"/>
      <c r="L335" s="54">
        <f>L336+M336+N336</f>
        <v>42.17</v>
      </c>
      <c r="M335" s="90"/>
      <c r="N335" s="91"/>
      <c r="O335" s="65" t="s">
        <v>499</v>
      </c>
      <c r="P335" s="65" t="s">
        <v>1240</v>
      </c>
      <c r="Q335" s="67"/>
    </row>
    <row r="336" spans="1:17" ht="22.5" customHeight="1" x14ac:dyDescent="0.2">
      <c r="A336" s="81"/>
      <c r="B336" s="49"/>
      <c r="C336" s="14" t="s">
        <v>1245</v>
      </c>
      <c r="D336" s="95"/>
      <c r="E336" s="53"/>
      <c r="F336" s="21"/>
      <c r="G336" s="21"/>
      <c r="H336" s="21">
        <v>42.17</v>
      </c>
      <c r="I336" s="21"/>
      <c r="J336" s="21"/>
      <c r="K336" s="21"/>
      <c r="L336" s="21">
        <f>F336+I336</f>
        <v>0</v>
      </c>
      <c r="M336" s="21">
        <f>G336+J336</f>
        <v>0</v>
      </c>
      <c r="N336" s="21">
        <f>H336+K336</f>
        <v>42.17</v>
      </c>
      <c r="O336" s="66"/>
      <c r="P336" s="66"/>
      <c r="Q336" s="68"/>
    </row>
    <row r="337" spans="1:17" ht="22.5" customHeight="1" x14ac:dyDescent="0.2">
      <c r="A337" s="80" t="s">
        <v>1202</v>
      </c>
      <c r="B337" s="48">
        <v>11</v>
      </c>
      <c r="C337" s="10" t="s">
        <v>722</v>
      </c>
      <c r="D337" s="94">
        <v>27790</v>
      </c>
      <c r="E337" s="52" t="s">
        <v>814</v>
      </c>
      <c r="F337" s="54">
        <f>F338+G338+H338</f>
        <v>58.59</v>
      </c>
      <c r="G337" s="90"/>
      <c r="H337" s="91"/>
      <c r="I337" s="54">
        <f>I338+J338+K338</f>
        <v>0</v>
      </c>
      <c r="J337" s="90"/>
      <c r="K337" s="91"/>
      <c r="L337" s="54">
        <f>L338+M338+N338</f>
        <v>58.59</v>
      </c>
      <c r="M337" s="90"/>
      <c r="N337" s="91"/>
      <c r="O337" s="65" t="s">
        <v>1248</v>
      </c>
      <c r="P337" s="65" t="s">
        <v>409</v>
      </c>
      <c r="Q337" s="67"/>
    </row>
    <row r="338" spans="1:17" ht="22.5" customHeight="1" x14ac:dyDescent="0.2">
      <c r="A338" s="81"/>
      <c r="B338" s="49"/>
      <c r="C338" s="14" t="s">
        <v>795</v>
      </c>
      <c r="D338" s="95"/>
      <c r="E338" s="53"/>
      <c r="F338" s="21"/>
      <c r="G338" s="21"/>
      <c r="H338" s="21">
        <v>58.59</v>
      </c>
      <c r="I338" s="21"/>
      <c r="J338" s="21"/>
      <c r="K338" s="21"/>
      <c r="L338" s="21">
        <f>F338+I338</f>
        <v>0</v>
      </c>
      <c r="M338" s="21">
        <f>G338+J338</f>
        <v>0</v>
      </c>
      <c r="N338" s="21">
        <f>H338+K338</f>
        <v>58.59</v>
      </c>
      <c r="O338" s="66"/>
      <c r="P338" s="66"/>
      <c r="Q338" s="68"/>
    </row>
    <row r="339" spans="1:17" ht="22.5" customHeight="1" x14ac:dyDescent="0.2">
      <c r="A339" s="80" t="s">
        <v>1202</v>
      </c>
      <c r="B339" s="48">
        <v>12</v>
      </c>
      <c r="C339" s="10" t="s">
        <v>1250</v>
      </c>
      <c r="D339" s="94">
        <v>27790</v>
      </c>
      <c r="E339" s="52" t="s">
        <v>1252</v>
      </c>
      <c r="F339" s="54">
        <f>F340+G340+H340</f>
        <v>16.27</v>
      </c>
      <c r="G339" s="90"/>
      <c r="H339" s="91"/>
      <c r="I339" s="54">
        <f>I340+J340+K340</f>
        <v>0</v>
      </c>
      <c r="J339" s="90"/>
      <c r="K339" s="91"/>
      <c r="L339" s="54">
        <f>L340+M340+N340</f>
        <v>16.27</v>
      </c>
      <c r="M339" s="90"/>
      <c r="N339" s="91"/>
      <c r="O339" s="65" t="s">
        <v>499</v>
      </c>
      <c r="P339" s="65" t="s">
        <v>1254</v>
      </c>
      <c r="Q339" s="67"/>
    </row>
    <row r="340" spans="1:17" ht="22.5" customHeight="1" x14ac:dyDescent="0.2">
      <c r="A340" s="81"/>
      <c r="B340" s="49"/>
      <c r="C340" s="14" t="s">
        <v>62</v>
      </c>
      <c r="D340" s="95"/>
      <c r="E340" s="53"/>
      <c r="F340" s="21"/>
      <c r="G340" s="21"/>
      <c r="H340" s="21">
        <v>16.27</v>
      </c>
      <c r="I340" s="21"/>
      <c r="J340" s="21"/>
      <c r="K340" s="21"/>
      <c r="L340" s="21">
        <f>F340+I340</f>
        <v>0</v>
      </c>
      <c r="M340" s="21">
        <f>G340+J340</f>
        <v>0</v>
      </c>
      <c r="N340" s="21">
        <f>H340+K340</f>
        <v>16.27</v>
      </c>
      <c r="O340" s="66"/>
      <c r="P340" s="66"/>
      <c r="Q340" s="68"/>
    </row>
    <row r="341" spans="1:17" ht="22.5" customHeight="1" x14ac:dyDescent="0.2">
      <c r="A341" s="80" t="s">
        <v>1202</v>
      </c>
      <c r="B341" s="48">
        <v>13</v>
      </c>
      <c r="C341" s="10" t="s">
        <v>1152</v>
      </c>
      <c r="D341" s="94">
        <v>27790</v>
      </c>
      <c r="E341" s="52" t="s">
        <v>1256</v>
      </c>
      <c r="F341" s="54">
        <f>F342+G342+H342</f>
        <v>107.28</v>
      </c>
      <c r="G341" s="90"/>
      <c r="H341" s="91"/>
      <c r="I341" s="54">
        <f>I342+J342+K342</f>
        <v>0</v>
      </c>
      <c r="J341" s="90"/>
      <c r="K341" s="91"/>
      <c r="L341" s="54">
        <f>L342+M342+N342</f>
        <v>107.28</v>
      </c>
      <c r="M341" s="90"/>
      <c r="N341" s="91"/>
      <c r="O341" s="65" t="s">
        <v>194</v>
      </c>
      <c r="P341" s="65" t="s">
        <v>755</v>
      </c>
      <c r="Q341" s="67"/>
    </row>
    <row r="342" spans="1:17" ht="22.5" customHeight="1" x14ac:dyDescent="0.2">
      <c r="A342" s="81"/>
      <c r="B342" s="49"/>
      <c r="C342" s="14" t="s">
        <v>1105</v>
      </c>
      <c r="D342" s="95"/>
      <c r="E342" s="53"/>
      <c r="F342" s="21"/>
      <c r="G342" s="21">
        <v>107.28</v>
      </c>
      <c r="H342" s="21"/>
      <c r="I342" s="21"/>
      <c r="J342" s="21"/>
      <c r="K342" s="21"/>
      <c r="L342" s="21">
        <f>F342+I342</f>
        <v>0</v>
      </c>
      <c r="M342" s="21">
        <f>G342+J342</f>
        <v>107.28</v>
      </c>
      <c r="N342" s="21">
        <f>H342+K342</f>
        <v>0</v>
      </c>
      <c r="O342" s="66"/>
      <c r="P342" s="66"/>
      <c r="Q342" s="68"/>
    </row>
    <row r="343" spans="1:17" ht="22.5" customHeight="1" x14ac:dyDescent="0.2">
      <c r="A343" s="80" t="s">
        <v>1202</v>
      </c>
      <c r="B343" s="48">
        <v>14</v>
      </c>
      <c r="C343" s="10" t="s">
        <v>603</v>
      </c>
      <c r="D343" s="94">
        <v>28325</v>
      </c>
      <c r="E343" s="52" t="s">
        <v>867</v>
      </c>
      <c r="F343" s="54">
        <f>F344+G344+H344</f>
        <v>15.12</v>
      </c>
      <c r="G343" s="90"/>
      <c r="H343" s="91"/>
      <c r="I343" s="54">
        <f>I344+J344+K344</f>
        <v>0</v>
      </c>
      <c r="J343" s="90"/>
      <c r="K343" s="91"/>
      <c r="L343" s="54">
        <f>L344+M344+N344</f>
        <v>15.12</v>
      </c>
      <c r="M343" s="90"/>
      <c r="N343" s="91"/>
      <c r="O343" s="65" t="s">
        <v>396</v>
      </c>
      <c r="P343" s="65" t="s">
        <v>1258</v>
      </c>
      <c r="Q343" s="67"/>
    </row>
    <row r="344" spans="1:17" ht="22.5" customHeight="1" x14ac:dyDescent="0.2">
      <c r="A344" s="81"/>
      <c r="B344" s="49"/>
      <c r="C344" s="14" t="s">
        <v>1261</v>
      </c>
      <c r="D344" s="95"/>
      <c r="E344" s="53"/>
      <c r="F344" s="21"/>
      <c r="G344" s="21"/>
      <c r="H344" s="21">
        <v>15.12</v>
      </c>
      <c r="I344" s="21"/>
      <c r="J344" s="21"/>
      <c r="K344" s="21"/>
      <c r="L344" s="21">
        <f>F344+I344</f>
        <v>0</v>
      </c>
      <c r="M344" s="21">
        <f>G344+J344</f>
        <v>0</v>
      </c>
      <c r="N344" s="21">
        <f>H344+K344</f>
        <v>15.12</v>
      </c>
      <c r="O344" s="66"/>
      <c r="P344" s="66"/>
      <c r="Q344" s="68"/>
    </row>
    <row r="345" spans="1:17" ht="22.5" customHeight="1" x14ac:dyDescent="0.2">
      <c r="A345" s="80" t="s">
        <v>1202</v>
      </c>
      <c r="B345" s="48">
        <v>15</v>
      </c>
      <c r="C345" s="10" t="s">
        <v>1262</v>
      </c>
      <c r="D345" s="94">
        <v>28325</v>
      </c>
      <c r="E345" s="52" t="s">
        <v>1046</v>
      </c>
      <c r="F345" s="54">
        <f>F346+G346+H346</f>
        <v>74.91</v>
      </c>
      <c r="G345" s="90"/>
      <c r="H345" s="91"/>
      <c r="I345" s="54">
        <f>I346+J346+K346</f>
        <v>0</v>
      </c>
      <c r="J345" s="90"/>
      <c r="K345" s="91"/>
      <c r="L345" s="54">
        <f>L346+M346+N346</f>
        <v>74.91</v>
      </c>
      <c r="M345" s="90"/>
      <c r="N345" s="91"/>
      <c r="O345" s="65" t="s">
        <v>396</v>
      </c>
      <c r="P345" s="65" t="s">
        <v>1264</v>
      </c>
      <c r="Q345" s="67"/>
    </row>
    <row r="346" spans="1:17" ht="22.5" customHeight="1" x14ac:dyDescent="0.2">
      <c r="A346" s="81"/>
      <c r="B346" s="49"/>
      <c r="C346" s="14" t="s">
        <v>1266</v>
      </c>
      <c r="D346" s="95"/>
      <c r="E346" s="53"/>
      <c r="F346" s="21"/>
      <c r="G346" s="21"/>
      <c r="H346" s="21">
        <v>74.91</v>
      </c>
      <c r="I346" s="21"/>
      <c r="J346" s="21"/>
      <c r="K346" s="21"/>
      <c r="L346" s="21">
        <f>F346+I346</f>
        <v>0</v>
      </c>
      <c r="M346" s="21">
        <f>G346+J346</f>
        <v>0</v>
      </c>
      <c r="N346" s="21">
        <f>H346+K346</f>
        <v>74.91</v>
      </c>
      <c r="O346" s="66"/>
      <c r="P346" s="66"/>
      <c r="Q346" s="68"/>
    </row>
    <row r="347" spans="1:17" ht="22.5" customHeight="1" x14ac:dyDescent="0.2">
      <c r="A347" s="80" t="s">
        <v>1202</v>
      </c>
      <c r="B347" s="48">
        <v>16</v>
      </c>
      <c r="C347" s="10" t="s">
        <v>1267</v>
      </c>
      <c r="D347" s="94">
        <v>28325</v>
      </c>
      <c r="E347" s="52" t="s">
        <v>571</v>
      </c>
      <c r="F347" s="54">
        <f>F348+G348+H348</f>
        <v>5</v>
      </c>
      <c r="G347" s="90"/>
      <c r="H347" s="91"/>
      <c r="I347" s="54">
        <f>I348+J348+K348</f>
        <v>0</v>
      </c>
      <c r="J347" s="90"/>
      <c r="K347" s="91"/>
      <c r="L347" s="54">
        <f>L348+M348+N348</f>
        <v>5</v>
      </c>
      <c r="M347" s="90"/>
      <c r="N347" s="91"/>
      <c r="O347" s="65" t="s">
        <v>256</v>
      </c>
      <c r="P347" s="65" t="s">
        <v>334</v>
      </c>
      <c r="Q347" s="67"/>
    </row>
    <row r="348" spans="1:17" ht="22.5" customHeight="1" x14ac:dyDescent="0.2">
      <c r="A348" s="81"/>
      <c r="B348" s="49"/>
      <c r="C348" s="14" t="s">
        <v>1269</v>
      </c>
      <c r="D348" s="95"/>
      <c r="E348" s="53"/>
      <c r="F348" s="21">
        <v>5</v>
      </c>
      <c r="G348" s="21"/>
      <c r="H348" s="21"/>
      <c r="I348" s="21"/>
      <c r="J348" s="21"/>
      <c r="K348" s="21"/>
      <c r="L348" s="21">
        <f>F348+I348</f>
        <v>5</v>
      </c>
      <c r="M348" s="21">
        <f>G348+J348</f>
        <v>0</v>
      </c>
      <c r="N348" s="21">
        <f>H348+K348</f>
        <v>0</v>
      </c>
      <c r="O348" s="66"/>
      <c r="P348" s="66"/>
      <c r="Q348" s="68"/>
    </row>
    <row r="349" spans="1:17" ht="22.5" customHeight="1" x14ac:dyDescent="0.2">
      <c r="A349" s="80" t="s">
        <v>1202</v>
      </c>
      <c r="B349" s="48">
        <v>17</v>
      </c>
      <c r="C349" s="10" t="s">
        <v>1272</v>
      </c>
      <c r="D349" s="94">
        <v>28325</v>
      </c>
      <c r="E349" s="52" t="s">
        <v>59</v>
      </c>
      <c r="F349" s="54">
        <f>F350+G350+H350</f>
        <v>34.71</v>
      </c>
      <c r="G349" s="90"/>
      <c r="H349" s="91"/>
      <c r="I349" s="54">
        <f>I350+J350+K350</f>
        <v>0</v>
      </c>
      <c r="J349" s="90"/>
      <c r="K349" s="91"/>
      <c r="L349" s="54">
        <f>L350+M350+N350</f>
        <v>34.71</v>
      </c>
      <c r="M349" s="90"/>
      <c r="N349" s="91"/>
      <c r="O349" s="65" t="s">
        <v>194</v>
      </c>
      <c r="P349" s="65" t="s">
        <v>887</v>
      </c>
      <c r="Q349" s="67"/>
    </row>
    <row r="350" spans="1:17" ht="22.5" customHeight="1" x14ac:dyDescent="0.2">
      <c r="A350" s="81"/>
      <c r="B350" s="49"/>
      <c r="C350" s="14" t="s">
        <v>1275</v>
      </c>
      <c r="D350" s="95"/>
      <c r="E350" s="53"/>
      <c r="F350" s="21"/>
      <c r="G350" s="21"/>
      <c r="H350" s="21">
        <v>34.71</v>
      </c>
      <c r="I350" s="21"/>
      <c r="J350" s="21"/>
      <c r="K350" s="21"/>
      <c r="L350" s="21">
        <f>F350+I350</f>
        <v>0</v>
      </c>
      <c r="M350" s="21">
        <f>G350+J350</f>
        <v>0</v>
      </c>
      <c r="N350" s="21">
        <f>H350+K350</f>
        <v>34.71</v>
      </c>
      <c r="O350" s="66"/>
      <c r="P350" s="66"/>
      <c r="Q350" s="68"/>
    </row>
    <row r="351" spans="1:17" ht="22.5" customHeight="1" x14ac:dyDescent="0.2">
      <c r="A351" s="80" t="s">
        <v>1202</v>
      </c>
      <c r="B351" s="48">
        <v>18</v>
      </c>
      <c r="C351" s="10" t="s">
        <v>597</v>
      </c>
      <c r="D351" s="94">
        <v>28325</v>
      </c>
      <c r="E351" s="52" t="s">
        <v>1276</v>
      </c>
      <c r="F351" s="54">
        <f>F352+G352+H352</f>
        <v>173.37</v>
      </c>
      <c r="G351" s="90"/>
      <c r="H351" s="91"/>
      <c r="I351" s="54">
        <f>I352+J352+K352</f>
        <v>0</v>
      </c>
      <c r="J351" s="90"/>
      <c r="K351" s="91"/>
      <c r="L351" s="54">
        <f>L352+M352+N352</f>
        <v>173.37</v>
      </c>
      <c r="M351" s="90"/>
      <c r="N351" s="91"/>
      <c r="O351" s="65" t="s">
        <v>499</v>
      </c>
      <c r="P351" s="65" t="s">
        <v>266</v>
      </c>
      <c r="Q351" s="67"/>
    </row>
    <row r="352" spans="1:17" ht="22.5" customHeight="1" x14ac:dyDescent="0.2">
      <c r="A352" s="81"/>
      <c r="B352" s="49"/>
      <c r="C352" s="14" t="s">
        <v>695</v>
      </c>
      <c r="D352" s="95"/>
      <c r="E352" s="53"/>
      <c r="F352" s="21"/>
      <c r="G352" s="21"/>
      <c r="H352" s="21">
        <v>173.37</v>
      </c>
      <c r="I352" s="21"/>
      <c r="J352" s="21"/>
      <c r="K352" s="21"/>
      <c r="L352" s="21">
        <f>F352+I352</f>
        <v>0</v>
      </c>
      <c r="M352" s="21">
        <f>G352+J352</f>
        <v>0</v>
      </c>
      <c r="N352" s="21">
        <f>H352+K352</f>
        <v>173.37</v>
      </c>
      <c r="O352" s="66"/>
      <c r="P352" s="66"/>
      <c r="Q352" s="68"/>
    </row>
    <row r="353" spans="1:17" ht="22.5" customHeight="1" x14ac:dyDescent="0.2">
      <c r="A353" s="80" t="s">
        <v>1202</v>
      </c>
      <c r="B353" s="48">
        <v>19</v>
      </c>
      <c r="C353" s="10" t="s">
        <v>974</v>
      </c>
      <c r="D353" s="94">
        <v>28325</v>
      </c>
      <c r="E353" s="52" t="s">
        <v>1279</v>
      </c>
      <c r="F353" s="54">
        <f>F354+G354+H354</f>
        <v>7.35</v>
      </c>
      <c r="G353" s="90"/>
      <c r="H353" s="91"/>
      <c r="I353" s="54">
        <f>I354+J354+K354</f>
        <v>0</v>
      </c>
      <c r="J353" s="90"/>
      <c r="K353" s="91"/>
      <c r="L353" s="54">
        <f>L354+M354+N354</f>
        <v>7.35</v>
      </c>
      <c r="M353" s="90"/>
      <c r="N353" s="91"/>
      <c r="O353" s="65" t="s">
        <v>569</v>
      </c>
      <c r="P353" s="65" t="s">
        <v>1280</v>
      </c>
      <c r="Q353" s="67"/>
    </row>
    <row r="354" spans="1:17" ht="22.5" customHeight="1" x14ac:dyDescent="0.2">
      <c r="A354" s="81"/>
      <c r="B354" s="49"/>
      <c r="C354" s="14" t="s">
        <v>77</v>
      </c>
      <c r="D354" s="95"/>
      <c r="E354" s="53"/>
      <c r="F354" s="21"/>
      <c r="G354" s="21"/>
      <c r="H354" s="21">
        <v>7.35</v>
      </c>
      <c r="I354" s="21"/>
      <c r="J354" s="21"/>
      <c r="K354" s="21"/>
      <c r="L354" s="21">
        <f>F354+I354</f>
        <v>0</v>
      </c>
      <c r="M354" s="21">
        <f>G354+J354</f>
        <v>0</v>
      </c>
      <c r="N354" s="21">
        <f>H354+K354</f>
        <v>7.35</v>
      </c>
      <c r="O354" s="66"/>
      <c r="P354" s="66"/>
      <c r="Q354" s="68"/>
    </row>
    <row r="355" spans="1:17" ht="22.5" customHeight="1" x14ac:dyDescent="0.2">
      <c r="A355" s="80" t="s">
        <v>1202</v>
      </c>
      <c r="B355" s="48">
        <v>20</v>
      </c>
      <c r="C355" s="10" t="s">
        <v>1281</v>
      </c>
      <c r="D355" s="104" t="s">
        <v>1283</v>
      </c>
      <c r="E355" s="52" t="s">
        <v>1276</v>
      </c>
      <c r="F355" s="54">
        <f>F356+G356+H356</f>
        <v>0</v>
      </c>
      <c r="G355" s="90"/>
      <c r="H355" s="91"/>
      <c r="I355" s="54">
        <f>I356+J356+K356</f>
        <v>37.04</v>
      </c>
      <c r="J355" s="90"/>
      <c r="K355" s="91"/>
      <c r="L355" s="54">
        <f>L356+M356+N356</f>
        <v>37.04</v>
      </c>
      <c r="M355" s="90"/>
      <c r="N355" s="91"/>
      <c r="O355" s="65" t="s">
        <v>149</v>
      </c>
      <c r="P355" s="65" t="s">
        <v>1016</v>
      </c>
      <c r="Q355" s="67"/>
    </row>
    <row r="356" spans="1:17" ht="22.5" customHeight="1" x14ac:dyDescent="0.2">
      <c r="A356" s="81"/>
      <c r="B356" s="49"/>
      <c r="C356" s="14" t="s">
        <v>1168</v>
      </c>
      <c r="D356" s="105"/>
      <c r="E356" s="53"/>
      <c r="F356" s="21"/>
      <c r="G356" s="21"/>
      <c r="H356" s="21"/>
      <c r="I356" s="21">
        <v>37.04</v>
      </c>
      <c r="J356" s="21"/>
      <c r="K356" s="21"/>
      <c r="L356" s="21">
        <f>F356+I356</f>
        <v>37.04</v>
      </c>
      <c r="M356" s="21">
        <f>G356+J356</f>
        <v>0</v>
      </c>
      <c r="N356" s="21">
        <f>H356+K356</f>
        <v>0</v>
      </c>
      <c r="O356" s="66"/>
      <c r="P356" s="66"/>
      <c r="Q356" s="68"/>
    </row>
    <row r="357" spans="1:17" ht="22.5" customHeight="1" x14ac:dyDescent="0.2">
      <c r="A357" s="80" t="s">
        <v>1202</v>
      </c>
      <c r="B357" s="48">
        <v>21</v>
      </c>
      <c r="C357" s="10" t="s">
        <v>408</v>
      </c>
      <c r="D357" s="104" t="s">
        <v>1283</v>
      </c>
      <c r="E357" s="52" t="s">
        <v>1233</v>
      </c>
      <c r="F357" s="54">
        <f>F358+G358+H358</f>
        <v>0</v>
      </c>
      <c r="G357" s="90"/>
      <c r="H357" s="91"/>
      <c r="I357" s="54">
        <f>I358+J358+K358</f>
        <v>1.6</v>
      </c>
      <c r="J357" s="90"/>
      <c r="K357" s="91"/>
      <c r="L357" s="54">
        <f>L358+M358+N358</f>
        <v>1.6</v>
      </c>
      <c r="M357" s="90"/>
      <c r="N357" s="91"/>
      <c r="O357" s="65" t="s">
        <v>194</v>
      </c>
      <c r="P357" s="65" t="s">
        <v>633</v>
      </c>
      <c r="Q357" s="67"/>
    </row>
    <row r="358" spans="1:17" ht="22.5" customHeight="1" x14ac:dyDescent="0.2">
      <c r="A358" s="81"/>
      <c r="B358" s="49"/>
      <c r="C358" s="14" t="s">
        <v>692</v>
      </c>
      <c r="D358" s="105"/>
      <c r="E358" s="53"/>
      <c r="F358" s="21"/>
      <c r="G358" s="21"/>
      <c r="H358" s="21"/>
      <c r="I358" s="21">
        <v>1.6</v>
      </c>
      <c r="J358" s="21"/>
      <c r="K358" s="21"/>
      <c r="L358" s="21">
        <f>F358+I358</f>
        <v>1.6</v>
      </c>
      <c r="M358" s="21">
        <f>G358+J358</f>
        <v>0</v>
      </c>
      <c r="N358" s="21">
        <f>H358+K358</f>
        <v>0</v>
      </c>
      <c r="O358" s="66"/>
      <c r="P358" s="66"/>
      <c r="Q358" s="68"/>
    </row>
    <row r="359" spans="1:17" ht="27" customHeight="1" x14ac:dyDescent="0.2">
      <c r="A359" s="80" t="s">
        <v>1202</v>
      </c>
      <c r="B359" s="48">
        <v>22</v>
      </c>
      <c r="C359" s="10" t="s">
        <v>279</v>
      </c>
      <c r="D359" s="104" t="s">
        <v>1284</v>
      </c>
      <c r="E359" s="52" t="s">
        <v>1214</v>
      </c>
      <c r="F359" s="54">
        <f>F360+G360+H360</f>
        <v>0</v>
      </c>
      <c r="G359" s="90"/>
      <c r="H359" s="91"/>
      <c r="I359" s="54">
        <f>I360+J360+K360</f>
        <v>61.57</v>
      </c>
      <c r="J359" s="90"/>
      <c r="K359" s="91"/>
      <c r="L359" s="54">
        <f>L360+M360+N360</f>
        <v>61.57</v>
      </c>
      <c r="M359" s="90"/>
      <c r="N359" s="91"/>
      <c r="O359" s="65" t="s">
        <v>92</v>
      </c>
      <c r="P359" s="65" t="s">
        <v>125</v>
      </c>
      <c r="Q359" s="67"/>
    </row>
    <row r="360" spans="1:17" ht="27" customHeight="1" x14ac:dyDescent="0.2">
      <c r="A360" s="81"/>
      <c r="B360" s="49"/>
      <c r="C360" s="14" t="s">
        <v>466</v>
      </c>
      <c r="D360" s="105"/>
      <c r="E360" s="53"/>
      <c r="F360" s="21"/>
      <c r="G360" s="21"/>
      <c r="H360" s="21"/>
      <c r="I360" s="21">
        <v>61.57</v>
      </c>
      <c r="J360" s="21"/>
      <c r="K360" s="21"/>
      <c r="L360" s="21">
        <f>F360+I360</f>
        <v>61.57</v>
      </c>
      <c r="M360" s="21">
        <f>G360+J360</f>
        <v>0</v>
      </c>
      <c r="N360" s="21">
        <f>H360+K360</f>
        <v>0</v>
      </c>
      <c r="O360" s="66"/>
      <c r="P360" s="66"/>
      <c r="Q360" s="68"/>
    </row>
    <row r="361" spans="1:17" ht="30" customHeight="1" x14ac:dyDescent="0.2">
      <c r="A361" s="80" t="s">
        <v>1202</v>
      </c>
      <c r="B361" s="48">
        <v>23</v>
      </c>
      <c r="C361" s="10" t="s">
        <v>19</v>
      </c>
      <c r="D361" s="104" t="s">
        <v>21</v>
      </c>
      <c r="E361" s="52" t="s">
        <v>1285</v>
      </c>
      <c r="F361" s="54">
        <f>F362+G362+H362</f>
        <v>0</v>
      </c>
      <c r="G361" s="90"/>
      <c r="H361" s="91"/>
      <c r="I361" s="54">
        <f>I362+J362+K362</f>
        <v>204.21</v>
      </c>
      <c r="J361" s="90"/>
      <c r="K361" s="91"/>
      <c r="L361" s="54">
        <f>L362+M362+N362</f>
        <v>204.21</v>
      </c>
      <c r="M361" s="90"/>
      <c r="N361" s="91"/>
      <c r="O361" s="65" t="s">
        <v>49</v>
      </c>
      <c r="P361" s="65" t="s">
        <v>1289</v>
      </c>
      <c r="Q361" s="67"/>
    </row>
    <row r="362" spans="1:17" ht="30" customHeight="1" x14ac:dyDescent="0.2">
      <c r="A362" s="81"/>
      <c r="B362" s="49"/>
      <c r="C362" s="14" t="s">
        <v>67</v>
      </c>
      <c r="D362" s="105"/>
      <c r="E362" s="53"/>
      <c r="F362" s="21"/>
      <c r="G362" s="21"/>
      <c r="H362" s="21"/>
      <c r="I362" s="21">
        <v>204.21</v>
      </c>
      <c r="J362" s="21"/>
      <c r="K362" s="21"/>
      <c r="L362" s="21">
        <f>F362+I362</f>
        <v>204.21</v>
      </c>
      <c r="M362" s="21">
        <f>G362+J362</f>
        <v>0</v>
      </c>
      <c r="N362" s="21">
        <f>H362+K362</f>
        <v>0</v>
      </c>
      <c r="O362" s="66"/>
      <c r="P362" s="66"/>
      <c r="Q362" s="68"/>
    </row>
    <row r="363" spans="1:17" ht="30" customHeight="1" x14ac:dyDescent="0.2">
      <c r="A363" s="80" t="s">
        <v>1202</v>
      </c>
      <c r="B363" s="48">
        <v>24</v>
      </c>
      <c r="C363" s="10" t="s">
        <v>1080</v>
      </c>
      <c r="D363" s="104" t="s">
        <v>931</v>
      </c>
      <c r="E363" s="52" t="s">
        <v>1285</v>
      </c>
      <c r="F363" s="54">
        <f>F364+G364+H364</f>
        <v>438</v>
      </c>
      <c r="G363" s="90"/>
      <c r="H363" s="91"/>
      <c r="I363" s="54">
        <f>I364+J364+K364</f>
        <v>151</v>
      </c>
      <c r="J363" s="90"/>
      <c r="K363" s="91"/>
      <c r="L363" s="54">
        <f>L364+M364+N364</f>
        <v>589</v>
      </c>
      <c r="M363" s="90"/>
      <c r="N363" s="91"/>
      <c r="O363" s="65" t="s">
        <v>1290</v>
      </c>
      <c r="P363" s="65" t="s">
        <v>1292</v>
      </c>
      <c r="Q363" s="67"/>
    </row>
    <row r="364" spans="1:17" ht="30" customHeight="1" x14ac:dyDescent="0.2">
      <c r="A364" s="81"/>
      <c r="B364" s="49"/>
      <c r="C364" s="14" t="s">
        <v>181</v>
      </c>
      <c r="D364" s="105"/>
      <c r="E364" s="53"/>
      <c r="F364" s="21"/>
      <c r="G364" s="21">
        <v>438</v>
      </c>
      <c r="H364" s="21"/>
      <c r="I364" s="21"/>
      <c r="J364" s="21">
        <v>151</v>
      </c>
      <c r="K364" s="21"/>
      <c r="L364" s="21">
        <f>F364+I364</f>
        <v>0</v>
      </c>
      <c r="M364" s="21">
        <f>G364+J364</f>
        <v>589</v>
      </c>
      <c r="N364" s="21">
        <f>H364+K364</f>
        <v>0</v>
      </c>
      <c r="O364" s="66"/>
      <c r="P364" s="66"/>
      <c r="Q364" s="68"/>
    </row>
    <row r="365" spans="1:17" ht="22.5" customHeight="1" x14ac:dyDescent="0.2">
      <c r="A365" s="80" t="s">
        <v>1202</v>
      </c>
      <c r="B365" s="48">
        <v>25</v>
      </c>
      <c r="C365" s="10" t="s">
        <v>1297</v>
      </c>
      <c r="D365" s="104" t="s">
        <v>1301</v>
      </c>
      <c r="E365" s="52" t="s">
        <v>316</v>
      </c>
      <c r="F365" s="54">
        <f>F366+G366+H366</f>
        <v>112</v>
      </c>
      <c r="G365" s="90"/>
      <c r="H365" s="91"/>
      <c r="I365" s="54">
        <f>I366+J366+K366</f>
        <v>26</v>
      </c>
      <c r="J365" s="90"/>
      <c r="K365" s="91"/>
      <c r="L365" s="54">
        <f>L366+M366+N366</f>
        <v>138</v>
      </c>
      <c r="M365" s="90"/>
      <c r="N365" s="91"/>
      <c r="O365" s="65" t="s">
        <v>813</v>
      </c>
      <c r="P365" s="65" t="s">
        <v>1305</v>
      </c>
      <c r="Q365" s="67"/>
    </row>
    <row r="366" spans="1:17" ht="22.5" customHeight="1" x14ac:dyDescent="0.2">
      <c r="A366" s="81"/>
      <c r="B366" s="49"/>
      <c r="C366" s="14" t="s">
        <v>1271</v>
      </c>
      <c r="D366" s="105"/>
      <c r="E366" s="53"/>
      <c r="F366" s="21"/>
      <c r="G366" s="21">
        <v>112</v>
      </c>
      <c r="H366" s="21"/>
      <c r="I366" s="21">
        <v>2</v>
      </c>
      <c r="J366" s="21">
        <v>24</v>
      </c>
      <c r="K366" s="21"/>
      <c r="L366" s="21">
        <f>F366+I366</f>
        <v>2</v>
      </c>
      <c r="M366" s="21">
        <f>G366+J366</f>
        <v>136</v>
      </c>
      <c r="N366" s="21">
        <f>H366+K366</f>
        <v>0</v>
      </c>
      <c r="O366" s="66"/>
      <c r="P366" s="66"/>
      <c r="Q366" s="68"/>
    </row>
    <row r="367" spans="1:17" ht="30" customHeight="1" x14ac:dyDescent="0.2">
      <c r="A367" s="80" t="s">
        <v>1202</v>
      </c>
      <c r="B367" s="48">
        <v>26</v>
      </c>
      <c r="C367" s="10" t="s">
        <v>835</v>
      </c>
      <c r="D367" s="94">
        <v>36250</v>
      </c>
      <c r="E367" s="52" t="s">
        <v>1285</v>
      </c>
      <c r="F367" s="54">
        <f>F368+G368+H368</f>
        <v>7.9899999999999993</v>
      </c>
      <c r="G367" s="90"/>
      <c r="H367" s="91"/>
      <c r="I367" s="54">
        <f>I368+J368+K368</f>
        <v>0</v>
      </c>
      <c r="J367" s="90"/>
      <c r="K367" s="91"/>
      <c r="L367" s="54">
        <f>L368+M368+N368</f>
        <v>7.9899999999999993</v>
      </c>
      <c r="M367" s="90"/>
      <c r="N367" s="91"/>
      <c r="O367" s="65" t="s">
        <v>569</v>
      </c>
      <c r="P367" s="65" t="s">
        <v>1008</v>
      </c>
      <c r="Q367" s="67"/>
    </row>
    <row r="368" spans="1:17" ht="30" customHeight="1" x14ac:dyDescent="0.2">
      <c r="A368" s="81"/>
      <c r="B368" s="49"/>
      <c r="C368" s="14" t="s">
        <v>878</v>
      </c>
      <c r="D368" s="95"/>
      <c r="E368" s="53"/>
      <c r="F368" s="21">
        <v>0.26</v>
      </c>
      <c r="G368" s="21">
        <v>1.42</v>
      </c>
      <c r="H368" s="21">
        <v>6.31</v>
      </c>
      <c r="I368" s="21"/>
      <c r="J368" s="21"/>
      <c r="K368" s="21"/>
      <c r="L368" s="21">
        <f>F368+I368</f>
        <v>0.26</v>
      </c>
      <c r="M368" s="21">
        <f>G368+J368</f>
        <v>1.42</v>
      </c>
      <c r="N368" s="21">
        <f>H368+K368</f>
        <v>6.31</v>
      </c>
      <c r="O368" s="66"/>
      <c r="P368" s="66"/>
      <c r="Q368" s="68"/>
    </row>
    <row r="369" spans="1:17" ht="30" customHeight="1" x14ac:dyDescent="0.2">
      <c r="A369" s="80" t="s">
        <v>1202</v>
      </c>
      <c r="B369" s="48">
        <v>27</v>
      </c>
      <c r="C369" s="27" t="s">
        <v>1308</v>
      </c>
      <c r="D369" s="36">
        <v>41551</v>
      </c>
      <c r="E369" s="31" t="s">
        <v>1309</v>
      </c>
      <c r="F369" s="86">
        <f>SUM(F370:H370)</f>
        <v>0</v>
      </c>
      <c r="G369" s="96"/>
      <c r="H369" s="97"/>
      <c r="I369" s="86">
        <f>SUM(I370:K370)</f>
        <v>54</v>
      </c>
      <c r="J369" s="96"/>
      <c r="K369" s="97"/>
      <c r="L369" s="86">
        <f>SUM(L370:N370)</f>
        <v>54</v>
      </c>
      <c r="M369" s="96"/>
      <c r="N369" s="97"/>
      <c r="O369" s="102" t="s">
        <v>1310</v>
      </c>
      <c r="P369" s="102" t="s">
        <v>916</v>
      </c>
      <c r="Q369" s="92" t="s">
        <v>86</v>
      </c>
    </row>
    <row r="370" spans="1:17" ht="30" customHeight="1" x14ac:dyDescent="0.2">
      <c r="A370" s="81"/>
      <c r="B370" s="49"/>
      <c r="C370" s="27" t="s">
        <v>988</v>
      </c>
      <c r="D370" s="37" t="s">
        <v>1015</v>
      </c>
      <c r="E370" s="31" t="s">
        <v>1311</v>
      </c>
      <c r="F370" s="22"/>
      <c r="G370" s="22"/>
      <c r="H370" s="30"/>
      <c r="I370" s="22">
        <v>54</v>
      </c>
      <c r="J370" s="22"/>
      <c r="K370" s="30"/>
      <c r="L370" s="22">
        <f>SUM(F370,I370)</f>
        <v>54</v>
      </c>
      <c r="M370" s="22">
        <f>SUM(G370,J370)</f>
        <v>0</v>
      </c>
      <c r="N370" s="22">
        <f>SUM(H370,K370)</f>
        <v>0</v>
      </c>
      <c r="O370" s="103"/>
      <c r="P370" s="103"/>
      <c r="Q370" s="93"/>
    </row>
    <row r="371" spans="1:17" ht="33.75" customHeight="1" x14ac:dyDescent="0.2">
      <c r="A371" s="80" t="s">
        <v>1202</v>
      </c>
      <c r="B371" s="48">
        <v>28</v>
      </c>
      <c r="C371" s="10" t="s">
        <v>702</v>
      </c>
      <c r="D371" s="23">
        <v>42059</v>
      </c>
      <c r="E371" s="98" t="s">
        <v>571</v>
      </c>
      <c r="F371" s="54">
        <f>SUM(F372:H372)</f>
        <v>10.299999999999999</v>
      </c>
      <c r="G371" s="90"/>
      <c r="H371" s="91"/>
      <c r="I371" s="54">
        <f>SUM(I372:K372)</f>
        <v>0.1</v>
      </c>
      <c r="J371" s="90"/>
      <c r="K371" s="91"/>
      <c r="L371" s="54">
        <f>SUM(L372:N372)</f>
        <v>10.4</v>
      </c>
      <c r="M371" s="90"/>
      <c r="N371" s="91"/>
      <c r="O371" s="100" t="s">
        <v>618</v>
      </c>
      <c r="P371" s="100" t="s">
        <v>1300</v>
      </c>
      <c r="Q371" s="67" t="s">
        <v>884</v>
      </c>
    </row>
    <row r="372" spans="1:17" ht="39" customHeight="1" x14ac:dyDescent="0.2">
      <c r="A372" s="81"/>
      <c r="B372" s="49"/>
      <c r="C372" s="27" t="s">
        <v>1313</v>
      </c>
      <c r="D372" s="37" t="s">
        <v>1314</v>
      </c>
      <c r="E372" s="95"/>
      <c r="F372" s="21"/>
      <c r="G372" s="34">
        <v>1.7</v>
      </c>
      <c r="H372" s="34">
        <v>8.6</v>
      </c>
      <c r="I372" s="21"/>
      <c r="J372" s="34">
        <v>0.1</v>
      </c>
      <c r="K372" s="34"/>
      <c r="L372" s="21">
        <f>SUM(F372,I372)</f>
        <v>0</v>
      </c>
      <c r="M372" s="21">
        <f>SUM(G372,J372)</f>
        <v>1.8</v>
      </c>
      <c r="N372" s="21">
        <f>SUM(H372,K372)</f>
        <v>8.6</v>
      </c>
      <c r="O372" s="101"/>
      <c r="P372" s="101"/>
      <c r="Q372" s="68"/>
    </row>
    <row r="373" spans="1:17" ht="37.5" customHeight="1" x14ac:dyDescent="0.2">
      <c r="A373" s="80" t="s">
        <v>1202</v>
      </c>
      <c r="B373" s="48">
        <v>29</v>
      </c>
      <c r="C373" s="10" t="s">
        <v>1042</v>
      </c>
      <c r="D373" s="23">
        <v>42458</v>
      </c>
      <c r="E373" s="50" t="s">
        <v>1285</v>
      </c>
      <c r="F373" s="86"/>
      <c r="G373" s="96"/>
      <c r="H373" s="97"/>
      <c r="I373" s="86">
        <f>SUM(I374:K374)</f>
        <v>0.02</v>
      </c>
      <c r="J373" s="96"/>
      <c r="K373" s="97"/>
      <c r="L373" s="86">
        <f>SUM(L374:N374)</f>
        <v>0.02</v>
      </c>
      <c r="M373" s="96"/>
      <c r="N373" s="97"/>
      <c r="O373" s="102" t="s">
        <v>1315</v>
      </c>
      <c r="P373" s="102" t="s">
        <v>1167</v>
      </c>
      <c r="Q373" s="92" t="s">
        <v>884</v>
      </c>
    </row>
    <row r="374" spans="1:17" ht="77.25" customHeight="1" x14ac:dyDescent="0.2">
      <c r="A374" s="81"/>
      <c r="B374" s="49"/>
      <c r="C374" s="27" t="s">
        <v>191</v>
      </c>
      <c r="D374" s="37" t="s">
        <v>1317</v>
      </c>
      <c r="E374" s="51"/>
      <c r="F374" s="22"/>
      <c r="G374" s="30"/>
      <c r="H374" s="30"/>
      <c r="I374" s="22"/>
      <c r="J374" s="30">
        <v>0.02</v>
      </c>
      <c r="K374" s="30"/>
      <c r="L374" s="22">
        <f>SUM(F374,I374)</f>
        <v>0</v>
      </c>
      <c r="M374" s="22">
        <f>SUM(G374,J374)</f>
        <v>0.02</v>
      </c>
      <c r="N374" s="22">
        <f>SUM(H374,K374)</f>
        <v>0</v>
      </c>
      <c r="O374" s="103"/>
      <c r="P374" s="103"/>
      <c r="Q374" s="93"/>
    </row>
    <row r="375" spans="1:17" ht="22.5" customHeight="1" x14ac:dyDescent="0.2">
      <c r="A375" s="80" t="s">
        <v>1202</v>
      </c>
      <c r="B375" s="48"/>
      <c r="C375" s="10"/>
      <c r="D375" s="69"/>
      <c r="E375" s="71"/>
      <c r="F375" s="73">
        <f>F376+G376+H376</f>
        <v>4187.1899999999996</v>
      </c>
      <c r="G375" s="74"/>
      <c r="H375" s="75"/>
      <c r="I375" s="73">
        <f>I376+J376+K376</f>
        <v>549.42000000000007</v>
      </c>
      <c r="J375" s="74"/>
      <c r="K375" s="75"/>
      <c r="L375" s="73">
        <f>L376+M376+N376</f>
        <v>4736.6099999999997</v>
      </c>
      <c r="M375" s="74"/>
      <c r="N375" s="75"/>
      <c r="O375" s="76"/>
      <c r="P375" s="76"/>
      <c r="Q375" s="78"/>
    </row>
    <row r="376" spans="1:17" ht="28.5" customHeight="1" x14ac:dyDescent="0.2">
      <c r="A376" s="81"/>
      <c r="B376" s="49"/>
      <c r="C376" s="14" t="s">
        <v>591</v>
      </c>
      <c r="D376" s="70"/>
      <c r="E376" s="72"/>
      <c r="F376" s="26">
        <f t="shared" ref="F376:N376" si="7">F318+F320+F322+F324+F326+F328+F330+F332+F334+F336+F338+F340+F342+F344+F346+F348+F350+F352+F354+F356+F358+F360+F362+F364+F366+F368+F370+F372+F374</f>
        <v>10.26</v>
      </c>
      <c r="G376" s="26">
        <f t="shared" si="7"/>
        <v>1342.68</v>
      </c>
      <c r="H376" s="26">
        <f t="shared" si="7"/>
        <v>2834.2499999999995</v>
      </c>
      <c r="I376" s="26">
        <f t="shared" si="7"/>
        <v>360.42</v>
      </c>
      <c r="J376" s="26">
        <f t="shared" si="7"/>
        <v>189</v>
      </c>
      <c r="K376" s="26">
        <f t="shared" si="7"/>
        <v>0</v>
      </c>
      <c r="L376" s="26">
        <f t="shared" si="7"/>
        <v>370.68</v>
      </c>
      <c r="M376" s="26">
        <f t="shared" si="7"/>
        <v>1531.68</v>
      </c>
      <c r="N376" s="26">
        <f t="shared" si="7"/>
        <v>2834.2499999999995</v>
      </c>
      <c r="O376" s="77"/>
      <c r="P376" s="77"/>
      <c r="Q376" s="79"/>
    </row>
    <row r="377" spans="1:17" ht="30" customHeight="1" x14ac:dyDescent="0.2">
      <c r="A377" s="80" t="s">
        <v>545</v>
      </c>
      <c r="B377" s="48">
        <v>1</v>
      </c>
      <c r="C377" s="10" t="s">
        <v>130</v>
      </c>
      <c r="D377" s="98" t="s">
        <v>1319</v>
      </c>
      <c r="E377" s="84" t="s">
        <v>1321</v>
      </c>
      <c r="F377" s="54">
        <f>F378+G378+H378</f>
        <v>0</v>
      </c>
      <c r="G377" s="90"/>
      <c r="H377" s="91"/>
      <c r="I377" s="54">
        <f>I378+J378+K378</f>
        <v>59.99</v>
      </c>
      <c r="J377" s="90"/>
      <c r="K377" s="91"/>
      <c r="L377" s="54">
        <f>L378+M378+N378</f>
        <v>59.99</v>
      </c>
      <c r="M377" s="90"/>
      <c r="N377" s="91"/>
      <c r="O377" s="65" t="s">
        <v>194</v>
      </c>
      <c r="P377" s="65" t="s">
        <v>1063</v>
      </c>
      <c r="Q377" s="67"/>
    </row>
    <row r="378" spans="1:17" ht="30" customHeight="1" x14ac:dyDescent="0.2">
      <c r="A378" s="81"/>
      <c r="B378" s="49"/>
      <c r="C378" s="14" t="s">
        <v>106</v>
      </c>
      <c r="D378" s="95"/>
      <c r="E378" s="85"/>
      <c r="F378" s="21"/>
      <c r="G378" s="21"/>
      <c r="H378" s="21"/>
      <c r="I378" s="21">
        <v>59.99</v>
      </c>
      <c r="J378" s="21"/>
      <c r="K378" s="21"/>
      <c r="L378" s="21">
        <f>F378+I378</f>
        <v>59.99</v>
      </c>
      <c r="M378" s="21">
        <f>G378+J378</f>
        <v>0</v>
      </c>
      <c r="N378" s="21">
        <f>H378+K378</f>
        <v>0</v>
      </c>
      <c r="O378" s="66"/>
      <c r="P378" s="66"/>
      <c r="Q378" s="68"/>
    </row>
    <row r="379" spans="1:17" ht="30" customHeight="1" x14ac:dyDescent="0.2">
      <c r="A379" s="80" t="s">
        <v>545</v>
      </c>
      <c r="B379" s="48">
        <v>2</v>
      </c>
      <c r="C379" s="10" t="s">
        <v>313</v>
      </c>
      <c r="D379" s="94">
        <v>27481</v>
      </c>
      <c r="E379" s="84" t="s">
        <v>1324</v>
      </c>
      <c r="F379" s="54">
        <f>F380+G380+H380</f>
        <v>67.989999999999995</v>
      </c>
      <c r="G379" s="90"/>
      <c r="H379" s="91"/>
      <c r="I379" s="54">
        <f>I380+J380+K380</f>
        <v>0</v>
      </c>
      <c r="J379" s="90"/>
      <c r="K379" s="91"/>
      <c r="L379" s="54">
        <f>L380+M380+N380</f>
        <v>67.989999999999995</v>
      </c>
      <c r="M379" s="90"/>
      <c r="N379" s="91"/>
      <c r="O379" s="65" t="s">
        <v>194</v>
      </c>
      <c r="P379" s="65" t="s">
        <v>1326</v>
      </c>
      <c r="Q379" s="67"/>
    </row>
    <row r="380" spans="1:17" ht="30" customHeight="1" x14ac:dyDescent="0.2">
      <c r="A380" s="81"/>
      <c r="B380" s="49"/>
      <c r="C380" s="14" t="s">
        <v>581</v>
      </c>
      <c r="D380" s="95"/>
      <c r="E380" s="85"/>
      <c r="F380" s="21">
        <v>67.989999999999995</v>
      </c>
      <c r="G380" s="21"/>
      <c r="H380" s="21"/>
      <c r="I380" s="21"/>
      <c r="J380" s="21"/>
      <c r="K380" s="21"/>
      <c r="L380" s="21">
        <f>F380+I380</f>
        <v>67.989999999999995</v>
      </c>
      <c r="M380" s="21">
        <f>G380+J380</f>
        <v>0</v>
      </c>
      <c r="N380" s="21">
        <f>H380+K380</f>
        <v>0</v>
      </c>
      <c r="O380" s="66"/>
      <c r="P380" s="66"/>
      <c r="Q380" s="68"/>
    </row>
    <row r="381" spans="1:17" ht="22.5" customHeight="1" x14ac:dyDescent="0.2">
      <c r="A381" s="80" t="s">
        <v>545</v>
      </c>
      <c r="B381" s="48">
        <v>3</v>
      </c>
      <c r="C381" s="10" t="s">
        <v>710</v>
      </c>
      <c r="D381" s="94">
        <v>27481</v>
      </c>
      <c r="E381" s="84" t="s">
        <v>1324</v>
      </c>
      <c r="F381" s="54">
        <f>F382+G382+H382</f>
        <v>67.12</v>
      </c>
      <c r="G381" s="90"/>
      <c r="H381" s="91"/>
      <c r="I381" s="54">
        <f>I382+J382+K382</f>
        <v>0</v>
      </c>
      <c r="J381" s="90"/>
      <c r="K381" s="91"/>
      <c r="L381" s="54">
        <f>L382+M382+N382</f>
        <v>67.12</v>
      </c>
      <c r="M381" s="90"/>
      <c r="N381" s="91"/>
      <c r="O381" s="65" t="s">
        <v>194</v>
      </c>
      <c r="P381" s="65" t="s">
        <v>607</v>
      </c>
      <c r="Q381" s="67"/>
    </row>
    <row r="382" spans="1:17" ht="22.5" customHeight="1" x14ac:dyDescent="0.2">
      <c r="A382" s="81"/>
      <c r="B382" s="49"/>
      <c r="C382" s="14" t="s">
        <v>1253</v>
      </c>
      <c r="D382" s="95"/>
      <c r="E382" s="85"/>
      <c r="F382" s="21">
        <v>67.12</v>
      </c>
      <c r="G382" s="21"/>
      <c r="H382" s="21"/>
      <c r="I382" s="21"/>
      <c r="J382" s="21"/>
      <c r="K382" s="21"/>
      <c r="L382" s="21">
        <f>F382+I382</f>
        <v>67.12</v>
      </c>
      <c r="M382" s="21">
        <f>G382+J382</f>
        <v>0</v>
      </c>
      <c r="N382" s="21">
        <f>H382+K382</f>
        <v>0</v>
      </c>
      <c r="O382" s="66"/>
      <c r="P382" s="66"/>
      <c r="Q382" s="68"/>
    </row>
    <row r="383" spans="1:17" ht="22.5" customHeight="1" x14ac:dyDescent="0.2">
      <c r="A383" s="80" t="s">
        <v>545</v>
      </c>
      <c r="B383" s="48">
        <v>4</v>
      </c>
      <c r="C383" s="10" t="s">
        <v>180</v>
      </c>
      <c r="D383" s="98" t="s">
        <v>1319</v>
      </c>
      <c r="E383" s="84" t="s">
        <v>1329</v>
      </c>
      <c r="F383" s="54">
        <f>F384+G384+H384</f>
        <v>0</v>
      </c>
      <c r="G383" s="90"/>
      <c r="H383" s="91"/>
      <c r="I383" s="54">
        <f>I384+J384+K384</f>
        <v>290.19</v>
      </c>
      <c r="J383" s="90"/>
      <c r="K383" s="91"/>
      <c r="L383" s="54">
        <f>L384+M384+N384</f>
        <v>290.19</v>
      </c>
      <c r="M383" s="90"/>
      <c r="N383" s="91"/>
      <c r="O383" s="65" t="s">
        <v>194</v>
      </c>
      <c r="P383" s="65" t="s">
        <v>874</v>
      </c>
      <c r="Q383" s="67"/>
    </row>
    <row r="384" spans="1:17" ht="22.5" customHeight="1" x14ac:dyDescent="0.2">
      <c r="A384" s="81"/>
      <c r="B384" s="49"/>
      <c r="C384" s="14" t="s">
        <v>1089</v>
      </c>
      <c r="D384" s="95"/>
      <c r="E384" s="85"/>
      <c r="F384" s="21"/>
      <c r="G384" s="21"/>
      <c r="H384" s="21"/>
      <c r="I384" s="21">
        <v>290.19</v>
      </c>
      <c r="J384" s="21"/>
      <c r="K384" s="21"/>
      <c r="L384" s="21">
        <f>F384+I384</f>
        <v>290.19</v>
      </c>
      <c r="M384" s="21">
        <f>G384+J384</f>
        <v>0</v>
      </c>
      <c r="N384" s="21">
        <f>H384+K384</f>
        <v>0</v>
      </c>
      <c r="O384" s="66"/>
      <c r="P384" s="66"/>
      <c r="Q384" s="68"/>
    </row>
    <row r="385" spans="1:17" ht="30" customHeight="1" x14ac:dyDescent="0.2">
      <c r="A385" s="80" t="s">
        <v>545</v>
      </c>
      <c r="B385" s="48">
        <v>5</v>
      </c>
      <c r="C385" s="10" t="s">
        <v>94</v>
      </c>
      <c r="D385" s="94">
        <v>27820</v>
      </c>
      <c r="E385" s="84" t="s">
        <v>1331</v>
      </c>
      <c r="F385" s="54">
        <f>F386+G386+H386</f>
        <v>42.68</v>
      </c>
      <c r="G385" s="90"/>
      <c r="H385" s="91"/>
      <c r="I385" s="54">
        <f>I386+J386+K386</f>
        <v>0</v>
      </c>
      <c r="J385" s="90"/>
      <c r="K385" s="91"/>
      <c r="L385" s="54">
        <f>L386+M386+N386</f>
        <v>42.68</v>
      </c>
      <c r="M385" s="90"/>
      <c r="N385" s="91"/>
      <c r="O385" s="65" t="s">
        <v>194</v>
      </c>
      <c r="P385" s="65" t="s">
        <v>679</v>
      </c>
      <c r="Q385" s="67"/>
    </row>
    <row r="386" spans="1:17" ht="30" customHeight="1" x14ac:dyDescent="0.2">
      <c r="A386" s="81"/>
      <c r="B386" s="49"/>
      <c r="C386" s="14" t="s">
        <v>749</v>
      </c>
      <c r="D386" s="95"/>
      <c r="E386" s="85"/>
      <c r="F386" s="21"/>
      <c r="G386" s="21">
        <v>42.68</v>
      </c>
      <c r="H386" s="21"/>
      <c r="I386" s="21"/>
      <c r="J386" s="21"/>
      <c r="K386" s="21"/>
      <c r="L386" s="21">
        <f>F386+I386</f>
        <v>0</v>
      </c>
      <c r="M386" s="21">
        <f>G386+J386</f>
        <v>42.68</v>
      </c>
      <c r="N386" s="21">
        <f>H386+K386</f>
        <v>0</v>
      </c>
      <c r="O386" s="66"/>
      <c r="P386" s="66"/>
      <c r="Q386" s="68"/>
    </row>
    <row r="387" spans="1:17" ht="30" customHeight="1" x14ac:dyDescent="0.2">
      <c r="A387" s="80" t="s">
        <v>545</v>
      </c>
      <c r="B387" s="48">
        <v>6</v>
      </c>
      <c r="C387" s="10" t="s">
        <v>461</v>
      </c>
      <c r="D387" s="94">
        <v>27820</v>
      </c>
      <c r="E387" s="84" t="s">
        <v>1331</v>
      </c>
      <c r="F387" s="54">
        <f>F388+G388+H388</f>
        <v>4.76</v>
      </c>
      <c r="G387" s="90"/>
      <c r="H387" s="91"/>
      <c r="I387" s="54">
        <f>I388+J388+K388</f>
        <v>0</v>
      </c>
      <c r="J387" s="90"/>
      <c r="K387" s="91"/>
      <c r="L387" s="54">
        <f>L388+M388+N388</f>
        <v>4.76</v>
      </c>
      <c r="M387" s="90"/>
      <c r="N387" s="91"/>
      <c r="O387" s="65" t="s">
        <v>256</v>
      </c>
      <c r="P387" s="65" t="s">
        <v>647</v>
      </c>
      <c r="Q387" s="67"/>
    </row>
    <row r="388" spans="1:17" ht="30" customHeight="1" x14ac:dyDescent="0.2">
      <c r="A388" s="81"/>
      <c r="B388" s="49"/>
      <c r="C388" s="14" t="s">
        <v>1333</v>
      </c>
      <c r="D388" s="95"/>
      <c r="E388" s="85"/>
      <c r="F388" s="21"/>
      <c r="G388" s="21">
        <v>4.76</v>
      </c>
      <c r="H388" s="21"/>
      <c r="I388" s="21"/>
      <c r="J388" s="21"/>
      <c r="K388" s="21"/>
      <c r="L388" s="21">
        <f>F388+I388</f>
        <v>0</v>
      </c>
      <c r="M388" s="21">
        <f>G388+J388</f>
        <v>4.76</v>
      </c>
      <c r="N388" s="21">
        <f>H388+K388</f>
        <v>0</v>
      </c>
      <c r="O388" s="66"/>
      <c r="P388" s="66"/>
      <c r="Q388" s="68"/>
    </row>
    <row r="389" spans="1:17" ht="30" customHeight="1" x14ac:dyDescent="0.2">
      <c r="A389" s="80" t="s">
        <v>545</v>
      </c>
      <c r="B389" s="48">
        <v>7</v>
      </c>
      <c r="C389" s="10" t="s">
        <v>1336</v>
      </c>
      <c r="D389" s="94">
        <v>27820</v>
      </c>
      <c r="E389" s="84" t="s">
        <v>1324</v>
      </c>
      <c r="F389" s="54">
        <f>F390+G390+H390</f>
        <v>169.44</v>
      </c>
      <c r="G389" s="90"/>
      <c r="H389" s="91"/>
      <c r="I389" s="54">
        <f>I390+J390+K390</f>
        <v>0</v>
      </c>
      <c r="J389" s="90"/>
      <c r="K389" s="91"/>
      <c r="L389" s="54">
        <f>L390+M390+N390</f>
        <v>169.44</v>
      </c>
      <c r="M389" s="90"/>
      <c r="N389" s="91"/>
      <c r="O389" s="65" t="s">
        <v>194</v>
      </c>
      <c r="P389" s="65" t="s">
        <v>1337</v>
      </c>
      <c r="Q389" s="67"/>
    </row>
    <row r="390" spans="1:17" ht="30" customHeight="1" x14ac:dyDescent="0.2">
      <c r="A390" s="81"/>
      <c r="B390" s="49"/>
      <c r="C390" s="14" t="s">
        <v>1117</v>
      </c>
      <c r="D390" s="95"/>
      <c r="E390" s="85"/>
      <c r="F390" s="21"/>
      <c r="G390" s="21">
        <v>169.44</v>
      </c>
      <c r="H390" s="21"/>
      <c r="I390" s="21"/>
      <c r="J390" s="21"/>
      <c r="K390" s="21"/>
      <c r="L390" s="21">
        <f>F390+I390</f>
        <v>0</v>
      </c>
      <c r="M390" s="21">
        <f>G390+J390</f>
        <v>169.44</v>
      </c>
      <c r="N390" s="21">
        <f>H390+K390</f>
        <v>0</v>
      </c>
      <c r="O390" s="66"/>
      <c r="P390" s="66"/>
      <c r="Q390" s="68"/>
    </row>
    <row r="391" spans="1:17" ht="30" customHeight="1" x14ac:dyDescent="0.2">
      <c r="A391" s="80" t="s">
        <v>545</v>
      </c>
      <c r="B391" s="48">
        <v>8</v>
      </c>
      <c r="C391" s="10" t="s">
        <v>1340</v>
      </c>
      <c r="D391" s="94">
        <v>27820</v>
      </c>
      <c r="E391" s="84" t="s">
        <v>1324</v>
      </c>
      <c r="F391" s="54">
        <f>F392+G392+H392</f>
        <v>117.55</v>
      </c>
      <c r="G391" s="90"/>
      <c r="H391" s="91"/>
      <c r="I391" s="54">
        <f>I392+J392+K392</f>
        <v>0</v>
      </c>
      <c r="J391" s="90"/>
      <c r="K391" s="91"/>
      <c r="L391" s="54">
        <f>L392+M392+N392</f>
        <v>117.55</v>
      </c>
      <c r="M391" s="90"/>
      <c r="N391" s="91"/>
      <c r="O391" s="65" t="s">
        <v>194</v>
      </c>
      <c r="P391" s="65" t="s">
        <v>1342</v>
      </c>
      <c r="Q391" s="67"/>
    </row>
    <row r="392" spans="1:17" ht="30" customHeight="1" x14ac:dyDescent="0.2">
      <c r="A392" s="81"/>
      <c r="B392" s="49"/>
      <c r="C392" s="14" t="s">
        <v>1345</v>
      </c>
      <c r="D392" s="95"/>
      <c r="E392" s="85"/>
      <c r="F392" s="21"/>
      <c r="G392" s="21">
        <v>117.55</v>
      </c>
      <c r="H392" s="21"/>
      <c r="I392" s="21"/>
      <c r="J392" s="21"/>
      <c r="K392" s="21"/>
      <c r="L392" s="21">
        <f>F392+I392</f>
        <v>0</v>
      </c>
      <c r="M392" s="21">
        <f>G392+J392</f>
        <v>117.55</v>
      </c>
      <c r="N392" s="21">
        <f>H392+K392</f>
        <v>0</v>
      </c>
      <c r="O392" s="66"/>
      <c r="P392" s="66"/>
      <c r="Q392" s="68"/>
    </row>
    <row r="393" spans="1:17" ht="32.25" customHeight="1" x14ac:dyDescent="0.2">
      <c r="A393" s="80" t="s">
        <v>545</v>
      </c>
      <c r="B393" s="48">
        <v>9</v>
      </c>
      <c r="C393" s="10" t="s">
        <v>324</v>
      </c>
      <c r="D393" s="94">
        <v>27820</v>
      </c>
      <c r="E393" s="84" t="s">
        <v>1346</v>
      </c>
      <c r="F393" s="54">
        <f>F394+G394+H394</f>
        <v>27.06</v>
      </c>
      <c r="G393" s="90"/>
      <c r="H393" s="91"/>
      <c r="I393" s="54">
        <f>I394+J394+K394</f>
        <v>0</v>
      </c>
      <c r="J393" s="90"/>
      <c r="K393" s="91"/>
      <c r="L393" s="54">
        <f>L394+M394+N394</f>
        <v>27.06</v>
      </c>
      <c r="M393" s="90"/>
      <c r="N393" s="91"/>
      <c r="O393" s="65" t="s">
        <v>194</v>
      </c>
      <c r="P393" s="65" t="s">
        <v>924</v>
      </c>
      <c r="Q393" s="67"/>
    </row>
    <row r="394" spans="1:17" ht="24.75" customHeight="1" x14ac:dyDescent="0.2">
      <c r="A394" s="81"/>
      <c r="B394" s="49"/>
      <c r="C394" s="14" t="s">
        <v>1347</v>
      </c>
      <c r="D394" s="95"/>
      <c r="E394" s="85"/>
      <c r="F394" s="21"/>
      <c r="G394" s="21">
        <v>27.06</v>
      </c>
      <c r="H394" s="21"/>
      <c r="I394" s="21"/>
      <c r="J394" s="21"/>
      <c r="K394" s="21"/>
      <c r="L394" s="21">
        <f>F394+I394</f>
        <v>0</v>
      </c>
      <c r="M394" s="21">
        <f>G394+J394</f>
        <v>27.06</v>
      </c>
      <c r="N394" s="21">
        <f>H394+K394</f>
        <v>0</v>
      </c>
      <c r="O394" s="66"/>
      <c r="P394" s="66"/>
      <c r="Q394" s="68"/>
    </row>
    <row r="395" spans="1:17" ht="26.25" customHeight="1" x14ac:dyDescent="0.2">
      <c r="A395" s="80" t="s">
        <v>545</v>
      </c>
      <c r="B395" s="48">
        <v>10</v>
      </c>
      <c r="C395" s="10" t="s">
        <v>19</v>
      </c>
      <c r="D395" s="98" t="s">
        <v>1348</v>
      </c>
      <c r="E395" s="84" t="s">
        <v>1351</v>
      </c>
      <c r="F395" s="54">
        <f>F396+G396+H396</f>
        <v>450.01</v>
      </c>
      <c r="G395" s="90"/>
      <c r="H395" s="91"/>
      <c r="I395" s="54">
        <f>I396+J396+K396</f>
        <v>275.94</v>
      </c>
      <c r="J395" s="90"/>
      <c r="K395" s="91"/>
      <c r="L395" s="54">
        <f>L396+M396+N396</f>
        <v>725.95</v>
      </c>
      <c r="M395" s="90"/>
      <c r="N395" s="91"/>
      <c r="O395" s="65" t="s">
        <v>1207</v>
      </c>
      <c r="P395" s="65" t="s">
        <v>1352</v>
      </c>
      <c r="Q395" s="67"/>
    </row>
    <row r="396" spans="1:17" ht="54" customHeight="1" x14ac:dyDescent="0.2">
      <c r="A396" s="81"/>
      <c r="B396" s="49"/>
      <c r="C396" s="14" t="s">
        <v>67</v>
      </c>
      <c r="D396" s="95"/>
      <c r="E396" s="85"/>
      <c r="F396" s="21"/>
      <c r="G396" s="21"/>
      <c r="H396" s="21">
        <v>450.01</v>
      </c>
      <c r="I396" s="21"/>
      <c r="J396" s="21"/>
      <c r="K396" s="21">
        <v>275.94</v>
      </c>
      <c r="L396" s="21">
        <f>F396+I396</f>
        <v>0</v>
      </c>
      <c r="M396" s="21">
        <f>G396+J396</f>
        <v>0</v>
      </c>
      <c r="N396" s="21">
        <f>H396+K396</f>
        <v>725.95</v>
      </c>
      <c r="O396" s="66"/>
      <c r="P396" s="66"/>
      <c r="Q396" s="68"/>
    </row>
    <row r="397" spans="1:17" ht="29.25" customHeight="1" x14ac:dyDescent="0.2">
      <c r="A397" s="80" t="s">
        <v>545</v>
      </c>
      <c r="B397" s="48">
        <v>11</v>
      </c>
      <c r="C397" s="10" t="s">
        <v>568</v>
      </c>
      <c r="D397" s="94">
        <v>27820</v>
      </c>
      <c r="E397" s="84" t="s">
        <v>1351</v>
      </c>
      <c r="F397" s="54">
        <f>F398+G398+H398</f>
        <v>30.14</v>
      </c>
      <c r="G397" s="90"/>
      <c r="H397" s="91"/>
      <c r="I397" s="54">
        <f>I398+J398+K398</f>
        <v>0</v>
      </c>
      <c r="J397" s="90"/>
      <c r="K397" s="91"/>
      <c r="L397" s="54">
        <f>L398+M398+N398</f>
        <v>30.14</v>
      </c>
      <c r="M397" s="90"/>
      <c r="N397" s="91"/>
      <c r="O397" s="65" t="s">
        <v>256</v>
      </c>
      <c r="P397" s="65" t="s">
        <v>776</v>
      </c>
      <c r="Q397" s="67"/>
    </row>
    <row r="398" spans="1:17" ht="29.25" customHeight="1" x14ac:dyDescent="0.2">
      <c r="A398" s="81"/>
      <c r="B398" s="49"/>
      <c r="C398" s="14" t="s">
        <v>1353</v>
      </c>
      <c r="D398" s="95"/>
      <c r="E398" s="85"/>
      <c r="F398" s="21"/>
      <c r="G398" s="21"/>
      <c r="H398" s="21">
        <v>30.14</v>
      </c>
      <c r="I398" s="21"/>
      <c r="J398" s="21"/>
      <c r="K398" s="21"/>
      <c r="L398" s="21">
        <f>F398+I398</f>
        <v>0</v>
      </c>
      <c r="M398" s="21">
        <f>G398+J398</f>
        <v>0</v>
      </c>
      <c r="N398" s="21">
        <f>H398+K398</f>
        <v>30.14</v>
      </c>
      <c r="O398" s="66"/>
      <c r="P398" s="66"/>
      <c r="Q398" s="68"/>
    </row>
    <row r="399" spans="1:17" ht="41.25" customHeight="1" x14ac:dyDescent="0.2">
      <c r="A399" s="80" t="s">
        <v>545</v>
      </c>
      <c r="B399" s="48">
        <v>12</v>
      </c>
      <c r="C399" s="10" t="s">
        <v>1356</v>
      </c>
      <c r="D399" s="94">
        <v>27820</v>
      </c>
      <c r="E399" s="84" t="s">
        <v>1357</v>
      </c>
      <c r="F399" s="54">
        <f>F400+G400+H400</f>
        <v>74.400000000000006</v>
      </c>
      <c r="G399" s="90"/>
      <c r="H399" s="91"/>
      <c r="I399" s="54">
        <f>I400+J400+K400</f>
        <v>0</v>
      </c>
      <c r="J399" s="90"/>
      <c r="K399" s="91"/>
      <c r="L399" s="54">
        <f>L400+M400+N400</f>
        <v>74.400000000000006</v>
      </c>
      <c r="M399" s="90"/>
      <c r="N399" s="91"/>
      <c r="O399" s="65" t="s">
        <v>1359</v>
      </c>
      <c r="P399" s="65" t="s">
        <v>701</v>
      </c>
      <c r="Q399" s="67"/>
    </row>
    <row r="400" spans="1:17" ht="41.25" customHeight="1" x14ac:dyDescent="0.2">
      <c r="A400" s="81"/>
      <c r="B400" s="49"/>
      <c r="C400" s="14" t="s">
        <v>778</v>
      </c>
      <c r="D400" s="95"/>
      <c r="E400" s="85"/>
      <c r="F400" s="21"/>
      <c r="G400" s="21"/>
      <c r="H400" s="21">
        <v>74.400000000000006</v>
      </c>
      <c r="I400" s="21"/>
      <c r="J400" s="21"/>
      <c r="K400" s="21"/>
      <c r="L400" s="21">
        <f>F400+I400</f>
        <v>0</v>
      </c>
      <c r="M400" s="21">
        <f>G400+J400</f>
        <v>0</v>
      </c>
      <c r="N400" s="21">
        <f>H400+K400</f>
        <v>74.400000000000006</v>
      </c>
      <c r="O400" s="66"/>
      <c r="P400" s="66"/>
      <c r="Q400" s="68"/>
    </row>
    <row r="401" spans="1:17" ht="40.5" customHeight="1" x14ac:dyDescent="0.2">
      <c r="A401" s="80" t="s">
        <v>545</v>
      </c>
      <c r="B401" s="48">
        <v>13</v>
      </c>
      <c r="C401" s="38" t="s">
        <v>1360</v>
      </c>
      <c r="D401" s="98" t="s">
        <v>1348</v>
      </c>
      <c r="E401" s="84" t="s">
        <v>357</v>
      </c>
      <c r="F401" s="54">
        <f>F402+G402+H402</f>
        <v>268.02999999999997</v>
      </c>
      <c r="G401" s="90"/>
      <c r="H401" s="91"/>
      <c r="I401" s="54">
        <f>I402+J402+K402</f>
        <v>411.02</v>
      </c>
      <c r="J401" s="90"/>
      <c r="K401" s="91"/>
      <c r="L401" s="54">
        <f>L402+M402+N402</f>
        <v>679.05</v>
      </c>
      <c r="M401" s="90"/>
      <c r="N401" s="91"/>
      <c r="O401" s="65" t="s">
        <v>538</v>
      </c>
      <c r="P401" s="65" t="s">
        <v>169</v>
      </c>
      <c r="Q401" s="67" t="s">
        <v>86</v>
      </c>
    </row>
    <row r="402" spans="1:17" ht="40.5" customHeight="1" x14ac:dyDescent="0.2">
      <c r="A402" s="81"/>
      <c r="B402" s="49"/>
      <c r="C402" s="14" t="s">
        <v>1274</v>
      </c>
      <c r="D402" s="95"/>
      <c r="E402" s="85"/>
      <c r="F402" s="21">
        <v>268.02999999999997</v>
      </c>
      <c r="G402" s="21"/>
      <c r="H402" s="21"/>
      <c r="I402" s="21">
        <v>411.02</v>
      </c>
      <c r="J402" s="21"/>
      <c r="K402" s="21"/>
      <c r="L402" s="21">
        <f>F402+I402</f>
        <v>679.05</v>
      </c>
      <c r="M402" s="21">
        <f>G402+J402</f>
        <v>0</v>
      </c>
      <c r="N402" s="21">
        <f>H402+K402</f>
        <v>0</v>
      </c>
      <c r="O402" s="66"/>
      <c r="P402" s="66"/>
      <c r="Q402" s="68"/>
    </row>
    <row r="403" spans="1:17" ht="22.5" customHeight="1" x14ac:dyDescent="0.2">
      <c r="A403" s="80" t="s">
        <v>545</v>
      </c>
      <c r="B403" s="48">
        <v>14</v>
      </c>
      <c r="C403" s="38" t="s">
        <v>1328</v>
      </c>
      <c r="D403" s="98" t="s">
        <v>1348</v>
      </c>
      <c r="E403" s="84" t="s">
        <v>357</v>
      </c>
      <c r="F403" s="54">
        <f>F404+G404+H404</f>
        <v>517.30999999999995</v>
      </c>
      <c r="G403" s="55"/>
      <c r="H403" s="56"/>
      <c r="I403" s="54">
        <f>I404+J404+K404</f>
        <v>353.4</v>
      </c>
      <c r="J403" s="90"/>
      <c r="K403" s="91"/>
      <c r="L403" s="54">
        <f>L404+M404+N404</f>
        <v>870.70999999999992</v>
      </c>
      <c r="M403" s="90"/>
      <c r="N403" s="91"/>
      <c r="O403" s="65" t="s">
        <v>538</v>
      </c>
      <c r="P403" s="65" t="s">
        <v>291</v>
      </c>
      <c r="Q403" s="67" t="s">
        <v>86</v>
      </c>
    </row>
    <row r="404" spans="1:17" ht="52.5" customHeight="1" x14ac:dyDescent="0.2">
      <c r="A404" s="81"/>
      <c r="B404" s="49"/>
      <c r="C404" s="14" t="s">
        <v>1362</v>
      </c>
      <c r="D404" s="95"/>
      <c r="E404" s="85"/>
      <c r="F404" s="21">
        <v>517.30999999999995</v>
      </c>
      <c r="G404" s="21"/>
      <c r="H404" s="21"/>
      <c r="I404" s="21">
        <v>353.4</v>
      </c>
      <c r="J404" s="21"/>
      <c r="K404" s="21"/>
      <c r="L404" s="21">
        <f>F404+I404</f>
        <v>870.70999999999992</v>
      </c>
      <c r="M404" s="21">
        <f>G404+J404</f>
        <v>0</v>
      </c>
      <c r="N404" s="21">
        <f>H404+K404</f>
        <v>0</v>
      </c>
      <c r="O404" s="66"/>
      <c r="P404" s="66"/>
      <c r="Q404" s="68"/>
    </row>
    <row r="405" spans="1:17" ht="30" customHeight="1" x14ac:dyDescent="0.2">
      <c r="A405" s="80" t="s">
        <v>545</v>
      </c>
      <c r="B405" s="48">
        <v>15</v>
      </c>
      <c r="C405" s="10" t="s">
        <v>1282</v>
      </c>
      <c r="D405" s="98" t="s">
        <v>248</v>
      </c>
      <c r="E405" s="84" t="s">
        <v>1363</v>
      </c>
      <c r="F405" s="54">
        <f>F406+G406+H406</f>
        <v>93.98</v>
      </c>
      <c r="G405" s="55"/>
      <c r="H405" s="56"/>
      <c r="I405" s="54">
        <f>I406+J406+K406</f>
        <v>84.75</v>
      </c>
      <c r="J405" s="55"/>
      <c r="K405" s="56"/>
      <c r="L405" s="54">
        <f>L406+M406+N406</f>
        <v>178.73000000000002</v>
      </c>
      <c r="M405" s="55"/>
      <c r="N405" s="56"/>
      <c r="O405" s="65" t="s">
        <v>1098</v>
      </c>
      <c r="P405" s="65" t="s">
        <v>1364</v>
      </c>
      <c r="Q405" s="67"/>
    </row>
    <row r="406" spans="1:17" ht="30" customHeight="1" x14ac:dyDescent="0.2">
      <c r="A406" s="81"/>
      <c r="B406" s="49"/>
      <c r="C406" s="14" t="s">
        <v>1365</v>
      </c>
      <c r="D406" s="95"/>
      <c r="E406" s="85"/>
      <c r="F406" s="21">
        <v>93.98</v>
      </c>
      <c r="G406" s="21"/>
      <c r="H406" s="21"/>
      <c r="I406" s="21">
        <v>84.75</v>
      </c>
      <c r="J406" s="21"/>
      <c r="K406" s="21"/>
      <c r="L406" s="21">
        <f>F406+I406</f>
        <v>178.73000000000002</v>
      </c>
      <c r="M406" s="21">
        <f>G406+J406</f>
        <v>0</v>
      </c>
      <c r="N406" s="21">
        <f>H406+K406</f>
        <v>0</v>
      </c>
      <c r="O406" s="66"/>
      <c r="P406" s="66"/>
      <c r="Q406" s="68"/>
    </row>
    <row r="407" spans="1:17" ht="30" customHeight="1" x14ac:dyDescent="0.2">
      <c r="A407" s="80" t="s">
        <v>545</v>
      </c>
      <c r="B407" s="48">
        <v>16</v>
      </c>
      <c r="C407" s="10" t="s">
        <v>1249</v>
      </c>
      <c r="D407" s="98" t="s">
        <v>248</v>
      </c>
      <c r="E407" s="84" t="s">
        <v>1329</v>
      </c>
      <c r="F407" s="54">
        <f>F408+G408+H408</f>
        <v>0</v>
      </c>
      <c r="G407" s="55"/>
      <c r="H407" s="56"/>
      <c r="I407" s="54">
        <f>I408+J408+K408</f>
        <v>119.35</v>
      </c>
      <c r="J407" s="55"/>
      <c r="K407" s="56"/>
      <c r="L407" s="54">
        <f>L408+M408+N408</f>
        <v>119.35</v>
      </c>
      <c r="M407" s="55"/>
      <c r="N407" s="56"/>
      <c r="O407" s="65" t="s">
        <v>1359</v>
      </c>
      <c r="P407" s="65" t="s">
        <v>1224</v>
      </c>
      <c r="Q407" s="67"/>
    </row>
    <row r="408" spans="1:17" ht="30" customHeight="1" x14ac:dyDescent="0.2">
      <c r="A408" s="81"/>
      <c r="B408" s="49"/>
      <c r="C408" s="14" t="s">
        <v>601</v>
      </c>
      <c r="D408" s="95"/>
      <c r="E408" s="85"/>
      <c r="F408" s="21"/>
      <c r="G408" s="21"/>
      <c r="H408" s="21"/>
      <c r="I408" s="21">
        <v>119.35</v>
      </c>
      <c r="J408" s="21"/>
      <c r="K408" s="21"/>
      <c r="L408" s="21">
        <f>F408+I408</f>
        <v>119.35</v>
      </c>
      <c r="M408" s="21">
        <f>G408+J408</f>
        <v>0</v>
      </c>
      <c r="N408" s="21">
        <f>H408+K408</f>
        <v>0</v>
      </c>
      <c r="O408" s="66"/>
      <c r="P408" s="66"/>
      <c r="Q408" s="68"/>
    </row>
    <row r="409" spans="1:17" ht="22.5" customHeight="1" x14ac:dyDescent="0.2">
      <c r="A409" s="80" t="s">
        <v>545</v>
      </c>
      <c r="B409" s="48">
        <v>17</v>
      </c>
      <c r="C409" s="10" t="s">
        <v>1366</v>
      </c>
      <c r="D409" s="98" t="s">
        <v>248</v>
      </c>
      <c r="E409" s="84" t="s">
        <v>357</v>
      </c>
      <c r="F409" s="54">
        <f>F410+G410+H410</f>
        <v>0</v>
      </c>
      <c r="G409" s="55"/>
      <c r="H409" s="56"/>
      <c r="I409" s="54">
        <f>I410+J410+K410</f>
        <v>2.39</v>
      </c>
      <c r="J409" s="55"/>
      <c r="K409" s="56"/>
      <c r="L409" s="54">
        <f>L410+M410+N410</f>
        <v>2.39</v>
      </c>
      <c r="M409" s="55"/>
      <c r="N409" s="56"/>
      <c r="O409" s="65" t="s">
        <v>1157</v>
      </c>
      <c r="P409" s="65" t="s">
        <v>669</v>
      </c>
      <c r="Q409" s="67" t="s">
        <v>86</v>
      </c>
    </row>
    <row r="410" spans="1:17" ht="51.75" customHeight="1" x14ac:dyDescent="0.2">
      <c r="A410" s="81"/>
      <c r="B410" s="49"/>
      <c r="C410" s="14" t="s">
        <v>1367</v>
      </c>
      <c r="D410" s="95"/>
      <c r="E410" s="85"/>
      <c r="F410" s="21"/>
      <c r="G410" s="21"/>
      <c r="H410" s="21"/>
      <c r="I410" s="21">
        <v>2.39</v>
      </c>
      <c r="J410" s="21"/>
      <c r="K410" s="21"/>
      <c r="L410" s="21">
        <f>F410+I410</f>
        <v>2.39</v>
      </c>
      <c r="M410" s="21">
        <f>G410+J410</f>
        <v>0</v>
      </c>
      <c r="N410" s="21">
        <f>H410+K410</f>
        <v>0</v>
      </c>
      <c r="O410" s="66"/>
      <c r="P410" s="66"/>
      <c r="Q410" s="68"/>
    </row>
    <row r="411" spans="1:17" ht="22.5" customHeight="1" x14ac:dyDescent="0.2">
      <c r="A411" s="80" t="s">
        <v>545</v>
      </c>
      <c r="B411" s="48">
        <v>18</v>
      </c>
      <c r="C411" s="10" t="s">
        <v>562</v>
      </c>
      <c r="D411" s="98" t="s">
        <v>248</v>
      </c>
      <c r="E411" s="84" t="s">
        <v>1331</v>
      </c>
      <c r="F411" s="54">
        <f>F412+G412+H412</f>
        <v>0</v>
      </c>
      <c r="G411" s="55"/>
      <c r="H411" s="56"/>
      <c r="I411" s="54">
        <f>I412+J412+K412</f>
        <v>34.21</v>
      </c>
      <c r="J411" s="55"/>
      <c r="K411" s="56"/>
      <c r="L411" s="54">
        <f>L412+M412+N412</f>
        <v>34.21</v>
      </c>
      <c r="M411" s="55"/>
      <c r="N411" s="56"/>
      <c r="O411" s="65" t="s">
        <v>194</v>
      </c>
      <c r="P411" s="65" t="s">
        <v>1368</v>
      </c>
      <c r="Q411" s="67"/>
    </row>
    <row r="412" spans="1:17" ht="22.5" customHeight="1" x14ac:dyDescent="0.2">
      <c r="A412" s="81"/>
      <c r="B412" s="49"/>
      <c r="C412" s="14" t="s">
        <v>143</v>
      </c>
      <c r="D412" s="95"/>
      <c r="E412" s="85"/>
      <c r="F412" s="21"/>
      <c r="G412" s="21"/>
      <c r="H412" s="21"/>
      <c r="I412" s="21"/>
      <c r="J412" s="21"/>
      <c r="K412" s="21">
        <v>34.21</v>
      </c>
      <c r="L412" s="21">
        <f>F412+I412</f>
        <v>0</v>
      </c>
      <c r="M412" s="21">
        <f>G412+J412</f>
        <v>0</v>
      </c>
      <c r="N412" s="21">
        <f>H412+K412</f>
        <v>34.21</v>
      </c>
      <c r="O412" s="66"/>
      <c r="P412" s="66"/>
      <c r="Q412" s="68"/>
    </row>
    <row r="413" spans="1:17" ht="22.5" customHeight="1" x14ac:dyDescent="0.2">
      <c r="A413" s="80" t="s">
        <v>545</v>
      </c>
      <c r="B413" s="48">
        <v>19</v>
      </c>
      <c r="C413" s="10" t="s">
        <v>1037</v>
      </c>
      <c r="D413" s="98" t="s">
        <v>248</v>
      </c>
      <c r="E413" s="84" t="s">
        <v>1370</v>
      </c>
      <c r="F413" s="54">
        <f>F414+G414+H414</f>
        <v>2.27</v>
      </c>
      <c r="G413" s="55"/>
      <c r="H413" s="56"/>
      <c r="I413" s="54">
        <f>I414+J414+K414</f>
        <v>9.4600000000000009</v>
      </c>
      <c r="J413" s="55"/>
      <c r="K413" s="56"/>
      <c r="L413" s="54">
        <f>L414+M414+N414</f>
        <v>11.73</v>
      </c>
      <c r="M413" s="55"/>
      <c r="N413" s="56"/>
      <c r="O413" s="65" t="s">
        <v>194</v>
      </c>
      <c r="P413" s="65" t="s">
        <v>445</v>
      </c>
      <c r="Q413" s="67"/>
    </row>
    <row r="414" spans="1:17" ht="22.5" customHeight="1" x14ac:dyDescent="0.2">
      <c r="A414" s="81"/>
      <c r="B414" s="49"/>
      <c r="C414" s="14" t="s">
        <v>547</v>
      </c>
      <c r="D414" s="95"/>
      <c r="E414" s="85"/>
      <c r="F414" s="21"/>
      <c r="G414" s="21"/>
      <c r="H414" s="21">
        <v>2.27</v>
      </c>
      <c r="I414" s="21"/>
      <c r="J414" s="21"/>
      <c r="K414" s="21">
        <v>9.4600000000000009</v>
      </c>
      <c r="L414" s="21">
        <f>F414+I414</f>
        <v>0</v>
      </c>
      <c r="M414" s="21">
        <f>G414+J414</f>
        <v>0</v>
      </c>
      <c r="N414" s="21">
        <f>H414+K414</f>
        <v>11.73</v>
      </c>
      <c r="O414" s="66"/>
      <c r="P414" s="66"/>
      <c r="Q414" s="68"/>
    </row>
    <row r="415" spans="1:17" ht="30" customHeight="1" x14ac:dyDescent="0.2">
      <c r="A415" s="80" t="s">
        <v>545</v>
      </c>
      <c r="B415" s="48">
        <v>20</v>
      </c>
      <c r="C415" s="35" t="s">
        <v>546</v>
      </c>
      <c r="D415" s="98" t="s">
        <v>248</v>
      </c>
      <c r="E415" s="84" t="s">
        <v>1324</v>
      </c>
      <c r="F415" s="54">
        <f>F416+G416+H416</f>
        <v>4.93</v>
      </c>
      <c r="G415" s="55"/>
      <c r="H415" s="56"/>
      <c r="I415" s="54">
        <f>I416+J416+K416</f>
        <v>8.52</v>
      </c>
      <c r="J415" s="55"/>
      <c r="K415" s="56"/>
      <c r="L415" s="54">
        <f>L416+M416+N416</f>
        <v>13.45</v>
      </c>
      <c r="M415" s="55"/>
      <c r="N415" s="56"/>
      <c r="O415" s="65" t="s">
        <v>852</v>
      </c>
      <c r="P415" s="65" t="s">
        <v>1373</v>
      </c>
      <c r="Q415" s="67"/>
    </row>
    <row r="416" spans="1:17" ht="30" customHeight="1" x14ac:dyDescent="0.2">
      <c r="A416" s="81"/>
      <c r="B416" s="49"/>
      <c r="C416" s="14" t="s">
        <v>1374</v>
      </c>
      <c r="D416" s="95"/>
      <c r="E416" s="85"/>
      <c r="F416" s="21"/>
      <c r="G416" s="21"/>
      <c r="H416" s="21">
        <v>4.93</v>
      </c>
      <c r="I416" s="21">
        <v>3.72</v>
      </c>
      <c r="J416" s="21">
        <v>1.8</v>
      </c>
      <c r="K416" s="21">
        <v>3</v>
      </c>
      <c r="L416" s="21">
        <f>F416+I416</f>
        <v>3.72</v>
      </c>
      <c r="M416" s="21">
        <f>G416+J416</f>
        <v>1.8</v>
      </c>
      <c r="N416" s="21">
        <f>H416+K416</f>
        <v>7.93</v>
      </c>
      <c r="O416" s="66"/>
      <c r="P416" s="66"/>
      <c r="Q416" s="68"/>
    </row>
    <row r="417" spans="1:17" ht="30" customHeight="1" x14ac:dyDescent="0.2">
      <c r="A417" s="80" t="s">
        <v>545</v>
      </c>
      <c r="B417" s="48">
        <v>21</v>
      </c>
      <c r="C417" s="38" t="s">
        <v>704</v>
      </c>
      <c r="D417" s="98" t="s">
        <v>428</v>
      </c>
      <c r="E417" s="84" t="s">
        <v>357</v>
      </c>
      <c r="F417" s="54">
        <f>F418+G418+H418</f>
        <v>0</v>
      </c>
      <c r="G417" s="55"/>
      <c r="H417" s="56"/>
      <c r="I417" s="54">
        <f>I418+J418+K418</f>
        <v>877.5</v>
      </c>
      <c r="J417" s="55"/>
      <c r="K417" s="56"/>
      <c r="L417" s="54">
        <f>L418+M418+N418</f>
        <v>877.5</v>
      </c>
      <c r="M417" s="55"/>
      <c r="N417" s="56"/>
      <c r="O417" s="65" t="s">
        <v>1098</v>
      </c>
      <c r="P417" s="65" t="s">
        <v>764</v>
      </c>
      <c r="Q417" s="67" t="s">
        <v>86</v>
      </c>
    </row>
    <row r="418" spans="1:17" ht="30" customHeight="1" x14ac:dyDescent="0.2">
      <c r="A418" s="81"/>
      <c r="B418" s="49"/>
      <c r="C418" s="14" t="s">
        <v>1074</v>
      </c>
      <c r="D418" s="95"/>
      <c r="E418" s="85"/>
      <c r="F418" s="21"/>
      <c r="G418" s="21"/>
      <c r="H418" s="21"/>
      <c r="I418" s="21">
        <v>877.5</v>
      </c>
      <c r="J418" s="21"/>
      <c r="K418" s="21"/>
      <c r="L418" s="21">
        <f>F418+I418</f>
        <v>877.5</v>
      </c>
      <c r="M418" s="21">
        <f>G418+J418</f>
        <v>0</v>
      </c>
      <c r="N418" s="21">
        <f>H418+K418</f>
        <v>0</v>
      </c>
      <c r="O418" s="66"/>
      <c r="P418" s="66"/>
      <c r="Q418" s="68"/>
    </row>
    <row r="419" spans="1:17" ht="30" customHeight="1" x14ac:dyDescent="0.2">
      <c r="A419" s="80" t="s">
        <v>545</v>
      </c>
      <c r="B419" s="48">
        <v>22</v>
      </c>
      <c r="C419" s="10" t="s">
        <v>858</v>
      </c>
      <c r="D419" s="98" t="s">
        <v>428</v>
      </c>
      <c r="E419" s="84" t="s">
        <v>1376</v>
      </c>
      <c r="F419" s="54">
        <f>F420+G420+H420</f>
        <v>0</v>
      </c>
      <c r="G419" s="55"/>
      <c r="H419" s="56"/>
      <c r="I419" s="54">
        <f>I420+J420+K420</f>
        <v>1.54</v>
      </c>
      <c r="J419" s="55"/>
      <c r="K419" s="56"/>
      <c r="L419" s="54">
        <f>L420+M420+N420</f>
        <v>1.54</v>
      </c>
      <c r="M419" s="55"/>
      <c r="N419" s="56"/>
      <c r="O419" s="65" t="s">
        <v>744</v>
      </c>
      <c r="P419" s="65" t="s">
        <v>1052</v>
      </c>
      <c r="Q419" s="67"/>
    </row>
    <row r="420" spans="1:17" ht="30" customHeight="1" x14ac:dyDescent="0.2">
      <c r="A420" s="81"/>
      <c r="B420" s="49"/>
      <c r="C420" s="14" t="s">
        <v>325</v>
      </c>
      <c r="D420" s="95"/>
      <c r="E420" s="85"/>
      <c r="F420" s="21"/>
      <c r="G420" s="21"/>
      <c r="H420" s="21"/>
      <c r="I420" s="21"/>
      <c r="J420" s="21"/>
      <c r="K420" s="21">
        <v>1.54</v>
      </c>
      <c r="L420" s="21">
        <f>F420+I420</f>
        <v>0</v>
      </c>
      <c r="M420" s="21">
        <f>G420+J420</f>
        <v>0</v>
      </c>
      <c r="N420" s="21">
        <f>H420+K420</f>
        <v>1.54</v>
      </c>
      <c r="O420" s="66"/>
      <c r="P420" s="66"/>
      <c r="Q420" s="68"/>
    </row>
    <row r="421" spans="1:17" ht="41.25" customHeight="1" x14ac:dyDescent="0.2">
      <c r="A421" s="80" t="s">
        <v>545</v>
      </c>
      <c r="B421" s="48">
        <v>23</v>
      </c>
      <c r="C421" s="10" t="s">
        <v>279</v>
      </c>
      <c r="D421" s="98" t="s">
        <v>1377</v>
      </c>
      <c r="E421" s="84" t="s">
        <v>1357</v>
      </c>
      <c r="F421" s="54">
        <f>F422+G422+H422</f>
        <v>0</v>
      </c>
      <c r="G421" s="55"/>
      <c r="H421" s="56"/>
      <c r="I421" s="54">
        <f>I422+J422+K422</f>
        <v>26.53</v>
      </c>
      <c r="J421" s="55"/>
      <c r="K421" s="56"/>
      <c r="L421" s="54">
        <f>L422+M422+N422</f>
        <v>26.53</v>
      </c>
      <c r="M421" s="55"/>
      <c r="N421" s="56"/>
      <c r="O421" s="65" t="s">
        <v>1359</v>
      </c>
      <c r="P421" s="65" t="s">
        <v>1286</v>
      </c>
      <c r="Q421" s="67"/>
    </row>
    <row r="422" spans="1:17" ht="26.25" customHeight="1" x14ac:dyDescent="0.2">
      <c r="A422" s="81"/>
      <c r="B422" s="49"/>
      <c r="C422" s="14" t="s">
        <v>466</v>
      </c>
      <c r="D422" s="95"/>
      <c r="E422" s="85"/>
      <c r="F422" s="21"/>
      <c r="G422" s="21"/>
      <c r="H422" s="21"/>
      <c r="I422" s="21">
        <v>26.53</v>
      </c>
      <c r="J422" s="21"/>
      <c r="K422" s="21"/>
      <c r="L422" s="21">
        <f>F422+I422</f>
        <v>26.53</v>
      </c>
      <c r="M422" s="21">
        <f>G422+J422</f>
        <v>0</v>
      </c>
      <c r="N422" s="21">
        <f>H422+K422</f>
        <v>0</v>
      </c>
      <c r="O422" s="66"/>
      <c r="P422" s="66"/>
      <c r="Q422" s="68"/>
    </row>
    <row r="423" spans="1:17" ht="41.25" customHeight="1" x14ac:dyDescent="0.2">
      <c r="A423" s="80" t="s">
        <v>545</v>
      </c>
      <c r="B423" s="48">
        <v>24</v>
      </c>
      <c r="C423" s="10" t="s">
        <v>1378</v>
      </c>
      <c r="D423" s="98" t="s">
        <v>1377</v>
      </c>
      <c r="E423" s="84" t="s">
        <v>357</v>
      </c>
      <c r="F423" s="54">
        <f>F424+G424+H424</f>
        <v>0</v>
      </c>
      <c r="G423" s="55"/>
      <c r="H423" s="56"/>
      <c r="I423" s="54">
        <f>I424+J424+K424</f>
        <v>510.4</v>
      </c>
      <c r="J423" s="55"/>
      <c r="K423" s="56"/>
      <c r="L423" s="54">
        <f>L424+M424+N424</f>
        <v>510.4</v>
      </c>
      <c r="M423" s="55"/>
      <c r="N423" s="56"/>
      <c r="O423" s="65" t="s">
        <v>1241</v>
      </c>
      <c r="P423" s="65" t="s">
        <v>1380</v>
      </c>
      <c r="Q423" s="67" t="s">
        <v>86</v>
      </c>
    </row>
    <row r="424" spans="1:17" ht="38.25" customHeight="1" x14ac:dyDescent="0.2">
      <c r="A424" s="81"/>
      <c r="B424" s="49"/>
      <c r="C424" s="14" t="s">
        <v>1381</v>
      </c>
      <c r="D424" s="95"/>
      <c r="E424" s="85"/>
      <c r="F424" s="21"/>
      <c r="G424" s="21"/>
      <c r="H424" s="21"/>
      <c r="I424" s="21">
        <v>510.4</v>
      </c>
      <c r="J424" s="21"/>
      <c r="K424" s="21"/>
      <c r="L424" s="21">
        <f>F424+I424</f>
        <v>510.4</v>
      </c>
      <c r="M424" s="21">
        <f>G424+J424</f>
        <v>0</v>
      </c>
      <c r="N424" s="21">
        <f>H424+K424</f>
        <v>0</v>
      </c>
      <c r="O424" s="66"/>
      <c r="P424" s="66"/>
      <c r="Q424" s="68"/>
    </row>
    <row r="425" spans="1:17" ht="29.25" customHeight="1" x14ac:dyDescent="0.2">
      <c r="A425" s="80" t="s">
        <v>545</v>
      </c>
      <c r="B425" s="48">
        <v>25</v>
      </c>
      <c r="C425" s="10" t="s">
        <v>578</v>
      </c>
      <c r="D425" s="98" t="s">
        <v>614</v>
      </c>
      <c r="E425" s="84" t="s">
        <v>1382</v>
      </c>
      <c r="F425" s="54">
        <f>F426+G426+H426</f>
        <v>0</v>
      </c>
      <c r="G425" s="55"/>
      <c r="H425" s="56"/>
      <c r="I425" s="54">
        <f>I426+J426+K426</f>
        <v>75.33</v>
      </c>
      <c r="J425" s="55"/>
      <c r="K425" s="56"/>
      <c r="L425" s="54">
        <f>L426+M426+N426</f>
        <v>75.33</v>
      </c>
      <c r="M425" s="55"/>
      <c r="N425" s="56"/>
      <c r="O425" s="65" t="s">
        <v>1359</v>
      </c>
      <c r="P425" s="65" t="s">
        <v>1385</v>
      </c>
      <c r="Q425" s="67"/>
    </row>
    <row r="426" spans="1:17" ht="29.25" customHeight="1" x14ac:dyDescent="0.2">
      <c r="A426" s="81"/>
      <c r="B426" s="49"/>
      <c r="C426" s="14" t="s">
        <v>1388</v>
      </c>
      <c r="D426" s="95"/>
      <c r="E426" s="85"/>
      <c r="F426" s="21"/>
      <c r="G426" s="21"/>
      <c r="H426" s="21"/>
      <c r="I426" s="21">
        <v>75.33</v>
      </c>
      <c r="J426" s="21"/>
      <c r="K426" s="21"/>
      <c r="L426" s="21">
        <f>F426+I426</f>
        <v>75.33</v>
      </c>
      <c r="M426" s="21">
        <f>G426+J426</f>
        <v>0</v>
      </c>
      <c r="N426" s="21">
        <f>H426+K426</f>
        <v>0</v>
      </c>
      <c r="O426" s="66"/>
      <c r="P426" s="66"/>
      <c r="Q426" s="68"/>
    </row>
    <row r="427" spans="1:17" ht="22.5" customHeight="1" x14ac:dyDescent="0.2">
      <c r="A427" s="80" t="s">
        <v>545</v>
      </c>
      <c r="B427" s="48">
        <v>26</v>
      </c>
      <c r="C427" s="10" t="s">
        <v>1349</v>
      </c>
      <c r="D427" s="98" t="s">
        <v>614</v>
      </c>
      <c r="E427" s="84" t="s">
        <v>357</v>
      </c>
      <c r="F427" s="54">
        <f>F428+G428+H428</f>
        <v>39.85</v>
      </c>
      <c r="G427" s="55"/>
      <c r="H427" s="56"/>
      <c r="I427" s="54">
        <f>I428+J428+K428</f>
        <v>209.17</v>
      </c>
      <c r="J427" s="55"/>
      <c r="K427" s="56"/>
      <c r="L427" s="54">
        <f>L428+M428+N428</f>
        <v>249.01999999999998</v>
      </c>
      <c r="M427" s="55"/>
      <c r="N427" s="56"/>
      <c r="O427" s="65" t="s">
        <v>194</v>
      </c>
      <c r="P427" s="65" t="s">
        <v>379</v>
      </c>
      <c r="Q427" s="67"/>
    </row>
    <row r="428" spans="1:17" ht="52.5" customHeight="1" x14ac:dyDescent="0.2">
      <c r="A428" s="81"/>
      <c r="B428" s="49"/>
      <c r="C428" s="14" t="s">
        <v>829</v>
      </c>
      <c r="D428" s="95"/>
      <c r="E428" s="85"/>
      <c r="F428" s="21"/>
      <c r="G428" s="21"/>
      <c r="H428" s="21">
        <v>39.85</v>
      </c>
      <c r="I428" s="21"/>
      <c r="J428" s="21"/>
      <c r="K428" s="21">
        <v>209.17</v>
      </c>
      <c r="L428" s="21">
        <f>F428+I428</f>
        <v>0</v>
      </c>
      <c r="M428" s="21">
        <f>G428+J428</f>
        <v>0</v>
      </c>
      <c r="N428" s="21">
        <f>H428+K428</f>
        <v>249.01999999999998</v>
      </c>
      <c r="O428" s="66"/>
      <c r="P428" s="66"/>
      <c r="Q428" s="68"/>
    </row>
    <row r="429" spans="1:17" ht="29.25" customHeight="1" x14ac:dyDescent="0.2">
      <c r="A429" s="80" t="s">
        <v>545</v>
      </c>
      <c r="B429" s="48"/>
      <c r="C429" s="10"/>
      <c r="D429" s="69"/>
      <c r="E429" s="71"/>
      <c r="F429" s="73">
        <f>F430+G430+H430</f>
        <v>1977.52</v>
      </c>
      <c r="G429" s="74"/>
      <c r="H429" s="75"/>
      <c r="I429" s="73">
        <f>I430+J430+K430</f>
        <v>3349.6900000000005</v>
      </c>
      <c r="J429" s="74"/>
      <c r="K429" s="75"/>
      <c r="L429" s="73">
        <f>L430+M430+N430</f>
        <v>5327.21</v>
      </c>
      <c r="M429" s="74"/>
      <c r="N429" s="75"/>
      <c r="O429" s="76"/>
      <c r="P429" s="76"/>
      <c r="Q429" s="78"/>
    </row>
    <row r="430" spans="1:17" ht="29.25" customHeight="1" x14ac:dyDescent="0.2">
      <c r="A430" s="81"/>
      <c r="B430" s="49"/>
      <c r="C430" s="14" t="s">
        <v>53</v>
      </c>
      <c r="D430" s="70"/>
      <c r="E430" s="72"/>
      <c r="F430" s="26">
        <f t="shared" ref="F430:N430" si="8">F378+F380+F382+F384+F386+F388+F390+F392+F394+F396+F398+F400+F402+F404+F406+F408+F410+F412+F414+F416+F418+F420+F422+F424+F426+F428</f>
        <v>1014.43</v>
      </c>
      <c r="G430" s="26">
        <f t="shared" si="8"/>
        <v>361.49</v>
      </c>
      <c r="H430" s="26">
        <f t="shared" si="8"/>
        <v>601.59999999999991</v>
      </c>
      <c r="I430" s="26">
        <f t="shared" si="8"/>
        <v>2814.57</v>
      </c>
      <c r="J430" s="26">
        <f t="shared" si="8"/>
        <v>1.8</v>
      </c>
      <c r="K430" s="26">
        <f t="shared" si="8"/>
        <v>533.31999999999994</v>
      </c>
      <c r="L430" s="26">
        <f t="shared" si="8"/>
        <v>3828.9999999999995</v>
      </c>
      <c r="M430" s="26">
        <f t="shared" si="8"/>
        <v>363.29</v>
      </c>
      <c r="N430" s="26">
        <f t="shared" si="8"/>
        <v>1134.92</v>
      </c>
      <c r="O430" s="77"/>
      <c r="P430" s="77"/>
      <c r="Q430" s="79"/>
    </row>
    <row r="431" spans="1:17" ht="22.5" customHeight="1" x14ac:dyDescent="0.2">
      <c r="A431" s="80" t="s">
        <v>1383</v>
      </c>
      <c r="B431" s="48">
        <v>1</v>
      </c>
      <c r="C431" s="10" t="s">
        <v>395</v>
      </c>
      <c r="D431" s="94">
        <v>27481</v>
      </c>
      <c r="E431" s="52" t="s">
        <v>8</v>
      </c>
      <c r="F431" s="54">
        <f>F432+G432+H432</f>
        <v>293</v>
      </c>
      <c r="G431" s="90"/>
      <c r="H431" s="91"/>
      <c r="I431" s="54">
        <f>I432+J432+K432</f>
        <v>0</v>
      </c>
      <c r="J431" s="90"/>
      <c r="K431" s="91"/>
      <c r="L431" s="54">
        <f>L432+M432+N432</f>
        <v>293</v>
      </c>
      <c r="M431" s="90"/>
      <c r="N431" s="91"/>
      <c r="O431" s="65" t="s">
        <v>194</v>
      </c>
      <c r="P431" s="65" t="s">
        <v>1322</v>
      </c>
      <c r="Q431" s="67"/>
    </row>
    <row r="432" spans="1:17" ht="48.75" customHeight="1" x14ac:dyDescent="0.2">
      <c r="A432" s="81"/>
      <c r="B432" s="49"/>
      <c r="C432" s="14" t="s">
        <v>1389</v>
      </c>
      <c r="D432" s="95"/>
      <c r="E432" s="53"/>
      <c r="F432" s="21"/>
      <c r="G432" s="21"/>
      <c r="H432" s="21">
        <v>293</v>
      </c>
      <c r="I432" s="21"/>
      <c r="J432" s="21"/>
      <c r="K432" s="21"/>
      <c r="L432" s="21">
        <f>F432+I432</f>
        <v>0</v>
      </c>
      <c r="M432" s="21">
        <f>G432+J432</f>
        <v>0</v>
      </c>
      <c r="N432" s="21">
        <f>H432+K432</f>
        <v>293</v>
      </c>
      <c r="O432" s="66"/>
      <c r="P432" s="66"/>
      <c r="Q432" s="68"/>
    </row>
    <row r="433" spans="1:17" ht="22.5" customHeight="1" x14ac:dyDescent="0.2">
      <c r="A433" s="80" t="s">
        <v>1383</v>
      </c>
      <c r="B433" s="48">
        <v>2</v>
      </c>
      <c r="C433" s="10" t="s">
        <v>1390</v>
      </c>
      <c r="D433" s="94">
        <v>27849</v>
      </c>
      <c r="E433" s="52" t="s">
        <v>1391</v>
      </c>
      <c r="F433" s="54">
        <f>F434+G434+H434</f>
        <v>20.100000000000001</v>
      </c>
      <c r="G433" s="90"/>
      <c r="H433" s="91"/>
      <c r="I433" s="54">
        <f>I434+J434+K434</f>
        <v>0</v>
      </c>
      <c r="J433" s="90"/>
      <c r="K433" s="91"/>
      <c r="L433" s="54">
        <f>L434+M434+N434</f>
        <v>20.100000000000001</v>
      </c>
      <c r="M433" s="90"/>
      <c r="N433" s="91"/>
      <c r="O433" s="65" t="s">
        <v>194</v>
      </c>
      <c r="P433" s="65" t="s">
        <v>1393</v>
      </c>
      <c r="Q433" s="67"/>
    </row>
    <row r="434" spans="1:17" ht="22.5" customHeight="1" x14ac:dyDescent="0.2">
      <c r="A434" s="81"/>
      <c r="B434" s="49"/>
      <c r="C434" s="14" t="s">
        <v>1396</v>
      </c>
      <c r="D434" s="95"/>
      <c r="E434" s="53"/>
      <c r="F434" s="21"/>
      <c r="G434" s="21">
        <v>0.5</v>
      </c>
      <c r="H434" s="21">
        <v>19.600000000000001</v>
      </c>
      <c r="I434" s="21"/>
      <c r="J434" s="21"/>
      <c r="K434" s="21"/>
      <c r="L434" s="21">
        <f>F434+I434</f>
        <v>0</v>
      </c>
      <c r="M434" s="21">
        <f>G434+J434</f>
        <v>0.5</v>
      </c>
      <c r="N434" s="21">
        <f>H434+K434</f>
        <v>19.600000000000001</v>
      </c>
      <c r="O434" s="66"/>
      <c r="P434" s="66"/>
      <c r="Q434" s="68"/>
    </row>
    <row r="435" spans="1:17" ht="22.5" customHeight="1" x14ac:dyDescent="0.2">
      <c r="A435" s="80" t="s">
        <v>1383</v>
      </c>
      <c r="B435" s="48">
        <v>3</v>
      </c>
      <c r="C435" s="10" t="s">
        <v>309</v>
      </c>
      <c r="D435" s="94">
        <v>27849</v>
      </c>
      <c r="E435" s="52" t="s">
        <v>232</v>
      </c>
      <c r="F435" s="54">
        <f>F436+G436+H436</f>
        <v>4.46</v>
      </c>
      <c r="G435" s="90"/>
      <c r="H435" s="91"/>
      <c r="I435" s="54">
        <f>I436+J436+K436</f>
        <v>0</v>
      </c>
      <c r="J435" s="90"/>
      <c r="K435" s="91"/>
      <c r="L435" s="54">
        <f>L436+M436+N436</f>
        <v>4.46</v>
      </c>
      <c r="M435" s="90"/>
      <c r="N435" s="91"/>
      <c r="O435" s="65" t="s">
        <v>256</v>
      </c>
      <c r="P435" s="65" t="s">
        <v>746</v>
      </c>
      <c r="Q435" s="67"/>
    </row>
    <row r="436" spans="1:17" ht="22.5" customHeight="1" x14ac:dyDescent="0.2">
      <c r="A436" s="81"/>
      <c r="B436" s="49"/>
      <c r="C436" s="14" t="s">
        <v>1398</v>
      </c>
      <c r="D436" s="95"/>
      <c r="E436" s="53"/>
      <c r="F436" s="21">
        <v>0.05</v>
      </c>
      <c r="G436" s="21"/>
      <c r="H436" s="21">
        <v>4.41</v>
      </c>
      <c r="I436" s="21"/>
      <c r="J436" s="21"/>
      <c r="K436" s="21"/>
      <c r="L436" s="21">
        <f>F436+I436</f>
        <v>0.05</v>
      </c>
      <c r="M436" s="21">
        <f>G436+J436</f>
        <v>0</v>
      </c>
      <c r="N436" s="21">
        <f>H436+K436</f>
        <v>4.41</v>
      </c>
      <c r="O436" s="66"/>
      <c r="P436" s="66"/>
      <c r="Q436" s="68"/>
    </row>
    <row r="437" spans="1:17" ht="22.5" customHeight="1" x14ac:dyDescent="0.2">
      <c r="A437" s="80" t="s">
        <v>1383</v>
      </c>
      <c r="B437" s="48">
        <v>4</v>
      </c>
      <c r="C437" s="10" t="s">
        <v>1399</v>
      </c>
      <c r="D437" s="94">
        <v>27849</v>
      </c>
      <c r="E437" s="52" t="s">
        <v>232</v>
      </c>
      <c r="F437" s="54">
        <f>F438+G438+H438</f>
        <v>2.4299999999999997</v>
      </c>
      <c r="G437" s="90"/>
      <c r="H437" s="91"/>
      <c r="I437" s="54">
        <f>I438+J438+K438</f>
        <v>0</v>
      </c>
      <c r="J437" s="90"/>
      <c r="K437" s="91"/>
      <c r="L437" s="54">
        <f>L438+M438+N438</f>
        <v>2.4299999999999997</v>
      </c>
      <c r="M437" s="90"/>
      <c r="N437" s="91"/>
      <c r="O437" s="65" t="s">
        <v>256</v>
      </c>
      <c r="P437" s="65" t="s">
        <v>746</v>
      </c>
      <c r="Q437" s="67"/>
    </row>
    <row r="438" spans="1:17" ht="22.5" customHeight="1" x14ac:dyDescent="0.2">
      <c r="A438" s="81"/>
      <c r="B438" s="49"/>
      <c r="C438" s="14" t="s">
        <v>1400</v>
      </c>
      <c r="D438" s="95"/>
      <c r="E438" s="53"/>
      <c r="F438" s="21">
        <v>0.03</v>
      </c>
      <c r="G438" s="21"/>
      <c r="H438" s="21">
        <v>2.4</v>
      </c>
      <c r="I438" s="21"/>
      <c r="J438" s="21"/>
      <c r="K438" s="21"/>
      <c r="L438" s="21">
        <f>F438+I438</f>
        <v>0.03</v>
      </c>
      <c r="M438" s="21">
        <f>G438+J438</f>
        <v>0</v>
      </c>
      <c r="N438" s="21">
        <f>H438+K438</f>
        <v>2.4</v>
      </c>
      <c r="O438" s="66"/>
      <c r="P438" s="66"/>
      <c r="Q438" s="68"/>
    </row>
    <row r="439" spans="1:17" ht="22.5" customHeight="1" x14ac:dyDescent="0.2">
      <c r="A439" s="80" t="s">
        <v>1383</v>
      </c>
      <c r="B439" s="48">
        <v>5</v>
      </c>
      <c r="C439" s="10" t="s">
        <v>450</v>
      </c>
      <c r="D439" s="94">
        <v>27849</v>
      </c>
      <c r="E439" s="52" t="s">
        <v>232</v>
      </c>
      <c r="F439" s="54">
        <f>F440+G440+H440</f>
        <v>2</v>
      </c>
      <c r="G439" s="90"/>
      <c r="H439" s="91"/>
      <c r="I439" s="54">
        <f>I440+J440+K440</f>
        <v>0</v>
      </c>
      <c r="J439" s="90"/>
      <c r="K439" s="91"/>
      <c r="L439" s="54">
        <f>L440+M440+N440</f>
        <v>2</v>
      </c>
      <c r="M439" s="90"/>
      <c r="N439" s="91"/>
      <c r="O439" s="65" t="s">
        <v>256</v>
      </c>
      <c r="P439" s="65" t="s">
        <v>746</v>
      </c>
      <c r="Q439" s="67"/>
    </row>
    <row r="440" spans="1:17" ht="22.5" customHeight="1" x14ac:dyDescent="0.2">
      <c r="A440" s="81"/>
      <c r="B440" s="49"/>
      <c r="C440" s="14" t="s">
        <v>1401</v>
      </c>
      <c r="D440" s="95"/>
      <c r="E440" s="53"/>
      <c r="F440" s="21">
        <v>0.04</v>
      </c>
      <c r="G440" s="21"/>
      <c r="H440" s="21">
        <v>1.96</v>
      </c>
      <c r="I440" s="21"/>
      <c r="J440" s="21"/>
      <c r="K440" s="21"/>
      <c r="L440" s="21">
        <f>F440+I440</f>
        <v>0.04</v>
      </c>
      <c r="M440" s="21">
        <f>G440+J440</f>
        <v>0</v>
      </c>
      <c r="N440" s="21">
        <f>H440+K440</f>
        <v>1.96</v>
      </c>
      <c r="O440" s="66"/>
      <c r="P440" s="66"/>
      <c r="Q440" s="68"/>
    </row>
    <row r="441" spans="1:17" ht="29.25" customHeight="1" x14ac:dyDescent="0.2">
      <c r="A441" s="80" t="s">
        <v>1383</v>
      </c>
      <c r="B441" s="48">
        <v>6</v>
      </c>
      <c r="C441" s="10" t="s">
        <v>1402</v>
      </c>
      <c r="D441" s="98" t="s">
        <v>542</v>
      </c>
      <c r="E441" s="52" t="s">
        <v>1404</v>
      </c>
      <c r="F441" s="54">
        <f>F442+G442+H442</f>
        <v>8.6</v>
      </c>
      <c r="G441" s="90"/>
      <c r="H441" s="91"/>
      <c r="I441" s="54">
        <f>I442+J442+K442</f>
        <v>8.1999999999999993</v>
      </c>
      <c r="J441" s="90"/>
      <c r="K441" s="91"/>
      <c r="L441" s="54">
        <f>L442+M442+N442</f>
        <v>16.8</v>
      </c>
      <c r="M441" s="90"/>
      <c r="N441" s="91"/>
      <c r="O441" s="65" t="s">
        <v>126</v>
      </c>
      <c r="P441" s="65" t="s">
        <v>1407</v>
      </c>
      <c r="Q441" s="67"/>
    </row>
    <row r="442" spans="1:17" ht="29.25" customHeight="1" x14ac:dyDescent="0.2">
      <c r="A442" s="81"/>
      <c r="B442" s="49"/>
      <c r="C442" s="14" t="s">
        <v>1408</v>
      </c>
      <c r="D442" s="95"/>
      <c r="E442" s="53"/>
      <c r="F442" s="21">
        <v>0.03</v>
      </c>
      <c r="G442" s="21"/>
      <c r="H442" s="21">
        <v>8.57</v>
      </c>
      <c r="I442" s="21"/>
      <c r="J442" s="21"/>
      <c r="K442" s="21">
        <v>8.1999999999999993</v>
      </c>
      <c r="L442" s="21">
        <f>F442+I442</f>
        <v>0.03</v>
      </c>
      <c r="M442" s="21">
        <f>G442+J442</f>
        <v>0</v>
      </c>
      <c r="N442" s="21">
        <f>H442+K442</f>
        <v>16.77</v>
      </c>
      <c r="O442" s="66"/>
      <c r="P442" s="66"/>
      <c r="Q442" s="68"/>
    </row>
    <row r="443" spans="1:17" ht="22.5" customHeight="1" x14ac:dyDescent="0.2">
      <c r="A443" s="80" t="s">
        <v>1383</v>
      </c>
      <c r="B443" s="48">
        <v>7</v>
      </c>
      <c r="C443" s="10" t="s">
        <v>1409</v>
      </c>
      <c r="D443" s="98" t="s">
        <v>542</v>
      </c>
      <c r="E443" s="52" t="s">
        <v>1404</v>
      </c>
      <c r="F443" s="54">
        <f>F444+G444+H444</f>
        <v>2</v>
      </c>
      <c r="G443" s="90"/>
      <c r="H443" s="91"/>
      <c r="I443" s="54">
        <f>I444+J444+K444</f>
        <v>10.3</v>
      </c>
      <c r="J443" s="90"/>
      <c r="K443" s="91"/>
      <c r="L443" s="54">
        <f>L444+M444+N444</f>
        <v>12.3</v>
      </c>
      <c r="M443" s="90"/>
      <c r="N443" s="91"/>
      <c r="O443" s="65" t="s">
        <v>932</v>
      </c>
      <c r="P443" s="65" t="s">
        <v>1295</v>
      </c>
      <c r="Q443" s="67"/>
    </row>
    <row r="444" spans="1:17" ht="33.75" customHeight="1" x14ac:dyDescent="0.2">
      <c r="A444" s="81"/>
      <c r="B444" s="49"/>
      <c r="C444" s="14" t="s">
        <v>1411</v>
      </c>
      <c r="D444" s="95"/>
      <c r="E444" s="53"/>
      <c r="F444" s="21">
        <v>0.02</v>
      </c>
      <c r="G444" s="21"/>
      <c r="H444" s="21">
        <v>1.98</v>
      </c>
      <c r="I444" s="21"/>
      <c r="J444" s="21"/>
      <c r="K444" s="21">
        <v>10.3</v>
      </c>
      <c r="L444" s="21">
        <f>F444+I444</f>
        <v>0.02</v>
      </c>
      <c r="M444" s="21">
        <f>G444+J444</f>
        <v>0</v>
      </c>
      <c r="N444" s="21">
        <f>H444+K444</f>
        <v>12.280000000000001</v>
      </c>
      <c r="O444" s="66"/>
      <c r="P444" s="66"/>
      <c r="Q444" s="68"/>
    </row>
    <row r="445" spans="1:17" ht="40.5" customHeight="1" x14ac:dyDescent="0.2">
      <c r="A445" s="80" t="s">
        <v>1383</v>
      </c>
      <c r="B445" s="48">
        <v>8</v>
      </c>
      <c r="C445" s="10" t="s">
        <v>1413</v>
      </c>
      <c r="D445" s="98" t="s">
        <v>542</v>
      </c>
      <c r="E445" s="52" t="s">
        <v>947</v>
      </c>
      <c r="F445" s="54">
        <f>F446+G446+H446</f>
        <v>0</v>
      </c>
      <c r="G445" s="90"/>
      <c r="H445" s="91"/>
      <c r="I445" s="54">
        <f>I446+J446+K446</f>
        <v>6</v>
      </c>
      <c r="J445" s="90"/>
      <c r="K445" s="91"/>
      <c r="L445" s="54">
        <f>L446+M446+N446</f>
        <v>6</v>
      </c>
      <c r="M445" s="90"/>
      <c r="N445" s="91"/>
      <c r="O445" s="65" t="s">
        <v>1387</v>
      </c>
      <c r="P445" s="65" t="s">
        <v>1415</v>
      </c>
      <c r="Q445" s="67"/>
    </row>
    <row r="446" spans="1:17" ht="40.5" customHeight="1" x14ac:dyDescent="0.2">
      <c r="A446" s="81"/>
      <c r="B446" s="49"/>
      <c r="C446" s="14" t="s">
        <v>595</v>
      </c>
      <c r="D446" s="95"/>
      <c r="E446" s="53"/>
      <c r="F446" s="21"/>
      <c r="G446" s="21"/>
      <c r="H446" s="21"/>
      <c r="I446" s="21"/>
      <c r="J446" s="21">
        <v>6</v>
      </c>
      <c r="K446" s="21"/>
      <c r="L446" s="21">
        <f>F446+I446</f>
        <v>0</v>
      </c>
      <c r="M446" s="21">
        <f>G446+J446</f>
        <v>6</v>
      </c>
      <c r="N446" s="21">
        <f>H446+K446</f>
        <v>0</v>
      </c>
      <c r="O446" s="66"/>
      <c r="P446" s="66"/>
      <c r="Q446" s="68"/>
    </row>
    <row r="447" spans="1:17" ht="29.25" customHeight="1" x14ac:dyDescent="0.2">
      <c r="A447" s="80" t="s">
        <v>1383</v>
      </c>
      <c r="B447" s="48">
        <v>9</v>
      </c>
      <c r="C447" s="10" t="s">
        <v>1288</v>
      </c>
      <c r="D447" s="98" t="s">
        <v>1184</v>
      </c>
      <c r="E447" s="52" t="s">
        <v>1404</v>
      </c>
      <c r="F447" s="54">
        <f>F448+G448+H448</f>
        <v>0</v>
      </c>
      <c r="G447" s="90"/>
      <c r="H447" s="91"/>
      <c r="I447" s="54">
        <f>I448+J448+K448</f>
        <v>115</v>
      </c>
      <c r="J447" s="90"/>
      <c r="K447" s="91"/>
      <c r="L447" s="54">
        <f>L448+M448+N448</f>
        <v>115</v>
      </c>
      <c r="M447" s="90"/>
      <c r="N447" s="91"/>
      <c r="O447" s="65" t="s">
        <v>194</v>
      </c>
      <c r="P447" s="65" t="s">
        <v>1394</v>
      </c>
      <c r="Q447" s="67"/>
    </row>
    <row r="448" spans="1:17" ht="57.75" customHeight="1" x14ac:dyDescent="0.2">
      <c r="A448" s="81"/>
      <c r="B448" s="49"/>
      <c r="C448" s="14" t="s">
        <v>1299</v>
      </c>
      <c r="D448" s="95"/>
      <c r="E448" s="53"/>
      <c r="F448" s="21"/>
      <c r="G448" s="21"/>
      <c r="H448" s="21"/>
      <c r="I448" s="21"/>
      <c r="J448" s="21"/>
      <c r="K448" s="21">
        <v>115</v>
      </c>
      <c r="L448" s="21">
        <f>F448+I448</f>
        <v>0</v>
      </c>
      <c r="M448" s="21">
        <f>G448+J448</f>
        <v>0</v>
      </c>
      <c r="N448" s="21">
        <f>H448+K448</f>
        <v>115</v>
      </c>
      <c r="O448" s="66"/>
      <c r="P448" s="66"/>
      <c r="Q448" s="68"/>
    </row>
    <row r="449" spans="1:17" ht="24" customHeight="1" x14ac:dyDescent="0.2">
      <c r="A449" s="80" t="s">
        <v>1383</v>
      </c>
      <c r="B449" s="48">
        <v>10</v>
      </c>
      <c r="C449" s="35" t="s">
        <v>1417</v>
      </c>
      <c r="D449" s="98" t="s">
        <v>1184</v>
      </c>
      <c r="E449" s="52" t="s">
        <v>1418</v>
      </c>
      <c r="F449" s="54">
        <f>F450+G450+H450</f>
        <v>0</v>
      </c>
      <c r="G449" s="90"/>
      <c r="H449" s="91"/>
      <c r="I449" s="54">
        <f>I450+J450+K450</f>
        <v>2</v>
      </c>
      <c r="J449" s="90"/>
      <c r="K449" s="91"/>
      <c r="L449" s="54">
        <f>L450+M450+N450</f>
        <v>2</v>
      </c>
      <c r="M449" s="90"/>
      <c r="N449" s="91"/>
      <c r="O449" s="65" t="s">
        <v>396</v>
      </c>
      <c r="P449" s="65" t="s">
        <v>1420</v>
      </c>
      <c r="Q449" s="67" t="s">
        <v>86</v>
      </c>
    </row>
    <row r="450" spans="1:17" ht="40.5" customHeight="1" x14ac:dyDescent="0.2">
      <c r="A450" s="81"/>
      <c r="B450" s="49"/>
      <c r="C450" s="14" t="s">
        <v>840</v>
      </c>
      <c r="D450" s="95"/>
      <c r="E450" s="53"/>
      <c r="F450" s="21"/>
      <c r="G450" s="21"/>
      <c r="H450" s="21"/>
      <c r="I450" s="21"/>
      <c r="J450" s="21"/>
      <c r="K450" s="21">
        <v>2</v>
      </c>
      <c r="L450" s="21">
        <f>F450+I450</f>
        <v>0</v>
      </c>
      <c r="M450" s="21">
        <f>G450+J450</f>
        <v>0</v>
      </c>
      <c r="N450" s="21">
        <f>H450+K450</f>
        <v>2</v>
      </c>
      <c r="O450" s="66"/>
      <c r="P450" s="66"/>
      <c r="Q450" s="68"/>
    </row>
    <row r="451" spans="1:17" ht="24" customHeight="1" x14ac:dyDescent="0.2">
      <c r="A451" s="80" t="s">
        <v>1383</v>
      </c>
      <c r="B451" s="48">
        <v>11</v>
      </c>
      <c r="C451" s="10" t="s">
        <v>1422</v>
      </c>
      <c r="D451" s="89">
        <v>28571</v>
      </c>
      <c r="E451" s="84" t="s">
        <v>1423</v>
      </c>
      <c r="F451" s="86">
        <f>F452+G452+H452</f>
        <v>10</v>
      </c>
      <c r="G451" s="96"/>
      <c r="H451" s="97"/>
      <c r="I451" s="86">
        <f>I452+J452+K452</f>
        <v>0</v>
      </c>
      <c r="J451" s="96"/>
      <c r="K451" s="97"/>
      <c r="L451" s="86">
        <f>L452+M452+N452</f>
        <v>10</v>
      </c>
      <c r="M451" s="96"/>
      <c r="N451" s="97"/>
      <c r="O451" s="65" t="s">
        <v>194</v>
      </c>
      <c r="P451" s="65" t="s">
        <v>1424</v>
      </c>
      <c r="Q451" s="67"/>
    </row>
    <row r="452" spans="1:17" ht="24" customHeight="1" x14ac:dyDescent="0.2">
      <c r="A452" s="81"/>
      <c r="B452" s="49"/>
      <c r="C452" s="14" t="s">
        <v>1425</v>
      </c>
      <c r="D452" s="51"/>
      <c r="E452" s="85"/>
      <c r="F452" s="22"/>
      <c r="G452" s="22">
        <v>2.57</v>
      </c>
      <c r="H452" s="22">
        <v>7.43</v>
      </c>
      <c r="I452" s="22"/>
      <c r="J452" s="22"/>
      <c r="K452" s="22"/>
      <c r="L452" s="22">
        <f>F452+I452</f>
        <v>0</v>
      </c>
      <c r="M452" s="22">
        <f>G452+J452</f>
        <v>2.57</v>
      </c>
      <c r="N452" s="22">
        <f>H452+K452</f>
        <v>7.43</v>
      </c>
      <c r="O452" s="66"/>
      <c r="P452" s="66"/>
      <c r="Q452" s="68"/>
    </row>
    <row r="453" spans="1:17" ht="24" customHeight="1" x14ac:dyDescent="0.2">
      <c r="A453" s="80" t="s">
        <v>1383</v>
      </c>
      <c r="B453" s="48">
        <v>12</v>
      </c>
      <c r="C453" s="10" t="s">
        <v>1427</v>
      </c>
      <c r="D453" s="89">
        <v>28639</v>
      </c>
      <c r="E453" s="84" t="s">
        <v>1429</v>
      </c>
      <c r="F453" s="86">
        <f>F454+G454+H454</f>
        <v>14</v>
      </c>
      <c r="G453" s="96"/>
      <c r="H453" s="97"/>
      <c r="I453" s="86">
        <f>I454+J454+K454</f>
        <v>0</v>
      </c>
      <c r="J453" s="96"/>
      <c r="K453" s="97"/>
      <c r="L453" s="86">
        <f>L454+M454+N454</f>
        <v>14</v>
      </c>
      <c r="M453" s="96"/>
      <c r="N453" s="97"/>
      <c r="O453" s="65" t="s">
        <v>194</v>
      </c>
      <c r="P453" s="65" t="s">
        <v>190</v>
      </c>
      <c r="Q453" s="67"/>
    </row>
    <row r="454" spans="1:17" ht="24" customHeight="1" x14ac:dyDescent="0.2">
      <c r="A454" s="81"/>
      <c r="B454" s="49"/>
      <c r="C454" s="14" t="s">
        <v>1430</v>
      </c>
      <c r="D454" s="51"/>
      <c r="E454" s="85"/>
      <c r="F454" s="22"/>
      <c r="G454" s="22">
        <v>11.74</v>
      </c>
      <c r="H454" s="22">
        <v>2.2599999999999998</v>
      </c>
      <c r="I454" s="22"/>
      <c r="J454" s="22"/>
      <c r="K454" s="22"/>
      <c r="L454" s="22">
        <f>F454+I454</f>
        <v>0</v>
      </c>
      <c r="M454" s="22">
        <v>11.74</v>
      </c>
      <c r="N454" s="22">
        <v>2.2599999999999998</v>
      </c>
      <c r="O454" s="66"/>
      <c r="P454" s="66"/>
      <c r="Q454" s="68"/>
    </row>
    <row r="455" spans="1:17" ht="24" customHeight="1" x14ac:dyDescent="0.2">
      <c r="A455" s="80" t="s">
        <v>1383</v>
      </c>
      <c r="B455" s="48">
        <v>13</v>
      </c>
      <c r="C455" s="10" t="s">
        <v>1335</v>
      </c>
      <c r="D455" s="89">
        <v>28934</v>
      </c>
      <c r="E455" s="84" t="s">
        <v>1435</v>
      </c>
      <c r="F455" s="86">
        <f>F456+G456+H456</f>
        <v>2.63</v>
      </c>
      <c r="G455" s="96"/>
      <c r="H455" s="97"/>
      <c r="I455" s="86">
        <f>I456+J456+K456</f>
        <v>0</v>
      </c>
      <c r="J455" s="96"/>
      <c r="K455" s="97"/>
      <c r="L455" s="86">
        <f>L456+M456+N456</f>
        <v>2.63</v>
      </c>
      <c r="M455" s="96"/>
      <c r="N455" s="97"/>
      <c r="O455" s="65" t="s">
        <v>744</v>
      </c>
      <c r="P455" s="65" t="s">
        <v>1437</v>
      </c>
      <c r="Q455" s="67"/>
    </row>
    <row r="456" spans="1:17" ht="24" customHeight="1" x14ac:dyDescent="0.2">
      <c r="A456" s="81"/>
      <c r="B456" s="49"/>
      <c r="C456" s="14" t="s">
        <v>1110</v>
      </c>
      <c r="D456" s="51"/>
      <c r="E456" s="85"/>
      <c r="F456" s="22"/>
      <c r="G456" s="22"/>
      <c r="H456" s="22">
        <v>2.63</v>
      </c>
      <c r="I456" s="22"/>
      <c r="J456" s="22"/>
      <c r="K456" s="22"/>
      <c r="L456" s="22">
        <f>F456+I456</f>
        <v>0</v>
      </c>
      <c r="M456" s="22">
        <f>G456+J456</f>
        <v>0</v>
      </c>
      <c r="N456" s="22">
        <f>H456+K456</f>
        <v>2.63</v>
      </c>
      <c r="O456" s="66"/>
      <c r="P456" s="66"/>
      <c r="Q456" s="68"/>
    </row>
    <row r="457" spans="1:17" ht="30" customHeight="1" x14ac:dyDescent="0.2">
      <c r="A457" s="80" t="s">
        <v>1383</v>
      </c>
      <c r="B457" s="48">
        <v>14</v>
      </c>
      <c r="C457" s="10" t="s">
        <v>1354</v>
      </c>
      <c r="D457" s="89">
        <v>28934</v>
      </c>
      <c r="E457" s="84" t="s">
        <v>1435</v>
      </c>
      <c r="F457" s="86">
        <f>F458+G458+H458</f>
        <v>2.5</v>
      </c>
      <c r="G457" s="96"/>
      <c r="H457" s="97"/>
      <c r="I457" s="86">
        <f>I458+J458+K458</f>
        <v>0</v>
      </c>
      <c r="J457" s="96"/>
      <c r="K457" s="97"/>
      <c r="L457" s="86">
        <f>L458+M458+N458</f>
        <v>2.5</v>
      </c>
      <c r="M457" s="96"/>
      <c r="N457" s="97"/>
      <c r="O457" s="65" t="s">
        <v>744</v>
      </c>
      <c r="P457" s="65" t="s">
        <v>1437</v>
      </c>
      <c r="Q457" s="67"/>
    </row>
    <row r="458" spans="1:17" ht="30" customHeight="1" x14ac:dyDescent="0.2">
      <c r="A458" s="81"/>
      <c r="B458" s="49"/>
      <c r="C458" s="14" t="s">
        <v>1072</v>
      </c>
      <c r="D458" s="51"/>
      <c r="E458" s="85"/>
      <c r="F458" s="22"/>
      <c r="G458" s="22">
        <v>2.5</v>
      </c>
      <c r="H458" s="22"/>
      <c r="I458" s="22"/>
      <c r="J458" s="22"/>
      <c r="K458" s="22"/>
      <c r="L458" s="22">
        <f>F458+I458</f>
        <v>0</v>
      </c>
      <c r="M458" s="22">
        <f>G458+J458</f>
        <v>2.5</v>
      </c>
      <c r="N458" s="22">
        <f>H458+K458</f>
        <v>0</v>
      </c>
      <c r="O458" s="66"/>
      <c r="P458" s="66"/>
      <c r="Q458" s="68"/>
    </row>
    <row r="459" spans="1:17" ht="30" customHeight="1" x14ac:dyDescent="0.2">
      <c r="A459" s="80" t="s">
        <v>1383</v>
      </c>
      <c r="B459" s="48">
        <v>15</v>
      </c>
      <c r="C459" s="10" t="s">
        <v>1438</v>
      </c>
      <c r="D459" s="50" t="s">
        <v>512</v>
      </c>
      <c r="E459" s="84" t="s">
        <v>1440</v>
      </c>
      <c r="F459" s="86">
        <f>F460+G460+H460</f>
        <v>5.65</v>
      </c>
      <c r="G459" s="96"/>
      <c r="H459" s="97"/>
      <c r="I459" s="86">
        <f>I460+J460+K460</f>
        <v>5.0599999999999996</v>
      </c>
      <c r="J459" s="96"/>
      <c r="K459" s="97"/>
      <c r="L459" s="86">
        <f>L460+M460+N460</f>
        <v>10.71</v>
      </c>
      <c r="M459" s="96"/>
      <c r="N459" s="97"/>
      <c r="O459" s="65" t="s">
        <v>569</v>
      </c>
      <c r="P459" s="65" t="s">
        <v>1443</v>
      </c>
      <c r="Q459" s="67" t="s">
        <v>86</v>
      </c>
    </row>
    <row r="460" spans="1:17" ht="30" customHeight="1" x14ac:dyDescent="0.2">
      <c r="A460" s="81"/>
      <c r="B460" s="49"/>
      <c r="C460" s="14" t="s">
        <v>1444</v>
      </c>
      <c r="D460" s="51"/>
      <c r="E460" s="85"/>
      <c r="F460" s="22"/>
      <c r="G460" s="22"/>
      <c r="H460" s="22">
        <v>5.65</v>
      </c>
      <c r="I460" s="22"/>
      <c r="J460" s="22"/>
      <c r="K460" s="22">
        <v>5.0599999999999996</v>
      </c>
      <c r="L460" s="22">
        <f>F460+I460</f>
        <v>0</v>
      </c>
      <c r="M460" s="22">
        <f>G460+J460</f>
        <v>0</v>
      </c>
      <c r="N460" s="22">
        <f>H460+K460</f>
        <v>10.71</v>
      </c>
      <c r="O460" s="66"/>
      <c r="P460" s="66"/>
      <c r="Q460" s="68"/>
    </row>
    <row r="461" spans="1:17" ht="22.5" customHeight="1" x14ac:dyDescent="0.2">
      <c r="A461" s="80" t="s">
        <v>1383</v>
      </c>
      <c r="B461" s="48">
        <v>16</v>
      </c>
      <c r="C461" s="10" t="s">
        <v>1445</v>
      </c>
      <c r="D461" s="98" t="s">
        <v>512</v>
      </c>
      <c r="E461" s="52" t="s">
        <v>947</v>
      </c>
      <c r="F461" s="54">
        <f>F462+G462+H462</f>
        <v>0</v>
      </c>
      <c r="G461" s="90"/>
      <c r="H461" s="91"/>
      <c r="I461" s="54">
        <f>I462+J462+K462</f>
        <v>4.3099999999999996</v>
      </c>
      <c r="J461" s="90"/>
      <c r="K461" s="91"/>
      <c r="L461" s="54">
        <f>L462+M462+N462</f>
        <v>4.3099999999999996</v>
      </c>
      <c r="M461" s="90"/>
      <c r="N461" s="91"/>
      <c r="O461" s="65" t="s">
        <v>396</v>
      </c>
      <c r="P461" s="65" t="s">
        <v>629</v>
      </c>
      <c r="Q461" s="67" t="s">
        <v>86</v>
      </c>
    </row>
    <row r="462" spans="1:17" ht="54.75" customHeight="1" x14ac:dyDescent="0.2">
      <c r="A462" s="81"/>
      <c r="B462" s="49"/>
      <c r="C462" s="14" t="s">
        <v>575</v>
      </c>
      <c r="D462" s="95"/>
      <c r="E462" s="53"/>
      <c r="F462" s="21"/>
      <c r="G462" s="21"/>
      <c r="H462" s="21"/>
      <c r="I462" s="21"/>
      <c r="J462" s="21"/>
      <c r="K462" s="21">
        <v>4.3099999999999996</v>
      </c>
      <c r="L462" s="21">
        <f>F462+I462</f>
        <v>0</v>
      </c>
      <c r="M462" s="21">
        <f>G462+J462</f>
        <v>0</v>
      </c>
      <c r="N462" s="21">
        <f>H462+K462</f>
        <v>4.3099999999999996</v>
      </c>
      <c r="O462" s="66"/>
      <c r="P462" s="66"/>
      <c r="Q462" s="68"/>
    </row>
    <row r="463" spans="1:17" ht="22.5" customHeight="1" x14ac:dyDescent="0.2">
      <c r="A463" s="80" t="s">
        <v>1383</v>
      </c>
      <c r="B463" s="48"/>
      <c r="C463" s="10"/>
      <c r="D463" s="69"/>
      <c r="E463" s="71"/>
      <c r="F463" s="73">
        <f>F464+G464+H464</f>
        <v>367.37</v>
      </c>
      <c r="G463" s="74"/>
      <c r="H463" s="75"/>
      <c r="I463" s="73">
        <f>I464+J464+K464</f>
        <v>150.87</v>
      </c>
      <c r="J463" s="74"/>
      <c r="K463" s="75"/>
      <c r="L463" s="73">
        <f>L464+M464+N464</f>
        <v>518.2399999999999</v>
      </c>
      <c r="M463" s="74"/>
      <c r="N463" s="75"/>
      <c r="O463" s="76"/>
      <c r="P463" s="76"/>
      <c r="Q463" s="78"/>
    </row>
    <row r="464" spans="1:17" ht="22.5" customHeight="1" x14ac:dyDescent="0.2">
      <c r="A464" s="81"/>
      <c r="B464" s="49"/>
      <c r="C464" s="14" t="s">
        <v>1447</v>
      </c>
      <c r="D464" s="70"/>
      <c r="E464" s="72"/>
      <c r="F464" s="26">
        <f t="shared" ref="F464:N464" si="9">F432+F434+F436+F438+F440+F442+F444+F446+F448+F450+F452+F454+F456+F458+F460+F462</f>
        <v>0.16999999999999998</v>
      </c>
      <c r="G464" s="26">
        <f t="shared" si="9"/>
        <v>17.310000000000002</v>
      </c>
      <c r="H464" s="26">
        <f t="shared" si="9"/>
        <v>349.89</v>
      </c>
      <c r="I464" s="26">
        <f t="shared" si="9"/>
        <v>0</v>
      </c>
      <c r="J464" s="26">
        <f t="shared" si="9"/>
        <v>6</v>
      </c>
      <c r="K464" s="26">
        <f t="shared" si="9"/>
        <v>144.87</v>
      </c>
      <c r="L464" s="26">
        <f t="shared" si="9"/>
        <v>0.16999999999999998</v>
      </c>
      <c r="M464" s="26">
        <f t="shared" si="9"/>
        <v>23.310000000000002</v>
      </c>
      <c r="N464" s="26">
        <f t="shared" si="9"/>
        <v>494.75999999999993</v>
      </c>
      <c r="O464" s="77"/>
      <c r="P464" s="77"/>
      <c r="Q464" s="79"/>
    </row>
    <row r="465" spans="1:17" ht="22.5" customHeight="1" x14ac:dyDescent="0.2">
      <c r="A465" s="80" t="s">
        <v>1448</v>
      </c>
      <c r="B465" s="48">
        <v>1</v>
      </c>
      <c r="C465" s="10" t="s">
        <v>481</v>
      </c>
      <c r="D465" s="94">
        <v>27628</v>
      </c>
      <c r="E465" s="84" t="s">
        <v>1199</v>
      </c>
      <c r="F465" s="54">
        <f>F466+G466+H466</f>
        <v>294.12</v>
      </c>
      <c r="G465" s="90"/>
      <c r="H465" s="91"/>
      <c r="I465" s="54">
        <f>I466+J466+K466</f>
        <v>0</v>
      </c>
      <c r="J465" s="90"/>
      <c r="K465" s="91"/>
      <c r="L465" s="54">
        <f>L466+M466+N466</f>
        <v>294.12</v>
      </c>
      <c r="M465" s="90"/>
      <c r="N465" s="91"/>
      <c r="O465" s="65" t="s">
        <v>194</v>
      </c>
      <c r="P465" s="82" t="s">
        <v>1450</v>
      </c>
      <c r="Q465" s="67"/>
    </row>
    <row r="466" spans="1:17" ht="22.5" customHeight="1" x14ac:dyDescent="0.2">
      <c r="A466" s="81"/>
      <c r="B466" s="49"/>
      <c r="C466" s="14" t="s">
        <v>386</v>
      </c>
      <c r="D466" s="95"/>
      <c r="E466" s="85"/>
      <c r="F466" s="21">
        <v>0.36</v>
      </c>
      <c r="G466" s="21"/>
      <c r="H466" s="21">
        <v>293.76</v>
      </c>
      <c r="I466" s="21"/>
      <c r="J466" s="21"/>
      <c r="K466" s="21"/>
      <c r="L466" s="21">
        <f>F466+I466</f>
        <v>0.36</v>
      </c>
      <c r="M466" s="21">
        <f>G466+J466</f>
        <v>0</v>
      </c>
      <c r="N466" s="21">
        <f>H466+K466</f>
        <v>293.76</v>
      </c>
      <c r="O466" s="66"/>
      <c r="P466" s="83"/>
      <c r="Q466" s="68"/>
    </row>
    <row r="467" spans="1:17" ht="30" customHeight="1" x14ac:dyDescent="0.2">
      <c r="A467" s="80" t="s">
        <v>1448</v>
      </c>
      <c r="B467" s="48">
        <v>2</v>
      </c>
      <c r="C467" s="10" t="s">
        <v>1432</v>
      </c>
      <c r="D467" s="98" t="s">
        <v>228</v>
      </c>
      <c r="E467" s="84" t="s">
        <v>1453</v>
      </c>
      <c r="F467" s="54">
        <f>F468+G468+H468</f>
        <v>216.64000000000001</v>
      </c>
      <c r="G467" s="90"/>
      <c r="H467" s="91"/>
      <c r="I467" s="54">
        <f>I468+J468+K468</f>
        <v>20</v>
      </c>
      <c r="J467" s="90"/>
      <c r="K467" s="91"/>
      <c r="L467" s="54">
        <f>L468+M468+N468</f>
        <v>236.64000000000001</v>
      </c>
      <c r="M467" s="90"/>
      <c r="N467" s="91"/>
      <c r="O467" s="65" t="s">
        <v>194</v>
      </c>
      <c r="P467" s="65" t="s">
        <v>1320</v>
      </c>
      <c r="Q467" s="67"/>
    </row>
    <row r="468" spans="1:17" ht="30" customHeight="1" x14ac:dyDescent="0.2">
      <c r="A468" s="81"/>
      <c r="B468" s="49"/>
      <c r="C468" s="14" t="s">
        <v>105</v>
      </c>
      <c r="D468" s="95"/>
      <c r="E468" s="85"/>
      <c r="F468" s="21"/>
      <c r="G468" s="21">
        <v>67.930000000000007</v>
      </c>
      <c r="H468" s="21">
        <v>148.71</v>
      </c>
      <c r="I468" s="21"/>
      <c r="J468" s="21">
        <v>20</v>
      </c>
      <c r="K468" s="21"/>
      <c r="L468" s="21">
        <f>F468+I468</f>
        <v>0</v>
      </c>
      <c r="M468" s="21">
        <f>G468+J468</f>
        <v>87.93</v>
      </c>
      <c r="N468" s="21">
        <f>H468+K468</f>
        <v>148.71</v>
      </c>
      <c r="O468" s="66"/>
      <c r="P468" s="66"/>
      <c r="Q468" s="68"/>
    </row>
    <row r="469" spans="1:17" ht="29.25" customHeight="1" x14ac:dyDescent="0.2">
      <c r="A469" s="80" t="s">
        <v>1448</v>
      </c>
      <c r="B469" s="48">
        <v>3</v>
      </c>
      <c r="C469" s="10" t="s">
        <v>277</v>
      </c>
      <c r="D469" s="98" t="s">
        <v>228</v>
      </c>
      <c r="E469" s="84" t="s">
        <v>1199</v>
      </c>
      <c r="F469" s="54">
        <f>F470+G470+H470</f>
        <v>64.2</v>
      </c>
      <c r="G469" s="90"/>
      <c r="H469" s="91"/>
      <c r="I469" s="54">
        <f>I470+J470+K470</f>
        <v>2.14</v>
      </c>
      <c r="J469" s="90"/>
      <c r="K469" s="91"/>
      <c r="L469" s="54">
        <f>L470+M470+N470</f>
        <v>66.34</v>
      </c>
      <c r="M469" s="90"/>
      <c r="N469" s="91"/>
      <c r="O469" s="65" t="s">
        <v>194</v>
      </c>
      <c r="P469" s="65" t="s">
        <v>1456</v>
      </c>
      <c r="Q469" s="67"/>
    </row>
    <row r="470" spans="1:17" ht="29.25" customHeight="1" x14ac:dyDescent="0.2">
      <c r="A470" s="81"/>
      <c r="B470" s="49"/>
      <c r="C470" s="14" t="s">
        <v>1458</v>
      </c>
      <c r="D470" s="95"/>
      <c r="E470" s="85"/>
      <c r="F470" s="21"/>
      <c r="G470" s="21"/>
      <c r="H470" s="21">
        <v>64.2</v>
      </c>
      <c r="I470" s="21"/>
      <c r="J470" s="21"/>
      <c r="K470" s="21">
        <v>2.14</v>
      </c>
      <c r="L470" s="21">
        <f>F470+I470</f>
        <v>0</v>
      </c>
      <c r="M470" s="21">
        <f>G470+J470</f>
        <v>0</v>
      </c>
      <c r="N470" s="21">
        <f>H470+K470</f>
        <v>66.34</v>
      </c>
      <c r="O470" s="66"/>
      <c r="P470" s="66"/>
      <c r="Q470" s="68"/>
    </row>
    <row r="471" spans="1:17" ht="23.25" customHeight="1" x14ac:dyDescent="0.2">
      <c r="A471" s="80" t="s">
        <v>1448</v>
      </c>
      <c r="B471" s="48">
        <v>4</v>
      </c>
      <c r="C471" s="35" t="s">
        <v>294</v>
      </c>
      <c r="D471" s="98" t="s">
        <v>228</v>
      </c>
      <c r="E471" s="84" t="s">
        <v>349</v>
      </c>
      <c r="F471" s="54">
        <f>F472+G472+H472</f>
        <v>14.05</v>
      </c>
      <c r="G471" s="90"/>
      <c r="H471" s="91"/>
      <c r="I471" s="54">
        <f>I472+J472+K472</f>
        <v>9.09</v>
      </c>
      <c r="J471" s="90"/>
      <c r="K471" s="91"/>
      <c r="L471" s="54">
        <f>L472+M472+N472</f>
        <v>23.14</v>
      </c>
      <c r="M471" s="90"/>
      <c r="N471" s="91"/>
      <c r="O471" s="65" t="s">
        <v>932</v>
      </c>
      <c r="P471" s="65" t="s">
        <v>40</v>
      </c>
      <c r="Q471" s="67"/>
    </row>
    <row r="472" spans="1:17" ht="42" customHeight="1" x14ac:dyDescent="0.2">
      <c r="A472" s="81"/>
      <c r="B472" s="49"/>
      <c r="C472" s="14" t="s">
        <v>1460</v>
      </c>
      <c r="D472" s="95"/>
      <c r="E472" s="85"/>
      <c r="F472" s="21">
        <v>0.05</v>
      </c>
      <c r="G472" s="21"/>
      <c r="H472" s="21">
        <v>14</v>
      </c>
      <c r="I472" s="21"/>
      <c r="J472" s="21"/>
      <c r="K472" s="21">
        <v>9.09</v>
      </c>
      <c r="L472" s="21">
        <f>F472+I472</f>
        <v>0.05</v>
      </c>
      <c r="M472" s="21">
        <f>G472+J472</f>
        <v>0</v>
      </c>
      <c r="N472" s="21">
        <f>H472+K472</f>
        <v>23.09</v>
      </c>
      <c r="O472" s="66"/>
      <c r="P472" s="66"/>
      <c r="Q472" s="68"/>
    </row>
    <row r="473" spans="1:17" ht="23.25" customHeight="1" x14ac:dyDescent="0.2">
      <c r="A473" s="80" t="s">
        <v>1448</v>
      </c>
      <c r="B473" s="48">
        <v>5</v>
      </c>
      <c r="C473" s="10" t="s">
        <v>74</v>
      </c>
      <c r="D473" s="98" t="s">
        <v>444</v>
      </c>
      <c r="E473" s="84" t="s">
        <v>1461</v>
      </c>
      <c r="F473" s="54">
        <f>F474+G474+H474</f>
        <v>151.74</v>
      </c>
      <c r="G473" s="90"/>
      <c r="H473" s="91"/>
      <c r="I473" s="54">
        <f>I474+J474+K474</f>
        <v>143.63</v>
      </c>
      <c r="J473" s="90"/>
      <c r="K473" s="91"/>
      <c r="L473" s="54">
        <f>L474+M474+N474</f>
        <v>295.37</v>
      </c>
      <c r="M473" s="90"/>
      <c r="N473" s="91"/>
      <c r="O473" s="65" t="s">
        <v>194</v>
      </c>
      <c r="P473" s="65" t="s">
        <v>179</v>
      </c>
      <c r="Q473" s="67" t="s">
        <v>86</v>
      </c>
    </row>
    <row r="474" spans="1:17" ht="23.25" customHeight="1" x14ac:dyDescent="0.2">
      <c r="A474" s="81"/>
      <c r="B474" s="49"/>
      <c r="C474" s="14" t="s">
        <v>954</v>
      </c>
      <c r="D474" s="95"/>
      <c r="E474" s="85"/>
      <c r="F474" s="21">
        <v>147.11000000000001</v>
      </c>
      <c r="G474" s="21"/>
      <c r="H474" s="21">
        <v>4.63</v>
      </c>
      <c r="I474" s="21">
        <v>143.63</v>
      </c>
      <c r="J474" s="21"/>
      <c r="K474" s="21"/>
      <c r="L474" s="21">
        <f>F474+I474</f>
        <v>290.74</v>
      </c>
      <c r="M474" s="21">
        <f>G474+J474</f>
        <v>0</v>
      </c>
      <c r="N474" s="21">
        <f>H474+K474</f>
        <v>4.63</v>
      </c>
      <c r="O474" s="66"/>
      <c r="P474" s="66"/>
      <c r="Q474" s="68"/>
    </row>
    <row r="475" spans="1:17" ht="23.25" customHeight="1" x14ac:dyDescent="0.2">
      <c r="A475" s="80" t="s">
        <v>1448</v>
      </c>
      <c r="B475" s="48">
        <v>6</v>
      </c>
      <c r="C475" s="10" t="s">
        <v>1463</v>
      </c>
      <c r="D475" s="98" t="s">
        <v>308</v>
      </c>
      <c r="E475" s="84" t="s">
        <v>1199</v>
      </c>
      <c r="F475" s="54">
        <f>F476+G476+H476</f>
        <v>0</v>
      </c>
      <c r="G475" s="90"/>
      <c r="H475" s="91"/>
      <c r="I475" s="54">
        <f>I476+J476+K476</f>
        <v>11.11</v>
      </c>
      <c r="J475" s="90"/>
      <c r="K475" s="91"/>
      <c r="L475" s="54">
        <f>L476+M476+N476</f>
        <v>11.11</v>
      </c>
      <c r="M475" s="90"/>
      <c r="N475" s="91"/>
      <c r="O475" s="65" t="s">
        <v>396</v>
      </c>
      <c r="P475" s="65" t="s">
        <v>491</v>
      </c>
      <c r="Q475" s="67" t="s">
        <v>86</v>
      </c>
    </row>
    <row r="476" spans="1:17" ht="23.25" customHeight="1" x14ac:dyDescent="0.2">
      <c r="A476" s="81"/>
      <c r="B476" s="49"/>
      <c r="C476" s="14" t="s">
        <v>1134</v>
      </c>
      <c r="D476" s="95"/>
      <c r="E476" s="85"/>
      <c r="F476" s="21"/>
      <c r="G476" s="21"/>
      <c r="H476" s="21"/>
      <c r="I476" s="21"/>
      <c r="J476" s="21"/>
      <c r="K476" s="21">
        <v>11.11</v>
      </c>
      <c r="L476" s="21">
        <f>F476+I476</f>
        <v>0</v>
      </c>
      <c r="M476" s="21">
        <f>G476+J476</f>
        <v>0</v>
      </c>
      <c r="N476" s="21">
        <f>H476+K476</f>
        <v>11.11</v>
      </c>
      <c r="O476" s="66"/>
      <c r="P476" s="66"/>
      <c r="Q476" s="68"/>
    </row>
    <row r="477" spans="1:17" ht="23.25" customHeight="1" x14ac:dyDescent="0.2">
      <c r="A477" s="80" t="s">
        <v>1448</v>
      </c>
      <c r="B477" s="48">
        <v>7</v>
      </c>
      <c r="C477" s="10" t="s">
        <v>584</v>
      </c>
      <c r="D477" s="94">
        <v>30813</v>
      </c>
      <c r="E477" s="84" t="s">
        <v>623</v>
      </c>
      <c r="F477" s="54">
        <f>F478+G478+H478</f>
        <v>147.04</v>
      </c>
      <c r="G477" s="90"/>
      <c r="H477" s="91"/>
      <c r="I477" s="54">
        <f>I478+J478+K478</f>
        <v>0</v>
      </c>
      <c r="J477" s="90"/>
      <c r="K477" s="91"/>
      <c r="L477" s="54">
        <f>L478+M478+N478</f>
        <v>147.04</v>
      </c>
      <c r="M477" s="90"/>
      <c r="N477" s="91"/>
      <c r="O477" s="65" t="s">
        <v>194</v>
      </c>
      <c r="P477" s="65" t="s">
        <v>910</v>
      </c>
      <c r="Q477" s="67"/>
    </row>
    <row r="478" spans="1:17" ht="23.25" customHeight="1" x14ac:dyDescent="0.2">
      <c r="A478" s="81"/>
      <c r="B478" s="49"/>
      <c r="C478" s="14" t="s">
        <v>1465</v>
      </c>
      <c r="D478" s="95"/>
      <c r="E478" s="85"/>
      <c r="F478" s="21"/>
      <c r="G478" s="21">
        <v>147.04</v>
      </c>
      <c r="H478" s="21"/>
      <c r="I478" s="21"/>
      <c r="J478" s="21"/>
      <c r="K478" s="21"/>
      <c r="L478" s="21">
        <f>F478+I478</f>
        <v>0</v>
      </c>
      <c r="M478" s="21">
        <f>G478+J478</f>
        <v>147.04</v>
      </c>
      <c r="N478" s="21">
        <f>H478+K478</f>
        <v>0</v>
      </c>
      <c r="O478" s="66"/>
      <c r="P478" s="66"/>
      <c r="Q478" s="68"/>
    </row>
    <row r="479" spans="1:17" ht="23.25" customHeight="1" x14ac:dyDescent="0.2">
      <c r="A479" s="80" t="s">
        <v>1448</v>
      </c>
      <c r="B479" s="48">
        <v>8</v>
      </c>
      <c r="C479" s="10" t="s">
        <v>908</v>
      </c>
      <c r="D479" s="98" t="s">
        <v>1466</v>
      </c>
      <c r="E479" s="84" t="s">
        <v>1461</v>
      </c>
      <c r="F479" s="54">
        <f>F480+G480+H480</f>
        <v>490.56</v>
      </c>
      <c r="G479" s="90"/>
      <c r="H479" s="91"/>
      <c r="I479" s="54">
        <f>I480+J480+K480</f>
        <v>105.57</v>
      </c>
      <c r="J479" s="90"/>
      <c r="K479" s="91"/>
      <c r="L479" s="54">
        <f>L480+M480+N480</f>
        <v>596.13</v>
      </c>
      <c r="M479" s="90"/>
      <c r="N479" s="91"/>
      <c r="O479" s="65" t="s">
        <v>194</v>
      </c>
      <c r="P479" s="65" t="s">
        <v>1467</v>
      </c>
      <c r="Q479" s="67"/>
    </row>
    <row r="480" spans="1:17" ht="23.25" customHeight="1" x14ac:dyDescent="0.2">
      <c r="A480" s="81"/>
      <c r="B480" s="49"/>
      <c r="C480" s="14" t="s">
        <v>899</v>
      </c>
      <c r="D480" s="95"/>
      <c r="E480" s="85"/>
      <c r="F480" s="21"/>
      <c r="G480" s="21">
        <v>490.56</v>
      </c>
      <c r="H480" s="21"/>
      <c r="I480" s="21"/>
      <c r="J480" s="21">
        <v>105.57</v>
      </c>
      <c r="K480" s="21"/>
      <c r="L480" s="21">
        <f>F480+I480</f>
        <v>0</v>
      </c>
      <c r="M480" s="21">
        <f>G480+J480</f>
        <v>596.13</v>
      </c>
      <c r="N480" s="21">
        <f>H480+K480</f>
        <v>0</v>
      </c>
      <c r="O480" s="66"/>
      <c r="P480" s="66"/>
      <c r="Q480" s="68"/>
    </row>
    <row r="481" spans="1:17" ht="23.25" customHeight="1" x14ac:dyDescent="0.2">
      <c r="A481" s="80" t="s">
        <v>1448</v>
      </c>
      <c r="B481" s="48">
        <v>9</v>
      </c>
      <c r="C481" s="10" t="s">
        <v>674</v>
      </c>
      <c r="D481" s="94">
        <v>35885</v>
      </c>
      <c r="E481" s="52" t="s">
        <v>1453</v>
      </c>
      <c r="F481" s="86">
        <f>F482+G482+H482</f>
        <v>103.86</v>
      </c>
      <c r="G481" s="96"/>
      <c r="H481" s="97"/>
      <c r="I481" s="54">
        <f>I482+J482+K482</f>
        <v>0</v>
      </c>
      <c r="J481" s="90"/>
      <c r="K481" s="91"/>
      <c r="L481" s="54">
        <f>L482+M482+N482</f>
        <v>103.86</v>
      </c>
      <c r="M481" s="90"/>
      <c r="N481" s="91"/>
      <c r="O481" s="65" t="s">
        <v>194</v>
      </c>
      <c r="P481" s="65" t="s">
        <v>1182</v>
      </c>
      <c r="Q481" s="67"/>
    </row>
    <row r="482" spans="1:17" ht="23.25" customHeight="1" x14ac:dyDescent="0.2">
      <c r="A482" s="81"/>
      <c r="B482" s="49"/>
      <c r="C482" s="14" t="s">
        <v>1468</v>
      </c>
      <c r="D482" s="95"/>
      <c r="E482" s="53"/>
      <c r="F482" s="22"/>
      <c r="G482" s="22">
        <v>81.78</v>
      </c>
      <c r="H482" s="22">
        <v>22.08</v>
      </c>
      <c r="I482" s="21"/>
      <c r="J482" s="21"/>
      <c r="K482" s="21"/>
      <c r="L482" s="21">
        <f>F482+I482</f>
        <v>0</v>
      </c>
      <c r="M482" s="21">
        <f>G482+J482</f>
        <v>81.78</v>
      </c>
      <c r="N482" s="21">
        <f>H482+K482</f>
        <v>22.08</v>
      </c>
      <c r="O482" s="66"/>
      <c r="P482" s="66"/>
      <c r="Q482" s="68"/>
    </row>
    <row r="483" spans="1:17" ht="26.25" customHeight="1" x14ac:dyDescent="0.2">
      <c r="A483" s="80" t="s">
        <v>1448</v>
      </c>
      <c r="B483" s="48"/>
      <c r="C483" s="10"/>
      <c r="D483" s="69"/>
      <c r="E483" s="71"/>
      <c r="F483" s="73">
        <f>F484+G484+H484</f>
        <v>1482.21</v>
      </c>
      <c r="G483" s="74"/>
      <c r="H483" s="75"/>
      <c r="I483" s="73">
        <f>I484+J484+K484</f>
        <v>291.53999999999996</v>
      </c>
      <c r="J483" s="74"/>
      <c r="K483" s="75"/>
      <c r="L483" s="73">
        <f>L484+M484+N484</f>
        <v>1773.75</v>
      </c>
      <c r="M483" s="74"/>
      <c r="N483" s="75"/>
      <c r="O483" s="76"/>
      <c r="P483" s="76"/>
      <c r="Q483" s="78"/>
    </row>
    <row r="484" spans="1:17" ht="26.25" customHeight="1" x14ac:dyDescent="0.2">
      <c r="A484" s="81"/>
      <c r="B484" s="49"/>
      <c r="C484" s="14" t="s">
        <v>347</v>
      </c>
      <c r="D484" s="70"/>
      <c r="E484" s="72"/>
      <c r="F484" s="26">
        <f t="shared" ref="F484:N484" si="10">F466+F468+F470+F472+F474+F476+F478+F480+F482</f>
        <v>147.52000000000001</v>
      </c>
      <c r="G484" s="26">
        <f t="shared" si="10"/>
        <v>787.31</v>
      </c>
      <c r="H484" s="26">
        <f t="shared" si="10"/>
        <v>547.38000000000011</v>
      </c>
      <c r="I484" s="26">
        <f t="shared" si="10"/>
        <v>143.63</v>
      </c>
      <c r="J484" s="26">
        <f t="shared" si="10"/>
        <v>125.57</v>
      </c>
      <c r="K484" s="26">
        <f t="shared" si="10"/>
        <v>22.34</v>
      </c>
      <c r="L484" s="26">
        <f t="shared" si="10"/>
        <v>291.15000000000003</v>
      </c>
      <c r="M484" s="26">
        <f t="shared" si="10"/>
        <v>912.88</v>
      </c>
      <c r="N484" s="26">
        <f t="shared" si="10"/>
        <v>569.72000000000014</v>
      </c>
      <c r="O484" s="77"/>
      <c r="P484" s="77"/>
      <c r="Q484" s="79"/>
    </row>
    <row r="485" spans="1:17" ht="69" customHeight="1" x14ac:dyDescent="0.2">
      <c r="A485" s="80" t="s">
        <v>792</v>
      </c>
      <c r="B485" s="48">
        <v>1</v>
      </c>
      <c r="C485" s="10" t="s">
        <v>1469</v>
      </c>
      <c r="D485" s="50" t="s">
        <v>523</v>
      </c>
      <c r="E485" s="52" t="s">
        <v>1372</v>
      </c>
      <c r="F485" s="54">
        <f>F486+G486+H486</f>
        <v>55.07</v>
      </c>
      <c r="G485" s="90"/>
      <c r="H485" s="91"/>
      <c r="I485" s="54">
        <f>I486+J486+K486</f>
        <v>350.22999999999996</v>
      </c>
      <c r="J485" s="90"/>
      <c r="K485" s="91"/>
      <c r="L485" s="54">
        <f>L486+M486+N486</f>
        <v>405.29999999999995</v>
      </c>
      <c r="M485" s="90"/>
      <c r="N485" s="91"/>
      <c r="O485" s="65" t="s">
        <v>194</v>
      </c>
      <c r="P485" s="65" t="s">
        <v>1170</v>
      </c>
      <c r="Q485" s="67"/>
    </row>
    <row r="486" spans="1:17" ht="69" customHeight="1" x14ac:dyDescent="0.2">
      <c r="A486" s="81"/>
      <c r="B486" s="49"/>
      <c r="C486" s="14" t="s">
        <v>613</v>
      </c>
      <c r="D486" s="51"/>
      <c r="E486" s="53"/>
      <c r="F486" s="21"/>
      <c r="G486" s="21">
        <v>55.07</v>
      </c>
      <c r="H486" s="21"/>
      <c r="I486" s="21"/>
      <c r="J486" s="21">
        <v>325.14999999999998</v>
      </c>
      <c r="K486" s="21">
        <v>25.08</v>
      </c>
      <c r="L486" s="21">
        <f>F486+I486</f>
        <v>0</v>
      </c>
      <c r="M486" s="21">
        <f>G486+J486</f>
        <v>380.21999999999997</v>
      </c>
      <c r="N486" s="21">
        <f>H486+K486</f>
        <v>25.08</v>
      </c>
      <c r="O486" s="66"/>
      <c r="P486" s="66"/>
      <c r="Q486" s="68"/>
    </row>
    <row r="487" spans="1:17" ht="22.5" customHeight="1" x14ac:dyDescent="0.2">
      <c r="A487" s="80" t="s">
        <v>792</v>
      </c>
      <c r="B487" s="48"/>
      <c r="C487" s="10"/>
      <c r="D487" s="69"/>
      <c r="E487" s="71"/>
      <c r="F487" s="73">
        <f>F488+G488+H488</f>
        <v>55.07</v>
      </c>
      <c r="G487" s="74"/>
      <c r="H487" s="75"/>
      <c r="I487" s="73">
        <f>I488+J488+K488</f>
        <v>350.22999999999996</v>
      </c>
      <c r="J487" s="74"/>
      <c r="K487" s="75"/>
      <c r="L487" s="73">
        <f>L488+M488+N488</f>
        <v>405.29999999999995</v>
      </c>
      <c r="M487" s="74"/>
      <c r="N487" s="75"/>
      <c r="O487" s="76"/>
      <c r="P487" s="76"/>
      <c r="Q487" s="78"/>
    </row>
    <row r="488" spans="1:17" ht="22.5" customHeight="1" x14ac:dyDescent="0.2">
      <c r="A488" s="81"/>
      <c r="B488" s="49"/>
      <c r="C488" s="14" t="s">
        <v>1471</v>
      </c>
      <c r="D488" s="70"/>
      <c r="E488" s="72"/>
      <c r="F488" s="26">
        <f t="shared" ref="F488:N488" si="11">F486</f>
        <v>0</v>
      </c>
      <c r="G488" s="26">
        <f t="shared" si="11"/>
        <v>55.07</v>
      </c>
      <c r="H488" s="26">
        <f t="shared" si="11"/>
        <v>0</v>
      </c>
      <c r="I488" s="26">
        <f t="shared" si="11"/>
        <v>0</v>
      </c>
      <c r="J488" s="26">
        <f t="shared" si="11"/>
        <v>325.14999999999998</v>
      </c>
      <c r="K488" s="26">
        <f t="shared" si="11"/>
        <v>25.08</v>
      </c>
      <c r="L488" s="26">
        <f t="shared" si="11"/>
        <v>0</v>
      </c>
      <c r="M488" s="26">
        <f t="shared" si="11"/>
        <v>380.21999999999997</v>
      </c>
      <c r="N488" s="26">
        <f t="shared" si="11"/>
        <v>25.08</v>
      </c>
      <c r="O488" s="77"/>
      <c r="P488" s="77"/>
      <c r="Q488" s="79"/>
    </row>
    <row r="489" spans="1:17" ht="22.5" customHeight="1" x14ac:dyDescent="0.2">
      <c r="A489" s="80" t="s">
        <v>863</v>
      </c>
      <c r="B489" s="48">
        <v>1</v>
      </c>
      <c r="C489" s="10" t="s">
        <v>1206</v>
      </c>
      <c r="D489" s="89">
        <v>27103</v>
      </c>
      <c r="E489" s="52" t="s">
        <v>1472</v>
      </c>
      <c r="F489" s="54">
        <f>F490+G490+H490</f>
        <v>4.9000000000000004</v>
      </c>
      <c r="G489" s="90"/>
      <c r="H489" s="91"/>
      <c r="I489" s="54">
        <f>I490+J490+K490</f>
        <v>0</v>
      </c>
      <c r="J489" s="90"/>
      <c r="K489" s="91"/>
      <c r="L489" s="54">
        <f>L490+M490+N490</f>
        <v>4.9000000000000004</v>
      </c>
      <c r="M489" s="90"/>
      <c r="N489" s="91"/>
      <c r="O489" s="65" t="s">
        <v>406</v>
      </c>
      <c r="P489" s="65" t="s">
        <v>786</v>
      </c>
      <c r="Q489" s="67"/>
    </row>
    <row r="490" spans="1:17" ht="22.5" customHeight="1" x14ac:dyDescent="0.2">
      <c r="A490" s="81"/>
      <c r="B490" s="49"/>
      <c r="C490" s="14" t="s">
        <v>1455</v>
      </c>
      <c r="D490" s="51"/>
      <c r="E490" s="53"/>
      <c r="F490" s="21"/>
      <c r="G490" s="21"/>
      <c r="H490" s="21">
        <v>4.9000000000000004</v>
      </c>
      <c r="I490" s="21"/>
      <c r="J490" s="21"/>
      <c r="K490" s="21"/>
      <c r="L490" s="21">
        <f>F490+I490</f>
        <v>0</v>
      </c>
      <c r="M490" s="21">
        <f>G490+J490</f>
        <v>0</v>
      </c>
      <c r="N490" s="21">
        <f>H490+K490</f>
        <v>4.9000000000000004</v>
      </c>
      <c r="O490" s="66"/>
      <c r="P490" s="66"/>
      <c r="Q490" s="68"/>
    </row>
    <row r="491" spans="1:17" ht="22.5" customHeight="1" x14ac:dyDescent="0.2">
      <c r="A491" s="80" t="s">
        <v>863</v>
      </c>
      <c r="B491" s="48">
        <v>2</v>
      </c>
      <c r="C491" s="10" t="s">
        <v>1474</v>
      </c>
      <c r="D491" s="89">
        <v>27103</v>
      </c>
      <c r="E491" s="52" t="s">
        <v>151</v>
      </c>
      <c r="F491" s="54">
        <f>F492+G492+H492</f>
        <v>5.9</v>
      </c>
      <c r="G491" s="90"/>
      <c r="H491" s="91"/>
      <c r="I491" s="54">
        <f>I492+J492+K492</f>
        <v>0</v>
      </c>
      <c r="J491" s="90"/>
      <c r="K491" s="91"/>
      <c r="L491" s="54">
        <f>L492+M492+N492</f>
        <v>5.9</v>
      </c>
      <c r="M491" s="90"/>
      <c r="N491" s="91"/>
      <c r="O491" s="65" t="s">
        <v>406</v>
      </c>
      <c r="P491" s="65" t="s">
        <v>1475</v>
      </c>
      <c r="Q491" s="67"/>
    </row>
    <row r="492" spans="1:17" ht="22.5" customHeight="1" x14ac:dyDescent="0.2">
      <c r="A492" s="81"/>
      <c r="B492" s="49"/>
      <c r="C492" s="14" t="s">
        <v>1477</v>
      </c>
      <c r="D492" s="51"/>
      <c r="E492" s="53"/>
      <c r="F492" s="21"/>
      <c r="G492" s="21"/>
      <c r="H492" s="21">
        <v>5.9</v>
      </c>
      <c r="I492" s="21"/>
      <c r="J492" s="21"/>
      <c r="K492" s="21"/>
      <c r="L492" s="21">
        <f>F492+I492</f>
        <v>0</v>
      </c>
      <c r="M492" s="21">
        <f>G492+J492</f>
        <v>0</v>
      </c>
      <c r="N492" s="21">
        <f>H492+K492</f>
        <v>5.9</v>
      </c>
      <c r="O492" s="66"/>
      <c r="P492" s="66"/>
      <c r="Q492" s="68"/>
    </row>
    <row r="493" spans="1:17" ht="22.5" customHeight="1" x14ac:dyDescent="0.2">
      <c r="A493" s="80" t="s">
        <v>863</v>
      </c>
      <c r="B493" s="48">
        <v>3</v>
      </c>
      <c r="C493" s="10" t="s">
        <v>699</v>
      </c>
      <c r="D493" s="89">
        <v>27103</v>
      </c>
      <c r="E493" s="52" t="s">
        <v>303</v>
      </c>
      <c r="F493" s="54">
        <f>F494+G494+H494</f>
        <v>1.7</v>
      </c>
      <c r="G493" s="90"/>
      <c r="H493" s="91"/>
      <c r="I493" s="54">
        <f>I494+J494+K494</f>
        <v>0</v>
      </c>
      <c r="J493" s="90"/>
      <c r="K493" s="91"/>
      <c r="L493" s="54">
        <f>L494+M494+N494</f>
        <v>1.7</v>
      </c>
      <c r="M493" s="90"/>
      <c r="N493" s="91"/>
      <c r="O493" s="65" t="s">
        <v>406</v>
      </c>
      <c r="P493" s="65" t="s">
        <v>1478</v>
      </c>
      <c r="Q493" s="67"/>
    </row>
    <row r="494" spans="1:17" ht="22.5" customHeight="1" x14ac:dyDescent="0.2">
      <c r="A494" s="81"/>
      <c r="B494" s="49"/>
      <c r="C494" s="14" t="s">
        <v>1102</v>
      </c>
      <c r="D494" s="51"/>
      <c r="E494" s="53"/>
      <c r="F494" s="21"/>
      <c r="G494" s="21"/>
      <c r="H494" s="21">
        <v>1.7</v>
      </c>
      <c r="I494" s="21"/>
      <c r="J494" s="21"/>
      <c r="K494" s="21"/>
      <c r="L494" s="21">
        <f>F494+I494</f>
        <v>0</v>
      </c>
      <c r="M494" s="21">
        <f>G494+J494</f>
        <v>0</v>
      </c>
      <c r="N494" s="21">
        <f>H494+K494</f>
        <v>1.7</v>
      </c>
      <c r="O494" s="66"/>
      <c r="P494" s="66"/>
      <c r="Q494" s="68"/>
    </row>
    <row r="495" spans="1:17" ht="22.5" customHeight="1" x14ac:dyDescent="0.2">
      <c r="A495" s="80" t="s">
        <v>863</v>
      </c>
      <c r="B495" s="48">
        <v>4</v>
      </c>
      <c r="C495" s="10" t="s">
        <v>1479</v>
      </c>
      <c r="D495" s="89">
        <v>27103</v>
      </c>
      <c r="E495" s="52" t="s">
        <v>303</v>
      </c>
      <c r="F495" s="54">
        <f>F496+G496+H496</f>
        <v>1.5</v>
      </c>
      <c r="G495" s="90"/>
      <c r="H495" s="91"/>
      <c r="I495" s="54">
        <f>I496+J496+K496</f>
        <v>0</v>
      </c>
      <c r="J495" s="90"/>
      <c r="K495" s="91"/>
      <c r="L495" s="54">
        <f>L496+M496+N496</f>
        <v>1.5</v>
      </c>
      <c r="M495" s="90"/>
      <c r="N495" s="91"/>
      <c r="O495" s="65" t="s">
        <v>852</v>
      </c>
      <c r="P495" s="65" t="s">
        <v>333</v>
      </c>
      <c r="Q495" s="67"/>
    </row>
    <row r="496" spans="1:17" ht="22.5" customHeight="1" x14ac:dyDescent="0.2">
      <c r="A496" s="81"/>
      <c r="B496" s="49"/>
      <c r="C496" s="14" t="s">
        <v>365</v>
      </c>
      <c r="D496" s="51"/>
      <c r="E496" s="53"/>
      <c r="F496" s="21"/>
      <c r="G496" s="21"/>
      <c r="H496" s="21">
        <v>1.5</v>
      </c>
      <c r="I496" s="21"/>
      <c r="J496" s="21"/>
      <c r="K496" s="21"/>
      <c r="L496" s="21">
        <f>F496+I496</f>
        <v>0</v>
      </c>
      <c r="M496" s="21">
        <f>G496+J496</f>
        <v>0</v>
      </c>
      <c r="N496" s="21">
        <f>H496+K496</f>
        <v>1.5</v>
      </c>
      <c r="O496" s="66"/>
      <c r="P496" s="66"/>
      <c r="Q496" s="68"/>
    </row>
    <row r="497" spans="1:17" ht="22.5" customHeight="1" x14ac:dyDescent="0.2">
      <c r="A497" s="80" t="s">
        <v>863</v>
      </c>
      <c r="B497" s="48">
        <v>5</v>
      </c>
      <c r="C497" s="10" t="s">
        <v>102</v>
      </c>
      <c r="D497" s="89">
        <v>27103</v>
      </c>
      <c r="E497" s="52" t="s">
        <v>38</v>
      </c>
      <c r="F497" s="54">
        <f>F498+G498+H498</f>
        <v>3.7</v>
      </c>
      <c r="G497" s="90"/>
      <c r="H497" s="91"/>
      <c r="I497" s="54">
        <f>I498+J498+K498</f>
        <v>0</v>
      </c>
      <c r="J497" s="90"/>
      <c r="K497" s="91"/>
      <c r="L497" s="54">
        <f>L498+M498+N498</f>
        <v>3.7</v>
      </c>
      <c r="M497" s="90"/>
      <c r="N497" s="91"/>
      <c r="O497" s="65" t="s">
        <v>852</v>
      </c>
      <c r="P497" s="65" t="s">
        <v>1481</v>
      </c>
      <c r="Q497" s="67"/>
    </row>
    <row r="498" spans="1:17" ht="22.5" customHeight="1" x14ac:dyDescent="0.2">
      <c r="A498" s="81"/>
      <c r="B498" s="49"/>
      <c r="C498" s="14" t="s">
        <v>1482</v>
      </c>
      <c r="D498" s="51"/>
      <c r="E498" s="53"/>
      <c r="F498" s="21">
        <v>0.1</v>
      </c>
      <c r="G498" s="21"/>
      <c r="H498" s="21">
        <v>3.6</v>
      </c>
      <c r="I498" s="21"/>
      <c r="J498" s="21"/>
      <c r="K498" s="21"/>
      <c r="L498" s="21">
        <f>F498+I498</f>
        <v>0.1</v>
      </c>
      <c r="M498" s="21">
        <f>G498+J498</f>
        <v>0</v>
      </c>
      <c r="N498" s="21">
        <f>H498+K498</f>
        <v>3.6</v>
      </c>
      <c r="O498" s="66"/>
      <c r="P498" s="66"/>
      <c r="Q498" s="68"/>
    </row>
    <row r="499" spans="1:17" ht="29.25" customHeight="1" x14ac:dyDescent="0.2">
      <c r="A499" s="80" t="s">
        <v>863</v>
      </c>
      <c r="B499" s="48">
        <v>6</v>
      </c>
      <c r="C499" s="10" t="s">
        <v>1483</v>
      </c>
      <c r="D499" s="89">
        <v>27103</v>
      </c>
      <c r="E499" s="52" t="s">
        <v>38</v>
      </c>
      <c r="F499" s="54">
        <f>F500+G500+H500</f>
        <v>2.8</v>
      </c>
      <c r="G499" s="90"/>
      <c r="H499" s="91"/>
      <c r="I499" s="54">
        <f>I500+J500+K500</f>
        <v>0</v>
      </c>
      <c r="J499" s="90"/>
      <c r="K499" s="91"/>
      <c r="L499" s="54">
        <f>L500+M500+N500</f>
        <v>2.8</v>
      </c>
      <c r="M499" s="90"/>
      <c r="N499" s="91"/>
      <c r="O499" s="65" t="s">
        <v>852</v>
      </c>
      <c r="P499" s="65" t="s">
        <v>1481</v>
      </c>
      <c r="Q499" s="67"/>
    </row>
    <row r="500" spans="1:17" ht="29.25" customHeight="1" x14ac:dyDescent="0.2">
      <c r="A500" s="81"/>
      <c r="B500" s="49"/>
      <c r="C500" s="14" t="s">
        <v>1484</v>
      </c>
      <c r="D500" s="51"/>
      <c r="E500" s="53"/>
      <c r="F500" s="21"/>
      <c r="G500" s="21">
        <v>0.4</v>
      </c>
      <c r="H500" s="21">
        <v>2.4</v>
      </c>
      <c r="I500" s="21"/>
      <c r="J500" s="21"/>
      <c r="K500" s="21"/>
      <c r="L500" s="21">
        <f>F500+I500</f>
        <v>0</v>
      </c>
      <c r="M500" s="21">
        <f>G500+J500</f>
        <v>0.4</v>
      </c>
      <c r="N500" s="21">
        <f>H500+K500</f>
        <v>2.4</v>
      </c>
      <c r="O500" s="66"/>
      <c r="P500" s="66"/>
      <c r="Q500" s="68"/>
    </row>
    <row r="501" spans="1:17" ht="22.5" customHeight="1" x14ac:dyDescent="0.2">
      <c r="A501" s="80" t="s">
        <v>863</v>
      </c>
      <c r="B501" s="48">
        <v>7</v>
      </c>
      <c r="C501" s="10" t="s">
        <v>1485</v>
      </c>
      <c r="D501" s="89">
        <v>27103</v>
      </c>
      <c r="E501" s="52" t="s">
        <v>1487</v>
      </c>
      <c r="F501" s="54">
        <f>F502+G502+H502</f>
        <v>17</v>
      </c>
      <c r="G501" s="90"/>
      <c r="H501" s="91"/>
      <c r="I501" s="54">
        <f>I502+J502+K502</f>
        <v>0</v>
      </c>
      <c r="J501" s="90"/>
      <c r="K501" s="91"/>
      <c r="L501" s="54">
        <f>L502+M502+N502</f>
        <v>17</v>
      </c>
      <c r="M501" s="90"/>
      <c r="N501" s="91"/>
      <c r="O501" s="65" t="s">
        <v>194</v>
      </c>
      <c r="P501" s="65" t="s">
        <v>1488</v>
      </c>
      <c r="Q501" s="67"/>
    </row>
    <row r="502" spans="1:17" ht="42.75" customHeight="1" x14ac:dyDescent="0.2">
      <c r="A502" s="81"/>
      <c r="B502" s="49"/>
      <c r="C502" s="14" t="s">
        <v>1371</v>
      </c>
      <c r="D502" s="51"/>
      <c r="E502" s="53"/>
      <c r="F502" s="21">
        <v>0.6</v>
      </c>
      <c r="G502" s="21">
        <v>0.7</v>
      </c>
      <c r="H502" s="21">
        <v>15.7</v>
      </c>
      <c r="I502" s="21"/>
      <c r="J502" s="21"/>
      <c r="K502" s="21"/>
      <c r="L502" s="21">
        <f>F502+I502</f>
        <v>0.6</v>
      </c>
      <c r="M502" s="21">
        <f>G502+J502</f>
        <v>0.7</v>
      </c>
      <c r="N502" s="21">
        <f>H502+K502</f>
        <v>15.7</v>
      </c>
      <c r="O502" s="66"/>
      <c r="P502" s="66"/>
      <c r="Q502" s="68"/>
    </row>
    <row r="503" spans="1:17" ht="22.5" customHeight="1" x14ac:dyDescent="0.2">
      <c r="A503" s="80" t="s">
        <v>863</v>
      </c>
      <c r="B503" s="48">
        <v>8</v>
      </c>
      <c r="C503" s="10" t="s">
        <v>1486</v>
      </c>
      <c r="D503" s="89">
        <v>27103</v>
      </c>
      <c r="E503" s="52" t="s">
        <v>1489</v>
      </c>
      <c r="F503" s="54">
        <f>F504+G504+H504</f>
        <v>13.5</v>
      </c>
      <c r="G503" s="90"/>
      <c r="H503" s="91"/>
      <c r="I503" s="54">
        <f>I504+J504+K504</f>
        <v>0</v>
      </c>
      <c r="J503" s="90"/>
      <c r="K503" s="91"/>
      <c r="L503" s="54">
        <f>L504+M504+N504</f>
        <v>13.5</v>
      </c>
      <c r="M503" s="90"/>
      <c r="N503" s="91"/>
      <c r="O503" s="65" t="s">
        <v>1491</v>
      </c>
      <c r="P503" s="65" t="s">
        <v>1494</v>
      </c>
      <c r="Q503" s="67"/>
    </row>
    <row r="504" spans="1:17" ht="22.5" customHeight="1" x14ac:dyDescent="0.2">
      <c r="A504" s="81"/>
      <c r="B504" s="49"/>
      <c r="C504" s="14" t="s">
        <v>1495</v>
      </c>
      <c r="D504" s="51"/>
      <c r="E504" s="53"/>
      <c r="F504" s="21"/>
      <c r="G504" s="21">
        <v>13.5</v>
      </c>
      <c r="H504" s="21"/>
      <c r="I504" s="21"/>
      <c r="J504" s="21"/>
      <c r="K504" s="21"/>
      <c r="L504" s="21">
        <f>F504+I504</f>
        <v>0</v>
      </c>
      <c r="M504" s="21">
        <f>G504+J504</f>
        <v>13.5</v>
      </c>
      <c r="N504" s="21">
        <f>H504+K504</f>
        <v>0</v>
      </c>
      <c r="O504" s="66"/>
      <c r="P504" s="66"/>
      <c r="Q504" s="68"/>
    </row>
    <row r="505" spans="1:17" ht="24" customHeight="1" x14ac:dyDescent="0.2">
      <c r="A505" s="80" t="s">
        <v>863</v>
      </c>
      <c r="B505" s="48">
        <v>9</v>
      </c>
      <c r="C505" s="10" t="s">
        <v>1259</v>
      </c>
      <c r="D505" s="89">
        <v>27103</v>
      </c>
      <c r="E505" s="52" t="s">
        <v>1489</v>
      </c>
      <c r="F505" s="54">
        <f>F506+G506+H506</f>
        <v>6</v>
      </c>
      <c r="G505" s="90"/>
      <c r="H505" s="91"/>
      <c r="I505" s="54">
        <f>I506+J506+K506</f>
        <v>0</v>
      </c>
      <c r="J505" s="90"/>
      <c r="K505" s="91"/>
      <c r="L505" s="54">
        <f>L506+M506+N506</f>
        <v>6</v>
      </c>
      <c r="M505" s="90"/>
      <c r="N505" s="91"/>
      <c r="O505" s="65" t="s">
        <v>406</v>
      </c>
      <c r="P505" s="65" t="s">
        <v>1496</v>
      </c>
      <c r="Q505" s="67"/>
    </row>
    <row r="506" spans="1:17" ht="24" customHeight="1" x14ac:dyDescent="0.2">
      <c r="A506" s="81"/>
      <c r="B506" s="49"/>
      <c r="C506" s="14" t="s">
        <v>1497</v>
      </c>
      <c r="D506" s="51"/>
      <c r="E506" s="53"/>
      <c r="F506" s="21">
        <v>0.5</v>
      </c>
      <c r="G506" s="21"/>
      <c r="H506" s="21">
        <v>5.5</v>
      </c>
      <c r="I506" s="21"/>
      <c r="J506" s="21"/>
      <c r="K506" s="21"/>
      <c r="L506" s="21">
        <f>F506+I506</f>
        <v>0.5</v>
      </c>
      <c r="M506" s="21">
        <f>G506+J506</f>
        <v>0</v>
      </c>
      <c r="N506" s="21">
        <f>H506+K506</f>
        <v>5.5</v>
      </c>
      <c r="O506" s="66"/>
      <c r="P506" s="66"/>
      <c r="Q506" s="68"/>
    </row>
    <row r="507" spans="1:17" ht="28.5" customHeight="1" x14ac:dyDescent="0.2">
      <c r="A507" s="80" t="s">
        <v>863</v>
      </c>
      <c r="B507" s="48">
        <v>10</v>
      </c>
      <c r="C507" s="10" t="s">
        <v>381</v>
      </c>
      <c r="D507" s="89">
        <v>27103</v>
      </c>
      <c r="E507" s="52" t="s">
        <v>1489</v>
      </c>
      <c r="F507" s="54">
        <f>F508+G508+H508</f>
        <v>5.7</v>
      </c>
      <c r="G507" s="90"/>
      <c r="H507" s="91"/>
      <c r="I507" s="54">
        <f>I508+J508+K508</f>
        <v>0</v>
      </c>
      <c r="J507" s="90"/>
      <c r="K507" s="91"/>
      <c r="L507" s="54">
        <f>L508+M508+N508</f>
        <v>5.7</v>
      </c>
      <c r="M507" s="90"/>
      <c r="N507" s="91"/>
      <c r="O507" s="65" t="s">
        <v>91</v>
      </c>
      <c r="P507" s="65" t="s">
        <v>1498</v>
      </c>
      <c r="Q507" s="67"/>
    </row>
    <row r="508" spans="1:17" ht="28.5" customHeight="1" x14ac:dyDescent="0.2">
      <c r="A508" s="81"/>
      <c r="B508" s="49"/>
      <c r="C508" s="14" t="s">
        <v>1500</v>
      </c>
      <c r="D508" s="51"/>
      <c r="E508" s="53"/>
      <c r="F508" s="21">
        <v>3.2</v>
      </c>
      <c r="G508" s="21">
        <v>1.2</v>
      </c>
      <c r="H508" s="21">
        <v>1.3</v>
      </c>
      <c r="I508" s="21"/>
      <c r="J508" s="21"/>
      <c r="K508" s="21"/>
      <c r="L508" s="21">
        <f>F508+I508</f>
        <v>3.2</v>
      </c>
      <c r="M508" s="21">
        <f>G508+J508</f>
        <v>1.2</v>
      </c>
      <c r="N508" s="21">
        <f>H508+K508</f>
        <v>1.3</v>
      </c>
      <c r="O508" s="66"/>
      <c r="P508" s="66"/>
      <c r="Q508" s="68"/>
    </row>
    <row r="509" spans="1:17" ht="22.5" customHeight="1" x14ac:dyDescent="0.2">
      <c r="A509" s="80" t="s">
        <v>863</v>
      </c>
      <c r="B509" s="48">
        <v>11</v>
      </c>
      <c r="C509" s="10" t="s">
        <v>1501</v>
      </c>
      <c r="D509" s="89">
        <v>27103</v>
      </c>
      <c r="E509" s="52" t="s">
        <v>328</v>
      </c>
      <c r="F509" s="54">
        <f>F510+G510+H510</f>
        <v>10.7</v>
      </c>
      <c r="G509" s="90"/>
      <c r="H509" s="91"/>
      <c r="I509" s="54">
        <f>I510+J510+K510</f>
        <v>0</v>
      </c>
      <c r="J509" s="90"/>
      <c r="K509" s="91"/>
      <c r="L509" s="54">
        <f>L510+M510+N510</f>
        <v>10.7</v>
      </c>
      <c r="M509" s="90"/>
      <c r="N509" s="91"/>
      <c r="O509" s="65" t="s">
        <v>406</v>
      </c>
      <c r="P509" s="65" t="s">
        <v>1502</v>
      </c>
      <c r="Q509" s="67"/>
    </row>
    <row r="510" spans="1:17" ht="22.5" customHeight="1" x14ac:dyDescent="0.2">
      <c r="A510" s="81"/>
      <c r="B510" s="49"/>
      <c r="C510" s="14" t="s">
        <v>1503</v>
      </c>
      <c r="D510" s="51"/>
      <c r="E510" s="53"/>
      <c r="F510" s="21"/>
      <c r="G510" s="21"/>
      <c r="H510" s="21">
        <v>10.7</v>
      </c>
      <c r="I510" s="21"/>
      <c r="J510" s="21"/>
      <c r="K510" s="21"/>
      <c r="L510" s="21">
        <f>F510+I510</f>
        <v>0</v>
      </c>
      <c r="M510" s="21">
        <f>G510+J510</f>
        <v>0</v>
      </c>
      <c r="N510" s="21">
        <f>H510+K510</f>
        <v>10.7</v>
      </c>
      <c r="O510" s="66"/>
      <c r="P510" s="66"/>
      <c r="Q510" s="68"/>
    </row>
    <row r="511" spans="1:17" ht="22.5" customHeight="1" x14ac:dyDescent="0.2">
      <c r="A511" s="80" t="s">
        <v>863</v>
      </c>
      <c r="B511" s="48">
        <v>12</v>
      </c>
      <c r="C511" s="10" t="s">
        <v>1504</v>
      </c>
      <c r="D511" s="89">
        <v>27103</v>
      </c>
      <c r="E511" s="52" t="s">
        <v>328</v>
      </c>
      <c r="F511" s="54">
        <f>F512+G512+H512</f>
        <v>75.599999999999994</v>
      </c>
      <c r="G511" s="90"/>
      <c r="H511" s="91"/>
      <c r="I511" s="54">
        <f>I512+J512+K512</f>
        <v>0</v>
      </c>
      <c r="J511" s="90"/>
      <c r="K511" s="91"/>
      <c r="L511" s="54">
        <f>L512+M512+N512</f>
        <v>75.599999999999994</v>
      </c>
      <c r="M511" s="90"/>
      <c r="N511" s="91"/>
      <c r="O511" s="65" t="s">
        <v>406</v>
      </c>
      <c r="P511" s="65" t="s">
        <v>1505</v>
      </c>
      <c r="Q511" s="67"/>
    </row>
    <row r="512" spans="1:17" ht="22.5" customHeight="1" x14ac:dyDescent="0.2">
      <c r="A512" s="81"/>
      <c r="B512" s="49"/>
      <c r="C512" s="14" t="s">
        <v>1454</v>
      </c>
      <c r="D512" s="51"/>
      <c r="E512" s="53"/>
      <c r="F512" s="21"/>
      <c r="G512" s="21">
        <v>75.599999999999994</v>
      </c>
      <c r="H512" s="21"/>
      <c r="I512" s="21"/>
      <c r="J512" s="21"/>
      <c r="K512" s="21"/>
      <c r="L512" s="21">
        <f>F512+I512</f>
        <v>0</v>
      </c>
      <c r="M512" s="21">
        <f>G512+J512</f>
        <v>75.599999999999994</v>
      </c>
      <c r="N512" s="21">
        <f>H512+K512</f>
        <v>0</v>
      </c>
      <c r="O512" s="66"/>
      <c r="P512" s="66"/>
      <c r="Q512" s="68"/>
    </row>
    <row r="513" spans="1:17" ht="25.5" customHeight="1" x14ac:dyDescent="0.2">
      <c r="A513" s="80" t="s">
        <v>863</v>
      </c>
      <c r="B513" s="48">
        <v>13</v>
      </c>
      <c r="C513" s="10" t="s">
        <v>1509</v>
      </c>
      <c r="D513" s="89">
        <v>27103</v>
      </c>
      <c r="E513" s="52" t="s">
        <v>1268</v>
      </c>
      <c r="F513" s="54">
        <f>F514+G514+H514</f>
        <v>2.1</v>
      </c>
      <c r="G513" s="90"/>
      <c r="H513" s="91"/>
      <c r="I513" s="54">
        <f>I514+J514+K514</f>
        <v>0</v>
      </c>
      <c r="J513" s="90"/>
      <c r="K513" s="91"/>
      <c r="L513" s="54">
        <f>L514+M514+N514</f>
        <v>2.1</v>
      </c>
      <c r="M513" s="90"/>
      <c r="N513" s="91"/>
      <c r="O513" s="65" t="s">
        <v>852</v>
      </c>
      <c r="P513" s="65" t="s">
        <v>1511</v>
      </c>
      <c r="Q513" s="67"/>
    </row>
    <row r="514" spans="1:17" ht="25.5" customHeight="1" x14ac:dyDescent="0.2">
      <c r="A514" s="81"/>
      <c r="B514" s="49"/>
      <c r="C514" s="14" t="s">
        <v>120</v>
      </c>
      <c r="D514" s="51"/>
      <c r="E514" s="53"/>
      <c r="F514" s="21"/>
      <c r="G514" s="21">
        <v>2.1</v>
      </c>
      <c r="H514" s="21"/>
      <c r="I514" s="21"/>
      <c r="J514" s="21"/>
      <c r="K514" s="21"/>
      <c r="L514" s="21">
        <f>F514+I514</f>
        <v>0</v>
      </c>
      <c r="M514" s="21">
        <f>G514+J514</f>
        <v>2.1</v>
      </c>
      <c r="N514" s="21">
        <f>H514+K514</f>
        <v>0</v>
      </c>
      <c r="O514" s="66"/>
      <c r="P514" s="66"/>
      <c r="Q514" s="68"/>
    </row>
    <row r="515" spans="1:17" ht="118.5" customHeight="1" x14ac:dyDescent="0.2">
      <c r="A515" s="80" t="s">
        <v>863</v>
      </c>
      <c r="B515" s="48">
        <v>14</v>
      </c>
      <c r="C515" s="35" t="s">
        <v>1350</v>
      </c>
      <c r="D515" s="50" t="s">
        <v>1513</v>
      </c>
      <c r="E515" s="52" t="s">
        <v>1514</v>
      </c>
      <c r="F515" s="54">
        <f>F516+G516+H516</f>
        <v>3691.2</v>
      </c>
      <c r="G515" s="90"/>
      <c r="H515" s="91"/>
      <c r="I515" s="54">
        <f>I516+J516+K516</f>
        <v>0</v>
      </c>
      <c r="J515" s="90"/>
      <c r="K515" s="91"/>
      <c r="L515" s="54">
        <f>L516+M516+N516</f>
        <v>3691.2</v>
      </c>
      <c r="M515" s="90"/>
      <c r="N515" s="91"/>
      <c r="O515" s="65" t="s">
        <v>91</v>
      </c>
      <c r="P515" s="65" t="s">
        <v>1515</v>
      </c>
      <c r="Q515" s="67"/>
    </row>
    <row r="516" spans="1:17" ht="118.5" customHeight="1" x14ac:dyDescent="0.2">
      <c r="A516" s="81"/>
      <c r="B516" s="49"/>
      <c r="C516" s="14" t="s">
        <v>622</v>
      </c>
      <c r="D516" s="51"/>
      <c r="E516" s="53"/>
      <c r="F516" s="21"/>
      <c r="G516" s="21">
        <v>2907.1</v>
      </c>
      <c r="H516" s="21">
        <v>784.1</v>
      </c>
      <c r="I516" s="21"/>
      <c r="J516" s="21"/>
      <c r="K516" s="21"/>
      <c r="L516" s="21">
        <f>F516+I516</f>
        <v>0</v>
      </c>
      <c r="M516" s="21">
        <f>G516+J516</f>
        <v>2907.1</v>
      </c>
      <c r="N516" s="21">
        <f>H516+K516</f>
        <v>784.1</v>
      </c>
      <c r="O516" s="66"/>
      <c r="P516" s="66"/>
      <c r="Q516" s="68"/>
    </row>
    <row r="517" spans="1:17" ht="22.5" customHeight="1" x14ac:dyDescent="0.2">
      <c r="A517" s="80" t="s">
        <v>863</v>
      </c>
      <c r="B517" s="48">
        <v>15</v>
      </c>
      <c r="C517" s="10" t="s">
        <v>717</v>
      </c>
      <c r="D517" s="89">
        <v>27103</v>
      </c>
      <c r="E517" s="52" t="s">
        <v>26</v>
      </c>
      <c r="F517" s="54">
        <f>F518+G518+H518</f>
        <v>4.4000000000000004</v>
      </c>
      <c r="G517" s="90"/>
      <c r="H517" s="91"/>
      <c r="I517" s="54">
        <f>I518+J518+K518</f>
        <v>0</v>
      </c>
      <c r="J517" s="90"/>
      <c r="K517" s="91"/>
      <c r="L517" s="54">
        <f>L518+M518+N518</f>
        <v>4.4000000000000004</v>
      </c>
      <c r="M517" s="90"/>
      <c r="N517" s="91"/>
      <c r="O517" s="65" t="s">
        <v>852</v>
      </c>
      <c r="P517" s="65" t="s">
        <v>1517</v>
      </c>
      <c r="Q517" s="67"/>
    </row>
    <row r="518" spans="1:17" ht="22.5" customHeight="1" x14ac:dyDescent="0.2">
      <c r="A518" s="81"/>
      <c r="B518" s="49"/>
      <c r="C518" s="14" t="s">
        <v>1523</v>
      </c>
      <c r="D518" s="51"/>
      <c r="E518" s="53"/>
      <c r="F518" s="21"/>
      <c r="G518" s="21"/>
      <c r="H518" s="21">
        <v>4.4000000000000004</v>
      </c>
      <c r="I518" s="21"/>
      <c r="J518" s="21"/>
      <c r="K518" s="21"/>
      <c r="L518" s="21">
        <f>F518+I518</f>
        <v>0</v>
      </c>
      <c r="M518" s="21">
        <f>G518+J518</f>
        <v>0</v>
      </c>
      <c r="N518" s="21">
        <f>H518+K518</f>
        <v>4.4000000000000004</v>
      </c>
      <c r="O518" s="66"/>
      <c r="P518" s="66"/>
      <c r="Q518" s="68"/>
    </row>
    <row r="519" spans="1:17" ht="29.25" customHeight="1" x14ac:dyDescent="0.2">
      <c r="A519" s="80" t="s">
        <v>863</v>
      </c>
      <c r="B519" s="48">
        <v>16</v>
      </c>
      <c r="C519" s="10" t="s">
        <v>1524</v>
      </c>
      <c r="D519" s="89">
        <v>27103</v>
      </c>
      <c r="E519" s="52" t="s">
        <v>26</v>
      </c>
      <c r="F519" s="54">
        <f>F520+G520+H520</f>
        <v>6.7</v>
      </c>
      <c r="G519" s="90"/>
      <c r="H519" s="91"/>
      <c r="I519" s="54">
        <f>I520+J520+K520</f>
        <v>0</v>
      </c>
      <c r="J519" s="90"/>
      <c r="K519" s="91"/>
      <c r="L519" s="54">
        <f>L520+M520+N520</f>
        <v>6.7</v>
      </c>
      <c r="M519" s="90"/>
      <c r="N519" s="91"/>
      <c r="O519" s="65" t="s">
        <v>406</v>
      </c>
      <c r="P519" s="65" t="s">
        <v>1512</v>
      </c>
      <c r="Q519" s="67"/>
    </row>
    <row r="520" spans="1:17" ht="29.25" customHeight="1" x14ac:dyDescent="0.2">
      <c r="A520" s="81"/>
      <c r="B520" s="49"/>
      <c r="C520" s="14" t="s">
        <v>1525</v>
      </c>
      <c r="D520" s="51"/>
      <c r="E520" s="53"/>
      <c r="F520" s="21"/>
      <c r="G520" s="21">
        <v>1.7</v>
      </c>
      <c r="H520" s="21">
        <v>5</v>
      </c>
      <c r="I520" s="21"/>
      <c r="J520" s="21"/>
      <c r="K520" s="21"/>
      <c r="L520" s="21">
        <f>F520+I520</f>
        <v>0</v>
      </c>
      <c r="M520" s="21">
        <f>G520+J520</f>
        <v>1.7</v>
      </c>
      <c r="N520" s="21">
        <f>H520+K520</f>
        <v>5</v>
      </c>
      <c r="O520" s="66"/>
      <c r="P520" s="66"/>
      <c r="Q520" s="68"/>
    </row>
    <row r="521" spans="1:17" ht="21.75" customHeight="1" x14ac:dyDescent="0.2">
      <c r="A521" s="80" t="s">
        <v>863</v>
      </c>
      <c r="B521" s="48">
        <v>17</v>
      </c>
      <c r="C521" s="10" t="s">
        <v>217</v>
      </c>
      <c r="D521" s="89">
        <v>27103</v>
      </c>
      <c r="E521" s="52" t="s">
        <v>1526</v>
      </c>
      <c r="F521" s="54">
        <f>F522+G522+H522</f>
        <v>0.8</v>
      </c>
      <c r="G521" s="90"/>
      <c r="H521" s="91"/>
      <c r="I521" s="54">
        <f>I522+J522+K522</f>
        <v>0</v>
      </c>
      <c r="J521" s="90"/>
      <c r="K521" s="91"/>
      <c r="L521" s="54">
        <f>L522+M522+N522</f>
        <v>0.8</v>
      </c>
      <c r="M521" s="90"/>
      <c r="N521" s="91"/>
      <c r="O521" s="65" t="s">
        <v>194</v>
      </c>
      <c r="P521" s="65" t="s">
        <v>1530</v>
      </c>
      <c r="Q521" s="67"/>
    </row>
    <row r="522" spans="1:17" ht="45" customHeight="1" x14ac:dyDescent="0.2">
      <c r="A522" s="81"/>
      <c r="B522" s="49"/>
      <c r="C522" s="14" t="s">
        <v>1531</v>
      </c>
      <c r="D522" s="51"/>
      <c r="E522" s="53"/>
      <c r="F522" s="21"/>
      <c r="G522" s="21"/>
      <c r="H522" s="21">
        <v>0.8</v>
      </c>
      <c r="I522" s="21"/>
      <c r="J522" s="21"/>
      <c r="K522" s="21"/>
      <c r="L522" s="21">
        <f>F522+I522</f>
        <v>0</v>
      </c>
      <c r="M522" s="21">
        <f>G522+J522</f>
        <v>0</v>
      </c>
      <c r="N522" s="21">
        <f>H522+K522</f>
        <v>0.8</v>
      </c>
      <c r="O522" s="66"/>
      <c r="P522" s="66"/>
      <c r="Q522" s="68"/>
    </row>
    <row r="523" spans="1:17" ht="27" customHeight="1" x14ac:dyDescent="0.2">
      <c r="A523" s="80" t="s">
        <v>863</v>
      </c>
      <c r="B523" s="48">
        <v>18</v>
      </c>
      <c r="C523" s="10" t="s">
        <v>1533</v>
      </c>
      <c r="D523" s="89">
        <v>27103</v>
      </c>
      <c r="E523" s="52" t="s">
        <v>1526</v>
      </c>
      <c r="F523" s="54">
        <f>F524+G524+H524</f>
        <v>0.4</v>
      </c>
      <c r="G523" s="90"/>
      <c r="H523" s="91"/>
      <c r="I523" s="54">
        <f>I524+J524+K524</f>
        <v>0</v>
      </c>
      <c r="J523" s="90"/>
      <c r="K523" s="91"/>
      <c r="L523" s="54">
        <f>L524+M524+N524</f>
        <v>0.4</v>
      </c>
      <c r="M523" s="90"/>
      <c r="N523" s="91"/>
      <c r="O523" s="65" t="s">
        <v>852</v>
      </c>
      <c r="P523" s="65" t="s">
        <v>725</v>
      </c>
      <c r="Q523" s="67"/>
    </row>
    <row r="524" spans="1:17" ht="27" customHeight="1" x14ac:dyDescent="0.2">
      <c r="A524" s="81"/>
      <c r="B524" s="49"/>
      <c r="C524" s="14" t="s">
        <v>1535</v>
      </c>
      <c r="D524" s="51"/>
      <c r="E524" s="53"/>
      <c r="F524" s="21"/>
      <c r="G524" s="21"/>
      <c r="H524" s="21">
        <v>0.4</v>
      </c>
      <c r="I524" s="21"/>
      <c r="J524" s="21"/>
      <c r="K524" s="21"/>
      <c r="L524" s="21">
        <f>F524+I524</f>
        <v>0</v>
      </c>
      <c r="M524" s="21">
        <f>G524+J524</f>
        <v>0</v>
      </c>
      <c r="N524" s="21">
        <f>H524+K524</f>
        <v>0.4</v>
      </c>
      <c r="O524" s="66"/>
      <c r="P524" s="66"/>
      <c r="Q524" s="68"/>
    </row>
    <row r="525" spans="1:17" ht="22.5" customHeight="1" x14ac:dyDescent="0.2">
      <c r="A525" s="80" t="s">
        <v>863</v>
      </c>
      <c r="B525" s="48">
        <v>19</v>
      </c>
      <c r="C525" s="10" t="s">
        <v>1536</v>
      </c>
      <c r="D525" s="50" t="s">
        <v>1451</v>
      </c>
      <c r="E525" s="52" t="s">
        <v>1526</v>
      </c>
      <c r="F525" s="54">
        <f>F526+G526+H526</f>
        <v>70.099999999999994</v>
      </c>
      <c r="G525" s="90"/>
      <c r="H525" s="91"/>
      <c r="I525" s="54">
        <f>I526+J526+K526</f>
        <v>0</v>
      </c>
      <c r="J525" s="90"/>
      <c r="K525" s="91"/>
      <c r="L525" s="54">
        <f>L526+M526+N526</f>
        <v>70.099999999999994</v>
      </c>
      <c r="M525" s="90"/>
      <c r="N525" s="91"/>
      <c r="O525" s="65" t="s">
        <v>406</v>
      </c>
      <c r="P525" s="65" t="s">
        <v>1538</v>
      </c>
      <c r="Q525" s="67"/>
    </row>
    <row r="526" spans="1:17" ht="54" customHeight="1" x14ac:dyDescent="0.2">
      <c r="A526" s="81"/>
      <c r="B526" s="49"/>
      <c r="C526" s="14" t="s">
        <v>80</v>
      </c>
      <c r="D526" s="51"/>
      <c r="E526" s="53"/>
      <c r="F526" s="21">
        <v>1</v>
      </c>
      <c r="G526" s="21">
        <v>31.4</v>
      </c>
      <c r="H526" s="21">
        <v>37.700000000000003</v>
      </c>
      <c r="I526" s="21"/>
      <c r="J526" s="21"/>
      <c r="K526" s="21"/>
      <c r="L526" s="21">
        <f>F526+I526</f>
        <v>1</v>
      </c>
      <c r="M526" s="21">
        <f>G526+J526</f>
        <v>31.4</v>
      </c>
      <c r="N526" s="21">
        <f>H526+K526</f>
        <v>37.700000000000003</v>
      </c>
      <c r="O526" s="66"/>
      <c r="P526" s="66"/>
      <c r="Q526" s="68"/>
    </row>
    <row r="527" spans="1:17" ht="22.5" customHeight="1" x14ac:dyDescent="0.2">
      <c r="A527" s="80" t="s">
        <v>863</v>
      </c>
      <c r="B527" s="48">
        <v>20</v>
      </c>
      <c r="C527" s="10" t="s">
        <v>1541</v>
      </c>
      <c r="D527" s="89">
        <v>27103</v>
      </c>
      <c r="E527" s="52" t="s">
        <v>631</v>
      </c>
      <c r="F527" s="54">
        <f>F528+G528+H528</f>
        <v>2.2999999999999998</v>
      </c>
      <c r="G527" s="90"/>
      <c r="H527" s="91"/>
      <c r="I527" s="54">
        <f>I528+J528+K528</f>
        <v>0</v>
      </c>
      <c r="J527" s="90"/>
      <c r="K527" s="91"/>
      <c r="L527" s="54">
        <f>L528+M528+N528</f>
        <v>2.2999999999999998</v>
      </c>
      <c r="M527" s="90"/>
      <c r="N527" s="91"/>
      <c r="O527" s="65" t="s">
        <v>852</v>
      </c>
      <c r="P527" s="65" t="s">
        <v>1544</v>
      </c>
      <c r="Q527" s="67"/>
    </row>
    <row r="528" spans="1:17" ht="22.5" customHeight="1" x14ac:dyDescent="0.2">
      <c r="A528" s="81"/>
      <c r="B528" s="49"/>
      <c r="C528" s="14" t="s">
        <v>1545</v>
      </c>
      <c r="D528" s="51"/>
      <c r="E528" s="53"/>
      <c r="F528" s="21"/>
      <c r="G528" s="21"/>
      <c r="H528" s="21">
        <v>2.2999999999999998</v>
      </c>
      <c r="I528" s="21"/>
      <c r="J528" s="21"/>
      <c r="K528" s="21"/>
      <c r="L528" s="21">
        <f>F528+I528</f>
        <v>0</v>
      </c>
      <c r="M528" s="21">
        <f>G528+J528</f>
        <v>0</v>
      </c>
      <c r="N528" s="21">
        <f>H528+K528</f>
        <v>2.2999999999999998</v>
      </c>
      <c r="O528" s="66"/>
      <c r="P528" s="66"/>
      <c r="Q528" s="68"/>
    </row>
    <row r="529" spans="1:17" ht="29.25" customHeight="1" x14ac:dyDescent="0.2">
      <c r="A529" s="80" t="s">
        <v>863</v>
      </c>
      <c r="B529" s="48">
        <v>21</v>
      </c>
      <c r="C529" s="10" t="s">
        <v>1546</v>
      </c>
      <c r="D529" s="89">
        <v>27103</v>
      </c>
      <c r="E529" s="52" t="s">
        <v>631</v>
      </c>
      <c r="F529" s="54">
        <f>F530+G530+H530</f>
        <v>3.1</v>
      </c>
      <c r="G529" s="90"/>
      <c r="H529" s="91"/>
      <c r="I529" s="54">
        <f>I530+J530+K530</f>
        <v>0</v>
      </c>
      <c r="J529" s="90"/>
      <c r="K529" s="91"/>
      <c r="L529" s="54">
        <f>L530+M530+N530</f>
        <v>3.1</v>
      </c>
      <c r="M529" s="90"/>
      <c r="N529" s="91"/>
      <c r="O529" s="65" t="s">
        <v>406</v>
      </c>
      <c r="P529" s="65" t="s">
        <v>1519</v>
      </c>
      <c r="Q529" s="67"/>
    </row>
    <row r="530" spans="1:17" ht="29.25" customHeight="1" x14ac:dyDescent="0.2">
      <c r="A530" s="81"/>
      <c r="B530" s="49"/>
      <c r="C530" s="14" t="s">
        <v>579</v>
      </c>
      <c r="D530" s="51"/>
      <c r="E530" s="53"/>
      <c r="F530" s="21"/>
      <c r="G530" s="21"/>
      <c r="H530" s="21">
        <v>3.1</v>
      </c>
      <c r="I530" s="21"/>
      <c r="J530" s="21"/>
      <c r="K530" s="21"/>
      <c r="L530" s="21">
        <f>F530+I530</f>
        <v>0</v>
      </c>
      <c r="M530" s="21">
        <f>G530+J530</f>
        <v>0</v>
      </c>
      <c r="N530" s="21">
        <f>H530+K530</f>
        <v>3.1</v>
      </c>
      <c r="O530" s="66"/>
      <c r="P530" s="66"/>
      <c r="Q530" s="68"/>
    </row>
    <row r="531" spans="1:17" ht="21.75" customHeight="1" x14ac:dyDescent="0.2">
      <c r="A531" s="80" t="s">
        <v>863</v>
      </c>
      <c r="B531" s="48">
        <v>22</v>
      </c>
      <c r="C531" s="10" t="s">
        <v>1547</v>
      </c>
      <c r="D531" s="50" t="s">
        <v>1549</v>
      </c>
      <c r="E531" s="52" t="s">
        <v>1551</v>
      </c>
      <c r="F531" s="54">
        <f>F532+G532+H532</f>
        <v>636.19999999999993</v>
      </c>
      <c r="G531" s="90"/>
      <c r="H531" s="91"/>
      <c r="I531" s="54">
        <f>I532+J532+K532</f>
        <v>0</v>
      </c>
      <c r="J531" s="90"/>
      <c r="K531" s="91"/>
      <c r="L531" s="54">
        <f>L532+M532+N532</f>
        <v>636.19999999999993</v>
      </c>
      <c r="M531" s="90"/>
      <c r="N531" s="91"/>
      <c r="O531" s="65" t="s">
        <v>91</v>
      </c>
      <c r="P531" s="65" t="s">
        <v>1555</v>
      </c>
      <c r="Q531" s="67"/>
    </row>
    <row r="532" spans="1:17" ht="48.75" customHeight="1" x14ac:dyDescent="0.2">
      <c r="A532" s="81"/>
      <c r="B532" s="49"/>
      <c r="C532" s="14" t="s">
        <v>999</v>
      </c>
      <c r="D532" s="51"/>
      <c r="E532" s="53"/>
      <c r="F532" s="21"/>
      <c r="G532" s="21">
        <v>79.3</v>
      </c>
      <c r="H532" s="21">
        <v>556.9</v>
      </c>
      <c r="I532" s="21"/>
      <c r="J532" s="21"/>
      <c r="K532" s="21"/>
      <c r="L532" s="21">
        <f>F532+I532</f>
        <v>0</v>
      </c>
      <c r="M532" s="21">
        <f>G532+J532</f>
        <v>79.3</v>
      </c>
      <c r="N532" s="21">
        <f>H532+K532</f>
        <v>556.9</v>
      </c>
      <c r="O532" s="66"/>
      <c r="P532" s="66"/>
      <c r="Q532" s="68"/>
    </row>
    <row r="533" spans="1:17" ht="30" customHeight="1" x14ac:dyDescent="0.2">
      <c r="A533" s="80" t="s">
        <v>863</v>
      </c>
      <c r="B533" s="48">
        <v>23</v>
      </c>
      <c r="C533" s="10" t="s">
        <v>1556</v>
      </c>
      <c r="D533" s="89">
        <v>27103</v>
      </c>
      <c r="E533" s="52" t="s">
        <v>1558</v>
      </c>
      <c r="F533" s="54">
        <f>F534+G534+H534</f>
        <v>230</v>
      </c>
      <c r="G533" s="90"/>
      <c r="H533" s="91"/>
      <c r="I533" s="54">
        <f>I534+J534+K534</f>
        <v>0</v>
      </c>
      <c r="J533" s="90"/>
      <c r="K533" s="91"/>
      <c r="L533" s="54">
        <f>L534+M534+N534</f>
        <v>230</v>
      </c>
      <c r="M533" s="90"/>
      <c r="N533" s="91"/>
      <c r="O533" s="65" t="s">
        <v>406</v>
      </c>
      <c r="P533" s="65" t="s">
        <v>1559</v>
      </c>
      <c r="Q533" s="67"/>
    </row>
    <row r="534" spans="1:17" ht="30" customHeight="1" x14ac:dyDescent="0.2">
      <c r="A534" s="81"/>
      <c r="B534" s="49"/>
      <c r="C534" s="14" t="s">
        <v>1560</v>
      </c>
      <c r="D534" s="51"/>
      <c r="E534" s="53"/>
      <c r="F534" s="21"/>
      <c r="G534" s="21">
        <v>55.6</v>
      </c>
      <c r="H534" s="21">
        <v>174.4</v>
      </c>
      <c r="I534" s="21"/>
      <c r="J534" s="21"/>
      <c r="K534" s="21"/>
      <c r="L534" s="21">
        <f>F534+I534</f>
        <v>0</v>
      </c>
      <c r="M534" s="21">
        <f>G534+J534</f>
        <v>55.6</v>
      </c>
      <c r="N534" s="21">
        <f>H534+K534</f>
        <v>174.4</v>
      </c>
      <c r="O534" s="66"/>
      <c r="P534" s="66"/>
      <c r="Q534" s="68"/>
    </row>
    <row r="535" spans="1:17" ht="29.25" customHeight="1" x14ac:dyDescent="0.2">
      <c r="A535" s="80" t="s">
        <v>863</v>
      </c>
      <c r="B535" s="48">
        <v>24</v>
      </c>
      <c r="C535" s="10" t="s">
        <v>1562</v>
      </c>
      <c r="D535" s="89">
        <v>27103</v>
      </c>
      <c r="E535" s="52" t="s">
        <v>1558</v>
      </c>
      <c r="F535" s="54">
        <f>F536+G536+H536</f>
        <v>1480</v>
      </c>
      <c r="G535" s="90"/>
      <c r="H535" s="91"/>
      <c r="I535" s="54">
        <f>I536+J536+K536</f>
        <v>0</v>
      </c>
      <c r="J535" s="90"/>
      <c r="K535" s="91"/>
      <c r="L535" s="54">
        <f>L536+M536+N536</f>
        <v>1480</v>
      </c>
      <c r="M535" s="90"/>
      <c r="N535" s="91"/>
      <c r="O535" s="65" t="s">
        <v>406</v>
      </c>
      <c r="P535" s="65" t="s">
        <v>1563</v>
      </c>
      <c r="Q535" s="67"/>
    </row>
    <row r="536" spans="1:17" ht="29.25" customHeight="1" x14ac:dyDescent="0.2">
      <c r="A536" s="81"/>
      <c r="B536" s="49"/>
      <c r="C536" s="14" t="s">
        <v>529</v>
      </c>
      <c r="D536" s="51"/>
      <c r="E536" s="53"/>
      <c r="F536" s="21"/>
      <c r="G536" s="21">
        <v>515.29999999999995</v>
      </c>
      <c r="H536" s="21">
        <v>964.7</v>
      </c>
      <c r="I536" s="21"/>
      <c r="J536" s="21"/>
      <c r="K536" s="21"/>
      <c r="L536" s="21">
        <f>F536+I536</f>
        <v>0</v>
      </c>
      <c r="M536" s="21">
        <f>G536+J536</f>
        <v>515.29999999999995</v>
      </c>
      <c r="N536" s="21">
        <f>H536+K536</f>
        <v>964.7</v>
      </c>
      <c r="O536" s="66"/>
      <c r="P536" s="66"/>
      <c r="Q536" s="68"/>
    </row>
    <row r="537" spans="1:17" ht="31.5" customHeight="1" x14ac:dyDescent="0.2">
      <c r="A537" s="80" t="s">
        <v>863</v>
      </c>
      <c r="B537" s="48">
        <v>25</v>
      </c>
      <c r="C537" s="10" t="s">
        <v>903</v>
      </c>
      <c r="D537" s="50" t="s">
        <v>515</v>
      </c>
      <c r="E537" s="52" t="s">
        <v>1558</v>
      </c>
      <c r="F537" s="54">
        <f>F538+G538+H538</f>
        <v>835.4</v>
      </c>
      <c r="G537" s="90"/>
      <c r="H537" s="91"/>
      <c r="I537" s="54">
        <f>I538+J538+K538</f>
        <v>0</v>
      </c>
      <c r="J537" s="90"/>
      <c r="K537" s="91"/>
      <c r="L537" s="54">
        <f>L538+M538+N538</f>
        <v>835.4</v>
      </c>
      <c r="M537" s="90"/>
      <c r="N537" s="91"/>
      <c r="O537" s="65" t="s">
        <v>91</v>
      </c>
      <c r="P537" s="65" t="s">
        <v>1564</v>
      </c>
      <c r="Q537" s="67"/>
    </row>
    <row r="538" spans="1:17" ht="41.25" customHeight="1" x14ac:dyDescent="0.2">
      <c r="A538" s="81"/>
      <c r="B538" s="49"/>
      <c r="C538" s="14" t="s">
        <v>1132</v>
      </c>
      <c r="D538" s="51"/>
      <c r="E538" s="53"/>
      <c r="F538" s="21">
        <v>4.3</v>
      </c>
      <c r="G538" s="21">
        <v>113.7</v>
      </c>
      <c r="H538" s="21">
        <v>717.4</v>
      </c>
      <c r="I538" s="21"/>
      <c r="J538" s="21"/>
      <c r="K538" s="21"/>
      <c r="L538" s="21">
        <f>F538+I538</f>
        <v>4.3</v>
      </c>
      <c r="M538" s="21">
        <f>G538+J538</f>
        <v>113.7</v>
      </c>
      <c r="N538" s="21">
        <f>H538+K538</f>
        <v>717.4</v>
      </c>
      <c r="O538" s="66"/>
      <c r="P538" s="66"/>
      <c r="Q538" s="68"/>
    </row>
    <row r="539" spans="1:17" ht="22.5" customHeight="1" x14ac:dyDescent="0.2">
      <c r="A539" s="80" t="s">
        <v>863</v>
      </c>
      <c r="B539" s="48">
        <v>26</v>
      </c>
      <c r="C539" s="10" t="s">
        <v>424</v>
      </c>
      <c r="D539" s="89">
        <v>27103</v>
      </c>
      <c r="E539" s="52" t="s">
        <v>1565</v>
      </c>
      <c r="F539" s="54">
        <f>F540+G540+H540</f>
        <v>96.7</v>
      </c>
      <c r="G539" s="90"/>
      <c r="H539" s="91"/>
      <c r="I539" s="54">
        <f>I540+J540+K540</f>
        <v>0</v>
      </c>
      <c r="J539" s="90"/>
      <c r="K539" s="91"/>
      <c r="L539" s="54">
        <f>L540+M540+N540</f>
        <v>96.7</v>
      </c>
      <c r="M539" s="90"/>
      <c r="N539" s="91"/>
      <c r="O539" s="65" t="s">
        <v>852</v>
      </c>
      <c r="P539" s="65" t="s">
        <v>1566</v>
      </c>
      <c r="Q539" s="67"/>
    </row>
    <row r="540" spans="1:17" ht="22.5" customHeight="1" x14ac:dyDescent="0.2">
      <c r="A540" s="81"/>
      <c r="B540" s="49"/>
      <c r="C540" s="14" t="s">
        <v>1567</v>
      </c>
      <c r="D540" s="51"/>
      <c r="E540" s="53"/>
      <c r="F540" s="21"/>
      <c r="G540" s="21">
        <v>96.7</v>
      </c>
      <c r="H540" s="21"/>
      <c r="I540" s="21"/>
      <c r="J540" s="21"/>
      <c r="K540" s="21"/>
      <c r="L540" s="21">
        <f>F540+I540</f>
        <v>0</v>
      </c>
      <c r="M540" s="21">
        <f>G540+J540</f>
        <v>96.7</v>
      </c>
      <c r="N540" s="21">
        <f>H540+K540</f>
        <v>0</v>
      </c>
      <c r="O540" s="66"/>
      <c r="P540" s="66"/>
      <c r="Q540" s="68"/>
    </row>
    <row r="541" spans="1:17" ht="28.5" customHeight="1" x14ac:dyDescent="0.2">
      <c r="A541" s="80" t="s">
        <v>863</v>
      </c>
      <c r="B541" s="48">
        <v>27</v>
      </c>
      <c r="C541" s="10" t="s">
        <v>1568</v>
      </c>
      <c r="D541" s="50" t="s">
        <v>809</v>
      </c>
      <c r="E541" s="52" t="s">
        <v>1569</v>
      </c>
      <c r="F541" s="54">
        <f>F542+G542+H542</f>
        <v>57.6</v>
      </c>
      <c r="G541" s="90"/>
      <c r="H541" s="91"/>
      <c r="I541" s="54">
        <f>I542+J542+K542</f>
        <v>0</v>
      </c>
      <c r="J541" s="90"/>
      <c r="K541" s="91"/>
      <c r="L541" s="54">
        <f>L542+M542+N542</f>
        <v>57.6</v>
      </c>
      <c r="M541" s="90"/>
      <c r="N541" s="91"/>
      <c r="O541" s="65" t="s">
        <v>406</v>
      </c>
      <c r="P541" s="65" t="s">
        <v>1566</v>
      </c>
      <c r="Q541" s="67"/>
    </row>
    <row r="542" spans="1:17" ht="28.5" customHeight="1" x14ac:dyDescent="0.2">
      <c r="A542" s="81"/>
      <c r="B542" s="49"/>
      <c r="C542" s="14" t="s">
        <v>1571</v>
      </c>
      <c r="D542" s="51"/>
      <c r="E542" s="53"/>
      <c r="F542" s="21"/>
      <c r="G542" s="21"/>
      <c r="H542" s="21">
        <v>57.6</v>
      </c>
      <c r="I542" s="21"/>
      <c r="J542" s="21"/>
      <c r="K542" s="21"/>
      <c r="L542" s="21">
        <f>F542+I542</f>
        <v>0</v>
      </c>
      <c r="M542" s="21">
        <f>G542+J542</f>
        <v>0</v>
      </c>
      <c r="N542" s="21">
        <f>H542+K542</f>
        <v>57.6</v>
      </c>
      <c r="O542" s="66"/>
      <c r="P542" s="66"/>
      <c r="Q542" s="68"/>
    </row>
    <row r="543" spans="1:17" ht="28.5" customHeight="1" x14ac:dyDescent="0.2">
      <c r="A543" s="80" t="s">
        <v>863</v>
      </c>
      <c r="B543" s="48">
        <v>28</v>
      </c>
      <c r="C543" s="10" t="s">
        <v>1572</v>
      </c>
      <c r="D543" s="89">
        <v>27103</v>
      </c>
      <c r="E543" s="52" t="s">
        <v>1569</v>
      </c>
      <c r="F543" s="54">
        <f>F544+G544+H544</f>
        <v>68.899999999999991</v>
      </c>
      <c r="G543" s="90"/>
      <c r="H543" s="91"/>
      <c r="I543" s="54">
        <f>I544+J544+K544</f>
        <v>0</v>
      </c>
      <c r="J543" s="90"/>
      <c r="K543" s="91"/>
      <c r="L543" s="54">
        <f>L544+M544+N544</f>
        <v>68.899999999999991</v>
      </c>
      <c r="M543" s="90"/>
      <c r="N543" s="91"/>
      <c r="O543" s="65" t="s">
        <v>406</v>
      </c>
      <c r="P543" s="65" t="s">
        <v>1573</v>
      </c>
      <c r="Q543" s="67"/>
    </row>
    <row r="544" spans="1:17" ht="28.5" customHeight="1" x14ac:dyDescent="0.2">
      <c r="A544" s="81"/>
      <c r="B544" s="49"/>
      <c r="C544" s="14" t="s">
        <v>1302</v>
      </c>
      <c r="D544" s="51"/>
      <c r="E544" s="53"/>
      <c r="F544" s="21"/>
      <c r="G544" s="21">
        <v>4.3</v>
      </c>
      <c r="H544" s="21">
        <v>64.599999999999994</v>
      </c>
      <c r="I544" s="21"/>
      <c r="J544" s="21"/>
      <c r="K544" s="21"/>
      <c r="L544" s="21">
        <f>F544+I544</f>
        <v>0</v>
      </c>
      <c r="M544" s="21">
        <f>G544+J544</f>
        <v>4.3</v>
      </c>
      <c r="N544" s="21">
        <f>H544+K544</f>
        <v>64.599999999999994</v>
      </c>
      <c r="O544" s="66"/>
      <c r="P544" s="66"/>
      <c r="Q544" s="68"/>
    </row>
    <row r="545" spans="1:17" ht="28.5" customHeight="1" x14ac:dyDescent="0.2">
      <c r="A545" s="80" t="s">
        <v>863</v>
      </c>
      <c r="B545" s="48">
        <v>29</v>
      </c>
      <c r="C545" s="10" t="s">
        <v>1575</v>
      </c>
      <c r="D545" s="50" t="s">
        <v>1093</v>
      </c>
      <c r="E545" s="52" t="s">
        <v>1569</v>
      </c>
      <c r="F545" s="54">
        <f>F546+G546+H546</f>
        <v>331.8</v>
      </c>
      <c r="G545" s="90"/>
      <c r="H545" s="91"/>
      <c r="I545" s="54">
        <f>I546+J546+K546</f>
        <v>0</v>
      </c>
      <c r="J545" s="90"/>
      <c r="K545" s="91"/>
      <c r="L545" s="54">
        <f>L546+M546+N546</f>
        <v>331.8</v>
      </c>
      <c r="M545" s="90"/>
      <c r="N545" s="91"/>
      <c r="O545" s="65" t="s">
        <v>406</v>
      </c>
      <c r="P545" s="65" t="s">
        <v>1573</v>
      </c>
      <c r="Q545" s="67"/>
    </row>
    <row r="546" spans="1:17" ht="28.5" customHeight="1" x14ac:dyDescent="0.2">
      <c r="A546" s="81"/>
      <c r="B546" s="49"/>
      <c r="C546" s="14" t="s">
        <v>1578</v>
      </c>
      <c r="D546" s="51"/>
      <c r="E546" s="53"/>
      <c r="F546" s="21">
        <v>18.7</v>
      </c>
      <c r="G546" s="21">
        <v>141.30000000000001</v>
      </c>
      <c r="H546" s="21">
        <v>171.8</v>
      </c>
      <c r="I546" s="21"/>
      <c r="J546" s="21"/>
      <c r="K546" s="21"/>
      <c r="L546" s="21">
        <f>F546+I546</f>
        <v>18.7</v>
      </c>
      <c r="M546" s="21">
        <f>G546+J546</f>
        <v>141.30000000000001</v>
      </c>
      <c r="N546" s="21">
        <f>H546+K546</f>
        <v>171.8</v>
      </c>
      <c r="O546" s="66"/>
      <c r="P546" s="66"/>
      <c r="Q546" s="68"/>
    </row>
    <row r="547" spans="1:17" ht="28.5" customHeight="1" x14ac:dyDescent="0.2">
      <c r="A547" s="80" t="s">
        <v>863</v>
      </c>
      <c r="B547" s="48">
        <v>30</v>
      </c>
      <c r="C547" s="10" t="s">
        <v>1579</v>
      </c>
      <c r="D547" s="89">
        <v>27103</v>
      </c>
      <c r="E547" s="52" t="s">
        <v>1569</v>
      </c>
      <c r="F547" s="54">
        <f>F548+G548+H548</f>
        <v>417.20000000000005</v>
      </c>
      <c r="G547" s="90"/>
      <c r="H547" s="91"/>
      <c r="I547" s="54">
        <f>I548+J548+K548</f>
        <v>0</v>
      </c>
      <c r="J547" s="90"/>
      <c r="K547" s="91"/>
      <c r="L547" s="54">
        <f>L548+M548+N548</f>
        <v>417.20000000000005</v>
      </c>
      <c r="M547" s="90"/>
      <c r="N547" s="91"/>
      <c r="O547" s="65" t="s">
        <v>406</v>
      </c>
      <c r="P547" s="65" t="s">
        <v>1573</v>
      </c>
      <c r="Q547" s="67"/>
    </row>
    <row r="548" spans="1:17" ht="28.5" customHeight="1" x14ac:dyDescent="0.2">
      <c r="A548" s="81"/>
      <c r="B548" s="49"/>
      <c r="C548" s="14" t="s">
        <v>1581</v>
      </c>
      <c r="D548" s="51"/>
      <c r="E548" s="53"/>
      <c r="F548" s="21">
        <v>0.1</v>
      </c>
      <c r="G548" s="21">
        <v>263.5</v>
      </c>
      <c r="H548" s="21">
        <v>153.6</v>
      </c>
      <c r="I548" s="21"/>
      <c r="J548" s="21"/>
      <c r="K548" s="21"/>
      <c r="L548" s="21">
        <f>F548+I548</f>
        <v>0.1</v>
      </c>
      <c r="M548" s="21">
        <f>G548+J548</f>
        <v>263.5</v>
      </c>
      <c r="N548" s="21">
        <f>H548+K548</f>
        <v>153.6</v>
      </c>
      <c r="O548" s="66"/>
      <c r="P548" s="66"/>
      <c r="Q548" s="68"/>
    </row>
    <row r="549" spans="1:17" ht="28.5" customHeight="1" x14ac:dyDescent="0.2">
      <c r="A549" s="80" t="s">
        <v>863</v>
      </c>
      <c r="B549" s="48">
        <v>31</v>
      </c>
      <c r="C549" s="10" t="s">
        <v>1582</v>
      </c>
      <c r="D549" s="50" t="s">
        <v>453</v>
      </c>
      <c r="E549" s="84" t="s">
        <v>1507</v>
      </c>
      <c r="F549" s="54">
        <f>F550+G550+H550</f>
        <v>46.8</v>
      </c>
      <c r="G549" s="90"/>
      <c r="H549" s="91"/>
      <c r="I549" s="54">
        <f>I550+J550+K550</f>
        <v>0</v>
      </c>
      <c r="J549" s="90"/>
      <c r="K549" s="91"/>
      <c r="L549" s="54">
        <f>L550+M550+N550</f>
        <v>46.8</v>
      </c>
      <c r="M549" s="90"/>
      <c r="N549" s="91"/>
      <c r="O549" s="65" t="s">
        <v>406</v>
      </c>
      <c r="P549" s="65" t="s">
        <v>189</v>
      </c>
      <c r="Q549" s="67"/>
    </row>
    <row r="550" spans="1:17" ht="28.5" customHeight="1" x14ac:dyDescent="0.2">
      <c r="A550" s="81"/>
      <c r="B550" s="49"/>
      <c r="C550" s="14" t="s">
        <v>1584</v>
      </c>
      <c r="D550" s="51"/>
      <c r="E550" s="85"/>
      <c r="F550" s="21">
        <v>46.8</v>
      </c>
      <c r="G550" s="21"/>
      <c r="H550" s="21"/>
      <c r="I550" s="21"/>
      <c r="J550" s="21"/>
      <c r="K550" s="21"/>
      <c r="L550" s="21">
        <f>F550+I550</f>
        <v>46.8</v>
      </c>
      <c r="M550" s="21">
        <f>G550+J550</f>
        <v>0</v>
      </c>
      <c r="N550" s="21">
        <f>H550+K550</f>
        <v>0</v>
      </c>
      <c r="O550" s="66"/>
      <c r="P550" s="66"/>
      <c r="Q550" s="68"/>
    </row>
    <row r="551" spans="1:17" ht="28.5" customHeight="1" x14ac:dyDescent="0.2">
      <c r="A551" s="80" t="s">
        <v>863</v>
      </c>
      <c r="B551" s="48">
        <v>32</v>
      </c>
      <c r="C551" s="10" t="s">
        <v>1587</v>
      </c>
      <c r="D551" s="50" t="s">
        <v>453</v>
      </c>
      <c r="E551" s="84" t="s">
        <v>1507</v>
      </c>
      <c r="F551" s="54">
        <f>F552+G552+H552</f>
        <v>87.2</v>
      </c>
      <c r="G551" s="90"/>
      <c r="H551" s="91"/>
      <c r="I551" s="54">
        <f>I552+J552+K552</f>
        <v>0</v>
      </c>
      <c r="J551" s="90"/>
      <c r="K551" s="91"/>
      <c r="L551" s="54">
        <f>L552+M552+N552</f>
        <v>87.2</v>
      </c>
      <c r="M551" s="90"/>
      <c r="N551" s="91"/>
      <c r="O551" s="65" t="s">
        <v>406</v>
      </c>
      <c r="P551" s="65" t="s">
        <v>1591</v>
      </c>
      <c r="Q551" s="67"/>
    </row>
    <row r="552" spans="1:17" ht="28.5" customHeight="1" x14ac:dyDescent="0.2">
      <c r="A552" s="81"/>
      <c r="B552" s="49"/>
      <c r="C552" s="14" t="s">
        <v>1592</v>
      </c>
      <c r="D552" s="51"/>
      <c r="E552" s="85"/>
      <c r="F552" s="21">
        <v>87.2</v>
      </c>
      <c r="G552" s="21"/>
      <c r="H552" s="21"/>
      <c r="I552" s="21"/>
      <c r="J552" s="21"/>
      <c r="K552" s="21"/>
      <c r="L552" s="21">
        <f>F552+I552</f>
        <v>87.2</v>
      </c>
      <c r="M552" s="21">
        <f>G552+J552</f>
        <v>0</v>
      </c>
      <c r="N552" s="21">
        <f>H552+K552</f>
        <v>0</v>
      </c>
      <c r="O552" s="66"/>
      <c r="P552" s="66"/>
      <c r="Q552" s="68"/>
    </row>
    <row r="553" spans="1:17" ht="28.5" customHeight="1" x14ac:dyDescent="0.2">
      <c r="A553" s="80" t="s">
        <v>863</v>
      </c>
      <c r="B553" s="48">
        <v>33</v>
      </c>
      <c r="C553" s="10" t="s">
        <v>368</v>
      </c>
      <c r="D553" s="50" t="s">
        <v>453</v>
      </c>
      <c r="E553" s="84" t="s">
        <v>1507</v>
      </c>
      <c r="F553" s="54">
        <f>F554+G554+H554</f>
        <v>98.1</v>
      </c>
      <c r="G553" s="90"/>
      <c r="H553" s="91"/>
      <c r="I553" s="54">
        <f>I554+J554+K554</f>
        <v>0</v>
      </c>
      <c r="J553" s="90"/>
      <c r="K553" s="91"/>
      <c r="L553" s="54">
        <f>L554+M554+N554</f>
        <v>98.1</v>
      </c>
      <c r="M553" s="90"/>
      <c r="N553" s="91"/>
      <c r="O553" s="65" t="s">
        <v>406</v>
      </c>
      <c r="P553" s="65" t="s">
        <v>1591</v>
      </c>
      <c r="Q553" s="67"/>
    </row>
    <row r="554" spans="1:17" ht="28.5" customHeight="1" x14ac:dyDescent="0.2">
      <c r="A554" s="81"/>
      <c r="B554" s="49"/>
      <c r="C554" s="14" t="s">
        <v>1594</v>
      </c>
      <c r="D554" s="51"/>
      <c r="E554" s="85"/>
      <c r="F554" s="21">
        <v>98.1</v>
      </c>
      <c r="G554" s="21"/>
      <c r="H554" s="21"/>
      <c r="I554" s="21"/>
      <c r="J554" s="21"/>
      <c r="K554" s="21"/>
      <c r="L554" s="21">
        <f>F554+I554</f>
        <v>98.1</v>
      </c>
      <c r="M554" s="21">
        <f>G554+J554</f>
        <v>0</v>
      </c>
      <c r="N554" s="21">
        <f>H554+K554</f>
        <v>0</v>
      </c>
      <c r="O554" s="66"/>
      <c r="P554" s="66"/>
      <c r="Q554" s="68"/>
    </row>
    <row r="555" spans="1:17" ht="28.5" customHeight="1" x14ac:dyDescent="0.2">
      <c r="A555" s="80" t="s">
        <v>863</v>
      </c>
      <c r="B555" s="48">
        <v>34</v>
      </c>
      <c r="C555" s="10" t="s">
        <v>1598</v>
      </c>
      <c r="D555" s="50" t="s">
        <v>453</v>
      </c>
      <c r="E555" s="84" t="s">
        <v>1507</v>
      </c>
      <c r="F555" s="54">
        <f>F556+G556+H556</f>
        <v>247.1</v>
      </c>
      <c r="G555" s="90"/>
      <c r="H555" s="91"/>
      <c r="I555" s="54">
        <f>I556+J556+K556</f>
        <v>0</v>
      </c>
      <c r="J555" s="90"/>
      <c r="K555" s="91"/>
      <c r="L555" s="54">
        <f>L556+M556+N556</f>
        <v>247.1</v>
      </c>
      <c r="M555" s="90"/>
      <c r="N555" s="91"/>
      <c r="O555" s="65" t="s">
        <v>406</v>
      </c>
      <c r="P555" s="65" t="s">
        <v>1591</v>
      </c>
      <c r="Q555" s="67"/>
    </row>
    <row r="556" spans="1:17" ht="28.5" customHeight="1" x14ac:dyDescent="0.2">
      <c r="A556" s="81"/>
      <c r="B556" s="49"/>
      <c r="C556" s="14" t="s">
        <v>1599</v>
      </c>
      <c r="D556" s="51"/>
      <c r="E556" s="85"/>
      <c r="F556" s="21">
        <v>247.1</v>
      </c>
      <c r="G556" s="21"/>
      <c r="H556" s="21"/>
      <c r="I556" s="21"/>
      <c r="J556" s="21"/>
      <c r="K556" s="21"/>
      <c r="L556" s="21">
        <f>F556+I556</f>
        <v>247.1</v>
      </c>
      <c r="M556" s="21">
        <f>G556+J556</f>
        <v>0</v>
      </c>
      <c r="N556" s="21">
        <f>H556+K556</f>
        <v>0</v>
      </c>
      <c r="O556" s="66"/>
      <c r="P556" s="66"/>
      <c r="Q556" s="68"/>
    </row>
    <row r="557" spans="1:17" ht="54" customHeight="1" x14ac:dyDescent="0.2">
      <c r="A557" s="80" t="s">
        <v>863</v>
      </c>
      <c r="B557" s="48">
        <v>35</v>
      </c>
      <c r="C557" s="10" t="s">
        <v>726</v>
      </c>
      <c r="D557" s="50" t="s">
        <v>1601</v>
      </c>
      <c r="E557" s="84" t="s">
        <v>1507</v>
      </c>
      <c r="F557" s="54">
        <f>F558+G558+H558</f>
        <v>0.1</v>
      </c>
      <c r="G557" s="90"/>
      <c r="H557" s="91"/>
      <c r="I557" s="54">
        <f>I558+J558+K558</f>
        <v>0</v>
      </c>
      <c r="J557" s="90"/>
      <c r="K557" s="91"/>
      <c r="L557" s="54">
        <f>L558+M558+N558</f>
        <v>0.1</v>
      </c>
      <c r="M557" s="90"/>
      <c r="N557" s="91"/>
      <c r="O557" s="65" t="s">
        <v>406</v>
      </c>
      <c r="P557" s="65" t="s">
        <v>1155</v>
      </c>
      <c r="Q557" s="67"/>
    </row>
    <row r="558" spans="1:17" ht="54" customHeight="1" x14ac:dyDescent="0.2">
      <c r="A558" s="81"/>
      <c r="B558" s="49"/>
      <c r="C558" s="14" t="s">
        <v>1604</v>
      </c>
      <c r="D558" s="51"/>
      <c r="E558" s="85"/>
      <c r="F558" s="21"/>
      <c r="G558" s="21">
        <v>0.1</v>
      </c>
      <c r="H558" s="21"/>
      <c r="I558" s="21"/>
      <c r="J558" s="21"/>
      <c r="K558" s="21"/>
      <c r="L558" s="21">
        <f>F558+I558</f>
        <v>0</v>
      </c>
      <c r="M558" s="21">
        <f>G558+J558</f>
        <v>0.1</v>
      </c>
      <c r="N558" s="21">
        <f>H558+K558</f>
        <v>0</v>
      </c>
      <c r="O558" s="66"/>
      <c r="P558" s="66"/>
      <c r="Q558" s="68"/>
    </row>
    <row r="559" spans="1:17" ht="45" customHeight="1" x14ac:dyDescent="0.2">
      <c r="A559" s="80" t="s">
        <v>863</v>
      </c>
      <c r="B559" s="48">
        <v>36</v>
      </c>
      <c r="C559" s="10" t="s">
        <v>1606</v>
      </c>
      <c r="D559" s="50" t="s">
        <v>1384</v>
      </c>
      <c r="E559" s="84" t="s">
        <v>1507</v>
      </c>
      <c r="F559" s="54">
        <f>F560+G560+H560</f>
        <v>66.3</v>
      </c>
      <c r="G559" s="90"/>
      <c r="H559" s="91"/>
      <c r="I559" s="54">
        <f>I560+J560+K560</f>
        <v>0</v>
      </c>
      <c r="J559" s="90"/>
      <c r="K559" s="91"/>
      <c r="L559" s="54">
        <f>L560+M560+N560</f>
        <v>66.3</v>
      </c>
      <c r="M559" s="90"/>
      <c r="N559" s="91"/>
      <c r="O559" s="65" t="s">
        <v>406</v>
      </c>
      <c r="P559" s="65" t="s">
        <v>136</v>
      </c>
      <c r="Q559" s="67"/>
    </row>
    <row r="560" spans="1:17" ht="45" customHeight="1" x14ac:dyDescent="0.2">
      <c r="A560" s="81"/>
      <c r="B560" s="49"/>
      <c r="C560" s="14" t="s">
        <v>1552</v>
      </c>
      <c r="D560" s="51"/>
      <c r="E560" s="85"/>
      <c r="F560" s="21"/>
      <c r="G560" s="21">
        <v>64.3</v>
      </c>
      <c r="H560" s="21">
        <v>2</v>
      </c>
      <c r="I560" s="21"/>
      <c r="J560" s="21"/>
      <c r="K560" s="21"/>
      <c r="L560" s="21">
        <f>F560+I560</f>
        <v>0</v>
      </c>
      <c r="M560" s="21">
        <f>G560+J560</f>
        <v>64.3</v>
      </c>
      <c r="N560" s="21">
        <f>H560+K560</f>
        <v>2</v>
      </c>
      <c r="O560" s="66"/>
      <c r="P560" s="66"/>
      <c r="Q560" s="68"/>
    </row>
    <row r="561" spans="1:17" ht="52.5" customHeight="1" x14ac:dyDescent="0.2">
      <c r="A561" s="80" t="s">
        <v>863</v>
      </c>
      <c r="B561" s="48">
        <v>37</v>
      </c>
      <c r="C561" s="10" t="s">
        <v>1609</v>
      </c>
      <c r="D561" s="50" t="s">
        <v>1024</v>
      </c>
      <c r="E561" s="84" t="s">
        <v>1507</v>
      </c>
      <c r="F561" s="54">
        <f>F562+G562+H562</f>
        <v>21.8</v>
      </c>
      <c r="G561" s="90"/>
      <c r="H561" s="91"/>
      <c r="I561" s="54">
        <f>I562+J562+K562</f>
        <v>0</v>
      </c>
      <c r="J561" s="90"/>
      <c r="K561" s="91"/>
      <c r="L561" s="54">
        <f>L562+M562+N562</f>
        <v>21.8</v>
      </c>
      <c r="M561" s="90"/>
      <c r="N561" s="91"/>
      <c r="O561" s="65" t="s">
        <v>406</v>
      </c>
      <c r="P561" s="65" t="s">
        <v>425</v>
      </c>
      <c r="Q561" s="67"/>
    </row>
    <row r="562" spans="1:17" ht="52.5" customHeight="1" x14ac:dyDescent="0.2">
      <c r="A562" s="81"/>
      <c r="B562" s="49"/>
      <c r="C562" s="14" t="s">
        <v>339</v>
      </c>
      <c r="D562" s="51"/>
      <c r="E562" s="85"/>
      <c r="F562" s="21"/>
      <c r="G562" s="21">
        <v>5.5</v>
      </c>
      <c r="H562" s="21">
        <v>16.3</v>
      </c>
      <c r="I562" s="21"/>
      <c r="J562" s="21"/>
      <c r="K562" s="21"/>
      <c r="L562" s="21">
        <f>F562+I562</f>
        <v>0</v>
      </c>
      <c r="M562" s="21">
        <f>G562+J562</f>
        <v>5.5</v>
      </c>
      <c r="N562" s="21">
        <f>H562+K562</f>
        <v>16.3</v>
      </c>
      <c r="O562" s="66"/>
      <c r="P562" s="66"/>
      <c r="Q562" s="68"/>
    </row>
    <row r="563" spans="1:17" ht="28.5" customHeight="1" x14ac:dyDescent="0.2">
      <c r="A563" s="80" t="s">
        <v>863</v>
      </c>
      <c r="B563" s="48">
        <v>38</v>
      </c>
      <c r="C563" s="10" t="s">
        <v>628</v>
      </c>
      <c r="D563" s="50" t="s">
        <v>1610</v>
      </c>
      <c r="E563" s="84" t="s">
        <v>1507</v>
      </c>
      <c r="F563" s="54">
        <f>F564+G564+H564</f>
        <v>1.4</v>
      </c>
      <c r="G563" s="90"/>
      <c r="H563" s="91"/>
      <c r="I563" s="54">
        <f>I564+J564+K564</f>
        <v>0</v>
      </c>
      <c r="J563" s="90"/>
      <c r="K563" s="91"/>
      <c r="L563" s="54">
        <f>L564+M564+N564</f>
        <v>1.4</v>
      </c>
      <c r="M563" s="90"/>
      <c r="N563" s="91"/>
      <c r="O563" s="65" t="s">
        <v>406</v>
      </c>
      <c r="P563" s="65" t="s">
        <v>1611</v>
      </c>
      <c r="Q563" s="67"/>
    </row>
    <row r="564" spans="1:17" ht="28.5" customHeight="1" x14ac:dyDescent="0.2">
      <c r="A564" s="81"/>
      <c r="B564" s="49"/>
      <c r="C564" s="14" t="s">
        <v>1613</v>
      </c>
      <c r="D564" s="51"/>
      <c r="E564" s="85"/>
      <c r="F564" s="21"/>
      <c r="G564" s="21">
        <v>1.4</v>
      </c>
      <c r="H564" s="21"/>
      <c r="I564" s="21"/>
      <c r="J564" s="21"/>
      <c r="K564" s="21"/>
      <c r="L564" s="21">
        <f>F564+I564</f>
        <v>0</v>
      </c>
      <c r="M564" s="21">
        <f>G564+J564</f>
        <v>1.4</v>
      </c>
      <c r="N564" s="21">
        <f>H564+K564</f>
        <v>0</v>
      </c>
      <c r="O564" s="66"/>
      <c r="P564" s="66"/>
      <c r="Q564" s="68"/>
    </row>
    <row r="565" spans="1:17" ht="55.5" customHeight="1" x14ac:dyDescent="0.2">
      <c r="A565" s="80" t="s">
        <v>863</v>
      </c>
      <c r="B565" s="48">
        <v>39</v>
      </c>
      <c r="C565" s="10" t="s">
        <v>1614</v>
      </c>
      <c r="D565" s="50" t="s">
        <v>1601</v>
      </c>
      <c r="E565" s="84" t="s">
        <v>1507</v>
      </c>
      <c r="F565" s="54">
        <f>F566+G566+H566</f>
        <v>1.8</v>
      </c>
      <c r="G565" s="90"/>
      <c r="H565" s="91"/>
      <c r="I565" s="54">
        <f>I566+J566+K566</f>
        <v>0</v>
      </c>
      <c r="J565" s="90"/>
      <c r="K565" s="91"/>
      <c r="L565" s="54">
        <f>L566+M566+N566</f>
        <v>1.8</v>
      </c>
      <c r="M565" s="90"/>
      <c r="N565" s="91"/>
      <c r="O565" s="65" t="s">
        <v>406</v>
      </c>
      <c r="P565" s="65" t="s">
        <v>957</v>
      </c>
      <c r="Q565" s="67"/>
    </row>
    <row r="566" spans="1:17" ht="55.5" customHeight="1" x14ac:dyDescent="0.2">
      <c r="A566" s="81"/>
      <c r="B566" s="49"/>
      <c r="C566" s="14" t="s">
        <v>1605</v>
      </c>
      <c r="D566" s="51"/>
      <c r="E566" s="85"/>
      <c r="F566" s="21"/>
      <c r="G566" s="21">
        <v>0.7</v>
      </c>
      <c r="H566" s="21">
        <v>1.1000000000000001</v>
      </c>
      <c r="I566" s="21"/>
      <c r="J566" s="21"/>
      <c r="K566" s="21"/>
      <c r="L566" s="21">
        <f>F566+I566</f>
        <v>0</v>
      </c>
      <c r="M566" s="21">
        <f>G566+J566</f>
        <v>0.7</v>
      </c>
      <c r="N566" s="21">
        <f>H566+K566</f>
        <v>1.1000000000000001</v>
      </c>
      <c r="O566" s="66"/>
      <c r="P566" s="66"/>
      <c r="Q566" s="68"/>
    </row>
    <row r="567" spans="1:17" ht="75" customHeight="1" x14ac:dyDescent="0.2">
      <c r="A567" s="80" t="s">
        <v>863</v>
      </c>
      <c r="B567" s="48">
        <v>40</v>
      </c>
      <c r="C567" s="10" t="s">
        <v>673</v>
      </c>
      <c r="D567" s="50" t="s">
        <v>1615</v>
      </c>
      <c r="E567" s="84" t="s">
        <v>1507</v>
      </c>
      <c r="F567" s="54">
        <f>F568+G568+H568</f>
        <v>41</v>
      </c>
      <c r="G567" s="90"/>
      <c r="H567" s="91"/>
      <c r="I567" s="54">
        <f>I568+J568+K568</f>
        <v>0</v>
      </c>
      <c r="J567" s="90"/>
      <c r="K567" s="91"/>
      <c r="L567" s="54">
        <f>L568+M568+N568</f>
        <v>41</v>
      </c>
      <c r="M567" s="90"/>
      <c r="N567" s="91"/>
      <c r="O567" s="65" t="s">
        <v>406</v>
      </c>
      <c r="P567" s="65" t="s">
        <v>520</v>
      </c>
      <c r="Q567" s="67"/>
    </row>
    <row r="568" spans="1:17" ht="75" customHeight="1" x14ac:dyDescent="0.2">
      <c r="A568" s="81"/>
      <c r="B568" s="49"/>
      <c r="C568" s="14" t="s">
        <v>1616</v>
      </c>
      <c r="D568" s="51"/>
      <c r="E568" s="85"/>
      <c r="F568" s="21"/>
      <c r="G568" s="21"/>
      <c r="H568" s="21">
        <v>41</v>
      </c>
      <c r="I568" s="21"/>
      <c r="J568" s="21"/>
      <c r="K568" s="21"/>
      <c r="L568" s="21">
        <f>F568+I568</f>
        <v>0</v>
      </c>
      <c r="M568" s="21">
        <f>G568+J568</f>
        <v>0</v>
      </c>
      <c r="N568" s="21">
        <f>H568+K568</f>
        <v>41</v>
      </c>
      <c r="O568" s="66"/>
      <c r="P568" s="66"/>
      <c r="Q568" s="68"/>
    </row>
    <row r="569" spans="1:17" ht="34.5" customHeight="1" x14ac:dyDescent="0.2">
      <c r="A569" s="80" t="s">
        <v>863</v>
      </c>
      <c r="B569" s="48">
        <v>41</v>
      </c>
      <c r="C569" s="10" t="s">
        <v>35</v>
      </c>
      <c r="D569" s="50" t="s">
        <v>853</v>
      </c>
      <c r="E569" s="52" t="s">
        <v>303</v>
      </c>
      <c r="F569" s="54">
        <f>F570+G570+H570</f>
        <v>1.5</v>
      </c>
      <c r="G569" s="90"/>
      <c r="H569" s="91"/>
      <c r="I569" s="54">
        <f>I570+J570+K570</f>
        <v>0</v>
      </c>
      <c r="J569" s="90"/>
      <c r="K569" s="91"/>
      <c r="L569" s="54">
        <f>L570+M570+N570</f>
        <v>1.5</v>
      </c>
      <c r="M569" s="90"/>
      <c r="N569" s="91"/>
      <c r="O569" s="65" t="s">
        <v>852</v>
      </c>
      <c r="P569" s="65" t="s">
        <v>1243</v>
      </c>
      <c r="Q569" s="67"/>
    </row>
    <row r="570" spans="1:17" ht="34.5" customHeight="1" x14ac:dyDescent="0.2">
      <c r="A570" s="81"/>
      <c r="B570" s="49"/>
      <c r="C570" s="14" t="s">
        <v>1595</v>
      </c>
      <c r="D570" s="51"/>
      <c r="E570" s="53"/>
      <c r="F570" s="21"/>
      <c r="G570" s="21"/>
      <c r="H570" s="21">
        <v>1.5</v>
      </c>
      <c r="I570" s="21"/>
      <c r="J570" s="21"/>
      <c r="K570" s="21"/>
      <c r="L570" s="21">
        <f>F570+I570</f>
        <v>0</v>
      </c>
      <c r="M570" s="21">
        <f>G570+J570</f>
        <v>0</v>
      </c>
      <c r="N570" s="21">
        <f>H570+K570</f>
        <v>1.5</v>
      </c>
      <c r="O570" s="66"/>
      <c r="P570" s="66"/>
      <c r="Q570" s="68"/>
    </row>
    <row r="571" spans="1:17" ht="55.5" customHeight="1" x14ac:dyDescent="0.2">
      <c r="A571" s="80" t="s">
        <v>863</v>
      </c>
      <c r="B571" s="48">
        <v>42</v>
      </c>
      <c r="C571" s="10" t="s">
        <v>1617</v>
      </c>
      <c r="D571" s="50" t="s">
        <v>1620</v>
      </c>
      <c r="E571" s="52" t="s">
        <v>1624</v>
      </c>
      <c r="F571" s="54">
        <f>F572+G572+H572</f>
        <v>356</v>
      </c>
      <c r="G571" s="90"/>
      <c r="H571" s="91"/>
      <c r="I571" s="54">
        <f>I572+J572+K572</f>
        <v>0</v>
      </c>
      <c r="J571" s="90"/>
      <c r="K571" s="91"/>
      <c r="L571" s="54">
        <f>L572+M572+N572</f>
        <v>356</v>
      </c>
      <c r="M571" s="90"/>
      <c r="N571" s="91"/>
      <c r="O571" s="65" t="s">
        <v>406</v>
      </c>
      <c r="P571" s="65" t="s">
        <v>1506</v>
      </c>
      <c r="Q571" s="67"/>
    </row>
    <row r="572" spans="1:17" ht="55.5" customHeight="1" x14ac:dyDescent="0.2">
      <c r="A572" s="81"/>
      <c r="B572" s="49"/>
      <c r="C572" s="14" t="s">
        <v>1625</v>
      </c>
      <c r="D572" s="51"/>
      <c r="E572" s="53"/>
      <c r="F572" s="21"/>
      <c r="G572" s="21">
        <v>128</v>
      </c>
      <c r="H572" s="21">
        <v>228</v>
      </c>
      <c r="I572" s="21"/>
      <c r="J572" s="21"/>
      <c r="K572" s="21"/>
      <c r="L572" s="21">
        <f>F572+I572</f>
        <v>0</v>
      </c>
      <c r="M572" s="21">
        <f>G572+J572</f>
        <v>128</v>
      </c>
      <c r="N572" s="21">
        <f>H572+K572</f>
        <v>228</v>
      </c>
      <c r="O572" s="66"/>
      <c r="P572" s="66"/>
      <c r="Q572" s="68"/>
    </row>
    <row r="573" spans="1:17" ht="34.5" customHeight="1" x14ac:dyDescent="0.2">
      <c r="A573" s="80" t="s">
        <v>863</v>
      </c>
      <c r="B573" s="48">
        <v>43</v>
      </c>
      <c r="C573" s="10" t="s">
        <v>643</v>
      </c>
      <c r="D573" s="50" t="s">
        <v>1626</v>
      </c>
      <c r="E573" s="52" t="s">
        <v>1624</v>
      </c>
      <c r="F573" s="54">
        <f>F574+G574+H574</f>
        <v>736.6</v>
      </c>
      <c r="G573" s="90"/>
      <c r="H573" s="91"/>
      <c r="I573" s="54">
        <f>I574+J574+K574</f>
        <v>0</v>
      </c>
      <c r="J573" s="90"/>
      <c r="K573" s="91"/>
      <c r="L573" s="54">
        <f>L574+M574+N574</f>
        <v>736.6</v>
      </c>
      <c r="M573" s="90"/>
      <c r="N573" s="91"/>
      <c r="O573" s="65" t="s">
        <v>91</v>
      </c>
      <c r="P573" s="65" t="s">
        <v>1630</v>
      </c>
      <c r="Q573" s="67"/>
    </row>
    <row r="574" spans="1:17" ht="36" customHeight="1" x14ac:dyDescent="0.2">
      <c r="A574" s="81"/>
      <c r="B574" s="49"/>
      <c r="C574" s="14" t="s">
        <v>0</v>
      </c>
      <c r="D574" s="51"/>
      <c r="E574" s="53"/>
      <c r="F574" s="21"/>
      <c r="G574" s="21">
        <v>736.6</v>
      </c>
      <c r="H574" s="21"/>
      <c r="I574" s="21"/>
      <c r="J574" s="21"/>
      <c r="K574" s="21"/>
      <c r="L574" s="21">
        <f>F574+I574</f>
        <v>0</v>
      </c>
      <c r="M574" s="21">
        <f>G574+J574</f>
        <v>736.6</v>
      </c>
      <c r="N574" s="21">
        <f>H574+K574</f>
        <v>0</v>
      </c>
      <c r="O574" s="66"/>
      <c r="P574" s="66"/>
      <c r="Q574" s="68"/>
    </row>
    <row r="575" spans="1:17" ht="21" customHeight="1" x14ac:dyDescent="0.2">
      <c r="A575" s="80" t="s">
        <v>863</v>
      </c>
      <c r="B575" s="48">
        <v>44</v>
      </c>
      <c r="C575" s="10" t="s">
        <v>1631</v>
      </c>
      <c r="D575" s="89">
        <v>27211</v>
      </c>
      <c r="E575" s="52" t="s">
        <v>38</v>
      </c>
      <c r="F575" s="54">
        <f>F576+G576+H576</f>
        <v>2</v>
      </c>
      <c r="G575" s="90"/>
      <c r="H575" s="91"/>
      <c r="I575" s="54">
        <f>I576+J576+K576</f>
        <v>0</v>
      </c>
      <c r="J575" s="90"/>
      <c r="K575" s="91"/>
      <c r="L575" s="54">
        <f>L576+M576+N576</f>
        <v>2</v>
      </c>
      <c r="M575" s="90"/>
      <c r="N575" s="91"/>
      <c r="O575" s="65" t="s">
        <v>406</v>
      </c>
      <c r="P575" s="65" t="s">
        <v>1047</v>
      </c>
      <c r="Q575" s="67"/>
    </row>
    <row r="576" spans="1:17" ht="42.75" customHeight="1" x14ac:dyDescent="0.2">
      <c r="A576" s="81"/>
      <c r="B576" s="49"/>
      <c r="C576" s="14" t="s">
        <v>1632</v>
      </c>
      <c r="D576" s="51"/>
      <c r="E576" s="53"/>
      <c r="F576" s="21"/>
      <c r="G576" s="21"/>
      <c r="H576" s="21">
        <v>2</v>
      </c>
      <c r="I576" s="21"/>
      <c r="J576" s="21"/>
      <c r="K576" s="21"/>
      <c r="L576" s="21">
        <f>F576+I576</f>
        <v>0</v>
      </c>
      <c r="M576" s="21">
        <f>G576+J576</f>
        <v>0</v>
      </c>
      <c r="N576" s="21">
        <f>H576+K576</f>
        <v>2</v>
      </c>
      <c r="O576" s="66"/>
      <c r="P576" s="66"/>
      <c r="Q576" s="68"/>
    </row>
    <row r="577" spans="1:17" ht="21" customHeight="1" x14ac:dyDescent="0.2">
      <c r="A577" s="80" t="s">
        <v>863</v>
      </c>
      <c r="B577" s="48">
        <v>45</v>
      </c>
      <c r="C577" s="10" t="s">
        <v>1634</v>
      </c>
      <c r="D577" s="89">
        <v>27211</v>
      </c>
      <c r="E577" s="52" t="s">
        <v>296</v>
      </c>
      <c r="F577" s="54">
        <f>F578+G578+H578</f>
        <v>47.1</v>
      </c>
      <c r="G577" s="90"/>
      <c r="H577" s="91"/>
      <c r="I577" s="54">
        <f>I578+J578+K578</f>
        <v>0</v>
      </c>
      <c r="J577" s="90"/>
      <c r="K577" s="91"/>
      <c r="L577" s="54">
        <f>L578+M578+N578</f>
        <v>47.1</v>
      </c>
      <c r="M577" s="90"/>
      <c r="N577" s="91"/>
      <c r="O577" s="65" t="s">
        <v>406</v>
      </c>
      <c r="P577" s="65" t="s">
        <v>1034</v>
      </c>
      <c r="Q577" s="67"/>
    </row>
    <row r="578" spans="1:17" ht="21" customHeight="1" x14ac:dyDescent="0.2">
      <c r="A578" s="81"/>
      <c r="B578" s="49"/>
      <c r="C578" s="14" t="s">
        <v>1277</v>
      </c>
      <c r="D578" s="51"/>
      <c r="E578" s="53"/>
      <c r="F578" s="21"/>
      <c r="G578" s="21"/>
      <c r="H578" s="21">
        <v>47.1</v>
      </c>
      <c r="I578" s="21"/>
      <c r="J578" s="21"/>
      <c r="K578" s="21"/>
      <c r="L578" s="21">
        <f>F578+I578</f>
        <v>0</v>
      </c>
      <c r="M578" s="21">
        <f>G578+J578</f>
        <v>0</v>
      </c>
      <c r="N578" s="21">
        <f>H578+K578</f>
        <v>47.1</v>
      </c>
      <c r="O578" s="66"/>
      <c r="P578" s="66"/>
      <c r="Q578" s="68"/>
    </row>
    <row r="579" spans="1:17" ht="21" customHeight="1" x14ac:dyDescent="0.2">
      <c r="A579" s="80" t="s">
        <v>863</v>
      </c>
      <c r="B579" s="48">
        <v>46</v>
      </c>
      <c r="C579" s="10" t="s">
        <v>343</v>
      </c>
      <c r="D579" s="89">
        <v>27211</v>
      </c>
      <c r="E579" s="52" t="s">
        <v>296</v>
      </c>
      <c r="F579" s="54">
        <f>F580+G580+H580</f>
        <v>28.7</v>
      </c>
      <c r="G579" s="90"/>
      <c r="H579" s="91"/>
      <c r="I579" s="54">
        <f>I580+J580+K580</f>
        <v>0</v>
      </c>
      <c r="J579" s="90"/>
      <c r="K579" s="91"/>
      <c r="L579" s="54">
        <f>L580+M580+N580</f>
        <v>28.7</v>
      </c>
      <c r="M579" s="90"/>
      <c r="N579" s="91"/>
      <c r="O579" s="65" t="s">
        <v>91</v>
      </c>
      <c r="P579" s="65" t="s">
        <v>1635</v>
      </c>
      <c r="Q579" s="67"/>
    </row>
    <row r="580" spans="1:17" ht="21" customHeight="1" x14ac:dyDescent="0.2">
      <c r="A580" s="81"/>
      <c r="B580" s="49"/>
      <c r="C580" s="14" t="s">
        <v>1636</v>
      </c>
      <c r="D580" s="51"/>
      <c r="E580" s="53"/>
      <c r="F580" s="21"/>
      <c r="G580" s="21"/>
      <c r="H580" s="21">
        <v>28.7</v>
      </c>
      <c r="I580" s="21"/>
      <c r="J580" s="21"/>
      <c r="K580" s="21"/>
      <c r="L580" s="21">
        <f>F580+I580</f>
        <v>0</v>
      </c>
      <c r="M580" s="21">
        <f>G580+J580</f>
        <v>0</v>
      </c>
      <c r="N580" s="21">
        <f>H580+K580</f>
        <v>28.7</v>
      </c>
      <c r="O580" s="66"/>
      <c r="P580" s="66"/>
      <c r="Q580" s="68"/>
    </row>
    <row r="581" spans="1:17" ht="21" customHeight="1" x14ac:dyDescent="0.2">
      <c r="A581" s="80" t="s">
        <v>863</v>
      </c>
      <c r="B581" s="48">
        <v>47</v>
      </c>
      <c r="C581" s="10" t="s">
        <v>1219</v>
      </c>
      <c r="D581" s="89">
        <v>27211</v>
      </c>
      <c r="E581" s="52" t="s">
        <v>296</v>
      </c>
      <c r="F581" s="54">
        <f>F582+G582+H582</f>
        <v>91.3</v>
      </c>
      <c r="G581" s="90"/>
      <c r="H581" s="91"/>
      <c r="I581" s="54">
        <f>I582+J582+K582</f>
        <v>0</v>
      </c>
      <c r="J581" s="90"/>
      <c r="K581" s="91"/>
      <c r="L581" s="54">
        <f>L582+M582+N582</f>
        <v>91.3</v>
      </c>
      <c r="M581" s="90"/>
      <c r="N581" s="91"/>
      <c r="O581" s="65" t="s">
        <v>406</v>
      </c>
      <c r="P581" s="65" t="s">
        <v>1034</v>
      </c>
      <c r="Q581" s="67"/>
    </row>
    <row r="582" spans="1:17" ht="21" customHeight="1" x14ac:dyDescent="0.2">
      <c r="A582" s="81"/>
      <c r="B582" s="49"/>
      <c r="C582" s="14" t="s">
        <v>1637</v>
      </c>
      <c r="D582" s="51"/>
      <c r="E582" s="53"/>
      <c r="F582" s="21"/>
      <c r="G582" s="21"/>
      <c r="H582" s="21">
        <v>91.3</v>
      </c>
      <c r="I582" s="21"/>
      <c r="J582" s="21"/>
      <c r="K582" s="21"/>
      <c r="L582" s="21">
        <f>F582+I582</f>
        <v>0</v>
      </c>
      <c r="M582" s="21">
        <f>G582+J582</f>
        <v>0</v>
      </c>
      <c r="N582" s="21">
        <f>H582+K582</f>
        <v>91.3</v>
      </c>
      <c r="O582" s="66"/>
      <c r="P582" s="66"/>
      <c r="Q582" s="68"/>
    </row>
    <row r="583" spans="1:17" ht="37.5" customHeight="1" x14ac:dyDescent="0.2">
      <c r="A583" s="80" t="s">
        <v>863</v>
      </c>
      <c r="B583" s="48">
        <v>48</v>
      </c>
      <c r="C583" s="10" t="s">
        <v>318</v>
      </c>
      <c r="D583" s="50" t="s">
        <v>922</v>
      </c>
      <c r="E583" s="52" t="s">
        <v>1218</v>
      </c>
      <c r="F583" s="54">
        <f>F584+G584+H584</f>
        <v>53.9</v>
      </c>
      <c r="G583" s="90"/>
      <c r="H583" s="91"/>
      <c r="I583" s="54">
        <f>I584+J584+K584</f>
        <v>0</v>
      </c>
      <c r="J583" s="90"/>
      <c r="K583" s="91"/>
      <c r="L583" s="54">
        <f>L584+M584+N584</f>
        <v>53.9</v>
      </c>
      <c r="M583" s="90"/>
      <c r="N583" s="91"/>
      <c r="O583" s="65" t="s">
        <v>91</v>
      </c>
      <c r="P583" s="65" t="s">
        <v>1638</v>
      </c>
      <c r="Q583" s="67"/>
    </row>
    <row r="584" spans="1:17" ht="37.5" customHeight="1" x14ac:dyDescent="0.2">
      <c r="A584" s="81"/>
      <c r="B584" s="49"/>
      <c r="C584" s="14" t="s">
        <v>1101</v>
      </c>
      <c r="D584" s="51"/>
      <c r="E584" s="53"/>
      <c r="F584" s="21"/>
      <c r="G584" s="21"/>
      <c r="H584" s="21">
        <v>53.9</v>
      </c>
      <c r="I584" s="21"/>
      <c r="J584" s="21"/>
      <c r="K584" s="21"/>
      <c r="L584" s="21">
        <f>F584+I584</f>
        <v>0</v>
      </c>
      <c r="M584" s="21">
        <f>G584+J584</f>
        <v>0</v>
      </c>
      <c r="N584" s="21">
        <f>H584+K584</f>
        <v>53.9</v>
      </c>
      <c r="O584" s="66"/>
      <c r="P584" s="66"/>
      <c r="Q584" s="68"/>
    </row>
    <row r="585" spans="1:17" ht="21" customHeight="1" x14ac:dyDescent="0.2">
      <c r="A585" s="80" t="s">
        <v>863</v>
      </c>
      <c r="B585" s="48">
        <v>49</v>
      </c>
      <c r="C585" s="10" t="s">
        <v>1185</v>
      </c>
      <c r="D585" s="89">
        <v>27211</v>
      </c>
      <c r="E585" s="52" t="s">
        <v>966</v>
      </c>
      <c r="F585" s="54">
        <f>F586+G586+H586</f>
        <v>13.2</v>
      </c>
      <c r="G585" s="90"/>
      <c r="H585" s="91"/>
      <c r="I585" s="54">
        <f>I586+J586+K586</f>
        <v>0</v>
      </c>
      <c r="J585" s="90"/>
      <c r="K585" s="91"/>
      <c r="L585" s="54">
        <f>L586+M586+N586</f>
        <v>13.2</v>
      </c>
      <c r="M585" s="90"/>
      <c r="N585" s="91"/>
      <c r="O585" s="65" t="s">
        <v>406</v>
      </c>
      <c r="P585" s="65" t="s">
        <v>1593</v>
      </c>
      <c r="Q585" s="67"/>
    </row>
    <row r="586" spans="1:17" ht="21" customHeight="1" x14ac:dyDescent="0.2">
      <c r="A586" s="81"/>
      <c r="B586" s="49"/>
      <c r="C586" s="14" t="s">
        <v>986</v>
      </c>
      <c r="D586" s="51"/>
      <c r="E586" s="53"/>
      <c r="F586" s="21"/>
      <c r="G586" s="21">
        <v>0.5</v>
      </c>
      <c r="H586" s="21">
        <v>12.7</v>
      </c>
      <c r="I586" s="21"/>
      <c r="J586" s="21"/>
      <c r="K586" s="21"/>
      <c r="L586" s="21">
        <f>F586+I586</f>
        <v>0</v>
      </c>
      <c r="M586" s="21">
        <f>G586+J586</f>
        <v>0.5</v>
      </c>
      <c r="N586" s="21">
        <f>H586+K586</f>
        <v>12.7</v>
      </c>
      <c r="O586" s="66"/>
      <c r="P586" s="66"/>
      <c r="Q586" s="68"/>
    </row>
    <row r="587" spans="1:17" ht="21" customHeight="1" x14ac:dyDescent="0.2">
      <c r="A587" s="80" t="s">
        <v>863</v>
      </c>
      <c r="B587" s="48">
        <v>50</v>
      </c>
      <c r="C587" s="10" t="s">
        <v>1312</v>
      </c>
      <c r="D587" s="89">
        <v>27211</v>
      </c>
      <c r="E587" s="52" t="s">
        <v>966</v>
      </c>
      <c r="F587" s="54">
        <f>F588+G588+H588</f>
        <v>27.3</v>
      </c>
      <c r="G587" s="90"/>
      <c r="H587" s="91"/>
      <c r="I587" s="54">
        <f>I588+J588+K588</f>
        <v>0</v>
      </c>
      <c r="J587" s="90"/>
      <c r="K587" s="91"/>
      <c r="L587" s="54">
        <f>L588+M588+N588</f>
        <v>27.3</v>
      </c>
      <c r="M587" s="90"/>
      <c r="N587" s="91"/>
      <c r="O587" s="65" t="s">
        <v>406</v>
      </c>
      <c r="P587" s="65" t="s">
        <v>1593</v>
      </c>
      <c r="Q587" s="67"/>
    </row>
    <row r="588" spans="1:17" ht="21" customHeight="1" x14ac:dyDescent="0.2">
      <c r="A588" s="81"/>
      <c r="B588" s="49"/>
      <c r="C588" s="14" t="s">
        <v>1639</v>
      </c>
      <c r="D588" s="51"/>
      <c r="E588" s="53"/>
      <c r="F588" s="21"/>
      <c r="G588" s="21"/>
      <c r="H588" s="21">
        <v>27.3</v>
      </c>
      <c r="I588" s="21"/>
      <c r="J588" s="21"/>
      <c r="K588" s="21"/>
      <c r="L588" s="21">
        <f>F588+I588</f>
        <v>0</v>
      </c>
      <c r="M588" s="21">
        <f>G588+J588</f>
        <v>0</v>
      </c>
      <c r="N588" s="21">
        <f>H588+K588</f>
        <v>27.3</v>
      </c>
      <c r="O588" s="66"/>
      <c r="P588" s="66"/>
      <c r="Q588" s="68"/>
    </row>
    <row r="589" spans="1:17" ht="21" customHeight="1" x14ac:dyDescent="0.2">
      <c r="A589" s="80" t="s">
        <v>863</v>
      </c>
      <c r="B589" s="48">
        <v>51</v>
      </c>
      <c r="C589" s="35" t="s">
        <v>1421</v>
      </c>
      <c r="D589" s="89">
        <v>27211</v>
      </c>
      <c r="E589" s="52" t="s">
        <v>966</v>
      </c>
      <c r="F589" s="54">
        <f>F590+G590+H590</f>
        <v>2</v>
      </c>
      <c r="G589" s="90"/>
      <c r="H589" s="91"/>
      <c r="I589" s="54">
        <f>I590+J590+K590</f>
        <v>0</v>
      </c>
      <c r="J589" s="90"/>
      <c r="K589" s="91"/>
      <c r="L589" s="54">
        <f>L590+M590+N590</f>
        <v>2</v>
      </c>
      <c r="M589" s="90"/>
      <c r="N589" s="91"/>
      <c r="O589" s="65" t="s">
        <v>406</v>
      </c>
      <c r="P589" s="65" t="s">
        <v>1640</v>
      </c>
      <c r="Q589" s="67"/>
    </row>
    <row r="590" spans="1:17" ht="21" customHeight="1" x14ac:dyDescent="0.2">
      <c r="A590" s="81"/>
      <c r="B590" s="49"/>
      <c r="C590" s="14" t="s">
        <v>1012</v>
      </c>
      <c r="D590" s="51"/>
      <c r="E590" s="53"/>
      <c r="F590" s="21"/>
      <c r="G590" s="21"/>
      <c r="H590" s="21">
        <v>2</v>
      </c>
      <c r="I590" s="21"/>
      <c r="J590" s="21"/>
      <c r="K590" s="21"/>
      <c r="L590" s="21">
        <f>F590+I590</f>
        <v>0</v>
      </c>
      <c r="M590" s="21">
        <f>G590+J590</f>
        <v>0</v>
      </c>
      <c r="N590" s="21">
        <f>H590+K590</f>
        <v>2</v>
      </c>
      <c r="O590" s="66"/>
      <c r="P590" s="66"/>
      <c r="Q590" s="68"/>
    </row>
    <row r="591" spans="1:17" ht="21" customHeight="1" x14ac:dyDescent="0.2">
      <c r="A591" s="80" t="s">
        <v>863</v>
      </c>
      <c r="B591" s="48">
        <v>52</v>
      </c>
      <c r="C591" s="10" t="s">
        <v>1643</v>
      </c>
      <c r="D591" s="89">
        <v>27211</v>
      </c>
      <c r="E591" s="52" t="s">
        <v>966</v>
      </c>
      <c r="F591" s="54">
        <f>F592+G592+H592</f>
        <v>2.2000000000000002</v>
      </c>
      <c r="G591" s="90"/>
      <c r="H591" s="91"/>
      <c r="I591" s="54">
        <f>I592+J592+K592</f>
        <v>0</v>
      </c>
      <c r="J591" s="90"/>
      <c r="K591" s="91"/>
      <c r="L591" s="54">
        <f>L592+M592+N592</f>
        <v>2.2000000000000002</v>
      </c>
      <c r="M591" s="90"/>
      <c r="N591" s="91"/>
      <c r="O591" s="65" t="s">
        <v>194</v>
      </c>
      <c r="P591" s="65" t="s">
        <v>1392</v>
      </c>
      <c r="Q591" s="67"/>
    </row>
    <row r="592" spans="1:17" ht="21" customHeight="1" x14ac:dyDescent="0.2">
      <c r="A592" s="81"/>
      <c r="B592" s="49"/>
      <c r="C592" s="14" t="s">
        <v>797</v>
      </c>
      <c r="D592" s="51"/>
      <c r="E592" s="53"/>
      <c r="F592" s="21"/>
      <c r="G592" s="21"/>
      <c r="H592" s="21">
        <v>2.2000000000000002</v>
      </c>
      <c r="I592" s="21"/>
      <c r="J592" s="21"/>
      <c r="K592" s="21"/>
      <c r="L592" s="21">
        <f>F592+I592</f>
        <v>0</v>
      </c>
      <c r="M592" s="21">
        <f>G592+J592</f>
        <v>0</v>
      </c>
      <c r="N592" s="21">
        <f>H592+K592</f>
        <v>2.2000000000000002</v>
      </c>
      <c r="O592" s="66"/>
      <c r="P592" s="66"/>
      <c r="Q592" s="68"/>
    </row>
    <row r="593" spans="1:17" ht="21" customHeight="1" x14ac:dyDescent="0.2">
      <c r="A593" s="80" t="s">
        <v>863</v>
      </c>
      <c r="B593" s="48">
        <v>53</v>
      </c>
      <c r="C593" s="10" t="s">
        <v>1644</v>
      </c>
      <c r="D593" s="89">
        <v>27211</v>
      </c>
      <c r="E593" s="52" t="s">
        <v>966</v>
      </c>
      <c r="F593" s="54">
        <f>F594+G594+H594</f>
        <v>2.2999999999999998</v>
      </c>
      <c r="G593" s="90"/>
      <c r="H593" s="91"/>
      <c r="I593" s="54">
        <f>I594+J594+K594</f>
        <v>0</v>
      </c>
      <c r="J593" s="90"/>
      <c r="K593" s="91"/>
      <c r="L593" s="54">
        <f>L594+M594+N594</f>
        <v>2.2999999999999998</v>
      </c>
      <c r="M593" s="90"/>
      <c r="N593" s="91"/>
      <c r="O593" s="65" t="s">
        <v>118</v>
      </c>
      <c r="P593" s="65" t="s">
        <v>145</v>
      </c>
      <c r="Q593" s="67"/>
    </row>
    <row r="594" spans="1:17" ht="21" customHeight="1" x14ac:dyDescent="0.2">
      <c r="A594" s="81"/>
      <c r="B594" s="49"/>
      <c r="C594" s="14" t="s">
        <v>1646</v>
      </c>
      <c r="D594" s="51"/>
      <c r="E594" s="53"/>
      <c r="F594" s="21"/>
      <c r="G594" s="21">
        <v>2</v>
      </c>
      <c r="H594" s="21">
        <v>0.3</v>
      </c>
      <c r="I594" s="21"/>
      <c r="J594" s="21"/>
      <c r="K594" s="21"/>
      <c r="L594" s="21">
        <f>F594+I594</f>
        <v>0</v>
      </c>
      <c r="M594" s="21">
        <f>G594+J594</f>
        <v>2</v>
      </c>
      <c r="N594" s="21">
        <f>H594+K594</f>
        <v>0.3</v>
      </c>
      <c r="O594" s="66"/>
      <c r="P594" s="66"/>
      <c r="Q594" s="68"/>
    </row>
    <row r="595" spans="1:17" ht="21" customHeight="1" x14ac:dyDescent="0.2">
      <c r="A595" s="80" t="s">
        <v>863</v>
      </c>
      <c r="B595" s="48">
        <v>54</v>
      </c>
      <c r="C595" s="10" t="s">
        <v>1589</v>
      </c>
      <c r="D595" s="89">
        <v>27211</v>
      </c>
      <c r="E595" s="52" t="s">
        <v>966</v>
      </c>
      <c r="F595" s="54">
        <f>F596+G596+H596</f>
        <v>1.5</v>
      </c>
      <c r="G595" s="90"/>
      <c r="H595" s="91"/>
      <c r="I595" s="54">
        <f>I596+J596+K596</f>
        <v>0</v>
      </c>
      <c r="J595" s="90"/>
      <c r="K595" s="91"/>
      <c r="L595" s="54">
        <f>L596+M596+N596</f>
        <v>1.5</v>
      </c>
      <c r="M595" s="90"/>
      <c r="N595" s="91"/>
      <c r="O595" s="65" t="s">
        <v>194</v>
      </c>
      <c r="P595" s="65" t="s">
        <v>590</v>
      </c>
      <c r="Q595" s="67"/>
    </row>
    <row r="596" spans="1:17" ht="21" customHeight="1" x14ac:dyDescent="0.2">
      <c r="A596" s="81"/>
      <c r="B596" s="49"/>
      <c r="C596" s="14" t="s">
        <v>1647</v>
      </c>
      <c r="D596" s="51"/>
      <c r="E596" s="53"/>
      <c r="F596" s="21"/>
      <c r="G596" s="21"/>
      <c r="H596" s="21">
        <v>1.5</v>
      </c>
      <c r="I596" s="21"/>
      <c r="J596" s="21"/>
      <c r="K596" s="21"/>
      <c r="L596" s="21">
        <f>F596+I596</f>
        <v>0</v>
      </c>
      <c r="M596" s="21">
        <f>G596+J596</f>
        <v>0</v>
      </c>
      <c r="N596" s="21">
        <f>H596+K596</f>
        <v>1.5</v>
      </c>
      <c r="O596" s="66"/>
      <c r="P596" s="66"/>
      <c r="Q596" s="68"/>
    </row>
    <row r="597" spans="1:17" ht="21" customHeight="1" x14ac:dyDescent="0.2">
      <c r="A597" s="80" t="s">
        <v>863</v>
      </c>
      <c r="B597" s="48">
        <v>55</v>
      </c>
      <c r="C597" s="10" t="s">
        <v>1649</v>
      </c>
      <c r="D597" s="89">
        <v>27211</v>
      </c>
      <c r="E597" s="52" t="s">
        <v>966</v>
      </c>
      <c r="F597" s="54">
        <f>F598+G598+H598</f>
        <v>3.8</v>
      </c>
      <c r="G597" s="90"/>
      <c r="H597" s="91"/>
      <c r="I597" s="54">
        <f>I598+J598+K598</f>
        <v>0</v>
      </c>
      <c r="J597" s="90"/>
      <c r="K597" s="91"/>
      <c r="L597" s="54">
        <f>L598+M598+N598</f>
        <v>3.8</v>
      </c>
      <c r="M597" s="90"/>
      <c r="N597" s="91"/>
      <c r="O597" s="65" t="s">
        <v>194</v>
      </c>
      <c r="P597" s="65" t="s">
        <v>1542</v>
      </c>
      <c r="Q597" s="67"/>
    </row>
    <row r="598" spans="1:17" ht="21" customHeight="1" x14ac:dyDescent="0.2">
      <c r="A598" s="81"/>
      <c r="B598" s="49"/>
      <c r="C598" s="14" t="s">
        <v>1650</v>
      </c>
      <c r="D598" s="51"/>
      <c r="E598" s="53"/>
      <c r="F598" s="21"/>
      <c r="G598" s="21"/>
      <c r="H598" s="21">
        <v>3.8</v>
      </c>
      <c r="I598" s="21"/>
      <c r="J598" s="21"/>
      <c r="K598" s="21"/>
      <c r="L598" s="21">
        <f>F598+I598</f>
        <v>0</v>
      </c>
      <c r="M598" s="21">
        <f>G598+J598</f>
        <v>0</v>
      </c>
      <c r="N598" s="21">
        <f>H598+K598</f>
        <v>3.8</v>
      </c>
      <c r="O598" s="66"/>
      <c r="P598" s="66"/>
      <c r="Q598" s="68"/>
    </row>
    <row r="599" spans="1:17" ht="21" customHeight="1" x14ac:dyDescent="0.2">
      <c r="A599" s="80" t="s">
        <v>863</v>
      </c>
      <c r="B599" s="48">
        <v>56</v>
      </c>
      <c r="C599" s="10" t="s">
        <v>1651</v>
      </c>
      <c r="D599" s="89">
        <v>27211</v>
      </c>
      <c r="E599" s="52" t="s">
        <v>420</v>
      </c>
      <c r="F599" s="54">
        <f>F600+G600+H600</f>
        <v>21.3</v>
      </c>
      <c r="G599" s="90"/>
      <c r="H599" s="91"/>
      <c r="I599" s="54">
        <f>I600+J600+K600</f>
        <v>0</v>
      </c>
      <c r="J599" s="90"/>
      <c r="K599" s="91"/>
      <c r="L599" s="54">
        <f>L600+M600+N600</f>
        <v>21.3</v>
      </c>
      <c r="M599" s="90"/>
      <c r="N599" s="91"/>
      <c r="O599" s="65" t="s">
        <v>406</v>
      </c>
      <c r="P599" s="65" t="s">
        <v>425</v>
      </c>
      <c r="Q599" s="67"/>
    </row>
    <row r="600" spans="1:17" ht="21" customHeight="1" x14ac:dyDescent="0.2">
      <c r="A600" s="81"/>
      <c r="B600" s="49"/>
      <c r="C600" s="14" t="s">
        <v>1652</v>
      </c>
      <c r="D600" s="51"/>
      <c r="E600" s="53"/>
      <c r="F600" s="21"/>
      <c r="G600" s="21"/>
      <c r="H600" s="21">
        <v>21.3</v>
      </c>
      <c r="I600" s="21"/>
      <c r="J600" s="21"/>
      <c r="K600" s="21"/>
      <c r="L600" s="21">
        <f>F600+I600</f>
        <v>0</v>
      </c>
      <c r="M600" s="21">
        <f>G600+J600</f>
        <v>0</v>
      </c>
      <c r="N600" s="21">
        <f>H600+K600</f>
        <v>21.3</v>
      </c>
      <c r="O600" s="66"/>
      <c r="P600" s="66"/>
      <c r="Q600" s="68"/>
    </row>
    <row r="601" spans="1:17" ht="21" customHeight="1" x14ac:dyDescent="0.2">
      <c r="A601" s="80" t="s">
        <v>863</v>
      </c>
      <c r="B601" s="48">
        <v>57</v>
      </c>
      <c r="C601" s="10" t="s">
        <v>1654</v>
      </c>
      <c r="D601" s="89">
        <v>27211</v>
      </c>
      <c r="E601" s="52" t="s">
        <v>420</v>
      </c>
      <c r="F601" s="54">
        <f>F602+G602+H602</f>
        <v>0.5</v>
      </c>
      <c r="G601" s="90"/>
      <c r="H601" s="91"/>
      <c r="I601" s="54">
        <f>I602+J602+K602</f>
        <v>0</v>
      </c>
      <c r="J601" s="90"/>
      <c r="K601" s="91"/>
      <c r="L601" s="54">
        <f>L602+M602+N602</f>
        <v>0.5</v>
      </c>
      <c r="M601" s="90"/>
      <c r="N601" s="91"/>
      <c r="O601" s="65" t="s">
        <v>194</v>
      </c>
      <c r="P601" s="65" t="s">
        <v>1655</v>
      </c>
      <c r="Q601" s="67"/>
    </row>
    <row r="602" spans="1:17" ht="21" customHeight="1" x14ac:dyDescent="0.2">
      <c r="A602" s="81"/>
      <c r="B602" s="49"/>
      <c r="C602" s="14" t="s">
        <v>754</v>
      </c>
      <c r="D602" s="51"/>
      <c r="E602" s="53"/>
      <c r="F602" s="21"/>
      <c r="G602" s="21"/>
      <c r="H602" s="21">
        <v>0.5</v>
      </c>
      <c r="I602" s="21"/>
      <c r="J602" s="21"/>
      <c r="K602" s="21"/>
      <c r="L602" s="21">
        <f>F602+I602</f>
        <v>0</v>
      </c>
      <c r="M602" s="21">
        <f>G602+J602</f>
        <v>0</v>
      </c>
      <c r="N602" s="21">
        <f>H602+K602</f>
        <v>0.5</v>
      </c>
      <c r="O602" s="66"/>
      <c r="P602" s="66"/>
      <c r="Q602" s="68"/>
    </row>
    <row r="603" spans="1:17" ht="21" customHeight="1" x14ac:dyDescent="0.2">
      <c r="A603" s="80" t="s">
        <v>863</v>
      </c>
      <c r="B603" s="48">
        <v>58</v>
      </c>
      <c r="C603" s="10" t="s">
        <v>837</v>
      </c>
      <c r="D603" s="89">
        <v>27211</v>
      </c>
      <c r="E603" s="52" t="s">
        <v>420</v>
      </c>
      <c r="F603" s="54">
        <f>F604+G604+H604</f>
        <v>1.1000000000000001</v>
      </c>
      <c r="G603" s="90"/>
      <c r="H603" s="91"/>
      <c r="I603" s="54">
        <f>I604+J604+K604</f>
        <v>0</v>
      </c>
      <c r="J603" s="90"/>
      <c r="K603" s="91"/>
      <c r="L603" s="54">
        <f>L604+M604+N604</f>
        <v>1.1000000000000001</v>
      </c>
      <c r="M603" s="90"/>
      <c r="N603" s="91"/>
      <c r="O603" s="65" t="s">
        <v>852</v>
      </c>
      <c r="P603" s="65" t="s">
        <v>1657</v>
      </c>
      <c r="Q603" s="67"/>
    </row>
    <row r="604" spans="1:17" ht="45.75" customHeight="1" x14ac:dyDescent="0.2">
      <c r="A604" s="81"/>
      <c r="B604" s="49"/>
      <c r="C604" s="14" t="s">
        <v>1659</v>
      </c>
      <c r="D604" s="51"/>
      <c r="E604" s="53"/>
      <c r="F604" s="21"/>
      <c r="G604" s="21"/>
      <c r="H604" s="21">
        <v>1.1000000000000001</v>
      </c>
      <c r="I604" s="21"/>
      <c r="J604" s="21"/>
      <c r="K604" s="21"/>
      <c r="L604" s="21">
        <f>F604+I604</f>
        <v>0</v>
      </c>
      <c r="M604" s="21">
        <f>G604+J604</f>
        <v>0</v>
      </c>
      <c r="N604" s="21">
        <f>H604+K604</f>
        <v>1.1000000000000001</v>
      </c>
      <c r="O604" s="66"/>
      <c r="P604" s="66"/>
      <c r="Q604" s="68"/>
    </row>
    <row r="605" spans="1:17" ht="30" customHeight="1" x14ac:dyDescent="0.2">
      <c r="A605" s="80" t="s">
        <v>863</v>
      </c>
      <c r="B605" s="48">
        <v>59</v>
      </c>
      <c r="C605" s="10" t="s">
        <v>1108</v>
      </c>
      <c r="D605" s="50" t="s">
        <v>1626</v>
      </c>
      <c r="E605" s="52" t="s">
        <v>1660</v>
      </c>
      <c r="F605" s="54">
        <f>F606+G606+H606</f>
        <v>379.09999999999997</v>
      </c>
      <c r="G605" s="90"/>
      <c r="H605" s="91"/>
      <c r="I605" s="54">
        <f>I606+J606+K606</f>
        <v>0</v>
      </c>
      <c r="J605" s="90"/>
      <c r="K605" s="91"/>
      <c r="L605" s="54">
        <f>L606+M606+N606</f>
        <v>379.09999999999997</v>
      </c>
      <c r="M605" s="90"/>
      <c r="N605" s="91"/>
      <c r="O605" s="65" t="s">
        <v>406</v>
      </c>
      <c r="P605" s="65" t="s">
        <v>1661</v>
      </c>
      <c r="Q605" s="67"/>
    </row>
    <row r="606" spans="1:17" ht="30" customHeight="1" x14ac:dyDescent="0.2">
      <c r="A606" s="81"/>
      <c r="B606" s="49"/>
      <c r="C606" s="14" t="s">
        <v>1662</v>
      </c>
      <c r="D606" s="51"/>
      <c r="E606" s="53"/>
      <c r="F606" s="21"/>
      <c r="G606" s="21">
        <v>10.199999999999999</v>
      </c>
      <c r="H606" s="21">
        <v>368.9</v>
      </c>
      <c r="I606" s="21"/>
      <c r="J606" s="21"/>
      <c r="K606" s="21"/>
      <c r="L606" s="21">
        <f>F606+I606</f>
        <v>0</v>
      </c>
      <c r="M606" s="21">
        <f>G606+J606</f>
        <v>10.199999999999999</v>
      </c>
      <c r="N606" s="21">
        <f>H606+K606</f>
        <v>368.9</v>
      </c>
      <c r="O606" s="66"/>
      <c r="P606" s="66"/>
      <c r="Q606" s="68"/>
    </row>
    <row r="607" spans="1:17" ht="21" customHeight="1" x14ac:dyDescent="0.2">
      <c r="A607" s="80" t="s">
        <v>863</v>
      </c>
      <c r="B607" s="48">
        <v>60</v>
      </c>
      <c r="C607" s="10" t="s">
        <v>43</v>
      </c>
      <c r="D607" s="89">
        <v>27211</v>
      </c>
      <c r="E607" s="84" t="s">
        <v>1507</v>
      </c>
      <c r="F607" s="54">
        <f>F608+G608+H608</f>
        <v>137.5</v>
      </c>
      <c r="G607" s="90"/>
      <c r="H607" s="91"/>
      <c r="I607" s="54">
        <f>I608+J608+K608</f>
        <v>0</v>
      </c>
      <c r="J607" s="90"/>
      <c r="K607" s="91"/>
      <c r="L607" s="54">
        <f>L608+M608+N608</f>
        <v>137.5</v>
      </c>
      <c r="M607" s="90"/>
      <c r="N607" s="91"/>
      <c r="O607" s="65" t="s">
        <v>1663</v>
      </c>
      <c r="P607" s="65" t="s">
        <v>1664</v>
      </c>
      <c r="Q607" s="67"/>
    </row>
    <row r="608" spans="1:17" ht="21" customHeight="1" x14ac:dyDescent="0.2">
      <c r="A608" s="81"/>
      <c r="B608" s="49"/>
      <c r="C608" s="14" t="s">
        <v>1666</v>
      </c>
      <c r="D608" s="51"/>
      <c r="E608" s="85"/>
      <c r="F608" s="21">
        <v>137.5</v>
      </c>
      <c r="G608" s="21"/>
      <c r="H608" s="21"/>
      <c r="I608" s="21"/>
      <c r="J608" s="21"/>
      <c r="K608" s="21"/>
      <c r="L608" s="21">
        <f>F608+I608</f>
        <v>137.5</v>
      </c>
      <c r="M608" s="21">
        <f>G608+J608</f>
        <v>0</v>
      </c>
      <c r="N608" s="21">
        <f>H608+K608</f>
        <v>0</v>
      </c>
      <c r="O608" s="66"/>
      <c r="P608" s="66"/>
      <c r="Q608" s="68"/>
    </row>
    <row r="609" spans="1:17" ht="21" customHeight="1" x14ac:dyDescent="0.2">
      <c r="A609" s="80" t="s">
        <v>863</v>
      </c>
      <c r="B609" s="48">
        <v>61</v>
      </c>
      <c r="C609" s="10" t="s">
        <v>1174</v>
      </c>
      <c r="D609" s="89">
        <v>27211</v>
      </c>
      <c r="E609" s="84" t="s">
        <v>1507</v>
      </c>
      <c r="F609" s="54">
        <f>F610+G610+H610</f>
        <v>86.1</v>
      </c>
      <c r="G609" s="90"/>
      <c r="H609" s="91"/>
      <c r="I609" s="54">
        <f>I610+J610+K610</f>
        <v>0</v>
      </c>
      <c r="J609" s="90"/>
      <c r="K609" s="91"/>
      <c r="L609" s="54">
        <f>L610+M610+N610</f>
        <v>86.1</v>
      </c>
      <c r="M609" s="90"/>
      <c r="N609" s="91"/>
      <c r="O609" s="65" t="s">
        <v>406</v>
      </c>
      <c r="P609" s="65" t="s">
        <v>1668</v>
      </c>
      <c r="Q609" s="67"/>
    </row>
    <row r="610" spans="1:17" ht="21" customHeight="1" x14ac:dyDescent="0.2">
      <c r="A610" s="81"/>
      <c r="B610" s="49"/>
      <c r="C610" s="14" t="s">
        <v>1000</v>
      </c>
      <c r="D610" s="51"/>
      <c r="E610" s="85"/>
      <c r="F610" s="21"/>
      <c r="G610" s="21">
        <v>86.1</v>
      </c>
      <c r="H610" s="21"/>
      <c r="I610" s="21"/>
      <c r="J610" s="21"/>
      <c r="K610" s="21"/>
      <c r="L610" s="21">
        <f>F610+I610</f>
        <v>0</v>
      </c>
      <c r="M610" s="21">
        <f>G610+J610</f>
        <v>86.1</v>
      </c>
      <c r="N610" s="21">
        <f>H610+K610</f>
        <v>0</v>
      </c>
      <c r="O610" s="66"/>
      <c r="P610" s="66"/>
      <c r="Q610" s="68"/>
    </row>
    <row r="611" spans="1:17" ht="33" customHeight="1" x14ac:dyDescent="0.2">
      <c r="A611" s="80" t="s">
        <v>863</v>
      </c>
      <c r="B611" s="48">
        <v>62</v>
      </c>
      <c r="C611" s="10" t="s">
        <v>1669</v>
      </c>
      <c r="D611" s="50" t="s">
        <v>213</v>
      </c>
      <c r="E611" s="84" t="s">
        <v>1507</v>
      </c>
      <c r="F611" s="54">
        <f>F612+G612+H612</f>
        <v>29.8</v>
      </c>
      <c r="G611" s="90"/>
      <c r="H611" s="91"/>
      <c r="I611" s="54">
        <f>I612+J612+K612</f>
        <v>0</v>
      </c>
      <c r="J611" s="90"/>
      <c r="K611" s="91"/>
      <c r="L611" s="54">
        <f>L612+M612+N612</f>
        <v>29.8</v>
      </c>
      <c r="M611" s="90"/>
      <c r="N611" s="91"/>
      <c r="O611" s="65" t="s">
        <v>406</v>
      </c>
      <c r="P611" s="65" t="s">
        <v>1672</v>
      </c>
      <c r="Q611" s="67"/>
    </row>
    <row r="612" spans="1:17" ht="33" customHeight="1" x14ac:dyDescent="0.2">
      <c r="A612" s="81"/>
      <c r="B612" s="49"/>
      <c r="C612" s="14" t="s">
        <v>1673</v>
      </c>
      <c r="D612" s="51"/>
      <c r="E612" s="85"/>
      <c r="F612" s="21"/>
      <c r="G612" s="21"/>
      <c r="H612" s="21">
        <v>29.8</v>
      </c>
      <c r="I612" s="21"/>
      <c r="J612" s="21"/>
      <c r="K612" s="21"/>
      <c r="L612" s="21">
        <f>F612+I612</f>
        <v>0</v>
      </c>
      <c r="M612" s="21">
        <f>G612+J612</f>
        <v>0</v>
      </c>
      <c r="N612" s="21">
        <f>H612+K612</f>
        <v>29.8</v>
      </c>
      <c r="O612" s="66"/>
      <c r="P612" s="66"/>
      <c r="Q612" s="68"/>
    </row>
    <row r="613" spans="1:17" ht="36.75" customHeight="1" x14ac:dyDescent="0.2">
      <c r="A613" s="80" t="s">
        <v>863</v>
      </c>
      <c r="B613" s="48">
        <v>63</v>
      </c>
      <c r="C613" s="10" t="s">
        <v>1675</v>
      </c>
      <c r="D613" s="50" t="s">
        <v>213</v>
      </c>
      <c r="E613" s="84" t="s">
        <v>1507</v>
      </c>
      <c r="F613" s="54">
        <f>F614+G614+H614</f>
        <v>138.6</v>
      </c>
      <c r="G613" s="90"/>
      <c r="H613" s="91"/>
      <c r="I613" s="54">
        <f>I614+J614+K614</f>
        <v>0</v>
      </c>
      <c r="J613" s="90"/>
      <c r="K613" s="91"/>
      <c r="L613" s="54">
        <f>L614+M614+N614</f>
        <v>138.6</v>
      </c>
      <c r="M613" s="90"/>
      <c r="N613" s="91"/>
      <c r="O613" s="65" t="s">
        <v>406</v>
      </c>
      <c r="P613" s="65" t="s">
        <v>1676</v>
      </c>
      <c r="Q613" s="67"/>
    </row>
    <row r="614" spans="1:17" ht="36.75" customHeight="1" x14ac:dyDescent="0.2">
      <c r="A614" s="81"/>
      <c r="B614" s="49"/>
      <c r="C614" s="14" t="s">
        <v>101</v>
      </c>
      <c r="D614" s="51"/>
      <c r="E614" s="85"/>
      <c r="F614" s="21"/>
      <c r="G614" s="21"/>
      <c r="H614" s="21">
        <v>138.6</v>
      </c>
      <c r="I614" s="21"/>
      <c r="J614" s="21"/>
      <c r="K614" s="21"/>
      <c r="L614" s="21">
        <f>F614+I614</f>
        <v>0</v>
      </c>
      <c r="M614" s="21">
        <f>G614+J614</f>
        <v>0</v>
      </c>
      <c r="N614" s="21">
        <f>H614+K614</f>
        <v>138.6</v>
      </c>
      <c r="O614" s="66"/>
      <c r="P614" s="66"/>
      <c r="Q614" s="68"/>
    </row>
    <row r="615" spans="1:17" ht="45" customHeight="1" x14ac:dyDescent="0.2">
      <c r="A615" s="80" t="s">
        <v>863</v>
      </c>
      <c r="B615" s="48">
        <v>64</v>
      </c>
      <c r="C615" s="10" t="s">
        <v>1678</v>
      </c>
      <c r="D615" s="50" t="s">
        <v>213</v>
      </c>
      <c r="E615" s="84" t="s">
        <v>1507</v>
      </c>
      <c r="F615" s="54">
        <f>F616+G616+H616</f>
        <v>49.6</v>
      </c>
      <c r="G615" s="90"/>
      <c r="H615" s="91"/>
      <c r="I615" s="54">
        <f>I616+J616+K616</f>
        <v>0</v>
      </c>
      <c r="J615" s="90"/>
      <c r="K615" s="91"/>
      <c r="L615" s="54">
        <f>L616+M616+N616</f>
        <v>49.6</v>
      </c>
      <c r="M615" s="90"/>
      <c r="N615" s="91"/>
      <c r="O615" s="65" t="s">
        <v>406</v>
      </c>
      <c r="P615" s="65" t="s">
        <v>1159</v>
      </c>
      <c r="Q615" s="67"/>
    </row>
    <row r="616" spans="1:17" ht="45" customHeight="1" x14ac:dyDescent="0.2">
      <c r="A616" s="81"/>
      <c r="B616" s="49"/>
      <c r="C616" s="14" t="s">
        <v>1680</v>
      </c>
      <c r="D616" s="51"/>
      <c r="E616" s="85"/>
      <c r="F616" s="21"/>
      <c r="G616" s="21"/>
      <c r="H616" s="21">
        <v>49.6</v>
      </c>
      <c r="I616" s="21"/>
      <c r="J616" s="21"/>
      <c r="K616" s="21"/>
      <c r="L616" s="21">
        <f>F616+I616</f>
        <v>0</v>
      </c>
      <c r="M616" s="21">
        <f>G616+J616</f>
        <v>0</v>
      </c>
      <c r="N616" s="21">
        <f>H616+K616</f>
        <v>49.6</v>
      </c>
      <c r="O616" s="66"/>
      <c r="P616" s="66"/>
      <c r="Q616" s="68"/>
    </row>
    <row r="617" spans="1:17" ht="38.25" customHeight="1" x14ac:dyDescent="0.2">
      <c r="A617" s="80" t="s">
        <v>863</v>
      </c>
      <c r="B617" s="48">
        <v>65</v>
      </c>
      <c r="C617" s="10" t="s">
        <v>1681</v>
      </c>
      <c r="D617" s="50" t="s">
        <v>1682</v>
      </c>
      <c r="E617" s="84" t="s">
        <v>1507</v>
      </c>
      <c r="F617" s="54">
        <f>F618+G618+H618</f>
        <v>130.30000000000001</v>
      </c>
      <c r="G617" s="90"/>
      <c r="H617" s="91"/>
      <c r="I617" s="54">
        <f>I618+J618+K618</f>
        <v>0</v>
      </c>
      <c r="J617" s="90"/>
      <c r="K617" s="91"/>
      <c r="L617" s="54">
        <f>L618+M618+N618</f>
        <v>130.30000000000001</v>
      </c>
      <c r="M617" s="90"/>
      <c r="N617" s="91"/>
      <c r="O617" s="65" t="s">
        <v>406</v>
      </c>
      <c r="P617" s="65" t="s">
        <v>1593</v>
      </c>
      <c r="Q617" s="67"/>
    </row>
    <row r="618" spans="1:17" ht="38.25" customHeight="1" x14ac:dyDescent="0.2">
      <c r="A618" s="81"/>
      <c r="B618" s="49"/>
      <c r="C618" s="14" t="s">
        <v>1683</v>
      </c>
      <c r="D618" s="51"/>
      <c r="E618" s="85"/>
      <c r="F618" s="21"/>
      <c r="G618" s="21"/>
      <c r="H618" s="21">
        <v>130.30000000000001</v>
      </c>
      <c r="I618" s="21"/>
      <c r="J618" s="21"/>
      <c r="K618" s="21"/>
      <c r="L618" s="21">
        <f>F618+I618</f>
        <v>0</v>
      </c>
      <c r="M618" s="21">
        <f>G618+J618</f>
        <v>0</v>
      </c>
      <c r="N618" s="21">
        <f>H618+K618</f>
        <v>130.30000000000001</v>
      </c>
      <c r="O618" s="66"/>
      <c r="P618" s="66"/>
      <c r="Q618" s="68"/>
    </row>
    <row r="619" spans="1:17" ht="24" customHeight="1" x14ac:dyDescent="0.2">
      <c r="A619" s="80" t="s">
        <v>863</v>
      </c>
      <c r="B619" s="48">
        <v>66</v>
      </c>
      <c r="C619" s="10" t="s">
        <v>1686</v>
      </c>
      <c r="D619" s="89">
        <v>27411</v>
      </c>
      <c r="E619" s="52" t="s">
        <v>1569</v>
      </c>
      <c r="F619" s="54">
        <f>F620+G620+H620</f>
        <v>22.6</v>
      </c>
      <c r="G619" s="90"/>
      <c r="H619" s="91"/>
      <c r="I619" s="54">
        <f>I620+J620+K620</f>
        <v>0</v>
      </c>
      <c r="J619" s="90"/>
      <c r="K619" s="91"/>
      <c r="L619" s="54">
        <f>L620+M620+N620</f>
        <v>22.6</v>
      </c>
      <c r="M619" s="90"/>
      <c r="N619" s="91"/>
      <c r="O619" s="65" t="s">
        <v>194</v>
      </c>
      <c r="P619" s="65" t="s">
        <v>1687</v>
      </c>
      <c r="Q619" s="67"/>
    </row>
    <row r="620" spans="1:17" ht="24" customHeight="1" x14ac:dyDescent="0.2">
      <c r="A620" s="81"/>
      <c r="B620" s="49"/>
      <c r="C620" s="14" t="s">
        <v>1688</v>
      </c>
      <c r="D620" s="51"/>
      <c r="E620" s="53"/>
      <c r="F620" s="21"/>
      <c r="G620" s="21"/>
      <c r="H620" s="21">
        <v>22.6</v>
      </c>
      <c r="I620" s="21"/>
      <c r="J620" s="21"/>
      <c r="K620" s="21"/>
      <c r="L620" s="21">
        <f>F620+I620</f>
        <v>0</v>
      </c>
      <c r="M620" s="21">
        <f>G620+J620</f>
        <v>0</v>
      </c>
      <c r="N620" s="21">
        <f>H620+K620</f>
        <v>22.6</v>
      </c>
      <c r="O620" s="66"/>
      <c r="P620" s="66"/>
      <c r="Q620" s="68"/>
    </row>
    <row r="621" spans="1:17" ht="39" customHeight="1" x14ac:dyDescent="0.2">
      <c r="A621" s="80" t="s">
        <v>863</v>
      </c>
      <c r="B621" s="48">
        <v>67</v>
      </c>
      <c r="C621" s="10" t="s">
        <v>1690</v>
      </c>
      <c r="D621" s="94">
        <v>33694</v>
      </c>
      <c r="E621" s="84" t="s">
        <v>1507</v>
      </c>
      <c r="F621" s="86">
        <f>F622+G622+H622</f>
        <v>12.8</v>
      </c>
      <c r="G621" s="96"/>
      <c r="H621" s="97"/>
      <c r="I621" s="86">
        <f>I622+J622+K622</f>
        <v>0</v>
      </c>
      <c r="J621" s="96"/>
      <c r="K621" s="97"/>
      <c r="L621" s="54">
        <f>L622+M622+N622</f>
        <v>12.8</v>
      </c>
      <c r="M621" s="90"/>
      <c r="N621" s="91"/>
      <c r="O621" s="65" t="s">
        <v>396</v>
      </c>
      <c r="P621" s="65" t="s">
        <v>1691</v>
      </c>
      <c r="Q621" s="67"/>
    </row>
    <row r="622" spans="1:17" ht="48.75" customHeight="1" x14ac:dyDescent="0.2">
      <c r="A622" s="81"/>
      <c r="B622" s="49"/>
      <c r="C622" s="14" t="s">
        <v>1692</v>
      </c>
      <c r="D622" s="95"/>
      <c r="E622" s="85"/>
      <c r="F622" s="22"/>
      <c r="G622" s="22"/>
      <c r="H622" s="22">
        <v>12.8</v>
      </c>
      <c r="I622" s="22"/>
      <c r="J622" s="22"/>
      <c r="K622" s="22"/>
      <c r="L622" s="21">
        <f>F622+I622</f>
        <v>0</v>
      </c>
      <c r="M622" s="21">
        <f>G622+J622</f>
        <v>0</v>
      </c>
      <c r="N622" s="21">
        <f>H622+K622</f>
        <v>12.8</v>
      </c>
      <c r="O622" s="66"/>
      <c r="P622" s="66"/>
      <c r="Q622" s="68"/>
    </row>
    <row r="623" spans="1:17" ht="94.5" customHeight="1" x14ac:dyDescent="0.2">
      <c r="A623" s="80" t="s">
        <v>863</v>
      </c>
      <c r="B623" s="48">
        <v>68</v>
      </c>
      <c r="C623" s="10" t="s">
        <v>1436</v>
      </c>
      <c r="D623" s="98" t="s">
        <v>1693</v>
      </c>
      <c r="E623" s="84" t="s">
        <v>1507</v>
      </c>
      <c r="F623" s="86">
        <f>F624+G624+H624</f>
        <v>85.83</v>
      </c>
      <c r="G623" s="96"/>
      <c r="H623" s="97"/>
      <c r="I623" s="86">
        <f>I624+J624+K624</f>
        <v>33.47</v>
      </c>
      <c r="J623" s="96"/>
      <c r="K623" s="97"/>
      <c r="L623" s="54">
        <f>L624+M624+N624</f>
        <v>119.30000000000001</v>
      </c>
      <c r="M623" s="90"/>
      <c r="N623" s="91"/>
      <c r="O623" s="65" t="s">
        <v>1694</v>
      </c>
      <c r="P623" s="65" t="s">
        <v>802</v>
      </c>
      <c r="Q623" s="67"/>
    </row>
    <row r="624" spans="1:17" ht="94.5" customHeight="1" x14ac:dyDescent="0.2">
      <c r="A624" s="81"/>
      <c r="B624" s="49"/>
      <c r="C624" s="14" t="s">
        <v>1695</v>
      </c>
      <c r="D624" s="95"/>
      <c r="E624" s="85"/>
      <c r="F624" s="22"/>
      <c r="G624" s="22"/>
      <c r="H624" s="22">
        <v>85.83</v>
      </c>
      <c r="I624" s="22"/>
      <c r="J624" s="22">
        <v>16.87</v>
      </c>
      <c r="K624" s="22">
        <v>16.600000000000001</v>
      </c>
      <c r="L624" s="21">
        <f>F624+I624</f>
        <v>0</v>
      </c>
      <c r="M624" s="21">
        <f>G624+J624</f>
        <v>16.87</v>
      </c>
      <c r="N624" s="21">
        <f>H624+K624</f>
        <v>102.43</v>
      </c>
      <c r="O624" s="66"/>
      <c r="P624" s="66"/>
      <c r="Q624" s="68"/>
    </row>
    <row r="625" spans="1:17" ht="26.25" customHeight="1" x14ac:dyDescent="0.2">
      <c r="A625" s="80" t="s">
        <v>863</v>
      </c>
      <c r="B625" s="48">
        <v>69</v>
      </c>
      <c r="C625" s="10" t="s">
        <v>1576</v>
      </c>
      <c r="D625" s="98" t="s">
        <v>1696</v>
      </c>
      <c r="E625" s="52" t="s">
        <v>1507</v>
      </c>
      <c r="F625" s="54">
        <f>F626+G626+H626</f>
        <v>24.9</v>
      </c>
      <c r="G625" s="90"/>
      <c r="H625" s="91"/>
      <c r="I625" s="54">
        <f>I626+J626+K626</f>
        <v>0</v>
      </c>
      <c r="J625" s="90"/>
      <c r="K625" s="91"/>
      <c r="L625" s="54">
        <f>L626+M626+N626</f>
        <v>24.9</v>
      </c>
      <c r="M625" s="90"/>
      <c r="N625" s="91"/>
      <c r="O625" s="65" t="s">
        <v>1697</v>
      </c>
      <c r="P625" s="65" t="s">
        <v>1698</v>
      </c>
      <c r="Q625" s="67"/>
    </row>
    <row r="626" spans="1:17" ht="26.25" customHeight="1" x14ac:dyDescent="0.2">
      <c r="A626" s="81"/>
      <c r="B626" s="49"/>
      <c r="C626" s="14" t="s">
        <v>718</v>
      </c>
      <c r="D626" s="95"/>
      <c r="E626" s="53"/>
      <c r="F626" s="21">
        <v>0.1</v>
      </c>
      <c r="G626" s="21">
        <v>0.4</v>
      </c>
      <c r="H626" s="21">
        <v>24.4</v>
      </c>
      <c r="I626" s="21"/>
      <c r="J626" s="21"/>
      <c r="K626" s="21"/>
      <c r="L626" s="21">
        <f>F626+I626</f>
        <v>0.1</v>
      </c>
      <c r="M626" s="21">
        <f>G626+J626</f>
        <v>0.4</v>
      </c>
      <c r="N626" s="21">
        <f>H626+K626</f>
        <v>24.4</v>
      </c>
      <c r="O626" s="66"/>
      <c r="P626" s="66"/>
      <c r="Q626" s="68"/>
    </row>
    <row r="627" spans="1:17" ht="28.5" customHeight="1" x14ac:dyDescent="0.2">
      <c r="A627" s="80" t="s">
        <v>863</v>
      </c>
      <c r="B627" s="48">
        <v>70</v>
      </c>
      <c r="C627" s="10" t="s">
        <v>1701</v>
      </c>
      <c r="D627" s="98" t="s">
        <v>1703</v>
      </c>
      <c r="E627" s="84" t="s">
        <v>1487</v>
      </c>
      <c r="F627" s="54">
        <f>F628+G628+H628</f>
        <v>18</v>
      </c>
      <c r="G627" s="90"/>
      <c r="H627" s="91"/>
      <c r="I627" s="54">
        <f>I628+J628+K628</f>
        <v>0</v>
      </c>
      <c r="J627" s="90"/>
      <c r="K627" s="91"/>
      <c r="L627" s="54">
        <f>L628+M628+N628</f>
        <v>18</v>
      </c>
      <c r="M627" s="90"/>
      <c r="N627" s="91"/>
      <c r="O627" s="65" t="s">
        <v>396</v>
      </c>
      <c r="P627" s="65" t="s">
        <v>1704</v>
      </c>
      <c r="Q627" s="67"/>
    </row>
    <row r="628" spans="1:17" ht="47.25" customHeight="1" x14ac:dyDescent="0.2">
      <c r="A628" s="81"/>
      <c r="B628" s="49"/>
      <c r="C628" s="14" t="s">
        <v>1705</v>
      </c>
      <c r="D628" s="95"/>
      <c r="E628" s="85"/>
      <c r="F628" s="21"/>
      <c r="G628" s="21"/>
      <c r="H628" s="21">
        <v>18</v>
      </c>
      <c r="I628" s="21"/>
      <c r="J628" s="21"/>
      <c r="K628" s="21"/>
      <c r="L628" s="21">
        <f>F628+I628</f>
        <v>0</v>
      </c>
      <c r="M628" s="21">
        <f>G628+J628</f>
        <v>0</v>
      </c>
      <c r="N628" s="21">
        <f>H628+K628</f>
        <v>18</v>
      </c>
      <c r="O628" s="66"/>
      <c r="P628" s="66"/>
      <c r="Q628" s="68"/>
    </row>
    <row r="629" spans="1:17" ht="22.5" customHeight="1" x14ac:dyDescent="0.2">
      <c r="A629" s="80" t="s">
        <v>863</v>
      </c>
      <c r="B629" s="48"/>
      <c r="C629" s="10"/>
      <c r="D629" s="69"/>
      <c r="E629" s="71"/>
      <c r="F629" s="73">
        <f>F630+G630+H630</f>
        <v>11202.93</v>
      </c>
      <c r="G629" s="74"/>
      <c r="H629" s="75"/>
      <c r="I629" s="73">
        <f>I630+J630+K630</f>
        <v>33.47</v>
      </c>
      <c r="J629" s="74"/>
      <c r="K629" s="75"/>
      <c r="L629" s="73">
        <f>L630+M630+N630</f>
        <v>11236.400000000001</v>
      </c>
      <c r="M629" s="74"/>
      <c r="N629" s="75"/>
      <c r="O629" s="76"/>
      <c r="P629" s="76"/>
      <c r="Q629" s="78"/>
    </row>
    <row r="630" spans="1:17" ht="22.5" customHeight="1" x14ac:dyDescent="0.2">
      <c r="A630" s="81"/>
      <c r="B630" s="49"/>
      <c r="C630" s="14" t="s">
        <v>1706</v>
      </c>
      <c r="D630" s="70"/>
      <c r="E630" s="72"/>
      <c r="F630" s="26">
        <f t="shared" ref="F630:N630" si="12">F490+F492+F494+F496+F498+F500+F502+F504+F506+F508+F510+F512+F514+F516+F518+F520+F522+F524+F526+F528+F530+F532+F534+F536+F538+F540+F542+F544+F546+F548+F550+F552+F554+F556+F558+F560+F562+F564+F566+F568+F570+F572+F574+F576+F578+F580+F582+F584+F586+F588+F590+F592+F594+F596+F598+F600+F602+F604+F606+F608+F610+F612+F614+F616+F618+F620+F622+F624+F626+F628</f>
        <v>645.30000000000007</v>
      </c>
      <c r="G630" s="26">
        <f t="shared" si="12"/>
        <v>5339.2</v>
      </c>
      <c r="H630" s="26">
        <f t="shared" si="12"/>
        <v>5218.4300000000012</v>
      </c>
      <c r="I630" s="26">
        <f t="shared" si="12"/>
        <v>0</v>
      </c>
      <c r="J630" s="26">
        <f t="shared" si="12"/>
        <v>16.87</v>
      </c>
      <c r="K630" s="26">
        <f t="shared" si="12"/>
        <v>16.600000000000001</v>
      </c>
      <c r="L630" s="26">
        <f t="shared" si="12"/>
        <v>645.30000000000007</v>
      </c>
      <c r="M630" s="26">
        <f t="shared" si="12"/>
        <v>5356.07</v>
      </c>
      <c r="N630" s="26">
        <f t="shared" si="12"/>
        <v>5235.0300000000016</v>
      </c>
      <c r="O630" s="77"/>
      <c r="P630" s="77"/>
      <c r="Q630" s="79"/>
    </row>
    <row r="631" spans="1:17" ht="22.5" customHeight="1" x14ac:dyDescent="0.2">
      <c r="A631" s="80" t="s">
        <v>768</v>
      </c>
      <c r="B631" s="48">
        <v>1</v>
      </c>
      <c r="C631" s="38" t="s">
        <v>1708</v>
      </c>
      <c r="D631" s="94">
        <v>27219</v>
      </c>
      <c r="E631" s="52" t="s">
        <v>1036</v>
      </c>
      <c r="F631" s="54">
        <f>F632+G632+H632</f>
        <v>68.7</v>
      </c>
      <c r="G631" s="90"/>
      <c r="H631" s="91"/>
      <c r="I631" s="54">
        <f>I632+J632+K632</f>
        <v>0</v>
      </c>
      <c r="J631" s="90"/>
      <c r="K631" s="91"/>
      <c r="L631" s="54">
        <f>L632+M632+N632</f>
        <v>68.7</v>
      </c>
      <c r="M631" s="90"/>
      <c r="N631" s="91"/>
      <c r="O631" s="65" t="s">
        <v>396</v>
      </c>
      <c r="P631" s="65" t="s">
        <v>1709</v>
      </c>
      <c r="Q631" s="67"/>
    </row>
    <row r="632" spans="1:17" ht="22.5" customHeight="1" x14ac:dyDescent="0.2">
      <c r="A632" s="81"/>
      <c r="B632" s="49"/>
      <c r="C632" s="14" t="s">
        <v>1375</v>
      </c>
      <c r="D632" s="95"/>
      <c r="E632" s="53"/>
      <c r="F632" s="21"/>
      <c r="G632" s="21"/>
      <c r="H632" s="21">
        <v>68.7</v>
      </c>
      <c r="I632" s="21"/>
      <c r="J632" s="21"/>
      <c r="K632" s="21"/>
      <c r="L632" s="21">
        <f>F632+I632</f>
        <v>0</v>
      </c>
      <c r="M632" s="21">
        <f>G632+J632</f>
        <v>0</v>
      </c>
      <c r="N632" s="21">
        <f>H632+K632</f>
        <v>68.7</v>
      </c>
      <c r="O632" s="66"/>
      <c r="P632" s="66"/>
      <c r="Q632" s="68"/>
    </row>
    <row r="633" spans="1:17" ht="22.5" customHeight="1" x14ac:dyDescent="0.2">
      <c r="A633" s="80" t="s">
        <v>768</v>
      </c>
      <c r="B633" s="48">
        <v>2</v>
      </c>
      <c r="C633" s="10" t="s">
        <v>1710</v>
      </c>
      <c r="D633" s="94">
        <v>27219</v>
      </c>
      <c r="E633" s="52" t="s">
        <v>1711</v>
      </c>
      <c r="F633" s="54">
        <f>F634+G634+H634</f>
        <v>8.36</v>
      </c>
      <c r="G633" s="90"/>
      <c r="H633" s="91"/>
      <c r="I633" s="54">
        <f>I634+J634+K634</f>
        <v>0</v>
      </c>
      <c r="J633" s="90"/>
      <c r="K633" s="91"/>
      <c r="L633" s="54">
        <f>L634+M634+N634</f>
        <v>8.36</v>
      </c>
      <c r="M633" s="90"/>
      <c r="N633" s="91"/>
      <c r="O633" s="65" t="s">
        <v>744</v>
      </c>
      <c r="P633" s="65" t="s">
        <v>1712</v>
      </c>
      <c r="Q633" s="67"/>
    </row>
    <row r="634" spans="1:17" ht="22.5" customHeight="1" x14ac:dyDescent="0.2">
      <c r="A634" s="81"/>
      <c r="B634" s="49"/>
      <c r="C634" s="14" t="s">
        <v>1628</v>
      </c>
      <c r="D634" s="95"/>
      <c r="E634" s="53"/>
      <c r="F634" s="21">
        <v>0.76</v>
      </c>
      <c r="G634" s="21"/>
      <c r="H634" s="21">
        <v>7.6</v>
      </c>
      <c r="I634" s="21"/>
      <c r="J634" s="21"/>
      <c r="K634" s="21"/>
      <c r="L634" s="21">
        <f>F634+I634</f>
        <v>0.76</v>
      </c>
      <c r="M634" s="21">
        <f>G634+J634</f>
        <v>0</v>
      </c>
      <c r="N634" s="21">
        <f>H634+K634</f>
        <v>7.6</v>
      </c>
      <c r="O634" s="66"/>
      <c r="P634" s="66"/>
      <c r="Q634" s="68"/>
    </row>
    <row r="635" spans="1:17" ht="22.5" customHeight="1" x14ac:dyDescent="0.2">
      <c r="A635" s="80" t="s">
        <v>768</v>
      </c>
      <c r="B635" s="48">
        <v>3</v>
      </c>
      <c r="C635" s="10" t="s">
        <v>320</v>
      </c>
      <c r="D635" s="94">
        <v>27219</v>
      </c>
      <c r="E635" s="52" t="s">
        <v>736</v>
      </c>
      <c r="F635" s="54">
        <f>F636+G636+H636</f>
        <v>598.59</v>
      </c>
      <c r="G635" s="90"/>
      <c r="H635" s="91"/>
      <c r="I635" s="54">
        <f>I636+J636+K636</f>
        <v>0</v>
      </c>
      <c r="J635" s="90"/>
      <c r="K635" s="91"/>
      <c r="L635" s="54">
        <f>L636+M636+N636</f>
        <v>598.59</v>
      </c>
      <c r="M635" s="90"/>
      <c r="N635" s="91"/>
      <c r="O635" s="65" t="s">
        <v>396</v>
      </c>
      <c r="P635" s="65" t="s">
        <v>207</v>
      </c>
      <c r="Q635" s="67"/>
    </row>
    <row r="636" spans="1:17" ht="22.5" customHeight="1" x14ac:dyDescent="0.2">
      <c r="A636" s="81"/>
      <c r="B636" s="49"/>
      <c r="C636" s="14" t="s">
        <v>1208</v>
      </c>
      <c r="D636" s="95"/>
      <c r="E636" s="53"/>
      <c r="F636" s="21"/>
      <c r="G636" s="21">
        <v>580.59</v>
      </c>
      <c r="H636" s="21">
        <v>18</v>
      </c>
      <c r="I636" s="21"/>
      <c r="J636" s="21"/>
      <c r="K636" s="21"/>
      <c r="L636" s="21">
        <f>F636+I636</f>
        <v>0</v>
      </c>
      <c r="M636" s="21">
        <f>G636+J636</f>
        <v>580.59</v>
      </c>
      <c r="N636" s="21">
        <f>H636+K636</f>
        <v>18</v>
      </c>
      <c r="O636" s="66"/>
      <c r="P636" s="66"/>
      <c r="Q636" s="68"/>
    </row>
    <row r="637" spans="1:17" ht="22.5" customHeight="1" x14ac:dyDescent="0.2">
      <c r="A637" s="80" t="s">
        <v>768</v>
      </c>
      <c r="B637" s="48">
        <v>4</v>
      </c>
      <c r="C637" s="10" t="s">
        <v>1006</v>
      </c>
      <c r="D637" s="94">
        <v>27850</v>
      </c>
      <c r="E637" s="52" t="s">
        <v>1714</v>
      </c>
      <c r="F637" s="54">
        <f>F638+G638+H638</f>
        <v>1.76</v>
      </c>
      <c r="G637" s="90"/>
      <c r="H637" s="91"/>
      <c r="I637" s="54">
        <f>I638+J638+K638</f>
        <v>0</v>
      </c>
      <c r="J637" s="90"/>
      <c r="K637" s="91"/>
      <c r="L637" s="54">
        <f>L638+M638+N638</f>
        <v>1.76</v>
      </c>
      <c r="M637" s="90"/>
      <c r="N637" s="91"/>
      <c r="O637" s="65" t="s">
        <v>396</v>
      </c>
      <c r="P637" s="65" t="s">
        <v>588</v>
      </c>
      <c r="Q637" s="67"/>
    </row>
    <row r="638" spans="1:17" ht="22.5" customHeight="1" x14ac:dyDescent="0.2">
      <c r="A638" s="81"/>
      <c r="B638" s="49"/>
      <c r="C638" s="14" t="s">
        <v>1459</v>
      </c>
      <c r="D638" s="95"/>
      <c r="E638" s="53"/>
      <c r="F638" s="21"/>
      <c r="G638" s="21">
        <v>0.72</v>
      </c>
      <c r="H638" s="21">
        <v>1.04</v>
      </c>
      <c r="I638" s="21"/>
      <c r="J638" s="21"/>
      <c r="K638" s="21"/>
      <c r="L638" s="21">
        <f>F638+I638</f>
        <v>0</v>
      </c>
      <c r="M638" s="21">
        <f>G638+J638</f>
        <v>0.72</v>
      </c>
      <c r="N638" s="21">
        <f>H638+K638</f>
        <v>1.04</v>
      </c>
      <c r="O638" s="66"/>
      <c r="P638" s="66"/>
      <c r="Q638" s="68"/>
    </row>
    <row r="639" spans="1:17" ht="22.5" customHeight="1" x14ac:dyDescent="0.2">
      <c r="A639" s="80" t="s">
        <v>768</v>
      </c>
      <c r="B639" s="48">
        <v>5</v>
      </c>
      <c r="C639" s="10" t="s">
        <v>1715</v>
      </c>
      <c r="D639" s="98" t="s">
        <v>1717</v>
      </c>
      <c r="E639" s="52" t="s">
        <v>1719</v>
      </c>
      <c r="F639" s="54">
        <f>F640+G640+H640</f>
        <v>0</v>
      </c>
      <c r="G639" s="90"/>
      <c r="H639" s="91"/>
      <c r="I639" s="54">
        <f>I640+J640+K640</f>
        <v>107</v>
      </c>
      <c r="J639" s="90"/>
      <c r="K639" s="91"/>
      <c r="L639" s="54">
        <f>L640+M640+N640</f>
        <v>107</v>
      </c>
      <c r="M639" s="90"/>
      <c r="N639" s="91"/>
      <c r="O639" s="65" t="s">
        <v>194</v>
      </c>
      <c r="P639" s="65" t="s">
        <v>280</v>
      </c>
      <c r="Q639" s="67"/>
    </row>
    <row r="640" spans="1:17" ht="22.5" customHeight="1" x14ac:dyDescent="0.2">
      <c r="A640" s="81"/>
      <c r="B640" s="49"/>
      <c r="C640" s="14" t="s">
        <v>1720</v>
      </c>
      <c r="D640" s="95"/>
      <c r="E640" s="53"/>
      <c r="F640" s="21"/>
      <c r="G640" s="21"/>
      <c r="H640" s="21"/>
      <c r="I640" s="21">
        <v>107</v>
      </c>
      <c r="J640" s="21"/>
      <c r="K640" s="21"/>
      <c r="L640" s="21">
        <f>F640+I640</f>
        <v>107</v>
      </c>
      <c r="M640" s="21">
        <f>G640+J640</f>
        <v>0</v>
      </c>
      <c r="N640" s="21">
        <f>H640+K640</f>
        <v>0</v>
      </c>
      <c r="O640" s="66"/>
      <c r="P640" s="66"/>
      <c r="Q640" s="68"/>
    </row>
    <row r="641" spans="1:17" ht="22.5" customHeight="1" x14ac:dyDescent="0.2">
      <c r="A641" s="80" t="s">
        <v>768</v>
      </c>
      <c r="B641" s="48">
        <v>6</v>
      </c>
      <c r="C641" s="10" t="s">
        <v>1722</v>
      </c>
      <c r="D641" s="98" t="s">
        <v>733</v>
      </c>
      <c r="E641" s="52" t="s">
        <v>1723</v>
      </c>
      <c r="F641" s="54">
        <f>F642+G642+H642</f>
        <v>0</v>
      </c>
      <c r="G641" s="90"/>
      <c r="H641" s="91"/>
      <c r="I641" s="54">
        <f>I642+J642+K642</f>
        <v>306.24</v>
      </c>
      <c r="J641" s="90"/>
      <c r="K641" s="91"/>
      <c r="L641" s="54">
        <f>L642+M642+N642</f>
        <v>306.24</v>
      </c>
      <c r="M641" s="90"/>
      <c r="N641" s="91"/>
      <c r="O641" s="65" t="s">
        <v>1050</v>
      </c>
      <c r="P641" s="65" t="s">
        <v>1020</v>
      </c>
      <c r="Q641" s="67"/>
    </row>
    <row r="642" spans="1:17" ht="67.150000000000006" customHeight="1" x14ac:dyDescent="0.2">
      <c r="A642" s="81"/>
      <c r="B642" s="49"/>
      <c r="C642" s="14" t="s">
        <v>1726</v>
      </c>
      <c r="D642" s="95"/>
      <c r="E642" s="53"/>
      <c r="F642" s="21"/>
      <c r="G642" s="21"/>
      <c r="H642" s="21"/>
      <c r="I642" s="21">
        <v>306.24</v>
      </c>
      <c r="J642" s="21"/>
      <c r="K642" s="21"/>
      <c r="L642" s="21">
        <f>F642+I642</f>
        <v>306.24</v>
      </c>
      <c r="M642" s="21">
        <f>G642+J642</f>
        <v>0</v>
      </c>
      <c r="N642" s="21">
        <f>H642+K642</f>
        <v>0</v>
      </c>
      <c r="O642" s="66"/>
      <c r="P642" s="66"/>
      <c r="Q642" s="68"/>
    </row>
    <row r="643" spans="1:17" ht="22.5" customHeight="1" x14ac:dyDescent="0.2">
      <c r="A643" s="80" t="s">
        <v>768</v>
      </c>
      <c r="B643" s="48">
        <v>7</v>
      </c>
      <c r="C643" s="10" t="s">
        <v>1728</v>
      </c>
      <c r="D643" s="50" t="s">
        <v>1717</v>
      </c>
      <c r="E643" s="84" t="s">
        <v>14</v>
      </c>
      <c r="F643" s="86">
        <f>F644+G644+H644</f>
        <v>0</v>
      </c>
      <c r="G643" s="96"/>
      <c r="H643" s="97"/>
      <c r="I643" s="86">
        <f>I644+J644+K644</f>
        <v>5.95</v>
      </c>
      <c r="J643" s="96"/>
      <c r="K643" s="97"/>
      <c r="L643" s="86">
        <f>L644+M644+N644</f>
        <v>5.95</v>
      </c>
      <c r="M643" s="96"/>
      <c r="N643" s="97"/>
      <c r="O643" s="65" t="s">
        <v>499</v>
      </c>
      <c r="P643" s="65" t="s">
        <v>148</v>
      </c>
      <c r="Q643" s="67"/>
    </row>
    <row r="644" spans="1:17" ht="22.5" customHeight="1" x14ac:dyDescent="0.2">
      <c r="A644" s="81"/>
      <c r="B644" s="49"/>
      <c r="C644" s="14" t="s">
        <v>1729</v>
      </c>
      <c r="D644" s="51"/>
      <c r="E644" s="85"/>
      <c r="F644" s="22"/>
      <c r="G644" s="22"/>
      <c r="H644" s="22"/>
      <c r="I644" s="22">
        <v>5.95</v>
      </c>
      <c r="J644" s="22"/>
      <c r="K644" s="22"/>
      <c r="L644" s="22">
        <f>F644+I644</f>
        <v>5.95</v>
      </c>
      <c r="M644" s="22">
        <f>G644+J644</f>
        <v>0</v>
      </c>
      <c r="N644" s="22">
        <f>H644+K644</f>
        <v>0</v>
      </c>
      <c r="O644" s="66"/>
      <c r="P644" s="66"/>
      <c r="Q644" s="68"/>
    </row>
    <row r="645" spans="1:17" ht="22.5" customHeight="1" x14ac:dyDescent="0.2">
      <c r="A645" s="80" t="s">
        <v>768</v>
      </c>
      <c r="B645" s="48">
        <v>8</v>
      </c>
      <c r="C645" s="10" t="s">
        <v>1731</v>
      </c>
      <c r="D645" s="50" t="s">
        <v>1717</v>
      </c>
      <c r="E645" s="84" t="s">
        <v>1719</v>
      </c>
      <c r="F645" s="86">
        <f>F646+G646+H646</f>
        <v>0</v>
      </c>
      <c r="G645" s="96"/>
      <c r="H645" s="97"/>
      <c r="I645" s="86">
        <f>I646+J646+K646</f>
        <v>75.42</v>
      </c>
      <c r="J645" s="96"/>
      <c r="K645" s="97"/>
      <c r="L645" s="86">
        <f>L646+M646+N646</f>
        <v>75.42</v>
      </c>
      <c r="M645" s="96"/>
      <c r="N645" s="97"/>
      <c r="O645" s="65" t="s">
        <v>231</v>
      </c>
      <c r="P645" s="65" t="s">
        <v>459</v>
      </c>
      <c r="Q645" s="67"/>
    </row>
    <row r="646" spans="1:17" ht="22.5" customHeight="1" x14ac:dyDescent="0.2">
      <c r="A646" s="81"/>
      <c r="B646" s="49"/>
      <c r="C646" s="14" t="s">
        <v>1732</v>
      </c>
      <c r="D646" s="51"/>
      <c r="E646" s="85"/>
      <c r="F646" s="22"/>
      <c r="G646" s="22"/>
      <c r="H646" s="22"/>
      <c r="I646" s="22">
        <v>44.77</v>
      </c>
      <c r="J646" s="22"/>
      <c r="K646" s="22">
        <v>30.65</v>
      </c>
      <c r="L646" s="22">
        <f>F646+I646</f>
        <v>44.77</v>
      </c>
      <c r="M646" s="22">
        <f>G646+J646</f>
        <v>0</v>
      </c>
      <c r="N646" s="22">
        <f>H646+K646</f>
        <v>30.65</v>
      </c>
      <c r="O646" s="66"/>
      <c r="P646" s="66"/>
      <c r="Q646" s="68"/>
    </row>
    <row r="647" spans="1:17" ht="24" customHeight="1" x14ac:dyDescent="0.2">
      <c r="A647" s="80" t="s">
        <v>768</v>
      </c>
      <c r="B647" s="48">
        <v>9</v>
      </c>
      <c r="C647" s="10" t="s">
        <v>1713</v>
      </c>
      <c r="D647" s="98" t="s">
        <v>1717</v>
      </c>
      <c r="E647" s="52" t="s">
        <v>1316</v>
      </c>
      <c r="F647" s="54">
        <f>F648+G648+H648</f>
        <v>0</v>
      </c>
      <c r="G647" s="90"/>
      <c r="H647" s="91"/>
      <c r="I647" s="54">
        <f>I648+J648+K648</f>
        <v>46.49</v>
      </c>
      <c r="J647" s="90"/>
      <c r="K647" s="91"/>
      <c r="L647" s="54">
        <f>L648+M648+N648</f>
        <v>46.49</v>
      </c>
      <c r="M647" s="90"/>
      <c r="N647" s="91"/>
      <c r="O647" s="65" t="s">
        <v>256</v>
      </c>
      <c r="P647" s="65" t="s">
        <v>1733</v>
      </c>
      <c r="Q647" s="67"/>
    </row>
    <row r="648" spans="1:17" ht="24" customHeight="1" x14ac:dyDescent="0.2">
      <c r="A648" s="81"/>
      <c r="B648" s="49"/>
      <c r="C648" s="14" t="s">
        <v>1734</v>
      </c>
      <c r="D648" s="95"/>
      <c r="E648" s="53"/>
      <c r="F648" s="21"/>
      <c r="G648" s="21"/>
      <c r="H648" s="21"/>
      <c r="I648" s="21">
        <v>20.21</v>
      </c>
      <c r="J648" s="21"/>
      <c r="K648" s="21">
        <v>26.28</v>
      </c>
      <c r="L648" s="21">
        <f>F648+I648</f>
        <v>20.21</v>
      </c>
      <c r="M648" s="21">
        <f>G648+J648</f>
        <v>0</v>
      </c>
      <c r="N648" s="21">
        <f>H648+K648</f>
        <v>26.28</v>
      </c>
      <c r="O648" s="66"/>
      <c r="P648" s="66"/>
      <c r="Q648" s="68"/>
    </row>
    <row r="649" spans="1:17" ht="21.75" customHeight="1" x14ac:dyDescent="0.2">
      <c r="A649" s="80" t="s">
        <v>768</v>
      </c>
      <c r="B649" s="48">
        <v>10</v>
      </c>
      <c r="C649" s="10" t="s">
        <v>1736</v>
      </c>
      <c r="D649" s="98" t="s">
        <v>1717</v>
      </c>
      <c r="E649" s="84" t="s">
        <v>1737</v>
      </c>
      <c r="F649" s="86">
        <f>F650+G650+H650</f>
        <v>0</v>
      </c>
      <c r="G649" s="96"/>
      <c r="H649" s="97"/>
      <c r="I649" s="54">
        <f>I650+J650+K650</f>
        <v>2.58</v>
      </c>
      <c r="J649" s="90"/>
      <c r="K649" s="91"/>
      <c r="L649" s="54">
        <f>L650+M650+N650</f>
        <v>2.58</v>
      </c>
      <c r="M649" s="90"/>
      <c r="N649" s="91"/>
      <c r="O649" s="65" t="s">
        <v>499</v>
      </c>
      <c r="P649" s="65" t="s">
        <v>1739</v>
      </c>
      <c r="Q649" s="67"/>
    </row>
    <row r="650" spans="1:17" ht="33" customHeight="1" x14ac:dyDescent="0.2">
      <c r="A650" s="81"/>
      <c r="B650" s="49"/>
      <c r="C650" s="14" t="s">
        <v>1119</v>
      </c>
      <c r="D650" s="95"/>
      <c r="E650" s="85"/>
      <c r="F650" s="22"/>
      <c r="G650" s="22"/>
      <c r="H650" s="22"/>
      <c r="I650" s="21"/>
      <c r="J650" s="21"/>
      <c r="K650" s="21">
        <v>2.58</v>
      </c>
      <c r="L650" s="21">
        <f>F650+I650</f>
        <v>0</v>
      </c>
      <c r="M650" s="21">
        <f>G650+J650</f>
        <v>0</v>
      </c>
      <c r="N650" s="21">
        <f>H650+K650</f>
        <v>2.58</v>
      </c>
      <c r="O650" s="66"/>
      <c r="P650" s="66"/>
      <c r="Q650" s="68"/>
    </row>
    <row r="651" spans="1:17" ht="21.75" customHeight="1" x14ac:dyDescent="0.2">
      <c r="A651" s="80" t="s">
        <v>768</v>
      </c>
      <c r="B651" s="48">
        <v>11</v>
      </c>
      <c r="C651" s="10" t="s">
        <v>705</v>
      </c>
      <c r="D651" s="98" t="s">
        <v>1717</v>
      </c>
      <c r="E651" s="84" t="s">
        <v>1740</v>
      </c>
      <c r="F651" s="86">
        <f>F652+G652+H652</f>
        <v>0</v>
      </c>
      <c r="G651" s="96"/>
      <c r="H651" s="97"/>
      <c r="I651" s="54">
        <f>I652+J652+K652</f>
        <v>89.52</v>
      </c>
      <c r="J651" s="90"/>
      <c r="K651" s="91"/>
      <c r="L651" s="54">
        <f>L652+M652+N652</f>
        <v>89.52</v>
      </c>
      <c r="M651" s="90"/>
      <c r="N651" s="91"/>
      <c r="O651" s="65" t="s">
        <v>194</v>
      </c>
      <c r="P651" s="65" t="s">
        <v>280</v>
      </c>
      <c r="Q651" s="67"/>
    </row>
    <row r="652" spans="1:17" ht="21.75" customHeight="1" x14ac:dyDescent="0.2">
      <c r="A652" s="81"/>
      <c r="B652" s="49"/>
      <c r="C652" s="14" t="s">
        <v>1395</v>
      </c>
      <c r="D652" s="95"/>
      <c r="E652" s="85"/>
      <c r="F652" s="22"/>
      <c r="G652" s="22"/>
      <c r="H652" s="22"/>
      <c r="I652" s="21"/>
      <c r="J652" s="21">
        <v>89.52</v>
      </c>
      <c r="K652" s="21"/>
      <c r="L652" s="21">
        <f>F652+I652</f>
        <v>0</v>
      </c>
      <c r="M652" s="21">
        <f>G652+J652</f>
        <v>89.52</v>
      </c>
      <c r="N652" s="21">
        <f>H652+K652</f>
        <v>0</v>
      </c>
      <c r="O652" s="66"/>
      <c r="P652" s="66"/>
      <c r="Q652" s="68"/>
    </row>
    <row r="653" spans="1:17" ht="21.75" customHeight="1" x14ac:dyDescent="0.2">
      <c r="A653" s="80" t="s">
        <v>768</v>
      </c>
      <c r="B653" s="48">
        <v>12</v>
      </c>
      <c r="C653" s="10" t="s">
        <v>1203</v>
      </c>
      <c r="D653" s="98" t="s">
        <v>1742</v>
      </c>
      <c r="E653" s="84" t="s">
        <v>1724</v>
      </c>
      <c r="F653" s="86">
        <f>F654+G654+H654</f>
        <v>89.5</v>
      </c>
      <c r="G653" s="96"/>
      <c r="H653" s="97"/>
      <c r="I653" s="54">
        <f>I654+J654+K654</f>
        <v>54.45</v>
      </c>
      <c r="J653" s="90"/>
      <c r="K653" s="91"/>
      <c r="L653" s="54">
        <f>L654+M654+N654</f>
        <v>143.94999999999999</v>
      </c>
      <c r="M653" s="90"/>
      <c r="N653" s="91"/>
      <c r="O653" s="65" t="s">
        <v>194</v>
      </c>
      <c r="P653" s="65" t="s">
        <v>521</v>
      </c>
      <c r="Q653" s="67"/>
    </row>
    <row r="654" spans="1:17" ht="21.75" customHeight="1" x14ac:dyDescent="0.2">
      <c r="A654" s="81"/>
      <c r="B654" s="49"/>
      <c r="C654" s="14" t="s">
        <v>1743</v>
      </c>
      <c r="D654" s="95"/>
      <c r="E654" s="85"/>
      <c r="F654" s="22">
        <v>89.5</v>
      </c>
      <c r="G654" s="22"/>
      <c r="H654" s="22"/>
      <c r="I654" s="21">
        <v>54.45</v>
      </c>
      <c r="J654" s="21"/>
      <c r="K654" s="21"/>
      <c r="L654" s="21">
        <f>F654+I654</f>
        <v>143.94999999999999</v>
      </c>
      <c r="M654" s="21">
        <f>G654+J654</f>
        <v>0</v>
      </c>
      <c r="N654" s="21">
        <f>H654+K654</f>
        <v>0</v>
      </c>
      <c r="O654" s="66"/>
      <c r="P654" s="66"/>
      <c r="Q654" s="68"/>
    </row>
    <row r="655" spans="1:17" ht="21.75" customHeight="1" x14ac:dyDescent="0.2">
      <c r="A655" s="80" t="s">
        <v>768</v>
      </c>
      <c r="B655" s="48">
        <v>13</v>
      </c>
      <c r="C655" s="10" t="s">
        <v>1246</v>
      </c>
      <c r="D655" s="98" t="s">
        <v>1744</v>
      </c>
      <c r="E655" s="84" t="s">
        <v>14</v>
      </c>
      <c r="F655" s="86">
        <f>F656+G656+H656</f>
        <v>0</v>
      </c>
      <c r="G655" s="96"/>
      <c r="H655" s="97"/>
      <c r="I655" s="54">
        <f>I656+J656+K656</f>
        <v>405</v>
      </c>
      <c r="J655" s="90"/>
      <c r="K655" s="91"/>
      <c r="L655" s="54">
        <f>L656+M656+N656</f>
        <v>405</v>
      </c>
      <c r="M655" s="90"/>
      <c r="N655" s="91"/>
      <c r="O655" s="65" t="s">
        <v>237</v>
      </c>
      <c r="P655" s="65" t="s">
        <v>662</v>
      </c>
      <c r="Q655" s="67"/>
    </row>
    <row r="656" spans="1:17" ht="21.75" customHeight="1" x14ac:dyDescent="0.2">
      <c r="A656" s="81"/>
      <c r="B656" s="49"/>
      <c r="C656" s="14" t="s">
        <v>1745</v>
      </c>
      <c r="D656" s="95"/>
      <c r="E656" s="85"/>
      <c r="F656" s="22"/>
      <c r="G656" s="22"/>
      <c r="H656" s="22"/>
      <c r="I656" s="21">
        <v>405</v>
      </c>
      <c r="J656" s="21"/>
      <c r="K656" s="21"/>
      <c r="L656" s="21">
        <f>F656+I656</f>
        <v>405</v>
      </c>
      <c r="M656" s="21">
        <f>G656+J656</f>
        <v>0</v>
      </c>
      <c r="N656" s="21">
        <f>H656+K656</f>
        <v>0</v>
      </c>
      <c r="O656" s="66"/>
      <c r="P656" s="66"/>
      <c r="Q656" s="68"/>
    </row>
    <row r="657" spans="1:17" ht="21.75" customHeight="1" x14ac:dyDescent="0.2">
      <c r="A657" s="80" t="s">
        <v>768</v>
      </c>
      <c r="B657" s="48">
        <v>14</v>
      </c>
      <c r="C657" s="10" t="s">
        <v>949</v>
      </c>
      <c r="D657" s="98" t="s">
        <v>1744</v>
      </c>
      <c r="E657" s="84" t="s">
        <v>1747</v>
      </c>
      <c r="F657" s="86">
        <f>F658+G658+H658</f>
        <v>5.77</v>
      </c>
      <c r="G657" s="96"/>
      <c r="H657" s="97"/>
      <c r="I657" s="54">
        <f>I658+J658+K658</f>
        <v>0.4</v>
      </c>
      <c r="J657" s="90"/>
      <c r="K657" s="91"/>
      <c r="L657" s="54">
        <f>L658+M658+N658</f>
        <v>6.17</v>
      </c>
      <c r="M657" s="90"/>
      <c r="N657" s="91"/>
      <c r="O657" s="65" t="s">
        <v>744</v>
      </c>
      <c r="P657" s="65" t="s">
        <v>337</v>
      </c>
      <c r="Q657" s="67" t="s">
        <v>86</v>
      </c>
    </row>
    <row r="658" spans="1:17" ht="21.75" customHeight="1" x14ac:dyDescent="0.2">
      <c r="A658" s="81"/>
      <c r="B658" s="49"/>
      <c r="C658" s="14" t="s">
        <v>1748</v>
      </c>
      <c r="D658" s="95"/>
      <c r="E658" s="85"/>
      <c r="F658" s="22"/>
      <c r="G658" s="22"/>
      <c r="H658" s="22">
        <v>5.77</v>
      </c>
      <c r="I658" s="21">
        <v>0.4</v>
      </c>
      <c r="J658" s="21"/>
      <c r="K658" s="21"/>
      <c r="L658" s="21">
        <f>F658+I658</f>
        <v>0.4</v>
      </c>
      <c r="M658" s="21">
        <f>G658+J658</f>
        <v>0</v>
      </c>
      <c r="N658" s="21">
        <f>H658+K658</f>
        <v>5.77</v>
      </c>
      <c r="O658" s="66"/>
      <c r="P658" s="66"/>
      <c r="Q658" s="68"/>
    </row>
    <row r="659" spans="1:17" ht="22.5" customHeight="1" x14ac:dyDescent="0.2">
      <c r="A659" s="80" t="s">
        <v>768</v>
      </c>
      <c r="B659" s="48">
        <v>15</v>
      </c>
      <c r="C659" s="10" t="s">
        <v>1677</v>
      </c>
      <c r="D659" s="98" t="s">
        <v>1744</v>
      </c>
      <c r="E659" s="84" t="s">
        <v>1747</v>
      </c>
      <c r="F659" s="86">
        <f>F660+G660+H660</f>
        <v>4.0999999999999996</v>
      </c>
      <c r="G659" s="96"/>
      <c r="H659" s="97"/>
      <c r="I659" s="54">
        <f>I660+J660+K660</f>
        <v>0.7</v>
      </c>
      <c r="J659" s="90"/>
      <c r="K659" s="91"/>
      <c r="L659" s="54">
        <f>L660+M660+N660</f>
        <v>4.8</v>
      </c>
      <c r="M659" s="90"/>
      <c r="N659" s="91"/>
      <c r="O659" s="65" t="s">
        <v>744</v>
      </c>
      <c r="P659" s="65" t="s">
        <v>689</v>
      </c>
      <c r="Q659" s="67" t="s">
        <v>86</v>
      </c>
    </row>
    <row r="660" spans="1:17" ht="22.5" customHeight="1" x14ac:dyDescent="0.2">
      <c r="A660" s="81"/>
      <c r="B660" s="49"/>
      <c r="C660" s="14" t="s">
        <v>868</v>
      </c>
      <c r="D660" s="95"/>
      <c r="E660" s="85"/>
      <c r="F660" s="22"/>
      <c r="G660" s="22">
        <v>0.95</v>
      </c>
      <c r="H660" s="22">
        <v>3.15</v>
      </c>
      <c r="I660" s="21">
        <v>0.7</v>
      </c>
      <c r="J660" s="21"/>
      <c r="K660" s="21"/>
      <c r="L660" s="21">
        <f>F660+I660</f>
        <v>0.7</v>
      </c>
      <c r="M660" s="21">
        <f>G660+J660</f>
        <v>0.95</v>
      </c>
      <c r="N660" s="21">
        <f>H660+K660</f>
        <v>3.15</v>
      </c>
      <c r="O660" s="66"/>
      <c r="P660" s="66"/>
      <c r="Q660" s="68"/>
    </row>
    <row r="661" spans="1:17" ht="22.5" customHeight="1" x14ac:dyDescent="0.2">
      <c r="A661" s="80" t="s">
        <v>768</v>
      </c>
      <c r="B661" s="48">
        <v>16</v>
      </c>
      <c r="C661" s="10" t="s">
        <v>1229</v>
      </c>
      <c r="D661" s="98" t="s">
        <v>1186</v>
      </c>
      <c r="E661" s="84" t="s">
        <v>683</v>
      </c>
      <c r="F661" s="86">
        <f>F662+G662+H662</f>
        <v>0</v>
      </c>
      <c r="G661" s="96"/>
      <c r="H661" s="97"/>
      <c r="I661" s="54">
        <f>I662+J662+K662</f>
        <v>16.77</v>
      </c>
      <c r="J661" s="90"/>
      <c r="K661" s="91"/>
      <c r="L661" s="54">
        <f>L662+M662+N662</f>
        <v>16.77</v>
      </c>
      <c r="M661" s="90"/>
      <c r="N661" s="91"/>
      <c r="O661" s="65" t="s">
        <v>396</v>
      </c>
      <c r="P661" s="65" t="s">
        <v>1749</v>
      </c>
      <c r="Q661" s="67" t="s">
        <v>86</v>
      </c>
    </row>
    <row r="662" spans="1:17" ht="22.5" customHeight="1" x14ac:dyDescent="0.2">
      <c r="A662" s="81"/>
      <c r="B662" s="49"/>
      <c r="C662" s="14" t="s">
        <v>1750</v>
      </c>
      <c r="D662" s="95"/>
      <c r="E662" s="85"/>
      <c r="F662" s="22"/>
      <c r="G662" s="22"/>
      <c r="H662" s="22"/>
      <c r="I662" s="21">
        <v>16.77</v>
      </c>
      <c r="J662" s="21"/>
      <c r="K662" s="21"/>
      <c r="L662" s="21">
        <f>F662+I662</f>
        <v>16.77</v>
      </c>
      <c r="M662" s="21">
        <f>G662+J662</f>
        <v>0</v>
      </c>
      <c r="N662" s="21">
        <f>H662+K662</f>
        <v>0</v>
      </c>
      <c r="O662" s="66"/>
      <c r="P662" s="66"/>
      <c r="Q662" s="68"/>
    </row>
    <row r="663" spans="1:17" ht="29.25" customHeight="1" x14ac:dyDescent="0.2">
      <c r="A663" s="80" t="s">
        <v>768</v>
      </c>
      <c r="B663" s="48">
        <v>17</v>
      </c>
      <c r="C663" s="10" t="s">
        <v>1325</v>
      </c>
      <c r="D663" s="98" t="s">
        <v>1186</v>
      </c>
      <c r="E663" s="84" t="s">
        <v>1260</v>
      </c>
      <c r="F663" s="86">
        <f>F664+G664+H664</f>
        <v>4.2</v>
      </c>
      <c r="G663" s="96"/>
      <c r="H663" s="97"/>
      <c r="I663" s="54">
        <f>I664+J664+K664</f>
        <v>1.2</v>
      </c>
      <c r="J663" s="90"/>
      <c r="K663" s="91"/>
      <c r="L663" s="54">
        <f>L664+M664+N664</f>
        <v>5.4</v>
      </c>
      <c r="M663" s="90"/>
      <c r="N663" s="91"/>
      <c r="O663" s="65" t="s">
        <v>118</v>
      </c>
      <c r="P663" s="65" t="s">
        <v>1754</v>
      </c>
      <c r="Q663" s="67"/>
    </row>
    <row r="664" spans="1:17" ht="29.25" customHeight="1" x14ac:dyDescent="0.2">
      <c r="A664" s="81"/>
      <c r="B664" s="49"/>
      <c r="C664" s="14" t="s">
        <v>286</v>
      </c>
      <c r="D664" s="95"/>
      <c r="E664" s="85"/>
      <c r="F664" s="22"/>
      <c r="G664" s="22">
        <v>4.2</v>
      </c>
      <c r="H664" s="22"/>
      <c r="I664" s="21"/>
      <c r="J664" s="21">
        <v>1.2</v>
      </c>
      <c r="K664" s="21"/>
      <c r="L664" s="21">
        <f>F664+I664</f>
        <v>0</v>
      </c>
      <c r="M664" s="21">
        <f>G664+J664</f>
        <v>5.4</v>
      </c>
      <c r="N664" s="21">
        <f>H664+K664</f>
        <v>0</v>
      </c>
      <c r="O664" s="66"/>
      <c r="P664" s="66"/>
      <c r="Q664" s="68"/>
    </row>
    <row r="665" spans="1:17" ht="30.75" customHeight="1" x14ac:dyDescent="0.2">
      <c r="A665" s="80" t="s">
        <v>768</v>
      </c>
      <c r="B665" s="48">
        <v>18</v>
      </c>
      <c r="C665" s="10" t="s">
        <v>1756</v>
      </c>
      <c r="D665" s="98" t="s">
        <v>462</v>
      </c>
      <c r="E665" s="52" t="s">
        <v>736</v>
      </c>
      <c r="F665" s="54">
        <f>F666+G666+H666</f>
        <v>0</v>
      </c>
      <c r="G665" s="90"/>
      <c r="H665" s="91"/>
      <c r="I665" s="54">
        <f>I666+J666+K666</f>
        <v>86.71</v>
      </c>
      <c r="J665" s="90"/>
      <c r="K665" s="91"/>
      <c r="L665" s="54">
        <f>L666+M666+N666</f>
        <v>86.71</v>
      </c>
      <c r="M665" s="90"/>
      <c r="N665" s="91"/>
      <c r="O665" s="65" t="s">
        <v>222</v>
      </c>
      <c r="P665" s="65" t="s">
        <v>1758</v>
      </c>
      <c r="Q665" s="67"/>
    </row>
    <row r="666" spans="1:17" ht="30.75" customHeight="1" x14ac:dyDescent="0.2">
      <c r="A666" s="81"/>
      <c r="B666" s="49"/>
      <c r="C666" s="14" t="s">
        <v>1759</v>
      </c>
      <c r="D666" s="95"/>
      <c r="E666" s="53"/>
      <c r="F666" s="21"/>
      <c r="G666" s="21"/>
      <c r="H666" s="21"/>
      <c r="I666" s="21"/>
      <c r="J666" s="21"/>
      <c r="K666" s="21">
        <v>86.71</v>
      </c>
      <c r="L666" s="21">
        <f>F666+I666</f>
        <v>0</v>
      </c>
      <c r="M666" s="21">
        <f>G666+J666</f>
        <v>0</v>
      </c>
      <c r="N666" s="21">
        <f>H666+K666</f>
        <v>86.71</v>
      </c>
      <c r="O666" s="66"/>
      <c r="P666" s="66"/>
      <c r="Q666" s="68"/>
    </row>
    <row r="667" spans="1:17" ht="30.75" customHeight="1" x14ac:dyDescent="0.2">
      <c r="A667" s="80" t="s">
        <v>768</v>
      </c>
      <c r="B667" s="48">
        <v>19</v>
      </c>
      <c r="C667" s="10" t="s">
        <v>1574</v>
      </c>
      <c r="D667" s="94">
        <v>30771</v>
      </c>
      <c r="E667" s="52" t="s">
        <v>1714</v>
      </c>
      <c r="F667" s="54">
        <f>F668+G668+H668</f>
        <v>16.52</v>
      </c>
      <c r="G667" s="90"/>
      <c r="H667" s="91"/>
      <c r="I667" s="54">
        <f>I668+J668+K668</f>
        <v>0</v>
      </c>
      <c r="J667" s="90"/>
      <c r="K667" s="91"/>
      <c r="L667" s="54">
        <f>L668+M668+N668</f>
        <v>16.52</v>
      </c>
      <c r="M667" s="90"/>
      <c r="N667" s="91"/>
      <c r="O667" s="65" t="s">
        <v>50</v>
      </c>
      <c r="P667" s="65" t="s">
        <v>1760</v>
      </c>
      <c r="Q667" s="67"/>
    </row>
    <row r="668" spans="1:17" ht="30.75" customHeight="1" x14ac:dyDescent="0.2">
      <c r="A668" s="81"/>
      <c r="B668" s="49"/>
      <c r="C668" s="14" t="s">
        <v>385</v>
      </c>
      <c r="D668" s="95"/>
      <c r="E668" s="53"/>
      <c r="F668" s="21"/>
      <c r="G668" s="21"/>
      <c r="H668" s="21">
        <v>16.52</v>
      </c>
      <c r="I668" s="21"/>
      <c r="J668" s="21"/>
      <c r="K668" s="21"/>
      <c r="L668" s="21">
        <f>F668+I668</f>
        <v>0</v>
      </c>
      <c r="M668" s="21">
        <f>G668+J668</f>
        <v>0</v>
      </c>
      <c r="N668" s="21">
        <f>H668+K668</f>
        <v>16.52</v>
      </c>
      <c r="O668" s="66"/>
      <c r="P668" s="66"/>
      <c r="Q668" s="68"/>
    </row>
    <row r="669" spans="1:17" ht="22.5" customHeight="1" x14ac:dyDescent="0.2">
      <c r="A669" s="80" t="s">
        <v>768</v>
      </c>
      <c r="B669" s="48">
        <v>20</v>
      </c>
      <c r="C669" s="10" t="s">
        <v>936</v>
      </c>
      <c r="D669" s="94">
        <v>30771</v>
      </c>
      <c r="E669" s="52" t="s">
        <v>1761</v>
      </c>
      <c r="F669" s="54">
        <f>F670+G670+H670</f>
        <v>4.2899999999999991</v>
      </c>
      <c r="G669" s="90"/>
      <c r="H669" s="91"/>
      <c r="I669" s="54">
        <f>I670+J670+K670</f>
        <v>0</v>
      </c>
      <c r="J669" s="90"/>
      <c r="K669" s="91"/>
      <c r="L669" s="54">
        <f>L670+M670+N670</f>
        <v>4.2899999999999991</v>
      </c>
      <c r="M669" s="90"/>
      <c r="N669" s="91"/>
      <c r="O669" s="65" t="s">
        <v>744</v>
      </c>
      <c r="P669" s="65" t="s">
        <v>1762</v>
      </c>
      <c r="Q669" s="67"/>
    </row>
    <row r="670" spans="1:17" ht="33.75" customHeight="1" x14ac:dyDescent="0.2">
      <c r="A670" s="81"/>
      <c r="B670" s="49"/>
      <c r="C670" s="14" t="s">
        <v>1763</v>
      </c>
      <c r="D670" s="95"/>
      <c r="E670" s="53"/>
      <c r="F670" s="21">
        <v>4.13</v>
      </c>
      <c r="G670" s="21">
        <v>0.1</v>
      </c>
      <c r="H670" s="21">
        <v>0.06</v>
      </c>
      <c r="I670" s="21"/>
      <c r="J670" s="21"/>
      <c r="K670" s="21"/>
      <c r="L670" s="21">
        <f>F670+I670</f>
        <v>4.13</v>
      </c>
      <c r="M670" s="21">
        <f>G670+J670</f>
        <v>0.1</v>
      </c>
      <c r="N670" s="21">
        <f>H670+K670</f>
        <v>0.06</v>
      </c>
      <c r="O670" s="66"/>
      <c r="P670" s="66"/>
      <c r="Q670" s="68"/>
    </row>
    <row r="671" spans="1:17" ht="30" customHeight="1" x14ac:dyDescent="0.2">
      <c r="A671" s="80" t="s">
        <v>768</v>
      </c>
      <c r="B671" s="48">
        <v>21</v>
      </c>
      <c r="C671" s="10" t="s">
        <v>962</v>
      </c>
      <c r="D671" s="98" t="s">
        <v>1764</v>
      </c>
      <c r="E671" s="52" t="s">
        <v>1719</v>
      </c>
      <c r="F671" s="54">
        <f>F672+G672+H672</f>
        <v>0</v>
      </c>
      <c r="G671" s="90"/>
      <c r="H671" s="91"/>
      <c r="I671" s="54">
        <f>I672+J672+K672</f>
        <v>1.18</v>
      </c>
      <c r="J671" s="90"/>
      <c r="K671" s="91"/>
      <c r="L671" s="54">
        <f>L672+M672+N672</f>
        <v>1.18</v>
      </c>
      <c r="M671" s="90"/>
      <c r="N671" s="91"/>
      <c r="O671" s="65" t="s">
        <v>396</v>
      </c>
      <c r="P671" s="65" t="s">
        <v>1767</v>
      </c>
      <c r="Q671" s="67" t="s">
        <v>86</v>
      </c>
    </row>
    <row r="672" spans="1:17" ht="30" customHeight="1" x14ac:dyDescent="0.2">
      <c r="A672" s="81"/>
      <c r="B672" s="49"/>
      <c r="C672" s="14" t="s">
        <v>1768</v>
      </c>
      <c r="D672" s="95"/>
      <c r="E672" s="53"/>
      <c r="F672" s="21"/>
      <c r="G672" s="21"/>
      <c r="H672" s="21"/>
      <c r="I672" s="21"/>
      <c r="J672" s="21"/>
      <c r="K672" s="21">
        <v>1.18</v>
      </c>
      <c r="L672" s="21">
        <f>F672+I672</f>
        <v>0</v>
      </c>
      <c r="M672" s="21">
        <f>G672+J672</f>
        <v>0</v>
      </c>
      <c r="N672" s="21">
        <f>H672+K672</f>
        <v>1.18</v>
      </c>
      <c r="O672" s="66"/>
      <c r="P672" s="66"/>
      <c r="Q672" s="68"/>
    </row>
    <row r="673" spans="1:17" ht="32.25" customHeight="1" x14ac:dyDescent="0.2">
      <c r="A673" s="80" t="s">
        <v>768</v>
      </c>
      <c r="B673" s="48">
        <v>22</v>
      </c>
      <c r="C673" s="10" t="s">
        <v>1769</v>
      </c>
      <c r="D673" s="98" t="s">
        <v>609</v>
      </c>
      <c r="E673" s="52" t="s">
        <v>736</v>
      </c>
      <c r="F673" s="54">
        <f>F674+G674+H674</f>
        <v>0</v>
      </c>
      <c r="G673" s="90"/>
      <c r="H673" s="91"/>
      <c r="I673" s="54">
        <f>I674+J674+K674</f>
        <v>4.75</v>
      </c>
      <c r="J673" s="90"/>
      <c r="K673" s="91"/>
      <c r="L673" s="54">
        <f>L674+M674+N674</f>
        <v>4.75</v>
      </c>
      <c r="M673" s="90"/>
      <c r="N673" s="91"/>
      <c r="O673" s="65" t="s">
        <v>1387</v>
      </c>
      <c r="P673" s="65" t="s">
        <v>330</v>
      </c>
      <c r="Q673" s="67"/>
    </row>
    <row r="674" spans="1:17" ht="32.25" customHeight="1" x14ac:dyDescent="0.2">
      <c r="A674" s="81"/>
      <c r="B674" s="49"/>
      <c r="C674" s="14" t="s">
        <v>1700</v>
      </c>
      <c r="D674" s="95"/>
      <c r="E674" s="53"/>
      <c r="F674" s="21"/>
      <c r="G674" s="21"/>
      <c r="H674" s="21"/>
      <c r="I674" s="21"/>
      <c r="J674" s="21"/>
      <c r="K674" s="21">
        <v>4.75</v>
      </c>
      <c r="L674" s="21">
        <f>F674+I674</f>
        <v>0</v>
      </c>
      <c r="M674" s="21">
        <f>G674+J674</f>
        <v>0</v>
      </c>
      <c r="N674" s="21">
        <f>H674+K674</f>
        <v>4.75</v>
      </c>
      <c r="O674" s="66"/>
      <c r="P674" s="66"/>
      <c r="Q674" s="68"/>
    </row>
    <row r="675" spans="1:17" ht="37.5" customHeight="1" x14ac:dyDescent="0.2">
      <c r="A675" s="80" t="s">
        <v>768</v>
      </c>
      <c r="B675" s="48">
        <v>23</v>
      </c>
      <c r="C675" s="10" t="s">
        <v>526</v>
      </c>
      <c r="D675" s="98" t="s">
        <v>987</v>
      </c>
      <c r="E675" s="52" t="s">
        <v>260</v>
      </c>
      <c r="F675" s="54">
        <f>F676+G676+H676</f>
        <v>2.27</v>
      </c>
      <c r="G675" s="90"/>
      <c r="H675" s="91"/>
      <c r="I675" s="54">
        <f>I676+J676+K676</f>
        <v>0</v>
      </c>
      <c r="J675" s="90"/>
      <c r="K675" s="91"/>
      <c r="L675" s="54">
        <f>L676+M676+N676</f>
        <v>2.27</v>
      </c>
      <c r="M675" s="90"/>
      <c r="N675" s="91"/>
      <c r="O675" s="65" t="s">
        <v>522</v>
      </c>
      <c r="P675" s="65" t="s">
        <v>1770</v>
      </c>
      <c r="Q675" s="67"/>
    </row>
    <row r="676" spans="1:17" ht="37.5" customHeight="1" x14ac:dyDescent="0.2">
      <c r="A676" s="81"/>
      <c r="B676" s="49"/>
      <c r="C676" s="14" t="s">
        <v>1772</v>
      </c>
      <c r="D676" s="95"/>
      <c r="E676" s="53"/>
      <c r="F676" s="21"/>
      <c r="G676" s="21"/>
      <c r="H676" s="21">
        <v>2.27</v>
      </c>
      <c r="I676" s="21"/>
      <c r="J676" s="21"/>
      <c r="K676" s="21"/>
      <c r="L676" s="21">
        <f>F676+I676</f>
        <v>0</v>
      </c>
      <c r="M676" s="21">
        <f>G676+J676</f>
        <v>0</v>
      </c>
      <c r="N676" s="21">
        <f>H676+K676</f>
        <v>2.27</v>
      </c>
      <c r="O676" s="66"/>
      <c r="P676" s="66"/>
      <c r="Q676" s="68"/>
    </row>
    <row r="677" spans="1:17" ht="22.5" customHeight="1" x14ac:dyDescent="0.2">
      <c r="A677" s="80" t="s">
        <v>768</v>
      </c>
      <c r="B677" s="48"/>
      <c r="C677" s="10"/>
      <c r="D677" s="69"/>
      <c r="E677" s="71"/>
      <c r="F677" s="73">
        <f>F678+G678+H678</f>
        <v>804.06000000000017</v>
      </c>
      <c r="G677" s="74"/>
      <c r="H677" s="75"/>
      <c r="I677" s="73">
        <f>I678+J678+K678</f>
        <v>1204.3600000000001</v>
      </c>
      <c r="J677" s="74"/>
      <c r="K677" s="75"/>
      <c r="L677" s="73">
        <f>L678+M678+N678</f>
        <v>2008.4200000000003</v>
      </c>
      <c r="M677" s="74"/>
      <c r="N677" s="75"/>
      <c r="O677" s="76"/>
      <c r="P677" s="76"/>
      <c r="Q677" s="78"/>
    </row>
    <row r="678" spans="1:17" ht="22.5" customHeight="1" x14ac:dyDescent="0.2">
      <c r="A678" s="81"/>
      <c r="B678" s="49"/>
      <c r="C678" s="14" t="s">
        <v>1774</v>
      </c>
      <c r="D678" s="70"/>
      <c r="E678" s="72"/>
      <c r="F678" s="26">
        <f t="shared" ref="F678:N678" si="13">F632+F634+F636+F638+F640+F642+F644+F646+F648+F650+F652+F654+F656+F658+F660+F662+F664+F666+F668+F670+F672+F674+F676</f>
        <v>94.39</v>
      </c>
      <c r="G678" s="26">
        <f t="shared" si="13"/>
        <v>586.56000000000017</v>
      </c>
      <c r="H678" s="26">
        <f t="shared" si="13"/>
        <v>123.11</v>
      </c>
      <c r="I678" s="26">
        <f t="shared" si="13"/>
        <v>961.49</v>
      </c>
      <c r="J678" s="26">
        <f t="shared" si="13"/>
        <v>90.72</v>
      </c>
      <c r="K678" s="26">
        <f t="shared" si="13"/>
        <v>152.15</v>
      </c>
      <c r="L678" s="26">
        <f t="shared" si="13"/>
        <v>1055.8800000000001</v>
      </c>
      <c r="M678" s="26">
        <f t="shared" si="13"/>
        <v>677.28000000000009</v>
      </c>
      <c r="N678" s="26">
        <f t="shared" si="13"/>
        <v>275.26</v>
      </c>
      <c r="O678" s="77"/>
      <c r="P678" s="77"/>
      <c r="Q678" s="79"/>
    </row>
    <row r="679" spans="1:17" ht="22.5" customHeight="1" x14ac:dyDescent="0.2">
      <c r="A679" s="80" t="s">
        <v>488</v>
      </c>
      <c r="B679" s="48">
        <v>1</v>
      </c>
      <c r="C679" s="10" t="s">
        <v>1775</v>
      </c>
      <c r="D679" s="98" t="s">
        <v>730</v>
      </c>
      <c r="E679" s="52" t="s">
        <v>564</v>
      </c>
      <c r="F679" s="54">
        <f>F680+G680+H680</f>
        <v>0</v>
      </c>
      <c r="G679" s="90"/>
      <c r="H679" s="91"/>
      <c r="I679" s="54">
        <f>I680+J680+K680</f>
        <v>2.67</v>
      </c>
      <c r="J679" s="90"/>
      <c r="K679" s="91"/>
      <c r="L679" s="54">
        <f>L680+M680+N680</f>
        <v>2.67</v>
      </c>
      <c r="M679" s="90"/>
      <c r="N679" s="91"/>
      <c r="O679" s="65" t="s">
        <v>396</v>
      </c>
      <c r="P679" s="65" t="s">
        <v>1776</v>
      </c>
      <c r="Q679" s="67"/>
    </row>
    <row r="680" spans="1:17" ht="22.5" customHeight="1" x14ac:dyDescent="0.2">
      <c r="A680" s="81"/>
      <c r="B680" s="49"/>
      <c r="C680" s="14" t="s">
        <v>528</v>
      </c>
      <c r="D680" s="95"/>
      <c r="E680" s="53"/>
      <c r="F680" s="21"/>
      <c r="G680" s="21"/>
      <c r="H680" s="21"/>
      <c r="I680" s="21"/>
      <c r="J680" s="21">
        <v>2.67</v>
      </c>
      <c r="K680" s="21"/>
      <c r="L680" s="21">
        <f>F680+I680</f>
        <v>0</v>
      </c>
      <c r="M680" s="21">
        <f>G680+J680</f>
        <v>2.67</v>
      </c>
      <c r="N680" s="21">
        <f>H680+K680</f>
        <v>0</v>
      </c>
      <c r="O680" s="66"/>
      <c r="P680" s="66"/>
      <c r="Q680" s="68"/>
    </row>
    <row r="681" spans="1:17" ht="22.5" customHeight="1" x14ac:dyDescent="0.2">
      <c r="A681" s="80" t="s">
        <v>488</v>
      </c>
      <c r="B681" s="48">
        <v>2</v>
      </c>
      <c r="C681" s="10" t="s">
        <v>1122</v>
      </c>
      <c r="D681" s="94">
        <v>26957</v>
      </c>
      <c r="E681" s="52" t="s">
        <v>78</v>
      </c>
      <c r="F681" s="54">
        <f>F682+G682+H682</f>
        <v>315.70000000000005</v>
      </c>
      <c r="G681" s="90"/>
      <c r="H681" s="91"/>
      <c r="I681" s="54">
        <f>I682+J682+K682</f>
        <v>0</v>
      </c>
      <c r="J681" s="90"/>
      <c r="K681" s="91"/>
      <c r="L681" s="54">
        <f>L682+M682+N682</f>
        <v>315.70000000000005</v>
      </c>
      <c r="M681" s="90"/>
      <c r="N681" s="91"/>
      <c r="O681" s="65" t="s">
        <v>149</v>
      </c>
      <c r="P681" s="65" t="s">
        <v>1777</v>
      </c>
      <c r="Q681" s="67"/>
    </row>
    <row r="682" spans="1:17" ht="22.5" customHeight="1" x14ac:dyDescent="0.2">
      <c r="A682" s="81"/>
      <c r="B682" s="49"/>
      <c r="C682" s="14" t="s">
        <v>1778</v>
      </c>
      <c r="D682" s="95"/>
      <c r="E682" s="53"/>
      <c r="F682" s="21"/>
      <c r="G682" s="21">
        <v>35.340000000000003</v>
      </c>
      <c r="H682" s="21">
        <v>280.36</v>
      </c>
      <c r="I682" s="21"/>
      <c r="J682" s="21"/>
      <c r="K682" s="21"/>
      <c r="L682" s="21">
        <f>F682+I682</f>
        <v>0</v>
      </c>
      <c r="M682" s="21">
        <f>G682+J682</f>
        <v>35.340000000000003</v>
      </c>
      <c r="N682" s="21">
        <f>H682+K682</f>
        <v>280.36</v>
      </c>
      <c r="O682" s="66"/>
      <c r="P682" s="66"/>
      <c r="Q682" s="68"/>
    </row>
    <row r="683" spans="1:17" ht="22.5" customHeight="1" x14ac:dyDescent="0.2">
      <c r="A683" s="80" t="s">
        <v>488</v>
      </c>
      <c r="B683" s="48">
        <v>3</v>
      </c>
      <c r="C683" s="10" t="s">
        <v>1779</v>
      </c>
      <c r="D683" s="94">
        <v>27912</v>
      </c>
      <c r="E683" s="52" t="s">
        <v>1780</v>
      </c>
      <c r="F683" s="54">
        <f>F684+G684+H684</f>
        <v>71.55</v>
      </c>
      <c r="G683" s="90"/>
      <c r="H683" s="91"/>
      <c r="I683" s="54">
        <f>I684+J684+K684</f>
        <v>0</v>
      </c>
      <c r="J683" s="90"/>
      <c r="K683" s="91"/>
      <c r="L683" s="54">
        <f>L684+M684+N684</f>
        <v>71.55</v>
      </c>
      <c r="M683" s="90"/>
      <c r="N683" s="91"/>
      <c r="O683" s="65" t="s">
        <v>932</v>
      </c>
      <c r="P683" s="65" t="s">
        <v>238</v>
      </c>
      <c r="Q683" s="67"/>
    </row>
    <row r="684" spans="1:17" ht="22.5" customHeight="1" x14ac:dyDescent="0.2">
      <c r="A684" s="81"/>
      <c r="B684" s="49"/>
      <c r="C684" s="14" t="s">
        <v>1782</v>
      </c>
      <c r="D684" s="95"/>
      <c r="E684" s="53"/>
      <c r="F684" s="21"/>
      <c r="G684" s="21">
        <v>0.34</v>
      </c>
      <c r="H684" s="21">
        <v>71.209999999999994</v>
      </c>
      <c r="I684" s="21"/>
      <c r="J684" s="21"/>
      <c r="K684" s="21"/>
      <c r="L684" s="21">
        <f>F684+I684</f>
        <v>0</v>
      </c>
      <c r="M684" s="21">
        <f>G684+J684</f>
        <v>0.34</v>
      </c>
      <c r="N684" s="21">
        <f>H684+K684</f>
        <v>71.209999999999994</v>
      </c>
      <c r="O684" s="66"/>
      <c r="P684" s="66"/>
      <c r="Q684" s="68"/>
    </row>
    <row r="685" spans="1:17" ht="30" customHeight="1" x14ac:dyDescent="0.2">
      <c r="A685" s="80" t="s">
        <v>488</v>
      </c>
      <c r="B685" s="48">
        <v>4</v>
      </c>
      <c r="C685" s="10" t="s">
        <v>447</v>
      </c>
      <c r="D685" s="98" t="s">
        <v>257</v>
      </c>
      <c r="E685" s="84" t="s">
        <v>1783</v>
      </c>
      <c r="F685" s="54">
        <f>F686+G686+H686</f>
        <v>9.89</v>
      </c>
      <c r="G685" s="90"/>
      <c r="H685" s="91"/>
      <c r="I685" s="54">
        <f>I686+J686+K686</f>
        <v>1.89</v>
      </c>
      <c r="J685" s="90"/>
      <c r="K685" s="91"/>
      <c r="L685" s="54">
        <f>L686+M686+N686</f>
        <v>11.780000000000001</v>
      </c>
      <c r="M685" s="90"/>
      <c r="N685" s="91"/>
      <c r="O685" s="65" t="s">
        <v>126</v>
      </c>
      <c r="P685" s="65" t="s">
        <v>1784</v>
      </c>
      <c r="Q685" s="67"/>
    </row>
    <row r="686" spans="1:17" ht="30" customHeight="1" x14ac:dyDescent="0.2">
      <c r="A686" s="81"/>
      <c r="B686" s="49"/>
      <c r="C686" s="14" t="s">
        <v>393</v>
      </c>
      <c r="D686" s="95"/>
      <c r="E686" s="85"/>
      <c r="F686" s="21">
        <v>1.6</v>
      </c>
      <c r="G686" s="21">
        <v>0.2</v>
      </c>
      <c r="H686" s="21">
        <v>8.09</v>
      </c>
      <c r="I686" s="21">
        <v>1.89</v>
      </c>
      <c r="J686" s="21"/>
      <c r="K686" s="21"/>
      <c r="L686" s="21">
        <f>F686+I686</f>
        <v>3.49</v>
      </c>
      <c r="M686" s="21">
        <f>G686+J686</f>
        <v>0.2</v>
      </c>
      <c r="N686" s="21">
        <f>H686+K686</f>
        <v>8.09</v>
      </c>
      <c r="O686" s="66"/>
      <c r="P686" s="66"/>
      <c r="Q686" s="68"/>
    </row>
    <row r="687" spans="1:17" ht="22.5" customHeight="1" x14ac:dyDescent="0.2">
      <c r="A687" s="80" t="s">
        <v>488</v>
      </c>
      <c r="B687" s="48">
        <v>5</v>
      </c>
      <c r="C687" s="10" t="s">
        <v>1369</v>
      </c>
      <c r="D687" s="98" t="s">
        <v>257</v>
      </c>
      <c r="E687" s="52" t="s">
        <v>17</v>
      </c>
      <c r="F687" s="54">
        <f>F688+G688+H688</f>
        <v>107.64</v>
      </c>
      <c r="G687" s="90"/>
      <c r="H687" s="91"/>
      <c r="I687" s="54">
        <f>I688+J688+K688</f>
        <v>45.04</v>
      </c>
      <c r="J687" s="90"/>
      <c r="K687" s="91"/>
      <c r="L687" s="54">
        <f>L688+M688+N688</f>
        <v>152.68</v>
      </c>
      <c r="M687" s="90"/>
      <c r="N687" s="91"/>
      <c r="O687" s="65" t="s">
        <v>719</v>
      </c>
      <c r="P687" s="65" t="s">
        <v>1751</v>
      </c>
      <c r="Q687" s="67"/>
    </row>
    <row r="688" spans="1:17" ht="47.25" customHeight="1" x14ac:dyDescent="0.2">
      <c r="A688" s="81"/>
      <c r="B688" s="49"/>
      <c r="C688" s="14" t="s">
        <v>1379</v>
      </c>
      <c r="D688" s="95"/>
      <c r="E688" s="53"/>
      <c r="F688" s="21">
        <v>5.25</v>
      </c>
      <c r="G688" s="21">
        <v>18</v>
      </c>
      <c r="H688" s="21">
        <v>84.39</v>
      </c>
      <c r="I688" s="21">
        <v>7.25</v>
      </c>
      <c r="J688" s="21">
        <v>28.25</v>
      </c>
      <c r="K688" s="21">
        <v>9.5399999999999991</v>
      </c>
      <c r="L688" s="21">
        <f>F688+I688</f>
        <v>12.5</v>
      </c>
      <c r="M688" s="21">
        <f>G688+J688</f>
        <v>46.25</v>
      </c>
      <c r="N688" s="21">
        <f>H688+K688</f>
        <v>93.93</v>
      </c>
      <c r="O688" s="66"/>
      <c r="P688" s="66"/>
      <c r="Q688" s="68"/>
    </row>
    <row r="689" spans="1:17" ht="22.5" customHeight="1" x14ac:dyDescent="0.2">
      <c r="A689" s="80" t="s">
        <v>488</v>
      </c>
      <c r="B689" s="48">
        <v>6</v>
      </c>
      <c r="C689" s="10" t="s">
        <v>264</v>
      </c>
      <c r="D689" s="98" t="s">
        <v>1621</v>
      </c>
      <c r="E689" s="52" t="s">
        <v>17</v>
      </c>
      <c r="F689" s="54">
        <f>F690+G690+H690</f>
        <v>6.73</v>
      </c>
      <c r="G689" s="90"/>
      <c r="H689" s="91"/>
      <c r="I689" s="54">
        <f>I690+J690+K690</f>
        <v>1.75</v>
      </c>
      <c r="J689" s="90"/>
      <c r="K689" s="91"/>
      <c r="L689" s="54">
        <f>L690+M690+N690</f>
        <v>8.48</v>
      </c>
      <c r="M689" s="90"/>
      <c r="N689" s="91"/>
      <c r="O689" s="65" t="s">
        <v>569</v>
      </c>
      <c r="P689" s="65" t="s">
        <v>1785</v>
      </c>
      <c r="Q689" s="67" t="s">
        <v>86</v>
      </c>
    </row>
    <row r="690" spans="1:17" ht="22.5" customHeight="1" x14ac:dyDescent="0.2">
      <c r="A690" s="81"/>
      <c r="B690" s="49"/>
      <c r="C690" s="14" t="s">
        <v>606</v>
      </c>
      <c r="D690" s="95"/>
      <c r="E690" s="53"/>
      <c r="F690" s="21"/>
      <c r="G690" s="21"/>
      <c r="H690" s="21">
        <v>6.73</v>
      </c>
      <c r="I690" s="21"/>
      <c r="J690" s="21"/>
      <c r="K690" s="21">
        <v>1.75</v>
      </c>
      <c r="L690" s="21">
        <f>F690+I690</f>
        <v>0</v>
      </c>
      <c r="M690" s="21">
        <f>G690+J690</f>
        <v>0</v>
      </c>
      <c r="N690" s="21">
        <f>H690+K690</f>
        <v>8.48</v>
      </c>
      <c r="O690" s="66"/>
      <c r="P690" s="66"/>
      <c r="Q690" s="68"/>
    </row>
    <row r="691" spans="1:17" ht="30" customHeight="1" x14ac:dyDescent="0.2">
      <c r="A691" s="80" t="s">
        <v>488</v>
      </c>
      <c r="B691" s="48">
        <v>7</v>
      </c>
      <c r="C691" s="10" t="s">
        <v>1786</v>
      </c>
      <c r="D691" s="98" t="s">
        <v>1358</v>
      </c>
      <c r="E691" s="52" t="s">
        <v>78</v>
      </c>
      <c r="F691" s="54">
        <f>F692+G692+H692</f>
        <v>0</v>
      </c>
      <c r="G691" s="90"/>
      <c r="H691" s="91"/>
      <c r="I691" s="54">
        <f>I692+J692+K692</f>
        <v>12.5</v>
      </c>
      <c r="J691" s="90"/>
      <c r="K691" s="91"/>
      <c r="L691" s="54">
        <f>L692+M692+N692</f>
        <v>12.5</v>
      </c>
      <c r="M691" s="90"/>
      <c r="N691" s="91"/>
      <c r="O691" s="65" t="s">
        <v>194</v>
      </c>
      <c r="P691" s="65" t="s">
        <v>1787</v>
      </c>
      <c r="Q691" s="67"/>
    </row>
    <row r="692" spans="1:17" ht="30" customHeight="1" x14ac:dyDescent="0.2">
      <c r="A692" s="81"/>
      <c r="B692" s="49"/>
      <c r="C692" s="14" t="s">
        <v>1789</v>
      </c>
      <c r="D692" s="95"/>
      <c r="E692" s="53"/>
      <c r="F692" s="21"/>
      <c r="G692" s="21"/>
      <c r="H692" s="21"/>
      <c r="I692" s="21"/>
      <c r="J692" s="21">
        <v>9.57</v>
      </c>
      <c r="K692" s="21">
        <v>2.93</v>
      </c>
      <c r="L692" s="21">
        <f>F692+I692</f>
        <v>0</v>
      </c>
      <c r="M692" s="21">
        <f>G692+J692</f>
        <v>9.57</v>
      </c>
      <c r="N692" s="21">
        <f>H692+K692</f>
        <v>2.93</v>
      </c>
      <c r="O692" s="66"/>
      <c r="P692" s="66"/>
      <c r="Q692" s="68"/>
    </row>
    <row r="693" spans="1:17" ht="30" customHeight="1" x14ac:dyDescent="0.2">
      <c r="A693" s="80" t="s">
        <v>488</v>
      </c>
      <c r="B693" s="48">
        <v>8</v>
      </c>
      <c r="C693" s="10" t="s">
        <v>1790</v>
      </c>
      <c r="D693" s="98" t="s">
        <v>1278</v>
      </c>
      <c r="E693" s="52" t="s">
        <v>1791</v>
      </c>
      <c r="F693" s="54">
        <f>F694+G694+H694</f>
        <v>0</v>
      </c>
      <c r="G693" s="90"/>
      <c r="H693" s="91"/>
      <c r="I693" s="54">
        <f>I694+J694+K694</f>
        <v>1.36</v>
      </c>
      <c r="J693" s="90"/>
      <c r="K693" s="91"/>
      <c r="L693" s="54">
        <f>L694+M694+N694</f>
        <v>1.36</v>
      </c>
      <c r="M693" s="90"/>
      <c r="N693" s="91"/>
      <c r="O693" s="65" t="s">
        <v>1792</v>
      </c>
      <c r="P693" s="65" t="s">
        <v>1793</v>
      </c>
      <c r="Q693" s="67"/>
    </row>
    <row r="694" spans="1:17" ht="30" customHeight="1" x14ac:dyDescent="0.2">
      <c r="A694" s="81"/>
      <c r="B694" s="49"/>
      <c r="C694" s="14" t="s">
        <v>1197</v>
      </c>
      <c r="D694" s="95"/>
      <c r="E694" s="53"/>
      <c r="F694" s="21"/>
      <c r="G694" s="21"/>
      <c r="H694" s="21"/>
      <c r="I694" s="21"/>
      <c r="J694" s="21"/>
      <c r="K694" s="21">
        <v>1.36</v>
      </c>
      <c r="L694" s="21">
        <f>F694+I694</f>
        <v>0</v>
      </c>
      <c r="M694" s="21">
        <f>G694+J694</f>
        <v>0</v>
      </c>
      <c r="N694" s="21">
        <f>H694+K694</f>
        <v>1.36</v>
      </c>
      <c r="O694" s="66"/>
      <c r="P694" s="66"/>
      <c r="Q694" s="68"/>
    </row>
    <row r="695" spans="1:17" ht="22.5" customHeight="1" x14ac:dyDescent="0.2">
      <c r="A695" s="80" t="s">
        <v>488</v>
      </c>
      <c r="B695" s="48">
        <v>9</v>
      </c>
      <c r="C695" s="10" t="s">
        <v>261</v>
      </c>
      <c r="D695" s="98" t="s">
        <v>1794</v>
      </c>
      <c r="E695" s="52" t="s">
        <v>17</v>
      </c>
      <c r="F695" s="54">
        <f>F696+G696+H696</f>
        <v>0</v>
      </c>
      <c r="G695" s="90"/>
      <c r="H695" s="91"/>
      <c r="I695" s="54">
        <f>I696+J696+K696</f>
        <v>34.94</v>
      </c>
      <c r="J695" s="90"/>
      <c r="K695" s="91"/>
      <c r="L695" s="54">
        <f>L696+M696+N696</f>
        <v>34.94</v>
      </c>
      <c r="M695" s="90"/>
      <c r="N695" s="91"/>
      <c r="O695" s="65" t="s">
        <v>231</v>
      </c>
      <c r="P695" s="65" t="s">
        <v>799</v>
      </c>
      <c r="Q695" s="67"/>
    </row>
    <row r="696" spans="1:17" ht="41.25" customHeight="1" x14ac:dyDescent="0.2">
      <c r="A696" s="81"/>
      <c r="B696" s="49"/>
      <c r="C696" s="14" t="s">
        <v>666</v>
      </c>
      <c r="D696" s="95"/>
      <c r="E696" s="53"/>
      <c r="F696" s="21"/>
      <c r="G696" s="21"/>
      <c r="H696" s="21"/>
      <c r="I696" s="21"/>
      <c r="J696" s="21"/>
      <c r="K696" s="21">
        <v>34.94</v>
      </c>
      <c r="L696" s="21">
        <f>F696+I696</f>
        <v>0</v>
      </c>
      <c r="M696" s="21">
        <f>G696+J696</f>
        <v>0</v>
      </c>
      <c r="N696" s="21">
        <f>H696+K696</f>
        <v>34.94</v>
      </c>
      <c r="O696" s="66"/>
      <c r="P696" s="66"/>
      <c r="Q696" s="68"/>
    </row>
    <row r="697" spans="1:17" ht="22.5" customHeight="1" x14ac:dyDescent="0.2">
      <c r="A697" s="80" t="s">
        <v>488</v>
      </c>
      <c r="B697" s="48">
        <v>10</v>
      </c>
      <c r="C697" s="10" t="s">
        <v>709</v>
      </c>
      <c r="D697" s="98" t="s">
        <v>1795</v>
      </c>
      <c r="E697" s="52" t="s">
        <v>17</v>
      </c>
      <c r="F697" s="54">
        <f>F698+G698+H698</f>
        <v>10.29</v>
      </c>
      <c r="G697" s="90"/>
      <c r="H697" s="91"/>
      <c r="I697" s="54">
        <f>I698+J698+K698</f>
        <v>0.7</v>
      </c>
      <c r="J697" s="90"/>
      <c r="K697" s="91"/>
      <c r="L697" s="54">
        <f>L698+M698+N698</f>
        <v>10.989999999999998</v>
      </c>
      <c r="M697" s="90"/>
      <c r="N697" s="91"/>
      <c r="O697" s="65" t="s">
        <v>194</v>
      </c>
      <c r="P697" s="65" t="s">
        <v>651</v>
      </c>
      <c r="Q697" s="67"/>
    </row>
    <row r="698" spans="1:17" ht="22.5" customHeight="1" x14ac:dyDescent="0.2">
      <c r="A698" s="81"/>
      <c r="B698" s="49"/>
      <c r="C698" s="14" t="s">
        <v>1040</v>
      </c>
      <c r="D698" s="95"/>
      <c r="E698" s="53"/>
      <c r="F698" s="21"/>
      <c r="G698" s="21"/>
      <c r="H698" s="21">
        <v>10.29</v>
      </c>
      <c r="I698" s="21"/>
      <c r="J698" s="21"/>
      <c r="K698" s="21">
        <v>0.7</v>
      </c>
      <c r="L698" s="21">
        <f>F698+I698</f>
        <v>0</v>
      </c>
      <c r="M698" s="21">
        <f>G698+J698</f>
        <v>0</v>
      </c>
      <c r="N698" s="21">
        <f>H698+K698</f>
        <v>10.989999999999998</v>
      </c>
      <c r="O698" s="66"/>
      <c r="P698" s="66"/>
      <c r="Q698" s="68"/>
    </row>
    <row r="699" spans="1:17" ht="22.5" customHeight="1" x14ac:dyDescent="0.2">
      <c r="A699" s="80" t="s">
        <v>488</v>
      </c>
      <c r="B699" s="48">
        <v>11</v>
      </c>
      <c r="C699" s="10" t="s">
        <v>1798</v>
      </c>
      <c r="D699" s="98" t="s">
        <v>1795</v>
      </c>
      <c r="E699" s="52" t="s">
        <v>78</v>
      </c>
      <c r="F699" s="54">
        <f>F700+G700+H700</f>
        <v>0.94</v>
      </c>
      <c r="G699" s="90"/>
      <c r="H699" s="91"/>
      <c r="I699" s="54">
        <f>I700+J700+K700</f>
        <v>0.19</v>
      </c>
      <c r="J699" s="90"/>
      <c r="K699" s="91"/>
      <c r="L699" s="54">
        <f>L700+M700+N700</f>
        <v>1.1299999999999999</v>
      </c>
      <c r="M699" s="90"/>
      <c r="N699" s="91"/>
      <c r="O699" s="65" t="s">
        <v>118</v>
      </c>
      <c r="P699" s="65" t="s">
        <v>184</v>
      </c>
      <c r="Q699" s="67" t="s">
        <v>86</v>
      </c>
    </row>
    <row r="700" spans="1:17" ht="22.5" customHeight="1" x14ac:dyDescent="0.2">
      <c r="A700" s="81"/>
      <c r="B700" s="49"/>
      <c r="C700" s="14" t="s">
        <v>1799</v>
      </c>
      <c r="D700" s="95"/>
      <c r="E700" s="53"/>
      <c r="F700" s="21"/>
      <c r="G700" s="21"/>
      <c r="H700" s="21">
        <v>0.94</v>
      </c>
      <c r="I700" s="21"/>
      <c r="J700" s="21"/>
      <c r="K700" s="21">
        <v>0.19</v>
      </c>
      <c r="L700" s="21">
        <f>F700+I700</f>
        <v>0</v>
      </c>
      <c r="M700" s="21">
        <f>G700+J700</f>
        <v>0</v>
      </c>
      <c r="N700" s="21">
        <f>H700+K700</f>
        <v>1.1299999999999999</v>
      </c>
      <c r="O700" s="66"/>
      <c r="P700" s="66"/>
      <c r="Q700" s="68"/>
    </row>
    <row r="701" spans="1:17" ht="22.5" customHeight="1" x14ac:dyDescent="0.2">
      <c r="A701" s="80" t="s">
        <v>488</v>
      </c>
      <c r="B701" s="48"/>
      <c r="C701" s="10"/>
      <c r="D701" s="69"/>
      <c r="E701" s="71"/>
      <c r="F701" s="73">
        <f>F702+G702+H702</f>
        <v>522.74</v>
      </c>
      <c r="G701" s="74"/>
      <c r="H701" s="75"/>
      <c r="I701" s="73">
        <f>I702+J702+K702</f>
        <v>101.03999999999999</v>
      </c>
      <c r="J701" s="74"/>
      <c r="K701" s="75"/>
      <c r="L701" s="73">
        <f>L702+M702+N702</f>
        <v>623.78</v>
      </c>
      <c r="M701" s="74"/>
      <c r="N701" s="75"/>
      <c r="O701" s="76"/>
      <c r="P701" s="76"/>
      <c r="Q701" s="78"/>
    </row>
    <row r="702" spans="1:17" ht="22.5" customHeight="1" x14ac:dyDescent="0.2">
      <c r="A702" s="81"/>
      <c r="B702" s="49"/>
      <c r="C702" s="14" t="s">
        <v>1800</v>
      </c>
      <c r="D702" s="70"/>
      <c r="E702" s="72"/>
      <c r="F702" s="26">
        <f t="shared" ref="F702:N702" si="14">F680+F682+F684+F686+F688+F690+F692+F694+F696+F698+F700</f>
        <v>6.85</v>
      </c>
      <c r="G702" s="26">
        <f t="shared" si="14"/>
        <v>53.88000000000001</v>
      </c>
      <c r="H702" s="26">
        <f t="shared" si="14"/>
        <v>462.01</v>
      </c>
      <c r="I702" s="26">
        <f t="shared" si="14"/>
        <v>9.14</v>
      </c>
      <c r="J702" s="26">
        <f t="shared" si="14"/>
        <v>40.49</v>
      </c>
      <c r="K702" s="26">
        <f t="shared" si="14"/>
        <v>51.41</v>
      </c>
      <c r="L702" s="26">
        <f t="shared" si="14"/>
        <v>15.99</v>
      </c>
      <c r="M702" s="26">
        <f t="shared" si="14"/>
        <v>94.37</v>
      </c>
      <c r="N702" s="26">
        <f t="shared" si="14"/>
        <v>513.41999999999996</v>
      </c>
      <c r="O702" s="77"/>
      <c r="P702" s="77"/>
      <c r="Q702" s="79"/>
    </row>
    <row r="703" spans="1:17" ht="22.5" customHeight="1" x14ac:dyDescent="0.2">
      <c r="A703" s="80" t="s">
        <v>1127</v>
      </c>
      <c r="B703" s="48">
        <v>1</v>
      </c>
      <c r="C703" s="10" t="s">
        <v>1801</v>
      </c>
      <c r="D703" s="98" t="s">
        <v>479</v>
      </c>
      <c r="E703" s="84" t="s">
        <v>1803</v>
      </c>
      <c r="F703" s="54">
        <f>F704+G704+H704</f>
        <v>103.5</v>
      </c>
      <c r="G703" s="90"/>
      <c r="H703" s="91"/>
      <c r="I703" s="54">
        <f>I704+J704+K704</f>
        <v>86.7</v>
      </c>
      <c r="J703" s="90"/>
      <c r="K703" s="91"/>
      <c r="L703" s="54">
        <f>L704+M704+N704</f>
        <v>190.2</v>
      </c>
      <c r="M703" s="90"/>
      <c r="N703" s="91"/>
      <c r="O703" s="65" t="s">
        <v>234</v>
      </c>
      <c r="P703" s="65" t="s">
        <v>917</v>
      </c>
      <c r="Q703" s="67"/>
    </row>
    <row r="704" spans="1:17" ht="22.5" customHeight="1" x14ac:dyDescent="0.2">
      <c r="A704" s="81"/>
      <c r="B704" s="49"/>
      <c r="C704" s="14" t="s">
        <v>1804</v>
      </c>
      <c r="D704" s="95"/>
      <c r="E704" s="85"/>
      <c r="F704" s="21"/>
      <c r="G704" s="21">
        <v>103.5</v>
      </c>
      <c r="H704" s="21"/>
      <c r="I704" s="21"/>
      <c r="J704" s="21">
        <v>86.7</v>
      </c>
      <c r="K704" s="21"/>
      <c r="L704" s="21">
        <f>F704+I704</f>
        <v>0</v>
      </c>
      <c r="M704" s="21">
        <f>G704+J704</f>
        <v>190.2</v>
      </c>
      <c r="N704" s="21">
        <f>H704+K704</f>
        <v>0</v>
      </c>
      <c r="O704" s="66"/>
      <c r="P704" s="66"/>
      <c r="Q704" s="68"/>
    </row>
    <row r="705" spans="1:17" ht="22.5" customHeight="1" x14ac:dyDescent="0.2">
      <c r="A705" s="80" t="s">
        <v>1127</v>
      </c>
      <c r="B705" s="48">
        <v>2</v>
      </c>
      <c r="C705" s="10" t="s">
        <v>1805</v>
      </c>
      <c r="D705" s="98" t="s">
        <v>479</v>
      </c>
      <c r="E705" s="52" t="s">
        <v>1771</v>
      </c>
      <c r="F705" s="54">
        <f>F706+G706+H706</f>
        <v>0</v>
      </c>
      <c r="G705" s="90"/>
      <c r="H705" s="91"/>
      <c r="I705" s="54">
        <f>I706+J706+K706</f>
        <v>5</v>
      </c>
      <c r="J705" s="90"/>
      <c r="K705" s="91"/>
      <c r="L705" s="54">
        <f>L706+M706+N706</f>
        <v>5</v>
      </c>
      <c r="M705" s="90"/>
      <c r="N705" s="91"/>
      <c r="O705" s="65" t="s">
        <v>396</v>
      </c>
      <c r="P705" s="65" t="s">
        <v>1806</v>
      </c>
      <c r="Q705" s="67" t="s">
        <v>86</v>
      </c>
    </row>
    <row r="706" spans="1:17" ht="22.5" customHeight="1" x14ac:dyDescent="0.2">
      <c r="A706" s="81"/>
      <c r="B706" s="49"/>
      <c r="C706" s="14" t="s">
        <v>1807</v>
      </c>
      <c r="D706" s="95"/>
      <c r="E706" s="53"/>
      <c r="F706" s="21"/>
      <c r="G706" s="21"/>
      <c r="H706" s="21"/>
      <c r="I706" s="21"/>
      <c r="J706" s="21">
        <v>5</v>
      </c>
      <c r="K706" s="21"/>
      <c r="L706" s="21">
        <f>F706+I706</f>
        <v>0</v>
      </c>
      <c r="M706" s="21">
        <f>G706+J706</f>
        <v>5</v>
      </c>
      <c r="N706" s="21">
        <f>H706+K706</f>
        <v>0</v>
      </c>
      <c r="O706" s="66"/>
      <c r="P706" s="66"/>
      <c r="Q706" s="68"/>
    </row>
    <row r="707" spans="1:17" ht="29.25" customHeight="1" x14ac:dyDescent="0.2">
      <c r="A707" s="80" t="s">
        <v>1127</v>
      </c>
      <c r="B707" s="48">
        <v>3</v>
      </c>
      <c r="C707" s="10" t="s">
        <v>1808</v>
      </c>
      <c r="D707" s="94">
        <v>28041</v>
      </c>
      <c r="E707" s="52" t="s">
        <v>1449</v>
      </c>
      <c r="F707" s="54">
        <f>F708+G708+H708</f>
        <v>6</v>
      </c>
      <c r="G707" s="90"/>
      <c r="H707" s="91"/>
      <c r="I707" s="54">
        <f>I708+J708+K708</f>
        <v>0</v>
      </c>
      <c r="J707" s="90"/>
      <c r="K707" s="91"/>
      <c r="L707" s="54">
        <f>L708+M708+N708</f>
        <v>6</v>
      </c>
      <c r="M707" s="90"/>
      <c r="N707" s="91"/>
      <c r="O707" s="65" t="s">
        <v>396</v>
      </c>
      <c r="P707" s="65" t="s">
        <v>1809</v>
      </c>
      <c r="Q707" s="67"/>
    </row>
    <row r="708" spans="1:17" ht="29.25" customHeight="1" x14ac:dyDescent="0.2">
      <c r="A708" s="81"/>
      <c r="B708" s="49"/>
      <c r="C708" s="14" t="s">
        <v>1811</v>
      </c>
      <c r="D708" s="95"/>
      <c r="E708" s="53"/>
      <c r="F708" s="21"/>
      <c r="G708" s="21">
        <v>6</v>
      </c>
      <c r="H708" s="21"/>
      <c r="I708" s="21"/>
      <c r="J708" s="21"/>
      <c r="K708" s="21"/>
      <c r="L708" s="21">
        <f>F708+I708</f>
        <v>0</v>
      </c>
      <c r="M708" s="21">
        <f>G708+J708</f>
        <v>6</v>
      </c>
      <c r="N708" s="21">
        <f>H708+K708</f>
        <v>0</v>
      </c>
      <c r="O708" s="66"/>
      <c r="P708" s="66"/>
      <c r="Q708" s="68"/>
    </row>
    <row r="709" spans="1:17" ht="22.5" customHeight="1" x14ac:dyDescent="0.2">
      <c r="A709" s="80" t="s">
        <v>1127</v>
      </c>
      <c r="B709" s="48">
        <v>4</v>
      </c>
      <c r="C709" s="10" t="s">
        <v>208</v>
      </c>
      <c r="D709" s="98" t="s">
        <v>1813</v>
      </c>
      <c r="E709" s="52" t="s">
        <v>1449</v>
      </c>
      <c r="F709" s="54">
        <f>F710+G710+H710</f>
        <v>0</v>
      </c>
      <c r="G709" s="90"/>
      <c r="H709" s="91"/>
      <c r="I709" s="54">
        <f>I710+J710+K710</f>
        <v>811.5</v>
      </c>
      <c r="J709" s="90"/>
      <c r="K709" s="91"/>
      <c r="L709" s="54">
        <f>L710+M710+N710</f>
        <v>811.5</v>
      </c>
      <c r="M709" s="90"/>
      <c r="N709" s="91"/>
      <c r="O709" s="65" t="s">
        <v>22</v>
      </c>
      <c r="P709" s="65" t="s">
        <v>1814</v>
      </c>
      <c r="Q709" s="67"/>
    </row>
    <row r="710" spans="1:17" ht="39" customHeight="1" x14ac:dyDescent="0.2">
      <c r="A710" s="81"/>
      <c r="B710" s="49"/>
      <c r="C710" s="14" t="s">
        <v>1815</v>
      </c>
      <c r="D710" s="95"/>
      <c r="E710" s="53"/>
      <c r="F710" s="21"/>
      <c r="G710" s="21"/>
      <c r="H710" s="21"/>
      <c r="I710" s="21">
        <v>811.5</v>
      </c>
      <c r="J710" s="21"/>
      <c r="K710" s="21"/>
      <c r="L710" s="21">
        <f>F710+I710</f>
        <v>811.5</v>
      </c>
      <c r="M710" s="21">
        <f>G710+J710</f>
        <v>0</v>
      </c>
      <c r="N710" s="21">
        <f>H710+K710</f>
        <v>0</v>
      </c>
      <c r="O710" s="66"/>
      <c r="P710" s="66"/>
      <c r="Q710" s="68"/>
    </row>
    <row r="711" spans="1:17" ht="22.5" customHeight="1" x14ac:dyDescent="0.2">
      <c r="A711" s="80" t="s">
        <v>1127</v>
      </c>
      <c r="B711" s="48">
        <v>5</v>
      </c>
      <c r="C711" s="10" t="s">
        <v>356</v>
      </c>
      <c r="D711" s="94">
        <v>28580</v>
      </c>
      <c r="E711" s="52" t="s">
        <v>1817</v>
      </c>
      <c r="F711" s="54">
        <f>F712+G712+H712</f>
        <v>1</v>
      </c>
      <c r="G711" s="90"/>
      <c r="H711" s="91"/>
      <c r="I711" s="54">
        <f>I712+J712+K712</f>
        <v>0</v>
      </c>
      <c r="J711" s="90"/>
      <c r="K711" s="91"/>
      <c r="L711" s="54">
        <f>L712+M712+N712</f>
        <v>1</v>
      </c>
      <c r="M711" s="90"/>
      <c r="N711" s="91"/>
      <c r="O711" s="65" t="s">
        <v>396</v>
      </c>
      <c r="P711" s="65" t="s">
        <v>1818</v>
      </c>
      <c r="Q711" s="67"/>
    </row>
    <row r="712" spans="1:17" ht="22.5" customHeight="1" x14ac:dyDescent="0.2">
      <c r="A712" s="81"/>
      <c r="B712" s="49"/>
      <c r="C712" s="14" t="s">
        <v>1819</v>
      </c>
      <c r="D712" s="95"/>
      <c r="E712" s="53"/>
      <c r="F712" s="21"/>
      <c r="G712" s="21"/>
      <c r="H712" s="21">
        <v>1</v>
      </c>
      <c r="I712" s="21"/>
      <c r="J712" s="21"/>
      <c r="K712" s="21"/>
      <c r="L712" s="21">
        <f>F712+I712</f>
        <v>0</v>
      </c>
      <c r="M712" s="21">
        <f>G712+J712</f>
        <v>0</v>
      </c>
      <c r="N712" s="21">
        <f>H712+K712</f>
        <v>1</v>
      </c>
      <c r="O712" s="66"/>
      <c r="P712" s="66"/>
      <c r="Q712" s="68"/>
    </row>
    <row r="713" spans="1:17" ht="22.5" customHeight="1" x14ac:dyDescent="0.2">
      <c r="A713" s="80" t="s">
        <v>1127</v>
      </c>
      <c r="B713" s="48">
        <v>6</v>
      </c>
      <c r="C713" s="10" t="s">
        <v>95</v>
      </c>
      <c r="D713" s="94">
        <v>28580</v>
      </c>
      <c r="E713" s="52" t="s">
        <v>1820</v>
      </c>
      <c r="F713" s="54">
        <f>F714+G714+H714</f>
        <v>2</v>
      </c>
      <c r="G713" s="90"/>
      <c r="H713" s="91"/>
      <c r="I713" s="54">
        <f>I714+J714+K714</f>
        <v>0</v>
      </c>
      <c r="J713" s="90"/>
      <c r="K713" s="91"/>
      <c r="L713" s="54">
        <f>L714+M714+N714</f>
        <v>2</v>
      </c>
      <c r="M713" s="90"/>
      <c r="N713" s="91"/>
      <c r="O713" s="65" t="s">
        <v>396</v>
      </c>
      <c r="P713" s="65" t="s">
        <v>1087</v>
      </c>
      <c r="Q713" s="67"/>
    </row>
    <row r="714" spans="1:17" ht="22.5" customHeight="1" x14ac:dyDescent="0.2">
      <c r="A714" s="81"/>
      <c r="B714" s="49"/>
      <c r="C714" s="14" t="s">
        <v>218</v>
      </c>
      <c r="D714" s="95"/>
      <c r="E714" s="53"/>
      <c r="F714" s="21"/>
      <c r="G714" s="21"/>
      <c r="H714" s="21">
        <v>2</v>
      </c>
      <c r="I714" s="21"/>
      <c r="J714" s="21"/>
      <c r="K714" s="21"/>
      <c r="L714" s="21">
        <f>F714+I714</f>
        <v>0</v>
      </c>
      <c r="M714" s="21">
        <f>G714+J714</f>
        <v>0</v>
      </c>
      <c r="N714" s="21">
        <f>H714+K714</f>
        <v>2</v>
      </c>
      <c r="O714" s="66"/>
      <c r="P714" s="66"/>
      <c r="Q714" s="68"/>
    </row>
    <row r="715" spans="1:17" ht="22.5" customHeight="1" x14ac:dyDescent="0.2">
      <c r="A715" s="80" t="s">
        <v>1127</v>
      </c>
      <c r="B715" s="48">
        <v>7</v>
      </c>
      <c r="C715" s="10" t="s">
        <v>130</v>
      </c>
      <c r="D715" s="98" t="s">
        <v>1051</v>
      </c>
      <c r="E715" s="52" t="s">
        <v>1820</v>
      </c>
      <c r="F715" s="54">
        <f>F716+G716+H716</f>
        <v>0</v>
      </c>
      <c r="G715" s="90"/>
      <c r="H715" s="91"/>
      <c r="I715" s="54">
        <f>I716+J716+K716</f>
        <v>34.799999999999997</v>
      </c>
      <c r="J715" s="90"/>
      <c r="K715" s="91"/>
      <c r="L715" s="54">
        <f>L716+M716+N716</f>
        <v>34.799999999999997</v>
      </c>
      <c r="M715" s="90"/>
      <c r="N715" s="91"/>
      <c r="O715" s="65" t="s">
        <v>194</v>
      </c>
      <c r="P715" s="65" t="s">
        <v>1341</v>
      </c>
      <c r="Q715" s="67"/>
    </row>
    <row r="716" spans="1:17" ht="22.5" customHeight="1" x14ac:dyDescent="0.2">
      <c r="A716" s="81"/>
      <c r="B716" s="49"/>
      <c r="C716" s="14" t="s">
        <v>1822</v>
      </c>
      <c r="D716" s="95"/>
      <c r="E716" s="53"/>
      <c r="F716" s="21"/>
      <c r="G716" s="21"/>
      <c r="H716" s="21"/>
      <c r="I716" s="21"/>
      <c r="J716" s="21"/>
      <c r="K716" s="21">
        <v>34.799999999999997</v>
      </c>
      <c r="L716" s="21">
        <f>F716+I716</f>
        <v>0</v>
      </c>
      <c r="M716" s="21">
        <f>G716+J716</f>
        <v>0</v>
      </c>
      <c r="N716" s="21">
        <f>H716+K716</f>
        <v>34.799999999999997</v>
      </c>
      <c r="O716" s="66"/>
      <c r="P716" s="66"/>
      <c r="Q716" s="68"/>
    </row>
    <row r="717" spans="1:17" ht="29.25" customHeight="1" x14ac:dyDescent="0.2">
      <c r="A717" s="80" t="s">
        <v>1127</v>
      </c>
      <c r="B717" s="48"/>
      <c r="C717" s="10"/>
      <c r="D717" s="69"/>
      <c r="E717" s="71"/>
      <c r="F717" s="73">
        <f>F718+G718+H718</f>
        <v>112.5</v>
      </c>
      <c r="G717" s="74"/>
      <c r="H717" s="75"/>
      <c r="I717" s="73">
        <f>I718+J718+K718</f>
        <v>938</v>
      </c>
      <c r="J717" s="74"/>
      <c r="K717" s="75"/>
      <c r="L717" s="73">
        <f>L718+M718+N718</f>
        <v>1050.5</v>
      </c>
      <c r="M717" s="74"/>
      <c r="N717" s="75"/>
      <c r="O717" s="76"/>
      <c r="P717" s="76"/>
      <c r="Q717" s="78"/>
    </row>
    <row r="718" spans="1:17" ht="23.25" customHeight="1" x14ac:dyDescent="0.2">
      <c r="A718" s="81"/>
      <c r="B718" s="49"/>
      <c r="C718" s="14" t="s">
        <v>117</v>
      </c>
      <c r="D718" s="70"/>
      <c r="E718" s="72"/>
      <c r="F718" s="26">
        <f t="shared" ref="F718:N718" si="15">F704+F706+F708+F710+F712+F714+F716</f>
        <v>0</v>
      </c>
      <c r="G718" s="26">
        <f t="shared" si="15"/>
        <v>109.5</v>
      </c>
      <c r="H718" s="26">
        <f t="shared" si="15"/>
        <v>3</v>
      </c>
      <c r="I718" s="26">
        <f t="shared" si="15"/>
        <v>811.5</v>
      </c>
      <c r="J718" s="26">
        <f t="shared" si="15"/>
        <v>91.7</v>
      </c>
      <c r="K718" s="26">
        <f t="shared" si="15"/>
        <v>34.799999999999997</v>
      </c>
      <c r="L718" s="26">
        <f t="shared" si="15"/>
        <v>811.5</v>
      </c>
      <c r="M718" s="26">
        <f t="shared" si="15"/>
        <v>201.2</v>
      </c>
      <c r="N718" s="26">
        <f t="shared" si="15"/>
        <v>37.799999999999997</v>
      </c>
      <c r="O718" s="77"/>
      <c r="P718" s="77"/>
      <c r="Q718" s="79"/>
    </row>
    <row r="719" spans="1:17" ht="22.5" customHeight="1" x14ac:dyDescent="0.2">
      <c r="A719" s="80" t="s">
        <v>1441</v>
      </c>
      <c r="B719" s="48">
        <v>1</v>
      </c>
      <c r="C719" s="10" t="s">
        <v>1788</v>
      </c>
      <c r="D719" s="98" t="s">
        <v>248</v>
      </c>
      <c r="E719" s="52" t="s">
        <v>1684</v>
      </c>
      <c r="F719" s="54">
        <f>F720+G720+H720</f>
        <v>103.2</v>
      </c>
      <c r="G719" s="90"/>
      <c r="H719" s="91"/>
      <c r="I719" s="54">
        <f>I720+J720+K720</f>
        <v>7.8</v>
      </c>
      <c r="J719" s="90"/>
      <c r="K719" s="91"/>
      <c r="L719" s="54">
        <f>L720+M720+N720</f>
        <v>111</v>
      </c>
      <c r="M719" s="90"/>
      <c r="N719" s="91"/>
      <c r="O719" s="65" t="s">
        <v>1010</v>
      </c>
      <c r="P719" s="82" t="s">
        <v>1492</v>
      </c>
      <c r="Q719" s="67" t="s">
        <v>86</v>
      </c>
    </row>
    <row r="720" spans="1:17" ht="39" customHeight="1" x14ac:dyDescent="0.2">
      <c r="A720" s="81"/>
      <c r="B720" s="49"/>
      <c r="C720" s="14" t="s">
        <v>1242</v>
      </c>
      <c r="D720" s="95"/>
      <c r="E720" s="53"/>
      <c r="F720" s="21"/>
      <c r="G720" s="21"/>
      <c r="H720" s="21">
        <v>103.2</v>
      </c>
      <c r="I720" s="21"/>
      <c r="J720" s="21"/>
      <c r="K720" s="21">
        <v>7.8</v>
      </c>
      <c r="L720" s="21">
        <f>F720+I720</f>
        <v>0</v>
      </c>
      <c r="M720" s="21">
        <f>G720+J720</f>
        <v>0</v>
      </c>
      <c r="N720" s="21">
        <f>H720+K720</f>
        <v>111</v>
      </c>
      <c r="O720" s="66"/>
      <c r="P720" s="83"/>
      <c r="Q720" s="68"/>
    </row>
    <row r="721" spans="1:17" ht="22.5" customHeight="1" x14ac:dyDescent="0.2">
      <c r="A721" s="80" t="s">
        <v>1441</v>
      </c>
      <c r="B721" s="48">
        <v>2</v>
      </c>
      <c r="C721" s="10" t="s">
        <v>833</v>
      </c>
      <c r="D721" s="98" t="s">
        <v>1823</v>
      </c>
      <c r="E721" s="52" t="s">
        <v>97</v>
      </c>
      <c r="F721" s="54">
        <f>F722+G722+H722</f>
        <v>0</v>
      </c>
      <c r="G721" s="90"/>
      <c r="H721" s="91"/>
      <c r="I721" s="54">
        <f>I722+J722+K722</f>
        <v>162.12</v>
      </c>
      <c r="J721" s="90"/>
      <c r="K721" s="91"/>
      <c r="L721" s="54">
        <f>L722+M722+N722</f>
        <v>162.12</v>
      </c>
      <c r="M721" s="90"/>
      <c r="N721" s="91"/>
      <c r="O721" s="65" t="s">
        <v>194</v>
      </c>
      <c r="P721" s="65" t="s">
        <v>1824</v>
      </c>
      <c r="Q721" s="67"/>
    </row>
    <row r="722" spans="1:17" ht="22.5" customHeight="1" x14ac:dyDescent="0.2">
      <c r="A722" s="81"/>
      <c r="B722" s="49"/>
      <c r="C722" s="14" t="s">
        <v>1825</v>
      </c>
      <c r="D722" s="95"/>
      <c r="E722" s="53"/>
      <c r="F722" s="21"/>
      <c r="G722" s="21"/>
      <c r="H722" s="21"/>
      <c r="I722" s="21">
        <v>162.12</v>
      </c>
      <c r="J722" s="21"/>
      <c r="K722" s="21"/>
      <c r="L722" s="21">
        <f>F722+I722</f>
        <v>162.12</v>
      </c>
      <c r="M722" s="21">
        <f>G722+J722</f>
        <v>0</v>
      </c>
      <c r="N722" s="21">
        <f>H722+K722</f>
        <v>0</v>
      </c>
      <c r="O722" s="66"/>
      <c r="P722" s="66"/>
      <c r="Q722" s="68"/>
    </row>
    <row r="723" spans="1:17" ht="26.25" customHeight="1" x14ac:dyDescent="0.2">
      <c r="A723" s="80" t="s">
        <v>1441</v>
      </c>
      <c r="B723" s="48"/>
      <c r="C723" s="10"/>
      <c r="D723" s="69"/>
      <c r="E723" s="71"/>
      <c r="F723" s="73">
        <f>F724+G724+H724</f>
        <v>103.2</v>
      </c>
      <c r="G723" s="74"/>
      <c r="H723" s="75"/>
      <c r="I723" s="73">
        <f>I724+J724+K724</f>
        <v>169.92000000000002</v>
      </c>
      <c r="J723" s="74"/>
      <c r="K723" s="75"/>
      <c r="L723" s="73">
        <f>L724+M724+N724</f>
        <v>273.12</v>
      </c>
      <c r="M723" s="74"/>
      <c r="N723" s="75"/>
      <c r="O723" s="76"/>
      <c r="P723" s="76"/>
      <c r="Q723" s="78"/>
    </row>
    <row r="724" spans="1:17" ht="26.25" customHeight="1" x14ac:dyDescent="0.2">
      <c r="A724" s="81"/>
      <c r="B724" s="49"/>
      <c r="C724" s="14" t="s">
        <v>1537</v>
      </c>
      <c r="D724" s="70"/>
      <c r="E724" s="72"/>
      <c r="F724" s="26">
        <f t="shared" ref="F724:N724" si="16">F720+F722</f>
        <v>0</v>
      </c>
      <c r="G724" s="26">
        <f t="shared" si="16"/>
        <v>0</v>
      </c>
      <c r="H724" s="26">
        <f t="shared" si="16"/>
        <v>103.2</v>
      </c>
      <c r="I724" s="26">
        <f t="shared" si="16"/>
        <v>162.12</v>
      </c>
      <c r="J724" s="26">
        <f t="shared" si="16"/>
        <v>0</v>
      </c>
      <c r="K724" s="26">
        <f t="shared" si="16"/>
        <v>7.8</v>
      </c>
      <c r="L724" s="26">
        <f t="shared" si="16"/>
        <v>162.12</v>
      </c>
      <c r="M724" s="26">
        <f t="shared" si="16"/>
        <v>0</v>
      </c>
      <c r="N724" s="26">
        <f t="shared" si="16"/>
        <v>111</v>
      </c>
      <c r="O724" s="77"/>
      <c r="P724" s="77"/>
      <c r="Q724" s="79"/>
    </row>
    <row r="725" spans="1:17" ht="22.5" customHeight="1" x14ac:dyDescent="0.2">
      <c r="A725" s="80" t="s">
        <v>1826</v>
      </c>
      <c r="B725" s="48">
        <v>1</v>
      </c>
      <c r="C725" s="10" t="s">
        <v>1827</v>
      </c>
      <c r="D725" s="94">
        <v>26602</v>
      </c>
      <c r="E725" s="84" t="s">
        <v>1828</v>
      </c>
      <c r="F725" s="86">
        <f>F726+G726+H726</f>
        <v>612.09</v>
      </c>
      <c r="G725" s="96"/>
      <c r="H725" s="97"/>
      <c r="I725" s="86">
        <f>I726+J726+K726</f>
        <v>0</v>
      </c>
      <c r="J725" s="96"/>
      <c r="K725" s="97"/>
      <c r="L725" s="86">
        <f>L726+M726+N726</f>
        <v>612.09</v>
      </c>
      <c r="M725" s="96"/>
      <c r="N725" s="97"/>
      <c r="O725" s="82" t="s">
        <v>173</v>
      </c>
      <c r="P725" s="82" t="s">
        <v>1829</v>
      </c>
      <c r="Q725" s="67"/>
    </row>
    <row r="726" spans="1:17" ht="22.5" customHeight="1" x14ac:dyDescent="0.2">
      <c r="A726" s="81"/>
      <c r="B726" s="49"/>
      <c r="C726" s="14" t="s">
        <v>1059</v>
      </c>
      <c r="D726" s="95"/>
      <c r="E726" s="85"/>
      <c r="F726" s="22"/>
      <c r="G726" s="22">
        <v>612.09</v>
      </c>
      <c r="H726" s="22"/>
      <c r="I726" s="22"/>
      <c r="J726" s="22"/>
      <c r="K726" s="22"/>
      <c r="L726" s="22">
        <f>F726+I726</f>
        <v>0</v>
      </c>
      <c r="M726" s="22">
        <f>G726+J726</f>
        <v>612.09</v>
      </c>
      <c r="N726" s="22">
        <f>H726+K726</f>
        <v>0</v>
      </c>
      <c r="O726" s="83"/>
      <c r="P726" s="83"/>
      <c r="Q726" s="68"/>
    </row>
    <row r="727" spans="1:17" ht="22.5" customHeight="1" x14ac:dyDescent="0.2">
      <c r="A727" s="80" t="s">
        <v>1826</v>
      </c>
      <c r="B727" s="48">
        <v>2</v>
      </c>
      <c r="C727" s="10" t="s">
        <v>977</v>
      </c>
      <c r="D727" s="94">
        <v>26602</v>
      </c>
      <c r="E727" s="52" t="s">
        <v>1830</v>
      </c>
      <c r="F727" s="86">
        <f>F728+G728+H728</f>
        <v>139.88999999999999</v>
      </c>
      <c r="G727" s="96"/>
      <c r="H727" s="97"/>
      <c r="I727" s="86">
        <f>I728+J728+K728</f>
        <v>0</v>
      </c>
      <c r="J727" s="96"/>
      <c r="K727" s="97"/>
      <c r="L727" s="86">
        <f>L728+M728+N728</f>
        <v>139.88999999999999</v>
      </c>
      <c r="M727" s="96"/>
      <c r="N727" s="97"/>
      <c r="O727" s="82" t="s">
        <v>1590</v>
      </c>
      <c r="P727" s="82" t="s">
        <v>559</v>
      </c>
      <c r="Q727" s="67"/>
    </row>
    <row r="728" spans="1:17" ht="22.5" customHeight="1" x14ac:dyDescent="0.2">
      <c r="A728" s="81"/>
      <c r="B728" s="49"/>
      <c r="C728" s="14" t="s">
        <v>1627</v>
      </c>
      <c r="D728" s="95"/>
      <c r="E728" s="53"/>
      <c r="F728" s="22"/>
      <c r="G728" s="22">
        <v>139.88999999999999</v>
      </c>
      <c r="H728" s="22"/>
      <c r="I728" s="22"/>
      <c r="J728" s="22"/>
      <c r="K728" s="22"/>
      <c r="L728" s="22">
        <f>F728+I728</f>
        <v>0</v>
      </c>
      <c r="M728" s="22">
        <f>G728+J728</f>
        <v>139.88999999999999</v>
      </c>
      <c r="N728" s="22">
        <f>H728+K728</f>
        <v>0</v>
      </c>
      <c r="O728" s="83"/>
      <c r="P728" s="83"/>
      <c r="Q728" s="68"/>
    </row>
    <row r="729" spans="1:17" ht="22.5" customHeight="1" x14ac:dyDescent="0.2">
      <c r="A729" s="80" t="s">
        <v>1826</v>
      </c>
      <c r="B729" s="48">
        <v>3</v>
      </c>
      <c r="C729" s="10" t="s">
        <v>1534</v>
      </c>
      <c r="D729" s="94">
        <v>26602</v>
      </c>
      <c r="E729" s="52" t="s">
        <v>1670</v>
      </c>
      <c r="F729" s="86">
        <v>96</v>
      </c>
      <c r="G729" s="96"/>
      <c r="H729" s="97"/>
      <c r="I729" s="86">
        <f>I730+J730+K730</f>
        <v>0</v>
      </c>
      <c r="J729" s="96"/>
      <c r="K729" s="97"/>
      <c r="L729" s="86">
        <v>96</v>
      </c>
      <c r="M729" s="96"/>
      <c r="N729" s="97"/>
      <c r="O729" s="82" t="s">
        <v>194</v>
      </c>
      <c r="P729" s="82" t="s">
        <v>540</v>
      </c>
      <c r="Q729" s="67"/>
    </row>
    <row r="730" spans="1:17" ht="22.5" customHeight="1" x14ac:dyDescent="0.2">
      <c r="A730" s="81"/>
      <c r="B730" s="49"/>
      <c r="C730" s="14" t="s">
        <v>1154</v>
      </c>
      <c r="D730" s="95"/>
      <c r="E730" s="53"/>
      <c r="F730" s="22"/>
      <c r="G730" s="22">
        <v>55</v>
      </c>
      <c r="H730" s="22">
        <v>41</v>
      </c>
      <c r="I730" s="22"/>
      <c r="J730" s="22"/>
      <c r="K730" s="22"/>
      <c r="L730" s="22">
        <v>0</v>
      </c>
      <c r="M730" s="22">
        <v>55</v>
      </c>
      <c r="N730" s="22">
        <v>41</v>
      </c>
      <c r="O730" s="83"/>
      <c r="P730" s="83"/>
      <c r="Q730" s="68"/>
    </row>
    <row r="731" spans="1:17" ht="22.5" customHeight="1" x14ac:dyDescent="0.2">
      <c r="A731" s="80" t="s">
        <v>1826</v>
      </c>
      <c r="B731" s="48">
        <v>4</v>
      </c>
      <c r="C731" s="10" t="s">
        <v>1831</v>
      </c>
      <c r="D731" s="94">
        <v>26602</v>
      </c>
      <c r="E731" s="52" t="s">
        <v>1832</v>
      </c>
      <c r="F731" s="86">
        <v>48</v>
      </c>
      <c r="G731" s="96"/>
      <c r="H731" s="97"/>
      <c r="I731" s="86">
        <f>I732+J732+K732</f>
        <v>0</v>
      </c>
      <c r="J731" s="96"/>
      <c r="K731" s="97"/>
      <c r="L731" s="86">
        <v>48</v>
      </c>
      <c r="M731" s="96"/>
      <c r="N731" s="97"/>
      <c r="O731" s="82" t="s">
        <v>932</v>
      </c>
      <c r="P731" s="82" t="s">
        <v>1836</v>
      </c>
      <c r="Q731" s="67"/>
    </row>
    <row r="732" spans="1:17" ht="22.5" customHeight="1" x14ac:dyDescent="0.2">
      <c r="A732" s="81"/>
      <c r="B732" s="49"/>
      <c r="C732" s="14" t="s">
        <v>1837</v>
      </c>
      <c r="D732" s="95"/>
      <c r="E732" s="53"/>
      <c r="F732" s="22">
        <v>3</v>
      </c>
      <c r="G732" s="22">
        <v>44</v>
      </c>
      <c r="H732" s="22">
        <v>1</v>
      </c>
      <c r="I732" s="22"/>
      <c r="J732" s="22"/>
      <c r="K732" s="22"/>
      <c r="L732" s="22">
        <v>3</v>
      </c>
      <c r="M732" s="22">
        <v>44</v>
      </c>
      <c r="N732" s="22">
        <v>1</v>
      </c>
      <c r="O732" s="83"/>
      <c r="P732" s="83"/>
      <c r="Q732" s="68"/>
    </row>
    <row r="733" spans="1:17" ht="22.5" customHeight="1" x14ac:dyDescent="0.2">
      <c r="A733" s="80" t="s">
        <v>1826</v>
      </c>
      <c r="B733" s="48">
        <v>5</v>
      </c>
      <c r="C733" s="10" t="s">
        <v>1757</v>
      </c>
      <c r="D733" s="94">
        <v>26602</v>
      </c>
      <c r="E733" s="52" t="s">
        <v>1838</v>
      </c>
      <c r="F733" s="86">
        <v>615</v>
      </c>
      <c r="G733" s="96"/>
      <c r="H733" s="97"/>
      <c r="I733" s="86">
        <f>I734+J734+K734</f>
        <v>0</v>
      </c>
      <c r="J733" s="96"/>
      <c r="K733" s="97"/>
      <c r="L733" s="86">
        <v>615</v>
      </c>
      <c r="M733" s="96"/>
      <c r="N733" s="97"/>
      <c r="O733" s="82" t="s">
        <v>173</v>
      </c>
      <c r="P733" s="82" t="s">
        <v>1840</v>
      </c>
      <c r="Q733" s="67"/>
    </row>
    <row r="734" spans="1:17" ht="22.5" customHeight="1" x14ac:dyDescent="0.2">
      <c r="A734" s="81"/>
      <c r="B734" s="49"/>
      <c r="C734" s="14" t="s">
        <v>1841</v>
      </c>
      <c r="D734" s="95"/>
      <c r="E734" s="53"/>
      <c r="F734" s="22"/>
      <c r="G734" s="22">
        <v>615</v>
      </c>
      <c r="H734" s="22"/>
      <c r="I734" s="22"/>
      <c r="J734" s="22"/>
      <c r="K734" s="22"/>
      <c r="L734" s="22">
        <v>0</v>
      </c>
      <c r="M734" s="22">
        <v>615</v>
      </c>
      <c r="N734" s="22">
        <v>0</v>
      </c>
      <c r="O734" s="83"/>
      <c r="P734" s="83"/>
      <c r="Q734" s="68"/>
    </row>
    <row r="735" spans="1:17" ht="22.5" customHeight="1" x14ac:dyDescent="0.2">
      <c r="A735" s="80" t="s">
        <v>1826</v>
      </c>
      <c r="B735" s="48">
        <v>6</v>
      </c>
      <c r="C735" s="10" t="s">
        <v>1843</v>
      </c>
      <c r="D735" s="94">
        <v>26602</v>
      </c>
      <c r="E735" s="52" t="s">
        <v>1844</v>
      </c>
      <c r="F735" s="86">
        <v>241</v>
      </c>
      <c r="G735" s="96"/>
      <c r="H735" s="97"/>
      <c r="I735" s="86">
        <f>I736+J736+K736</f>
        <v>0</v>
      </c>
      <c r="J735" s="96"/>
      <c r="K735" s="97"/>
      <c r="L735" s="86">
        <v>241</v>
      </c>
      <c r="M735" s="96"/>
      <c r="N735" s="97"/>
      <c r="O735" s="82" t="s">
        <v>173</v>
      </c>
      <c r="P735" s="82" t="s">
        <v>245</v>
      </c>
      <c r="Q735" s="67"/>
    </row>
    <row r="736" spans="1:17" ht="22.5" customHeight="1" x14ac:dyDescent="0.2">
      <c r="A736" s="81"/>
      <c r="B736" s="49"/>
      <c r="C736" s="14" t="s">
        <v>1846</v>
      </c>
      <c r="D736" s="95"/>
      <c r="E736" s="53"/>
      <c r="F736" s="22"/>
      <c r="G736" s="22">
        <v>241</v>
      </c>
      <c r="H736" s="22"/>
      <c r="I736" s="22"/>
      <c r="J736" s="22"/>
      <c r="K736" s="22"/>
      <c r="L736" s="22">
        <v>0</v>
      </c>
      <c r="M736" s="22">
        <v>241</v>
      </c>
      <c r="N736" s="22">
        <v>0</v>
      </c>
      <c r="O736" s="83"/>
      <c r="P736" s="83"/>
      <c r="Q736" s="68"/>
    </row>
    <row r="737" spans="1:17" ht="22.5" customHeight="1" x14ac:dyDescent="0.2">
      <c r="A737" s="80" t="s">
        <v>1826</v>
      </c>
      <c r="B737" s="48">
        <v>7</v>
      </c>
      <c r="C737" s="10" t="s">
        <v>1847</v>
      </c>
      <c r="D737" s="94">
        <v>27013</v>
      </c>
      <c r="E737" s="52" t="s">
        <v>958</v>
      </c>
      <c r="F737" s="86">
        <v>15</v>
      </c>
      <c r="G737" s="96"/>
      <c r="H737" s="97"/>
      <c r="I737" s="86">
        <f>I738+J738+K738</f>
        <v>0</v>
      </c>
      <c r="J737" s="96"/>
      <c r="K737" s="97"/>
      <c r="L737" s="86">
        <v>15</v>
      </c>
      <c r="M737" s="96"/>
      <c r="N737" s="97"/>
      <c r="O737" s="82" t="s">
        <v>194</v>
      </c>
      <c r="P737" s="82" t="s">
        <v>1539</v>
      </c>
      <c r="Q737" s="67"/>
    </row>
    <row r="738" spans="1:17" ht="22.5" customHeight="1" x14ac:dyDescent="0.2">
      <c r="A738" s="81"/>
      <c r="B738" s="49"/>
      <c r="C738" s="14" t="s">
        <v>1849</v>
      </c>
      <c r="D738" s="95"/>
      <c r="E738" s="53"/>
      <c r="F738" s="22"/>
      <c r="G738" s="22">
        <v>15</v>
      </c>
      <c r="H738" s="22"/>
      <c r="I738" s="22"/>
      <c r="J738" s="22"/>
      <c r="K738" s="22"/>
      <c r="L738" s="22">
        <v>0</v>
      </c>
      <c r="M738" s="22">
        <v>15</v>
      </c>
      <c r="N738" s="22">
        <v>0</v>
      </c>
      <c r="O738" s="83"/>
      <c r="P738" s="83"/>
      <c r="Q738" s="68"/>
    </row>
    <row r="739" spans="1:17" ht="22.5" customHeight="1" x14ac:dyDescent="0.2">
      <c r="A739" s="80" t="s">
        <v>1826</v>
      </c>
      <c r="B739" s="48">
        <v>8</v>
      </c>
      <c r="C739" s="10" t="s">
        <v>844</v>
      </c>
      <c r="D739" s="94">
        <v>27013</v>
      </c>
      <c r="E739" s="52" t="s">
        <v>1850</v>
      </c>
      <c r="F739" s="86">
        <v>198</v>
      </c>
      <c r="G739" s="96"/>
      <c r="H739" s="97"/>
      <c r="I739" s="86">
        <f>I740+J740+K740</f>
        <v>0</v>
      </c>
      <c r="J739" s="96"/>
      <c r="K739" s="97"/>
      <c r="L739" s="86">
        <v>198</v>
      </c>
      <c r="M739" s="96"/>
      <c r="N739" s="97"/>
      <c r="O739" s="82" t="s">
        <v>194</v>
      </c>
      <c r="P739" s="82" t="s">
        <v>1255</v>
      </c>
      <c r="Q739" s="67"/>
    </row>
    <row r="740" spans="1:17" ht="22.5" customHeight="1" x14ac:dyDescent="0.2">
      <c r="A740" s="81"/>
      <c r="B740" s="49"/>
      <c r="C740" s="14" t="s">
        <v>159</v>
      </c>
      <c r="D740" s="95"/>
      <c r="E740" s="53"/>
      <c r="F740" s="22"/>
      <c r="G740" s="22">
        <v>147</v>
      </c>
      <c r="H740" s="22">
        <v>51</v>
      </c>
      <c r="I740" s="22"/>
      <c r="J740" s="22"/>
      <c r="K740" s="22"/>
      <c r="L740" s="22">
        <v>0</v>
      </c>
      <c r="M740" s="22">
        <v>147</v>
      </c>
      <c r="N740" s="22">
        <v>51</v>
      </c>
      <c r="O740" s="83"/>
      <c r="P740" s="83"/>
      <c r="Q740" s="68"/>
    </row>
    <row r="741" spans="1:17" ht="30" customHeight="1" x14ac:dyDescent="0.2">
      <c r="A741" s="80" t="s">
        <v>1826</v>
      </c>
      <c r="B741" s="48">
        <v>9</v>
      </c>
      <c r="C741" s="10" t="s">
        <v>1852</v>
      </c>
      <c r="D741" s="94">
        <v>27013</v>
      </c>
      <c r="E741" s="52" t="s">
        <v>1707</v>
      </c>
      <c r="F741" s="86">
        <v>93</v>
      </c>
      <c r="G741" s="96"/>
      <c r="H741" s="97"/>
      <c r="I741" s="86">
        <f>I742+J742+K742</f>
        <v>0</v>
      </c>
      <c r="J741" s="96"/>
      <c r="K741" s="97"/>
      <c r="L741" s="86">
        <v>93</v>
      </c>
      <c r="M741" s="96"/>
      <c r="N741" s="97"/>
      <c r="O741" s="82" t="s">
        <v>194</v>
      </c>
      <c r="P741" s="82" t="s">
        <v>204</v>
      </c>
      <c r="Q741" s="67"/>
    </row>
    <row r="742" spans="1:17" ht="30" customHeight="1" x14ac:dyDescent="0.2">
      <c r="A742" s="81"/>
      <c r="B742" s="49"/>
      <c r="C742" s="14" t="s">
        <v>1853</v>
      </c>
      <c r="D742" s="95"/>
      <c r="E742" s="53"/>
      <c r="F742" s="22"/>
      <c r="G742" s="22">
        <v>74</v>
      </c>
      <c r="H742" s="22">
        <v>19</v>
      </c>
      <c r="I742" s="22"/>
      <c r="J742" s="22"/>
      <c r="K742" s="22"/>
      <c r="L742" s="22">
        <v>0</v>
      </c>
      <c r="M742" s="22">
        <v>74</v>
      </c>
      <c r="N742" s="22">
        <v>19</v>
      </c>
      <c r="O742" s="83"/>
      <c r="P742" s="83"/>
      <c r="Q742" s="68"/>
    </row>
    <row r="743" spans="1:17" ht="22.5" customHeight="1" x14ac:dyDescent="0.2">
      <c r="A743" s="80" t="s">
        <v>1826</v>
      </c>
      <c r="B743" s="48">
        <v>10</v>
      </c>
      <c r="C743" s="10" t="s">
        <v>460</v>
      </c>
      <c r="D743" s="94">
        <v>27013</v>
      </c>
      <c r="E743" s="52" t="s">
        <v>1844</v>
      </c>
      <c r="F743" s="86">
        <v>15</v>
      </c>
      <c r="G743" s="96"/>
      <c r="H743" s="97"/>
      <c r="I743" s="86">
        <f>I744+J744+K744</f>
        <v>0</v>
      </c>
      <c r="J743" s="96"/>
      <c r="K743" s="97"/>
      <c r="L743" s="86">
        <v>15</v>
      </c>
      <c r="M743" s="96"/>
      <c r="N743" s="97"/>
      <c r="O743" s="82" t="s">
        <v>194</v>
      </c>
      <c r="P743" s="82" t="s">
        <v>1433</v>
      </c>
      <c r="Q743" s="67"/>
    </row>
    <row r="744" spans="1:17" ht="33.75" customHeight="1" x14ac:dyDescent="0.2">
      <c r="A744" s="81"/>
      <c r="B744" s="49"/>
      <c r="C744" s="14" t="s">
        <v>1412</v>
      </c>
      <c r="D744" s="95"/>
      <c r="E744" s="53"/>
      <c r="F744" s="22"/>
      <c r="G744" s="22">
        <v>15</v>
      </c>
      <c r="H744" s="22"/>
      <c r="I744" s="22"/>
      <c r="J744" s="22"/>
      <c r="K744" s="22"/>
      <c r="L744" s="22">
        <v>0</v>
      </c>
      <c r="M744" s="22">
        <v>15</v>
      </c>
      <c r="N744" s="22">
        <v>0</v>
      </c>
      <c r="O744" s="83"/>
      <c r="P744" s="83"/>
      <c r="Q744" s="68"/>
    </row>
    <row r="745" spans="1:17" ht="22.5" customHeight="1" x14ac:dyDescent="0.2">
      <c r="A745" s="80" t="s">
        <v>1826</v>
      </c>
      <c r="B745" s="48">
        <v>11</v>
      </c>
      <c r="C745" s="10" t="s">
        <v>1570</v>
      </c>
      <c r="D745" s="94">
        <v>27389</v>
      </c>
      <c r="E745" s="52" t="s">
        <v>1528</v>
      </c>
      <c r="F745" s="86">
        <v>12</v>
      </c>
      <c r="G745" s="96"/>
      <c r="H745" s="97"/>
      <c r="I745" s="86">
        <f>I746+J746+K746</f>
        <v>0</v>
      </c>
      <c r="J745" s="96"/>
      <c r="K745" s="97"/>
      <c r="L745" s="86">
        <v>12</v>
      </c>
      <c r="M745" s="96"/>
      <c r="N745" s="97"/>
      <c r="O745" s="82" t="s">
        <v>194</v>
      </c>
      <c r="P745" s="82" t="s">
        <v>703</v>
      </c>
      <c r="Q745" s="67"/>
    </row>
    <row r="746" spans="1:17" ht="22.5" customHeight="1" x14ac:dyDescent="0.2">
      <c r="A746" s="81"/>
      <c r="B746" s="49"/>
      <c r="C746" s="14" t="s">
        <v>1499</v>
      </c>
      <c r="D746" s="95"/>
      <c r="E746" s="53"/>
      <c r="F746" s="22"/>
      <c r="G746" s="22">
        <v>12</v>
      </c>
      <c r="H746" s="22"/>
      <c r="I746" s="22"/>
      <c r="J746" s="22"/>
      <c r="K746" s="22"/>
      <c r="L746" s="22">
        <v>0</v>
      </c>
      <c r="M746" s="22">
        <v>12</v>
      </c>
      <c r="N746" s="22">
        <v>0</v>
      </c>
      <c r="O746" s="83"/>
      <c r="P746" s="83"/>
      <c r="Q746" s="68"/>
    </row>
    <row r="747" spans="1:17" ht="22.5" customHeight="1" x14ac:dyDescent="0.2">
      <c r="A747" s="80" t="s">
        <v>1826</v>
      </c>
      <c r="B747" s="48">
        <v>12</v>
      </c>
      <c r="C747" s="10" t="s">
        <v>1195</v>
      </c>
      <c r="D747" s="94">
        <v>27389</v>
      </c>
      <c r="E747" s="52" t="s">
        <v>1844</v>
      </c>
      <c r="F747" s="86">
        <v>22</v>
      </c>
      <c r="G747" s="96"/>
      <c r="H747" s="97"/>
      <c r="I747" s="86">
        <f>I748+J748+K748</f>
        <v>0</v>
      </c>
      <c r="J747" s="96"/>
      <c r="K747" s="97"/>
      <c r="L747" s="86">
        <v>22</v>
      </c>
      <c r="M747" s="96"/>
      <c r="N747" s="97"/>
      <c r="O747" s="82" t="s">
        <v>194</v>
      </c>
      <c r="P747" s="82" t="s">
        <v>660</v>
      </c>
      <c r="Q747" s="67"/>
    </row>
    <row r="748" spans="1:17" ht="22.5" customHeight="1" x14ac:dyDescent="0.2">
      <c r="A748" s="81"/>
      <c r="B748" s="49"/>
      <c r="C748" s="14" t="s">
        <v>1855</v>
      </c>
      <c r="D748" s="95"/>
      <c r="E748" s="53"/>
      <c r="F748" s="22"/>
      <c r="G748" s="22">
        <v>22</v>
      </c>
      <c r="H748" s="22"/>
      <c r="I748" s="22"/>
      <c r="J748" s="22"/>
      <c r="K748" s="22"/>
      <c r="L748" s="22">
        <v>0</v>
      </c>
      <c r="M748" s="22">
        <v>22</v>
      </c>
      <c r="N748" s="22">
        <v>0</v>
      </c>
      <c r="O748" s="83"/>
      <c r="P748" s="83"/>
      <c r="Q748" s="68"/>
    </row>
    <row r="749" spans="1:17" ht="22.5" customHeight="1" x14ac:dyDescent="0.2">
      <c r="A749" s="80" t="s">
        <v>1826</v>
      </c>
      <c r="B749" s="48">
        <v>13</v>
      </c>
      <c r="C749" s="10" t="s">
        <v>1856</v>
      </c>
      <c r="D749" s="94">
        <v>27750</v>
      </c>
      <c r="E749" s="52" t="s">
        <v>958</v>
      </c>
      <c r="F749" s="86">
        <v>37</v>
      </c>
      <c r="G749" s="96"/>
      <c r="H749" s="97"/>
      <c r="I749" s="86">
        <f>I750+J750+K750</f>
        <v>0</v>
      </c>
      <c r="J749" s="96"/>
      <c r="K749" s="97"/>
      <c r="L749" s="86">
        <v>37</v>
      </c>
      <c r="M749" s="96"/>
      <c r="N749" s="97"/>
      <c r="O749" s="82" t="s">
        <v>194</v>
      </c>
      <c r="P749" s="82" t="s">
        <v>1368</v>
      </c>
      <c r="Q749" s="67"/>
    </row>
    <row r="750" spans="1:17" ht="22.5" customHeight="1" x14ac:dyDescent="0.2">
      <c r="A750" s="81"/>
      <c r="B750" s="49"/>
      <c r="C750" s="14" t="s">
        <v>482</v>
      </c>
      <c r="D750" s="95"/>
      <c r="E750" s="53"/>
      <c r="F750" s="22"/>
      <c r="G750" s="22">
        <v>37</v>
      </c>
      <c r="H750" s="22"/>
      <c r="I750" s="22"/>
      <c r="J750" s="22"/>
      <c r="K750" s="22"/>
      <c r="L750" s="22">
        <v>0</v>
      </c>
      <c r="M750" s="22">
        <v>37</v>
      </c>
      <c r="N750" s="22">
        <v>0</v>
      </c>
      <c r="O750" s="83"/>
      <c r="P750" s="83"/>
      <c r="Q750" s="68"/>
    </row>
    <row r="751" spans="1:17" ht="22.5" customHeight="1" x14ac:dyDescent="0.2">
      <c r="A751" s="80" t="s">
        <v>1826</v>
      </c>
      <c r="B751" s="48"/>
      <c r="C751" s="10"/>
      <c r="D751" s="69"/>
      <c r="E751" s="71"/>
      <c r="F751" s="73">
        <f>F752+G752+H752</f>
        <v>2143.98</v>
      </c>
      <c r="G751" s="74"/>
      <c r="H751" s="75"/>
      <c r="I751" s="73">
        <f>I752+J752+K752</f>
        <v>0</v>
      </c>
      <c r="J751" s="74"/>
      <c r="K751" s="75"/>
      <c r="L751" s="73">
        <f>L752+M752+N752</f>
        <v>2143.98</v>
      </c>
      <c r="M751" s="74"/>
      <c r="N751" s="75"/>
      <c r="O751" s="76"/>
      <c r="P751" s="76"/>
      <c r="Q751" s="78"/>
    </row>
    <row r="752" spans="1:17" ht="22.5" customHeight="1" x14ac:dyDescent="0.2">
      <c r="A752" s="81"/>
      <c r="B752" s="49"/>
      <c r="C752" s="14" t="s">
        <v>985</v>
      </c>
      <c r="D752" s="70"/>
      <c r="E752" s="72"/>
      <c r="F752" s="26">
        <f t="shared" ref="F752:N752" si="17">F726+F728+F730+F732+F734+F736+F738+F740+F742+F744+F746+F748+F750</f>
        <v>3</v>
      </c>
      <c r="G752" s="26">
        <f t="shared" si="17"/>
        <v>2028.98</v>
      </c>
      <c r="H752" s="26">
        <f t="shared" si="17"/>
        <v>112</v>
      </c>
      <c r="I752" s="26">
        <f t="shared" si="17"/>
        <v>0</v>
      </c>
      <c r="J752" s="26">
        <f t="shared" si="17"/>
        <v>0</v>
      </c>
      <c r="K752" s="26">
        <f t="shared" si="17"/>
        <v>0</v>
      </c>
      <c r="L752" s="26">
        <f t="shared" si="17"/>
        <v>3</v>
      </c>
      <c r="M752" s="26">
        <f t="shared" si="17"/>
        <v>2028.98</v>
      </c>
      <c r="N752" s="26">
        <f t="shared" si="17"/>
        <v>112</v>
      </c>
      <c r="O752" s="77"/>
      <c r="P752" s="77"/>
      <c r="Q752" s="79"/>
    </row>
    <row r="753" spans="1:17" ht="30.75" customHeight="1" x14ac:dyDescent="0.2">
      <c r="A753" s="80" t="s">
        <v>1857</v>
      </c>
      <c r="B753" s="48">
        <v>1</v>
      </c>
      <c r="C753" s="10" t="s">
        <v>1306</v>
      </c>
      <c r="D753" s="98" t="s">
        <v>1858</v>
      </c>
      <c r="E753" s="52" t="s">
        <v>1859</v>
      </c>
      <c r="F753" s="54">
        <f>F754+G754+H754</f>
        <v>12.7</v>
      </c>
      <c r="G753" s="90"/>
      <c r="H753" s="91"/>
      <c r="I753" s="54">
        <f>I754+J754+K754</f>
        <v>2.78</v>
      </c>
      <c r="J753" s="90"/>
      <c r="K753" s="91"/>
      <c r="L753" s="54">
        <f>L754+M754+N754</f>
        <v>15.479999999999999</v>
      </c>
      <c r="M753" s="90"/>
      <c r="N753" s="91"/>
      <c r="O753" s="65" t="s">
        <v>1862</v>
      </c>
      <c r="P753" s="65" t="s">
        <v>1863</v>
      </c>
      <c r="Q753" s="67"/>
    </row>
    <row r="754" spans="1:17" ht="30.75" customHeight="1" x14ac:dyDescent="0.2">
      <c r="A754" s="81"/>
      <c r="B754" s="49"/>
      <c r="C754" s="14" t="s">
        <v>993</v>
      </c>
      <c r="D754" s="95"/>
      <c r="E754" s="53"/>
      <c r="F754" s="21"/>
      <c r="G754" s="21"/>
      <c r="H754" s="21">
        <v>12.7</v>
      </c>
      <c r="I754" s="21"/>
      <c r="J754" s="21"/>
      <c r="K754" s="21">
        <v>2.78</v>
      </c>
      <c r="L754" s="21">
        <f>F754+I754</f>
        <v>0</v>
      </c>
      <c r="M754" s="21">
        <f>G754+J754</f>
        <v>0</v>
      </c>
      <c r="N754" s="21">
        <f>H754+K754</f>
        <v>15.479999999999999</v>
      </c>
      <c r="O754" s="66"/>
      <c r="P754" s="66"/>
      <c r="Q754" s="68"/>
    </row>
    <row r="755" spans="1:17" ht="43.5" customHeight="1" x14ac:dyDescent="0.2">
      <c r="A755" s="80" t="s">
        <v>1857</v>
      </c>
      <c r="B755" s="48">
        <v>2</v>
      </c>
      <c r="C755" s="10" t="s">
        <v>1848</v>
      </c>
      <c r="D755" s="98" t="s">
        <v>146</v>
      </c>
      <c r="E755" s="52" t="s">
        <v>1493</v>
      </c>
      <c r="F755" s="54">
        <f>F756+G756+H756</f>
        <v>0</v>
      </c>
      <c r="G755" s="90"/>
      <c r="H755" s="91"/>
      <c r="I755" s="54">
        <f>I756+J756+K756</f>
        <v>557.37</v>
      </c>
      <c r="J755" s="90"/>
      <c r="K755" s="91"/>
      <c r="L755" s="54">
        <f>L756+M756+N756</f>
        <v>557.37</v>
      </c>
      <c r="M755" s="90"/>
      <c r="N755" s="91"/>
      <c r="O755" s="65" t="s">
        <v>1298</v>
      </c>
      <c r="P755" s="65" t="s">
        <v>1864</v>
      </c>
      <c r="Q755" s="67"/>
    </row>
    <row r="756" spans="1:17" ht="43.5" customHeight="1" x14ac:dyDescent="0.2">
      <c r="A756" s="81"/>
      <c r="B756" s="49"/>
      <c r="C756" s="14" t="s">
        <v>1112</v>
      </c>
      <c r="D756" s="95"/>
      <c r="E756" s="53"/>
      <c r="F756" s="21"/>
      <c r="G756" s="21"/>
      <c r="H756" s="21"/>
      <c r="I756" s="21">
        <v>557.37</v>
      </c>
      <c r="J756" s="21"/>
      <c r="K756" s="21"/>
      <c r="L756" s="21">
        <f>F756+I756</f>
        <v>557.37</v>
      </c>
      <c r="M756" s="21">
        <f>G756+J756</f>
        <v>0</v>
      </c>
      <c r="N756" s="21">
        <f>H756+K756</f>
        <v>0</v>
      </c>
      <c r="O756" s="66"/>
      <c r="P756" s="66"/>
      <c r="Q756" s="68"/>
    </row>
    <row r="757" spans="1:17" ht="22.5" customHeight="1" x14ac:dyDescent="0.2">
      <c r="A757" s="80" t="s">
        <v>1857</v>
      </c>
      <c r="B757" s="48">
        <v>3</v>
      </c>
      <c r="C757" s="10" t="s">
        <v>376</v>
      </c>
      <c r="D757" s="98" t="s">
        <v>146</v>
      </c>
      <c r="E757" s="52" t="s">
        <v>911</v>
      </c>
      <c r="F757" s="54">
        <f>F758+G758+H758</f>
        <v>0</v>
      </c>
      <c r="G757" s="90"/>
      <c r="H757" s="91"/>
      <c r="I757" s="54">
        <f>I758+J758+K758</f>
        <v>156.19</v>
      </c>
      <c r="J757" s="90"/>
      <c r="K757" s="91"/>
      <c r="L757" s="54">
        <f>L758+M758+N758</f>
        <v>156.19</v>
      </c>
      <c r="M757" s="90"/>
      <c r="N757" s="91"/>
      <c r="O757" s="65" t="s">
        <v>194</v>
      </c>
      <c r="P757" s="65" t="s">
        <v>44</v>
      </c>
      <c r="Q757" s="67"/>
    </row>
    <row r="758" spans="1:17" ht="22.5" customHeight="1" x14ac:dyDescent="0.2">
      <c r="A758" s="81"/>
      <c r="B758" s="49"/>
      <c r="C758" s="14" t="s">
        <v>1865</v>
      </c>
      <c r="D758" s="95"/>
      <c r="E758" s="53"/>
      <c r="F758" s="21"/>
      <c r="G758" s="21"/>
      <c r="H758" s="21"/>
      <c r="I758" s="21">
        <v>156.19</v>
      </c>
      <c r="J758" s="21"/>
      <c r="K758" s="21"/>
      <c r="L758" s="21">
        <f>F758+I758</f>
        <v>156.19</v>
      </c>
      <c r="M758" s="21">
        <f>G758+J758</f>
        <v>0</v>
      </c>
      <c r="N758" s="21">
        <f>H758+K758</f>
        <v>0</v>
      </c>
      <c r="O758" s="66"/>
      <c r="P758" s="66"/>
      <c r="Q758" s="68"/>
    </row>
    <row r="759" spans="1:17" ht="22.5" customHeight="1" x14ac:dyDescent="0.2">
      <c r="A759" s="80" t="s">
        <v>1857</v>
      </c>
      <c r="B759" s="48">
        <v>4</v>
      </c>
      <c r="C759" s="10" t="s">
        <v>362</v>
      </c>
      <c r="D759" s="98" t="s">
        <v>1866</v>
      </c>
      <c r="E759" s="84" t="s">
        <v>1527</v>
      </c>
      <c r="F759" s="54">
        <f>F760+G760+H760</f>
        <v>0</v>
      </c>
      <c r="G759" s="90"/>
      <c r="H759" s="91"/>
      <c r="I759" s="54">
        <f>I760+J760+K760</f>
        <v>8.77</v>
      </c>
      <c r="J759" s="90"/>
      <c r="K759" s="91"/>
      <c r="L759" s="54">
        <f>L760+M760+N760</f>
        <v>8.77</v>
      </c>
      <c r="M759" s="90"/>
      <c r="N759" s="91"/>
      <c r="O759" s="65" t="s">
        <v>686</v>
      </c>
      <c r="P759" s="65" t="s">
        <v>1867</v>
      </c>
      <c r="Q759" s="67"/>
    </row>
    <row r="760" spans="1:17" ht="22.5" customHeight="1" x14ac:dyDescent="0.2">
      <c r="A760" s="81"/>
      <c r="B760" s="49"/>
      <c r="C760" s="14" t="s">
        <v>1868</v>
      </c>
      <c r="D760" s="95"/>
      <c r="E760" s="85"/>
      <c r="F760" s="21"/>
      <c r="G760" s="21"/>
      <c r="H760" s="21"/>
      <c r="I760" s="21"/>
      <c r="J760" s="21">
        <v>4.79</v>
      </c>
      <c r="K760" s="21">
        <v>3.98</v>
      </c>
      <c r="L760" s="21">
        <f>F760+I760</f>
        <v>0</v>
      </c>
      <c r="M760" s="21">
        <f>G760+J760</f>
        <v>4.79</v>
      </c>
      <c r="N760" s="21">
        <f>H760+K760</f>
        <v>3.98</v>
      </c>
      <c r="O760" s="66"/>
      <c r="P760" s="66"/>
      <c r="Q760" s="68"/>
    </row>
    <row r="761" spans="1:17" ht="22.5" customHeight="1" x14ac:dyDescent="0.2">
      <c r="A761" s="80" t="s">
        <v>1857</v>
      </c>
      <c r="B761" s="48">
        <v>5</v>
      </c>
      <c r="C761" s="10" t="s">
        <v>239</v>
      </c>
      <c r="D761" s="98" t="s">
        <v>73</v>
      </c>
      <c r="E761" s="84" t="s">
        <v>1612</v>
      </c>
      <c r="F761" s="54">
        <f>F762+G762+H762</f>
        <v>5.72</v>
      </c>
      <c r="G761" s="90"/>
      <c r="H761" s="91"/>
      <c r="I761" s="54">
        <f>I762+J762+K762</f>
        <v>1.5</v>
      </c>
      <c r="J761" s="90"/>
      <c r="K761" s="91"/>
      <c r="L761" s="54">
        <f>L762+M762+N762</f>
        <v>7.2200000000000006</v>
      </c>
      <c r="M761" s="90"/>
      <c r="N761" s="91"/>
      <c r="O761" s="65" t="s">
        <v>585</v>
      </c>
      <c r="P761" s="65" t="s">
        <v>1607</v>
      </c>
      <c r="Q761" s="67" t="s">
        <v>86</v>
      </c>
    </row>
    <row r="762" spans="1:17" ht="22.5" customHeight="1" x14ac:dyDescent="0.2">
      <c r="A762" s="81"/>
      <c r="B762" s="49"/>
      <c r="C762" s="14" t="s">
        <v>1869</v>
      </c>
      <c r="D762" s="95"/>
      <c r="E762" s="85"/>
      <c r="F762" s="21"/>
      <c r="G762" s="21">
        <v>0.89</v>
      </c>
      <c r="H762" s="21">
        <v>4.83</v>
      </c>
      <c r="I762" s="21"/>
      <c r="J762" s="21">
        <v>1.5</v>
      </c>
      <c r="K762" s="21"/>
      <c r="L762" s="21">
        <f>F762+I762</f>
        <v>0</v>
      </c>
      <c r="M762" s="21">
        <f>G762+J762</f>
        <v>2.39</v>
      </c>
      <c r="N762" s="21">
        <f>H762+K762</f>
        <v>4.83</v>
      </c>
      <c r="O762" s="66"/>
      <c r="P762" s="66"/>
      <c r="Q762" s="68"/>
    </row>
    <row r="763" spans="1:17" ht="22.5" customHeight="1" x14ac:dyDescent="0.2">
      <c r="A763" s="80" t="s">
        <v>1857</v>
      </c>
      <c r="B763" s="48">
        <v>6</v>
      </c>
      <c r="C763" s="10" t="s">
        <v>1870</v>
      </c>
      <c r="D763" s="98" t="s">
        <v>616</v>
      </c>
      <c r="E763" s="84" t="s">
        <v>1405</v>
      </c>
      <c r="F763" s="54">
        <f>F764+G764+H764</f>
        <v>13.36</v>
      </c>
      <c r="G763" s="90"/>
      <c r="H763" s="91"/>
      <c r="I763" s="54">
        <f>I764+J764+K764</f>
        <v>22.54</v>
      </c>
      <c r="J763" s="90"/>
      <c r="K763" s="91"/>
      <c r="L763" s="54">
        <f>L764+M764+N764</f>
        <v>35.9</v>
      </c>
      <c r="M763" s="90"/>
      <c r="N763" s="91"/>
      <c r="O763" s="65" t="s">
        <v>1697</v>
      </c>
      <c r="P763" s="65" t="s">
        <v>68</v>
      </c>
      <c r="Q763" s="67" t="s">
        <v>86</v>
      </c>
    </row>
    <row r="764" spans="1:17" ht="22.5" customHeight="1" x14ac:dyDescent="0.2">
      <c r="A764" s="81"/>
      <c r="B764" s="49"/>
      <c r="C764" s="14" t="s">
        <v>1871</v>
      </c>
      <c r="D764" s="95"/>
      <c r="E764" s="85"/>
      <c r="F764" s="21"/>
      <c r="G764" s="21">
        <v>13.36</v>
      </c>
      <c r="H764" s="21"/>
      <c r="I764" s="21"/>
      <c r="J764" s="21">
        <v>22.54</v>
      </c>
      <c r="K764" s="21"/>
      <c r="L764" s="21">
        <f>F764+I764</f>
        <v>0</v>
      </c>
      <c r="M764" s="21">
        <f>G764+J764</f>
        <v>35.9</v>
      </c>
      <c r="N764" s="21">
        <f>H764+K764</f>
        <v>0</v>
      </c>
      <c r="O764" s="66"/>
      <c r="P764" s="66"/>
      <c r="Q764" s="68"/>
    </row>
    <row r="765" spans="1:17" ht="22.5" customHeight="1" x14ac:dyDescent="0.2">
      <c r="A765" s="80" t="s">
        <v>1857</v>
      </c>
      <c r="B765" s="48">
        <v>7</v>
      </c>
      <c r="C765" s="10" t="s">
        <v>1532</v>
      </c>
      <c r="D765" s="98" t="s">
        <v>1294</v>
      </c>
      <c r="E765" s="84" t="s">
        <v>972</v>
      </c>
      <c r="F765" s="54">
        <f>F766+G766+H766</f>
        <v>3.42</v>
      </c>
      <c r="G765" s="90"/>
      <c r="H765" s="91"/>
      <c r="I765" s="54">
        <f>I766+J766+K766</f>
        <v>4.1399999999999997</v>
      </c>
      <c r="J765" s="90"/>
      <c r="K765" s="91"/>
      <c r="L765" s="54">
        <f>L766+M766+N766</f>
        <v>7.5599999999999987</v>
      </c>
      <c r="M765" s="90"/>
      <c r="N765" s="91"/>
      <c r="O765" s="82" t="s">
        <v>1872</v>
      </c>
      <c r="P765" s="65" t="s">
        <v>1875</v>
      </c>
      <c r="Q765" s="67" t="s">
        <v>86</v>
      </c>
    </row>
    <row r="766" spans="1:17" ht="22.5" customHeight="1" x14ac:dyDescent="0.2">
      <c r="A766" s="81"/>
      <c r="B766" s="49"/>
      <c r="C766" s="14" t="s">
        <v>1876</v>
      </c>
      <c r="D766" s="95"/>
      <c r="E766" s="85"/>
      <c r="F766" s="21"/>
      <c r="G766" s="21">
        <v>0.98</v>
      </c>
      <c r="H766" s="21">
        <v>2.44</v>
      </c>
      <c r="I766" s="21"/>
      <c r="J766" s="21">
        <v>4.1399999999999997</v>
      </c>
      <c r="K766" s="21"/>
      <c r="L766" s="21">
        <f>F766+I766</f>
        <v>0</v>
      </c>
      <c r="M766" s="21">
        <f>G766+J766</f>
        <v>5.1199999999999992</v>
      </c>
      <c r="N766" s="21">
        <f>H766+K766</f>
        <v>2.44</v>
      </c>
      <c r="O766" s="83"/>
      <c r="P766" s="66"/>
      <c r="Q766" s="68"/>
    </row>
    <row r="767" spans="1:17" ht="22.5" customHeight="1" x14ac:dyDescent="0.2">
      <c r="A767" s="80" t="s">
        <v>1857</v>
      </c>
      <c r="B767" s="48">
        <v>8</v>
      </c>
      <c r="C767" s="27" t="s">
        <v>1879</v>
      </c>
      <c r="D767" s="39">
        <v>38082</v>
      </c>
      <c r="E767" s="98" t="s">
        <v>1880</v>
      </c>
      <c r="F767" s="54">
        <v>0</v>
      </c>
      <c r="G767" s="90"/>
      <c r="H767" s="91"/>
      <c r="I767" s="54">
        <f>I768+J768+K768</f>
        <v>1.93</v>
      </c>
      <c r="J767" s="90"/>
      <c r="K767" s="91"/>
      <c r="L767" s="54">
        <f>L768+M768+N768</f>
        <v>1.93</v>
      </c>
      <c r="M767" s="90"/>
      <c r="N767" s="91"/>
      <c r="O767" s="102" t="s">
        <v>1872</v>
      </c>
      <c r="P767" s="100" t="s">
        <v>1881</v>
      </c>
      <c r="Q767" s="67" t="s">
        <v>86</v>
      </c>
    </row>
    <row r="768" spans="1:17" ht="22.5" customHeight="1" x14ac:dyDescent="0.2">
      <c r="A768" s="81"/>
      <c r="B768" s="49"/>
      <c r="C768" s="27" t="s">
        <v>1882</v>
      </c>
      <c r="D768" s="40" t="s">
        <v>1884</v>
      </c>
      <c r="E768" s="95"/>
      <c r="F768" s="11"/>
      <c r="G768" s="15"/>
      <c r="H768" s="25"/>
      <c r="I768" s="11"/>
      <c r="J768" s="15">
        <v>1.93</v>
      </c>
      <c r="K768" s="25"/>
      <c r="L768" s="11"/>
      <c r="M768" s="15">
        <v>1.93</v>
      </c>
      <c r="N768" s="25"/>
      <c r="O768" s="103"/>
      <c r="P768" s="101"/>
      <c r="Q768" s="68"/>
    </row>
    <row r="769" spans="1:17" ht="22.5" customHeight="1" x14ac:dyDescent="0.2">
      <c r="A769" s="80" t="s">
        <v>1857</v>
      </c>
      <c r="B769" s="48"/>
      <c r="C769" s="10"/>
      <c r="D769" s="69"/>
      <c r="E769" s="71"/>
      <c r="F769" s="73">
        <f>F770+G770+H770</f>
        <v>35.200000000000003</v>
      </c>
      <c r="G769" s="74"/>
      <c r="H769" s="75"/>
      <c r="I769" s="73">
        <f>I770+J770+K770</f>
        <v>755.21999999999991</v>
      </c>
      <c r="J769" s="74"/>
      <c r="K769" s="75"/>
      <c r="L769" s="73">
        <f>L770+M770+N770</f>
        <v>790.42</v>
      </c>
      <c r="M769" s="74"/>
      <c r="N769" s="75"/>
      <c r="O769" s="76"/>
      <c r="P769" s="76"/>
      <c r="Q769" s="78"/>
    </row>
    <row r="770" spans="1:17" ht="22.5" customHeight="1" x14ac:dyDescent="0.2">
      <c r="A770" s="81"/>
      <c r="B770" s="49"/>
      <c r="C770" s="14" t="s">
        <v>1851</v>
      </c>
      <c r="D770" s="70"/>
      <c r="E770" s="72"/>
      <c r="F770" s="26">
        <f t="shared" ref="F770:N770" si="18">F754+F756+F758+F760+F762+F764+F766+F768</f>
        <v>0</v>
      </c>
      <c r="G770" s="26">
        <f t="shared" si="18"/>
        <v>15.23</v>
      </c>
      <c r="H770" s="26">
        <f t="shared" si="18"/>
        <v>19.970000000000002</v>
      </c>
      <c r="I770" s="26">
        <f t="shared" si="18"/>
        <v>713.56</v>
      </c>
      <c r="J770" s="26">
        <f t="shared" si="18"/>
        <v>34.9</v>
      </c>
      <c r="K770" s="26">
        <f t="shared" si="18"/>
        <v>6.76</v>
      </c>
      <c r="L770" s="26">
        <f t="shared" si="18"/>
        <v>713.56</v>
      </c>
      <c r="M770" s="26">
        <f t="shared" si="18"/>
        <v>50.129999999999995</v>
      </c>
      <c r="N770" s="26">
        <f t="shared" si="18"/>
        <v>26.73</v>
      </c>
      <c r="O770" s="77"/>
      <c r="P770" s="77"/>
      <c r="Q770" s="79"/>
    </row>
    <row r="771" spans="1:17" ht="22.5" customHeight="1" x14ac:dyDescent="0.2">
      <c r="A771" s="80" t="s">
        <v>1885</v>
      </c>
      <c r="B771" s="48">
        <v>1</v>
      </c>
      <c r="C771" s="10" t="s">
        <v>1058</v>
      </c>
      <c r="D771" s="98" t="s">
        <v>1136</v>
      </c>
      <c r="E771" s="52" t="s">
        <v>1886</v>
      </c>
      <c r="F771" s="54">
        <f>F772+G772+H772</f>
        <v>0</v>
      </c>
      <c r="G771" s="90"/>
      <c r="H771" s="91"/>
      <c r="I771" s="54">
        <f>I772+J772+K772</f>
        <v>656.45</v>
      </c>
      <c r="J771" s="90"/>
      <c r="K771" s="91"/>
      <c r="L771" s="54">
        <f>L772+M772+N772</f>
        <v>656.45</v>
      </c>
      <c r="M771" s="90"/>
      <c r="N771" s="91"/>
      <c r="O771" s="65" t="s">
        <v>1887</v>
      </c>
      <c r="P771" s="65" t="s">
        <v>1529</v>
      </c>
      <c r="Q771" s="67"/>
    </row>
    <row r="772" spans="1:17" ht="22.5" customHeight="1" x14ac:dyDescent="0.2">
      <c r="A772" s="81"/>
      <c r="B772" s="49"/>
      <c r="C772" s="14" t="s">
        <v>1888</v>
      </c>
      <c r="D772" s="95"/>
      <c r="E772" s="53"/>
      <c r="F772" s="21"/>
      <c r="G772" s="21"/>
      <c r="H772" s="21"/>
      <c r="I772" s="21">
        <v>656.45</v>
      </c>
      <c r="J772" s="21"/>
      <c r="K772" s="21"/>
      <c r="L772" s="21">
        <f>F772+I772</f>
        <v>656.45</v>
      </c>
      <c r="M772" s="21">
        <f>G772+J772</f>
        <v>0</v>
      </c>
      <c r="N772" s="21">
        <f>H772+K772</f>
        <v>0</v>
      </c>
      <c r="O772" s="66"/>
      <c r="P772" s="66"/>
      <c r="Q772" s="68"/>
    </row>
    <row r="773" spans="1:17" ht="22.5" customHeight="1" x14ac:dyDescent="0.2">
      <c r="A773" s="80" t="s">
        <v>1885</v>
      </c>
      <c r="B773" s="48">
        <v>2</v>
      </c>
      <c r="C773" s="10" t="s">
        <v>1064</v>
      </c>
      <c r="D773" s="98" t="s">
        <v>1136</v>
      </c>
      <c r="E773" s="52" t="s">
        <v>1890</v>
      </c>
      <c r="F773" s="54">
        <f>F774+G774+H774</f>
        <v>11.13</v>
      </c>
      <c r="G773" s="90"/>
      <c r="H773" s="91"/>
      <c r="I773" s="54">
        <f>I774+J774+K774</f>
        <v>1.99</v>
      </c>
      <c r="J773" s="90"/>
      <c r="K773" s="91"/>
      <c r="L773" s="54">
        <f>L774+M774+N774</f>
        <v>13.120000000000001</v>
      </c>
      <c r="M773" s="90"/>
      <c r="N773" s="91"/>
      <c r="O773" s="65" t="s">
        <v>118</v>
      </c>
      <c r="P773" s="65" t="s">
        <v>1860</v>
      </c>
      <c r="Q773" s="67"/>
    </row>
    <row r="774" spans="1:17" ht="22.5" customHeight="1" x14ac:dyDescent="0.2">
      <c r="A774" s="81"/>
      <c r="B774" s="49"/>
      <c r="C774" s="14" t="s">
        <v>437</v>
      </c>
      <c r="D774" s="95"/>
      <c r="E774" s="53"/>
      <c r="F774" s="21">
        <v>11.13</v>
      </c>
      <c r="G774" s="21"/>
      <c r="H774" s="21"/>
      <c r="I774" s="21">
        <v>1.99</v>
      </c>
      <c r="J774" s="21"/>
      <c r="K774" s="21"/>
      <c r="L774" s="21">
        <f>F774+I774</f>
        <v>13.120000000000001</v>
      </c>
      <c r="M774" s="21">
        <f>G774+J774</f>
        <v>0</v>
      </c>
      <c r="N774" s="21">
        <f>H774+K774</f>
        <v>0</v>
      </c>
      <c r="O774" s="66"/>
      <c r="P774" s="66"/>
      <c r="Q774" s="68"/>
    </row>
    <row r="775" spans="1:17" ht="22.5" customHeight="1" x14ac:dyDescent="0.2">
      <c r="A775" s="80" t="s">
        <v>1885</v>
      </c>
      <c r="B775" s="48">
        <v>3</v>
      </c>
      <c r="C775" s="10" t="s">
        <v>626</v>
      </c>
      <c r="D775" s="94">
        <v>27793</v>
      </c>
      <c r="E775" s="52" t="s">
        <v>1890</v>
      </c>
      <c r="F775" s="54">
        <f>F776+G776+H776</f>
        <v>10.039999999999999</v>
      </c>
      <c r="G775" s="90"/>
      <c r="H775" s="91"/>
      <c r="I775" s="54">
        <f>I776+J776+K776</f>
        <v>0</v>
      </c>
      <c r="J775" s="90"/>
      <c r="K775" s="91"/>
      <c r="L775" s="54">
        <f>L776+M776+N776</f>
        <v>10.039999999999999</v>
      </c>
      <c r="M775" s="90"/>
      <c r="N775" s="91"/>
      <c r="O775" s="65" t="s">
        <v>396</v>
      </c>
      <c r="P775" s="65" t="s">
        <v>1891</v>
      </c>
      <c r="Q775" s="67"/>
    </row>
    <row r="776" spans="1:17" ht="22.5" customHeight="1" x14ac:dyDescent="0.2">
      <c r="A776" s="81"/>
      <c r="B776" s="49"/>
      <c r="C776" s="14" t="s">
        <v>1766</v>
      </c>
      <c r="D776" s="95"/>
      <c r="E776" s="53"/>
      <c r="F776" s="21">
        <v>10.039999999999999</v>
      </c>
      <c r="G776" s="21"/>
      <c r="H776" s="21"/>
      <c r="I776" s="21"/>
      <c r="J776" s="21"/>
      <c r="K776" s="21"/>
      <c r="L776" s="21">
        <f>F776+I776</f>
        <v>10.039999999999999</v>
      </c>
      <c r="M776" s="21">
        <f>G776+J776</f>
        <v>0</v>
      </c>
      <c r="N776" s="21">
        <f>H776+K776</f>
        <v>0</v>
      </c>
      <c r="O776" s="66"/>
      <c r="P776" s="66"/>
      <c r="Q776" s="68"/>
    </row>
    <row r="777" spans="1:17" ht="22.5" customHeight="1" x14ac:dyDescent="0.2">
      <c r="A777" s="80" t="s">
        <v>1885</v>
      </c>
      <c r="B777" s="48">
        <v>4</v>
      </c>
      <c r="C777" s="10" t="s">
        <v>1439</v>
      </c>
      <c r="D777" s="98" t="s">
        <v>1136</v>
      </c>
      <c r="E777" s="52" t="s">
        <v>1892</v>
      </c>
      <c r="F777" s="54">
        <f>F778+G778+H778</f>
        <v>195.43</v>
      </c>
      <c r="G777" s="90"/>
      <c r="H777" s="91"/>
      <c r="I777" s="54">
        <f>I778+J778+K778</f>
        <v>105.02</v>
      </c>
      <c r="J777" s="90"/>
      <c r="K777" s="91"/>
      <c r="L777" s="54">
        <f>L778+M778+N778</f>
        <v>300.45</v>
      </c>
      <c r="M777" s="90"/>
      <c r="N777" s="91"/>
      <c r="O777" s="65" t="s">
        <v>194</v>
      </c>
      <c r="P777" s="65" t="s">
        <v>280</v>
      </c>
      <c r="Q777" s="67"/>
    </row>
    <row r="778" spans="1:17" ht="22.5" customHeight="1" x14ac:dyDescent="0.2">
      <c r="A778" s="81"/>
      <c r="B778" s="49"/>
      <c r="C778" s="14" t="s">
        <v>1318</v>
      </c>
      <c r="D778" s="95"/>
      <c r="E778" s="53"/>
      <c r="F778" s="21"/>
      <c r="G778" s="21">
        <v>0.71</v>
      </c>
      <c r="H778" s="21">
        <v>194.72</v>
      </c>
      <c r="I778" s="21"/>
      <c r="J778" s="21"/>
      <c r="K778" s="21">
        <v>105.02</v>
      </c>
      <c r="L778" s="21">
        <f>F778+I778</f>
        <v>0</v>
      </c>
      <c r="M778" s="21">
        <f>G778+J778</f>
        <v>0.71</v>
      </c>
      <c r="N778" s="21">
        <f>H778+K778</f>
        <v>299.74</v>
      </c>
      <c r="O778" s="66"/>
      <c r="P778" s="66"/>
      <c r="Q778" s="68"/>
    </row>
    <row r="779" spans="1:17" ht="22.5" customHeight="1" x14ac:dyDescent="0.2">
      <c r="A779" s="80" t="s">
        <v>1885</v>
      </c>
      <c r="B779" s="48">
        <v>5</v>
      </c>
      <c r="C779" s="35" t="s">
        <v>212</v>
      </c>
      <c r="D779" s="98" t="s">
        <v>1835</v>
      </c>
      <c r="E779" s="52" t="s">
        <v>994</v>
      </c>
      <c r="F779" s="54">
        <f>F780+G780+H780</f>
        <v>58.08</v>
      </c>
      <c r="G779" s="90"/>
      <c r="H779" s="91"/>
      <c r="I779" s="54">
        <f>I780+J780+K780</f>
        <v>305.44</v>
      </c>
      <c r="J779" s="90"/>
      <c r="K779" s="91"/>
      <c r="L779" s="54">
        <f>L780+M780+N780</f>
        <v>363.52</v>
      </c>
      <c r="M779" s="90"/>
      <c r="N779" s="91"/>
      <c r="O779" s="65" t="s">
        <v>319</v>
      </c>
      <c r="P779" s="65" t="s">
        <v>157</v>
      </c>
      <c r="Q779" s="67" t="s">
        <v>86</v>
      </c>
    </row>
    <row r="780" spans="1:17" ht="22.5" customHeight="1" x14ac:dyDescent="0.2">
      <c r="A780" s="81"/>
      <c r="B780" s="49"/>
      <c r="C780" s="14" t="s">
        <v>1667</v>
      </c>
      <c r="D780" s="95"/>
      <c r="E780" s="53"/>
      <c r="F780" s="21">
        <v>58.08</v>
      </c>
      <c r="G780" s="21"/>
      <c r="H780" s="21"/>
      <c r="I780" s="21">
        <v>305.44</v>
      </c>
      <c r="J780" s="21"/>
      <c r="K780" s="21"/>
      <c r="L780" s="21">
        <f>F780+I780</f>
        <v>363.52</v>
      </c>
      <c r="M780" s="21">
        <f>G780+J780</f>
        <v>0</v>
      </c>
      <c r="N780" s="21">
        <f>H780+K780</f>
        <v>0</v>
      </c>
      <c r="O780" s="66"/>
      <c r="P780" s="66"/>
      <c r="Q780" s="68"/>
    </row>
    <row r="781" spans="1:17" ht="22.5" customHeight="1" x14ac:dyDescent="0.2">
      <c r="A781" s="80" t="s">
        <v>1885</v>
      </c>
      <c r="B781" s="48">
        <v>6</v>
      </c>
      <c r="C781" s="10" t="s">
        <v>1893</v>
      </c>
      <c r="D781" s="98" t="s">
        <v>1835</v>
      </c>
      <c r="E781" s="52" t="s">
        <v>1226</v>
      </c>
      <c r="F781" s="54">
        <f>F782+G782+H782</f>
        <v>203.4</v>
      </c>
      <c r="G781" s="90"/>
      <c r="H781" s="91"/>
      <c r="I781" s="54">
        <f>I782+J782+K782</f>
        <v>84.4</v>
      </c>
      <c r="J781" s="90"/>
      <c r="K781" s="91"/>
      <c r="L781" s="54">
        <f>L782+M782+N782</f>
        <v>287.8</v>
      </c>
      <c r="M781" s="90"/>
      <c r="N781" s="91"/>
      <c r="O781" s="65" t="s">
        <v>194</v>
      </c>
      <c r="P781" s="65" t="s">
        <v>1895</v>
      </c>
      <c r="Q781" s="67"/>
    </row>
    <row r="782" spans="1:17" ht="22.5" customHeight="1" x14ac:dyDescent="0.2">
      <c r="A782" s="81"/>
      <c r="B782" s="49"/>
      <c r="C782" s="14" t="s">
        <v>113</v>
      </c>
      <c r="D782" s="95"/>
      <c r="E782" s="53"/>
      <c r="F782" s="21"/>
      <c r="G782" s="21"/>
      <c r="H782" s="21">
        <v>203.4</v>
      </c>
      <c r="I782" s="21"/>
      <c r="J782" s="21"/>
      <c r="K782" s="21">
        <v>84.4</v>
      </c>
      <c r="L782" s="21">
        <f>F782+I782</f>
        <v>0</v>
      </c>
      <c r="M782" s="21">
        <f>G782+J782</f>
        <v>0</v>
      </c>
      <c r="N782" s="21">
        <f>H782+K782</f>
        <v>287.8</v>
      </c>
      <c r="O782" s="66"/>
      <c r="P782" s="66"/>
      <c r="Q782" s="68"/>
    </row>
    <row r="783" spans="1:17" ht="22.5" customHeight="1" x14ac:dyDescent="0.2">
      <c r="A783" s="80" t="s">
        <v>1885</v>
      </c>
      <c r="B783" s="48">
        <v>7</v>
      </c>
      <c r="C783" s="10" t="s">
        <v>1897</v>
      </c>
      <c r="D783" s="98" t="s">
        <v>1835</v>
      </c>
      <c r="E783" s="52" t="s">
        <v>1899</v>
      </c>
      <c r="F783" s="54">
        <f>F784+G784+H784</f>
        <v>133.4</v>
      </c>
      <c r="G783" s="90"/>
      <c r="H783" s="91"/>
      <c r="I783" s="54">
        <f>I784+J784+K784</f>
        <v>27.4</v>
      </c>
      <c r="J783" s="90"/>
      <c r="K783" s="91"/>
      <c r="L783" s="54">
        <f>L784+M784+N784</f>
        <v>160.80000000000001</v>
      </c>
      <c r="M783" s="90"/>
      <c r="N783" s="91"/>
      <c r="O783" s="65" t="s">
        <v>499</v>
      </c>
      <c r="P783" s="65" t="s">
        <v>1543</v>
      </c>
      <c r="Q783" s="67" t="s">
        <v>86</v>
      </c>
    </row>
    <row r="784" spans="1:17" ht="22.5" customHeight="1" x14ac:dyDescent="0.2">
      <c r="A784" s="81"/>
      <c r="B784" s="49"/>
      <c r="C784" s="14" t="s">
        <v>1520</v>
      </c>
      <c r="D784" s="95"/>
      <c r="E784" s="53"/>
      <c r="F784" s="21"/>
      <c r="G784" s="21"/>
      <c r="H784" s="21">
        <v>133.4</v>
      </c>
      <c r="I784" s="21"/>
      <c r="J784" s="21"/>
      <c r="K784" s="21">
        <v>27.4</v>
      </c>
      <c r="L784" s="21">
        <f>F784+I784</f>
        <v>0</v>
      </c>
      <c r="M784" s="21">
        <f>G784+J784</f>
        <v>0</v>
      </c>
      <c r="N784" s="21">
        <f>H784+K784</f>
        <v>160.80000000000001</v>
      </c>
      <c r="O784" s="66"/>
      <c r="P784" s="66"/>
      <c r="Q784" s="68"/>
    </row>
    <row r="785" spans="1:17" ht="22.5" customHeight="1" x14ac:dyDescent="0.2">
      <c r="A785" s="80" t="s">
        <v>1885</v>
      </c>
      <c r="B785" s="48">
        <v>8</v>
      </c>
      <c r="C785" s="10" t="s">
        <v>1900</v>
      </c>
      <c r="D785" s="98" t="s">
        <v>1835</v>
      </c>
      <c r="E785" s="52" t="s">
        <v>1901</v>
      </c>
      <c r="F785" s="54">
        <f>F786+G786+H786</f>
        <v>156.30000000000001</v>
      </c>
      <c r="G785" s="90"/>
      <c r="H785" s="91"/>
      <c r="I785" s="54">
        <f>I786+J786+K786</f>
        <v>0.8</v>
      </c>
      <c r="J785" s="90"/>
      <c r="K785" s="91"/>
      <c r="L785" s="54">
        <f>L786+M786+N786</f>
        <v>157.10000000000002</v>
      </c>
      <c r="M785" s="90"/>
      <c r="N785" s="91"/>
      <c r="O785" s="65" t="s">
        <v>499</v>
      </c>
      <c r="P785" s="65" t="s">
        <v>632</v>
      </c>
      <c r="Q785" s="67" t="s">
        <v>86</v>
      </c>
    </row>
    <row r="786" spans="1:17" ht="22.5" customHeight="1" x14ac:dyDescent="0.2">
      <c r="A786" s="81"/>
      <c r="B786" s="49"/>
      <c r="C786" s="14" t="s">
        <v>1902</v>
      </c>
      <c r="D786" s="95"/>
      <c r="E786" s="53"/>
      <c r="F786" s="21"/>
      <c r="G786" s="21"/>
      <c r="H786" s="21">
        <v>156.30000000000001</v>
      </c>
      <c r="I786" s="21">
        <v>0.8</v>
      </c>
      <c r="J786" s="21"/>
      <c r="K786" s="21"/>
      <c r="L786" s="21">
        <f>F786+I786</f>
        <v>0.8</v>
      </c>
      <c r="M786" s="21">
        <f>G786+J786</f>
        <v>0</v>
      </c>
      <c r="N786" s="21">
        <f>H786+K786</f>
        <v>156.30000000000001</v>
      </c>
      <c r="O786" s="66"/>
      <c r="P786" s="66"/>
      <c r="Q786" s="68"/>
    </row>
    <row r="787" spans="1:17" ht="22.5" customHeight="1" x14ac:dyDescent="0.2">
      <c r="A787" s="80" t="s">
        <v>1885</v>
      </c>
      <c r="B787" s="48">
        <v>9</v>
      </c>
      <c r="C787" s="10" t="s">
        <v>1904</v>
      </c>
      <c r="D787" s="98" t="s">
        <v>1835</v>
      </c>
      <c r="E787" s="52" t="s">
        <v>1603</v>
      </c>
      <c r="F787" s="54">
        <f>F788+G788+H788</f>
        <v>55.8</v>
      </c>
      <c r="G787" s="90"/>
      <c r="H787" s="91"/>
      <c r="I787" s="106">
        <f>I788+J788+K788</f>
        <v>0.7</v>
      </c>
      <c r="J787" s="107"/>
      <c r="K787" s="108"/>
      <c r="L787" s="54">
        <f>L788+M788+N788</f>
        <v>56.5</v>
      </c>
      <c r="M787" s="55"/>
      <c r="N787" s="56"/>
      <c r="O787" s="65" t="s">
        <v>396</v>
      </c>
      <c r="P787" s="65" t="s">
        <v>401</v>
      </c>
      <c r="Q787" s="67" t="s">
        <v>86</v>
      </c>
    </row>
    <row r="788" spans="1:17" ht="22.5" customHeight="1" x14ac:dyDescent="0.2">
      <c r="A788" s="81"/>
      <c r="B788" s="49"/>
      <c r="C788" s="14" t="s">
        <v>407</v>
      </c>
      <c r="D788" s="95"/>
      <c r="E788" s="53"/>
      <c r="F788" s="21"/>
      <c r="G788" s="21"/>
      <c r="H788" s="21">
        <v>55.8</v>
      </c>
      <c r="I788" s="21"/>
      <c r="J788" s="21"/>
      <c r="K788" s="21">
        <v>0.7</v>
      </c>
      <c r="L788" s="21">
        <f>F788+I788</f>
        <v>0</v>
      </c>
      <c r="M788" s="21">
        <f>G788+J788</f>
        <v>0</v>
      </c>
      <c r="N788" s="21">
        <f>H788+K788</f>
        <v>56.5</v>
      </c>
      <c r="O788" s="66"/>
      <c r="P788" s="66"/>
      <c r="Q788" s="68"/>
    </row>
    <row r="789" spans="1:17" ht="22.5" customHeight="1" x14ac:dyDescent="0.2">
      <c r="A789" s="80" t="s">
        <v>1885</v>
      </c>
      <c r="B789" s="48">
        <v>10</v>
      </c>
      <c r="C789" s="10" t="s">
        <v>1602</v>
      </c>
      <c r="D789" s="98" t="s">
        <v>510</v>
      </c>
      <c r="E789" s="52" t="s">
        <v>1386</v>
      </c>
      <c r="F789" s="54">
        <f>F790+G790+H790</f>
        <v>102.63</v>
      </c>
      <c r="G789" s="90"/>
      <c r="H789" s="91"/>
      <c r="I789" s="54">
        <f>I790+J790+K790</f>
        <v>79.78</v>
      </c>
      <c r="J789" s="90"/>
      <c r="K789" s="91"/>
      <c r="L789" s="54">
        <f>L790+M790+N790</f>
        <v>182.41</v>
      </c>
      <c r="M789" s="55"/>
      <c r="N789" s="56"/>
      <c r="O789" s="65" t="s">
        <v>194</v>
      </c>
      <c r="P789" s="65" t="s">
        <v>280</v>
      </c>
      <c r="Q789" s="67"/>
    </row>
    <row r="790" spans="1:17" ht="22.5" customHeight="1" x14ac:dyDescent="0.2">
      <c r="A790" s="81"/>
      <c r="B790" s="49"/>
      <c r="C790" s="14" t="s">
        <v>1905</v>
      </c>
      <c r="D790" s="95"/>
      <c r="E790" s="53"/>
      <c r="F790" s="21">
        <v>102.63</v>
      </c>
      <c r="G790" s="21"/>
      <c r="H790" s="21"/>
      <c r="I790" s="21">
        <v>79.78</v>
      </c>
      <c r="J790" s="21"/>
      <c r="K790" s="21"/>
      <c r="L790" s="21">
        <f>F790+I790</f>
        <v>182.41</v>
      </c>
      <c r="M790" s="21">
        <f>G790+J790</f>
        <v>0</v>
      </c>
      <c r="N790" s="21">
        <f>H790+K790</f>
        <v>0</v>
      </c>
      <c r="O790" s="66"/>
      <c r="P790" s="66"/>
      <c r="Q790" s="68"/>
    </row>
    <row r="791" spans="1:17" ht="22.5" customHeight="1" x14ac:dyDescent="0.2">
      <c r="A791" s="80" t="s">
        <v>1885</v>
      </c>
      <c r="B791" s="48">
        <v>11</v>
      </c>
      <c r="C791" s="10" t="s">
        <v>1906</v>
      </c>
      <c r="D791" s="98" t="s">
        <v>510</v>
      </c>
      <c r="E791" s="52" t="s">
        <v>1907</v>
      </c>
      <c r="F791" s="54">
        <f>F792+G792+H792</f>
        <v>0</v>
      </c>
      <c r="G791" s="90"/>
      <c r="H791" s="91"/>
      <c r="I791" s="54">
        <f>I792+J792+K792</f>
        <v>406.79</v>
      </c>
      <c r="J791" s="90"/>
      <c r="K791" s="91"/>
      <c r="L791" s="54">
        <f>L792+M792+N792</f>
        <v>406.79</v>
      </c>
      <c r="M791" s="55"/>
      <c r="N791" s="56"/>
      <c r="O791" s="65" t="s">
        <v>194</v>
      </c>
      <c r="P791" s="65" t="s">
        <v>1909</v>
      </c>
      <c r="Q791" s="67"/>
    </row>
    <row r="792" spans="1:17" ht="22.5" customHeight="1" x14ac:dyDescent="0.2">
      <c r="A792" s="81"/>
      <c r="B792" s="49"/>
      <c r="C792" s="14" t="s">
        <v>767</v>
      </c>
      <c r="D792" s="95"/>
      <c r="E792" s="53"/>
      <c r="F792" s="21"/>
      <c r="G792" s="21"/>
      <c r="H792" s="21"/>
      <c r="I792" s="21">
        <v>406.79</v>
      </c>
      <c r="J792" s="21"/>
      <c r="K792" s="21"/>
      <c r="L792" s="21">
        <f>F792+I792</f>
        <v>406.79</v>
      </c>
      <c r="M792" s="21">
        <f>G792+J792</f>
        <v>0</v>
      </c>
      <c r="N792" s="21">
        <f>H792+K792</f>
        <v>0</v>
      </c>
      <c r="O792" s="66"/>
      <c r="P792" s="66"/>
      <c r="Q792" s="68"/>
    </row>
    <row r="793" spans="1:17" ht="22.5" customHeight="1" x14ac:dyDescent="0.2">
      <c r="A793" s="80" t="s">
        <v>1885</v>
      </c>
      <c r="B793" s="48">
        <v>12</v>
      </c>
      <c r="C793" s="10" t="s">
        <v>1645</v>
      </c>
      <c r="D793" s="98" t="s">
        <v>510</v>
      </c>
      <c r="E793" s="52" t="s">
        <v>1901</v>
      </c>
      <c r="F793" s="54">
        <f>F794+G794+H794</f>
        <v>61.75</v>
      </c>
      <c r="G793" s="90"/>
      <c r="H793" s="91"/>
      <c r="I793" s="54">
        <f>I794+J794+K794</f>
        <v>75.87</v>
      </c>
      <c r="J793" s="90"/>
      <c r="K793" s="91"/>
      <c r="L793" s="54">
        <f>L794+M794+N794</f>
        <v>137.62</v>
      </c>
      <c r="M793" s="55"/>
      <c r="N793" s="56"/>
      <c r="O793" s="65" t="s">
        <v>194</v>
      </c>
      <c r="P793" s="65" t="s">
        <v>1470</v>
      </c>
      <c r="Q793" s="67"/>
    </row>
    <row r="794" spans="1:17" ht="22.5" customHeight="1" x14ac:dyDescent="0.2">
      <c r="A794" s="81"/>
      <c r="B794" s="49"/>
      <c r="C794" s="14" t="s">
        <v>1911</v>
      </c>
      <c r="D794" s="95"/>
      <c r="E794" s="53"/>
      <c r="F794" s="21"/>
      <c r="G794" s="21"/>
      <c r="H794" s="21">
        <v>61.75</v>
      </c>
      <c r="I794" s="21"/>
      <c r="J794" s="21"/>
      <c r="K794" s="21">
        <v>75.87</v>
      </c>
      <c r="L794" s="21">
        <f>F794+I794</f>
        <v>0</v>
      </c>
      <c r="M794" s="21">
        <f>G794+J794</f>
        <v>0</v>
      </c>
      <c r="N794" s="21">
        <f>H794+K794</f>
        <v>137.62</v>
      </c>
      <c r="O794" s="66"/>
      <c r="P794" s="66"/>
      <c r="Q794" s="68"/>
    </row>
    <row r="795" spans="1:17" ht="22.5" customHeight="1" x14ac:dyDescent="0.2">
      <c r="A795" s="80" t="s">
        <v>1885</v>
      </c>
      <c r="B795" s="48">
        <v>13</v>
      </c>
      <c r="C795" s="10" t="s">
        <v>1912</v>
      </c>
      <c r="D795" s="98" t="s">
        <v>510</v>
      </c>
      <c r="E795" s="52" t="s">
        <v>1773</v>
      </c>
      <c r="F795" s="54">
        <f>F796+G796+H796</f>
        <v>34.03</v>
      </c>
      <c r="G795" s="90"/>
      <c r="H795" s="91"/>
      <c r="I795" s="54">
        <f>I796+J796+K796</f>
        <v>0.87</v>
      </c>
      <c r="J795" s="90"/>
      <c r="K795" s="91"/>
      <c r="L795" s="54">
        <f>L796+M796+N796</f>
        <v>34.9</v>
      </c>
      <c r="M795" s="55"/>
      <c r="N795" s="56"/>
      <c r="O795" s="65" t="s">
        <v>1913</v>
      </c>
      <c r="P795" s="65" t="s">
        <v>276</v>
      </c>
      <c r="Q795" s="67"/>
    </row>
    <row r="796" spans="1:17" ht="22.5" customHeight="1" x14ac:dyDescent="0.2">
      <c r="A796" s="81"/>
      <c r="B796" s="49"/>
      <c r="C796" s="14" t="s">
        <v>1038</v>
      </c>
      <c r="D796" s="95"/>
      <c r="E796" s="53"/>
      <c r="F796" s="21"/>
      <c r="G796" s="21"/>
      <c r="H796" s="21">
        <v>34.03</v>
      </c>
      <c r="I796" s="21"/>
      <c r="J796" s="21"/>
      <c r="K796" s="21">
        <v>0.87</v>
      </c>
      <c r="L796" s="21">
        <f>F796+I796</f>
        <v>0</v>
      </c>
      <c r="M796" s="21">
        <f>G796+J796</f>
        <v>0</v>
      </c>
      <c r="N796" s="21">
        <f>H796+K796</f>
        <v>34.9</v>
      </c>
      <c r="O796" s="66"/>
      <c r="P796" s="66"/>
      <c r="Q796" s="68"/>
    </row>
    <row r="797" spans="1:17" ht="22.5" customHeight="1" x14ac:dyDescent="0.2">
      <c r="A797" s="80" t="s">
        <v>1885</v>
      </c>
      <c r="B797" s="48">
        <v>14</v>
      </c>
      <c r="C797" s="10" t="s">
        <v>1914</v>
      </c>
      <c r="D797" s="98" t="s">
        <v>1721</v>
      </c>
      <c r="E797" s="52" t="s">
        <v>1899</v>
      </c>
      <c r="F797" s="54">
        <f>F798+G798+H798</f>
        <v>16.32</v>
      </c>
      <c r="G797" s="90"/>
      <c r="H797" s="91"/>
      <c r="I797" s="54">
        <f>I798+J798+K798</f>
        <v>4.92</v>
      </c>
      <c r="J797" s="90"/>
      <c r="K797" s="91"/>
      <c r="L797" s="54">
        <f>L798+M798+N798</f>
        <v>21.240000000000002</v>
      </c>
      <c r="M797" s="55"/>
      <c r="N797" s="56"/>
      <c r="O797" s="65" t="s">
        <v>396</v>
      </c>
      <c r="P797" s="65" t="s">
        <v>304</v>
      </c>
      <c r="Q797" s="67" t="s">
        <v>86</v>
      </c>
    </row>
    <row r="798" spans="1:17" ht="22.5" customHeight="1" x14ac:dyDescent="0.2">
      <c r="A798" s="81"/>
      <c r="B798" s="49"/>
      <c r="C798" s="14" t="s">
        <v>1915</v>
      </c>
      <c r="D798" s="95"/>
      <c r="E798" s="53"/>
      <c r="F798" s="21"/>
      <c r="G798" s="21">
        <v>16.32</v>
      </c>
      <c r="H798" s="21"/>
      <c r="I798" s="21"/>
      <c r="J798" s="21">
        <v>4.92</v>
      </c>
      <c r="K798" s="21"/>
      <c r="L798" s="21">
        <f>F798+I798</f>
        <v>0</v>
      </c>
      <c r="M798" s="21">
        <f>G798+J798</f>
        <v>21.240000000000002</v>
      </c>
      <c r="N798" s="21">
        <f>H798+K798</f>
        <v>0</v>
      </c>
      <c r="O798" s="66"/>
      <c r="P798" s="66"/>
      <c r="Q798" s="68"/>
    </row>
    <row r="799" spans="1:17" ht="22.5" customHeight="1" x14ac:dyDescent="0.2">
      <c r="A799" s="80" t="s">
        <v>1885</v>
      </c>
      <c r="B799" s="48">
        <v>15</v>
      </c>
      <c r="C799" s="10" t="s">
        <v>1916</v>
      </c>
      <c r="D799" s="98" t="s">
        <v>1721</v>
      </c>
      <c r="E799" s="52" t="s">
        <v>1765</v>
      </c>
      <c r="F799" s="54">
        <f>F800+G800+H800</f>
        <v>0</v>
      </c>
      <c r="G799" s="90"/>
      <c r="H799" s="91"/>
      <c r="I799" s="54">
        <f>I800+J800+K800</f>
        <v>127.43</v>
      </c>
      <c r="J799" s="90"/>
      <c r="K799" s="91"/>
      <c r="L799" s="54">
        <f>L800+M800+N800</f>
        <v>127.43</v>
      </c>
      <c r="M799" s="55"/>
      <c r="N799" s="56"/>
      <c r="O799" s="65" t="s">
        <v>194</v>
      </c>
      <c r="P799" s="65" t="s">
        <v>1917</v>
      </c>
      <c r="Q799" s="67" t="s">
        <v>86</v>
      </c>
    </row>
    <row r="800" spans="1:17" ht="22.5" customHeight="1" x14ac:dyDescent="0.2">
      <c r="A800" s="81"/>
      <c r="B800" s="49"/>
      <c r="C800" s="14" t="s">
        <v>1918</v>
      </c>
      <c r="D800" s="95"/>
      <c r="E800" s="53"/>
      <c r="F800" s="21"/>
      <c r="G800" s="21"/>
      <c r="H800" s="21"/>
      <c r="I800" s="21">
        <v>127.43</v>
      </c>
      <c r="J800" s="21"/>
      <c r="K800" s="21"/>
      <c r="L800" s="21">
        <f>F800+I800</f>
        <v>127.43</v>
      </c>
      <c r="M800" s="21">
        <f>G800+J800</f>
        <v>0</v>
      </c>
      <c r="N800" s="21">
        <f>H800+K800</f>
        <v>0</v>
      </c>
      <c r="O800" s="66"/>
      <c r="P800" s="66"/>
      <c r="Q800" s="68"/>
    </row>
    <row r="801" spans="1:17" ht="22.5" customHeight="1" x14ac:dyDescent="0.2">
      <c r="A801" s="80" t="s">
        <v>1885</v>
      </c>
      <c r="B801" s="48">
        <v>16</v>
      </c>
      <c r="C801" s="10" t="s">
        <v>139</v>
      </c>
      <c r="D801" s="98" t="s">
        <v>604</v>
      </c>
      <c r="E801" s="52" t="s">
        <v>1226</v>
      </c>
      <c r="F801" s="54">
        <f>F802+G802+H802</f>
        <v>0</v>
      </c>
      <c r="G801" s="90"/>
      <c r="H801" s="91"/>
      <c r="I801" s="54">
        <f>I802+J802+K802</f>
        <v>40.700000000000003</v>
      </c>
      <c r="J801" s="90"/>
      <c r="K801" s="91"/>
      <c r="L801" s="54">
        <f>L802+M802+N802</f>
        <v>40.700000000000003</v>
      </c>
      <c r="M801" s="55"/>
      <c r="N801" s="56"/>
      <c r="O801" s="65" t="s">
        <v>396</v>
      </c>
      <c r="P801" s="65" t="s">
        <v>1920</v>
      </c>
      <c r="Q801" s="67" t="s">
        <v>86</v>
      </c>
    </row>
    <row r="802" spans="1:17" ht="22.5" customHeight="1" x14ac:dyDescent="0.2">
      <c r="A802" s="81"/>
      <c r="B802" s="49"/>
      <c r="C802" s="14" t="s">
        <v>1921</v>
      </c>
      <c r="D802" s="95"/>
      <c r="E802" s="53"/>
      <c r="F802" s="21"/>
      <c r="G802" s="21"/>
      <c r="H802" s="21"/>
      <c r="I802" s="21"/>
      <c r="J802" s="21"/>
      <c r="K802" s="21">
        <v>40.700000000000003</v>
      </c>
      <c r="L802" s="21">
        <f>F802+I802</f>
        <v>0</v>
      </c>
      <c r="M802" s="21">
        <f>G802+J802</f>
        <v>0</v>
      </c>
      <c r="N802" s="21">
        <f>H802+K802</f>
        <v>40.700000000000003</v>
      </c>
      <c r="O802" s="66"/>
      <c r="P802" s="66"/>
      <c r="Q802" s="68"/>
    </row>
    <row r="803" spans="1:17" ht="21.75" customHeight="1" x14ac:dyDescent="0.2">
      <c r="A803" s="80" t="s">
        <v>1885</v>
      </c>
      <c r="B803" s="48"/>
      <c r="C803" s="10"/>
      <c r="D803" s="69"/>
      <c r="E803" s="71"/>
      <c r="F803" s="73">
        <f>F804+G804+H804</f>
        <v>1038.31</v>
      </c>
      <c r="G803" s="74"/>
      <c r="H803" s="75"/>
      <c r="I803" s="73">
        <f>I804+J804+K804</f>
        <v>1918.5600000000002</v>
      </c>
      <c r="J803" s="74"/>
      <c r="K803" s="75"/>
      <c r="L803" s="73">
        <f>L804+M804+N804</f>
        <v>2956.87</v>
      </c>
      <c r="M803" s="74"/>
      <c r="N803" s="75"/>
      <c r="O803" s="76"/>
      <c r="P803" s="76"/>
      <c r="Q803" s="78"/>
    </row>
    <row r="804" spans="1:17" ht="21.75" customHeight="1" x14ac:dyDescent="0.2">
      <c r="A804" s="81"/>
      <c r="B804" s="49"/>
      <c r="C804" s="14" t="s">
        <v>1447</v>
      </c>
      <c r="D804" s="70"/>
      <c r="E804" s="72"/>
      <c r="F804" s="26">
        <f t="shared" ref="F804:N804" si="19">F772+F774+F776+F778+F780+F782+F784+F786+F788+F790+F792+F794+F796+F798+F800+F802</f>
        <v>181.88</v>
      </c>
      <c r="G804" s="26">
        <f t="shared" si="19"/>
        <v>17.03</v>
      </c>
      <c r="H804" s="26">
        <f t="shared" si="19"/>
        <v>839.39999999999986</v>
      </c>
      <c r="I804" s="26">
        <f t="shared" si="19"/>
        <v>1578.68</v>
      </c>
      <c r="J804" s="26">
        <f t="shared" si="19"/>
        <v>4.92</v>
      </c>
      <c r="K804" s="26">
        <f t="shared" si="19"/>
        <v>334.96</v>
      </c>
      <c r="L804" s="26">
        <f t="shared" si="19"/>
        <v>1760.5600000000002</v>
      </c>
      <c r="M804" s="26">
        <f t="shared" si="19"/>
        <v>21.950000000000003</v>
      </c>
      <c r="N804" s="26">
        <f t="shared" si="19"/>
        <v>1174.3599999999999</v>
      </c>
      <c r="O804" s="77"/>
      <c r="P804" s="77"/>
      <c r="Q804" s="79"/>
    </row>
    <row r="805" spans="1:17" ht="21.75" customHeight="1" x14ac:dyDescent="0.2">
      <c r="A805" s="80" t="s">
        <v>1922</v>
      </c>
      <c r="B805" s="48">
        <v>1</v>
      </c>
      <c r="C805" s="10" t="s">
        <v>367</v>
      </c>
      <c r="D805" s="98" t="s">
        <v>1924</v>
      </c>
      <c r="E805" s="52" t="s">
        <v>1925</v>
      </c>
      <c r="F805" s="86">
        <f>F806+G806+H806</f>
        <v>658.33</v>
      </c>
      <c r="G805" s="96"/>
      <c r="H805" s="97"/>
      <c r="I805" s="86">
        <f>I806+J806+K806</f>
        <v>198.62</v>
      </c>
      <c r="J805" s="96"/>
      <c r="K805" s="97"/>
      <c r="L805" s="86">
        <f>L806+M806+N806</f>
        <v>856.95</v>
      </c>
      <c r="M805" s="96"/>
      <c r="N805" s="97"/>
      <c r="O805" s="82" t="s">
        <v>194</v>
      </c>
      <c r="P805" s="65" t="s">
        <v>973</v>
      </c>
      <c r="Q805" s="67"/>
    </row>
    <row r="806" spans="1:17" ht="21.75" customHeight="1" x14ac:dyDescent="0.2">
      <c r="A806" s="81"/>
      <c r="B806" s="49"/>
      <c r="C806" s="14" t="s">
        <v>272</v>
      </c>
      <c r="D806" s="95"/>
      <c r="E806" s="53"/>
      <c r="F806" s="22"/>
      <c r="G806" s="22">
        <v>3</v>
      </c>
      <c r="H806" s="22">
        <v>655.33000000000004</v>
      </c>
      <c r="I806" s="22">
        <v>6</v>
      </c>
      <c r="J806" s="22">
        <v>12</v>
      </c>
      <c r="K806" s="22">
        <v>180.62</v>
      </c>
      <c r="L806" s="22">
        <v>6</v>
      </c>
      <c r="M806" s="22">
        <v>15</v>
      </c>
      <c r="N806" s="22">
        <f>H806+K806</f>
        <v>835.95</v>
      </c>
      <c r="O806" s="83"/>
      <c r="P806" s="66"/>
      <c r="Q806" s="68"/>
    </row>
    <row r="807" spans="1:17" ht="21.75" customHeight="1" x14ac:dyDescent="0.2">
      <c r="A807" s="80" t="s">
        <v>1922</v>
      </c>
      <c r="B807" s="48">
        <v>2</v>
      </c>
      <c r="C807" s="10" t="s">
        <v>1926</v>
      </c>
      <c r="D807" s="98" t="s">
        <v>1924</v>
      </c>
      <c r="E807" s="52" t="s">
        <v>1925</v>
      </c>
      <c r="F807" s="86">
        <f>F808+G808+H808</f>
        <v>90</v>
      </c>
      <c r="G807" s="96"/>
      <c r="H807" s="97"/>
      <c r="I807" s="86">
        <f>I808+J808+K808</f>
        <v>105</v>
      </c>
      <c r="J807" s="96"/>
      <c r="K807" s="97"/>
      <c r="L807" s="86">
        <f>L808+M808+N808</f>
        <v>195</v>
      </c>
      <c r="M807" s="96"/>
      <c r="N807" s="97"/>
      <c r="O807" s="82" t="s">
        <v>7</v>
      </c>
      <c r="P807" s="65" t="s">
        <v>1928</v>
      </c>
      <c r="Q807" s="67"/>
    </row>
    <row r="808" spans="1:17" ht="21.75" customHeight="1" x14ac:dyDescent="0.2">
      <c r="A808" s="81"/>
      <c r="B808" s="49"/>
      <c r="C808" s="14" t="s">
        <v>951</v>
      </c>
      <c r="D808" s="95"/>
      <c r="E808" s="53"/>
      <c r="F808" s="22"/>
      <c r="G808" s="22"/>
      <c r="H808" s="22">
        <v>90</v>
      </c>
      <c r="I808" s="22"/>
      <c r="J808" s="22"/>
      <c r="K808" s="22">
        <v>105</v>
      </c>
      <c r="L808" s="22"/>
      <c r="M808" s="22"/>
      <c r="N808" s="22">
        <v>195</v>
      </c>
      <c r="O808" s="83"/>
      <c r="P808" s="66"/>
      <c r="Q808" s="68"/>
    </row>
    <row r="809" spans="1:17" ht="29.25" customHeight="1" x14ac:dyDescent="0.2">
      <c r="A809" s="80" t="s">
        <v>1922</v>
      </c>
      <c r="B809" s="48">
        <v>3</v>
      </c>
      <c r="C809" s="10" t="s">
        <v>1215</v>
      </c>
      <c r="D809" s="98" t="s">
        <v>945</v>
      </c>
      <c r="E809" s="52" t="s">
        <v>1929</v>
      </c>
      <c r="F809" s="54">
        <f>F810+G810+H810</f>
        <v>111</v>
      </c>
      <c r="G809" s="90"/>
      <c r="H809" s="91"/>
      <c r="I809" s="54">
        <f>I810+J810+K810</f>
        <v>320</v>
      </c>
      <c r="J809" s="90"/>
      <c r="K809" s="91"/>
      <c r="L809" s="54">
        <f>L810+M810+N810</f>
        <v>431</v>
      </c>
      <c r="M809" s="90"/>
      <c r="N809" s="91"/>
      <c r="O809" s="65" t="s">
        <v>194</v>
      </c>
      <c r="P809" s="65" t="s">
        <v>1150</v>
      </c>
      <c r="Q809" s="67"/>
    </row>
    <row r="810" spans="1:17" ht="29.25" customHeight="1" x14ac:dyDescent="0.2">
      <c r="A810" s="81"/>
      <c r="B810" s="49"/>
      <c r="C810" s="14" t="s">
        <v>1930</v>
      </c>
      <c r="D810" s="95"/>
      <c r="E810" s="53"/>
      <c r="F810" s="21">
        <v>89</v>
      </c>
      <c r="G810" s="21">
        <v>22</v>
      </c>
      <c r="H810" s="21"/>
      <c r="I810" s="21">
        <v>205</v>
      </c>
      <c r="J810" s="21">
        <v>115</v>
      </c>
      <c r="K810" s="21"/>
      <c r="L810" s="21">
        <v>294</v>
      </c>
      <c r="M810" s="21">
        <v>137</v>
      </c>
      <c r="N810" s="21"/>
      <c r="O810" s="66"/>
      <c r="P810" s="66"/>
      <c r="Q810" s="68"/>
    </row>
    <row r="811" spans="1:17" ht="22.5" customHeight="1" x14ac:dyDescent="0.2">
      <c r="A811" s="80" t="s">
        <v>1922</v>
      </c>
      <c r="B811" s="48">
        <v>4</v>
      </c>
      <c r="C811" s="10" t="s">
        <v>1931</v>
      </c>
      <c r="D811" s="98" t="s">
        <v>945</v>
      </c>
      <c r="E811" s="52" t="s">
        <v>1932</v>
      </c>
      <c r="F811" s="54">
        <f>F812+G812+H812</f>
        <v>2273</v>
      </c>
      <c r="G811" s="90"/>
      <c r="H811" s="91"/>
      <c r="I811" s="54">
        <f>I812+J812+K812</f>
        <v>1029</v>
      </c>
      <c r="J811" s="90"/>
      <c r="K811" s="91"/>
      <c r="L811" s="54">
        <f>L812+M812+N812</f>
        <v>3302</v>
      </c>
      <c r="M811" s="90"/>
      <c r="N811" s="91"/>
      <c r="O811" s="65" t="s">
        <v>234</v>
      </c>
      <c r="P811" s="65" t="s">
        <v>1933</v>
      </c>
      <c r="Q811" s="67"/>
    </row>
    <row r="812" spans="1:17" ht="48.75" customHeight="1" x14ac:dyDescent="0.2">
      <c r="A812" s="81"/>
      <c r="B812" s="49"/>
      <c r="C812" s="14" t="s">
        <v>1936</v>
      </c>
      <c r="D812" s="95"/>
      <c r="E812" s="53"/>
      <c r="F812" s="21">
        <v>272</v>
      </c>
      <c r="G812" s="21">
        <v>271</v>
      </c>
      <c r="H812" s="21">
        <v>1730</v>
      </c>
      <c r="I812" s="21">
        <v>544</v>
      </c>
      <c r="J812" s="21">
        <v>485</v>
      </c>
      <c r="K812" s="21"/>
      <c r="L812" s="21">
        <v>816</v>
      </c>
      <c r="M812" s="21">
        <v>756</v>
      </c>
      <c r="N812" s="21">
        <v>1730</v>
      </c>
      <c r="O812" s="66"/>
      <c r="P812" s="66"/>
      <c r="Q812" s="68"/>
    </row>
    <row r="813" spans="1:17" ht="30" customHeight="1" x14ac:dyDescent="0.2">
      <c r="A813" s="80" t="s">
        <v>1922</v>
      </c>
      <c r="B813" s="48">
        <v>5</v>
      </c>
      <c r="C813" s="41" t="s">
        <v>1937</v>
      </c>
      <c r="D813" s="98" t="s">
        <v>945</v>
      </c>
      <c r="E813" s="52" t="s">
        <v>1925</v>
      </c>
      <c r="F813" s="54">
        <f>F814+G814+H814</f>
        <v>124</v>
      </c>
      <c r="G813" s="90"/>
      <c r="H813" s="91"/>
      <c r="I813" s="54">
        <f>I814+J814+K814</f>
        <v>229</v>
      </c>
      <c r="J813" s="90"/>
      <c r="K813" s="91"/>
      <c r="L813" s="54">
        <f>L814+M814+N814</f>
        <v>353</v>
      </c>
      <c r="M813" s="90"/>
      <c r="N813" s="91"/>
      <c r="O813" s="65" t="s">
        <v>149</v>
      </c>
      <c r="P813" s="65" t="s">
        <v>995</v>
      </c>
      <c r="Q813" s="67"/>
    </row>
    <row r="814" spans="1:17" ht="30" customHeight="1" x14ac:dyDescent="0.2">
      <c r="A814" s="81"/>
      <c r="B814" s="49"/>
      <c r="C814" s="14" t="s">
        <v>943</v>
      </c>
      <c r="D814" s="95"/>
      <c r="E814" s="53"/>
      <c r="F814" s="21">
        <v>124</v>
      </c>
      <c r="G814" s="21"/>
      <c r="H814" s="21"/>
      <c r="I814" s="21">
        <v>229</v>
      </c>
      <c r="J814" s="21"/>
      <c r="K814" s="21"/>
      <c r="L814" s="21">
        <v>353</v>
      </c>
      <c r="M814" s="21"/>
      <c r="N814" s="21"/>
      <c r="O814" s="66"/>
      <c r="P814" s="66"/>
      <c r="Q814" s="68"/>
    </row>
    <row r="815" spans="1:17" ht="22.5" customHeight="1" x14ac:dyDescent="0.2">
      <c r="A815" s="80" t="s">
        <v>1922</v>
      </c>
      <c r="B815" s="48">
        <v>6</v>
      </c>
      <c r="C815" s="10" t="s">
        <v>518</v>
      </c>
      <c r="D815" s="98" t="s">
        <v>1940</v>
      </c>
      <c r="E815" s="52" t="s">
        <v>694</v>
      </c>
      <c r="F815" s="54">
        <f>F816+G816+H816</f>
        <v>39.120000000000005</v>
      </c>
      <c r="G815" s="90"/>
      <c r="H815" s="91"/>
      <c r="I815" s="54">
        <f>I816+J816+K816</f>
        <v>11.399999999999999</v>
      </c>
      <c r="J815" s="90"/>
      <c r="K815" s="91"/>
      <c r="L815" s="54">
        <f>L816+M816+N816</f>
        <v>50.519999999999996</v>
      </c>
      <c r="M815" s="90"/>
      <c r="N815" s="91"/>
      <c r="O815" s="65" t="s">
        <v>1191</v>
      </c>
      <c r="P815" s="65" t="s">
        <v>1941</v>
      </c>
      <c r="Q815" s="67" t="s">
        <v>86</v>
      </c>
    </row>
    <row r="816" spans="1:17" ht="39.75" customHeight="1" x14ac:dyDescent="0.2">
      <c r="A816" s="81"/>
      <c r="B816" s="49"/>
      <c r="C816" s="14" t="s">
        <v>1944</v>
      </c>
      <c r="D816" s="95"/>
      <c r="E816" s="53"/>
      <c r="F816" s="21"/>
      <c r="G816" s="21">
        <v>38.630000000000003</v>
      </c>
      <c r="H816" s="21">
        <v>0.49</v>
      </c>
      <c r="I816" s="21"/>
      <c r="J816" s="21">
        <v>9.9499999999999993</v>
      </c>
      <c r="K816" s="21">
        <v>1.45</v>
      </c>
      <c r="L816" s="21"/>
      <c r="M816" s="21">
        <v>48.58</v>
      </c>
      <c r="N816" s="21">
        <v>1.94</v>
      </c>
      <c r="O816" s="66"/>
      <c r="P816" s="66"/>
      <c r="Q816" s="68"/>
    </row>
    <row r="817" spans="1:17" ht="22.5" customHeight="1" x14ac:dyDescent="0.2">
      <c r="A817" s="80" t="s">
        <v>1922</v>
      </c>
      <c r="B817" s="48">
        <v>7</v>
      </c>
      <c r="C817" s="10" t="s">
        <v>1945</v>
      </c>
      <c r="D817" s="98" t="s">
        <v>1004</v>
      </c>
      <c r="E817" s="52" t="s">
        <v>1946</v>
      </c>
      <c r="F817" s="54">
        <f>F818+G818+H818</f>
        <v>11</v>
      </c>
      <c r="G817" s="90"/>
      <c r="H817" s="91"/>
      <c r="I817" s="54">
        <f>I818+J818+K818</f>
        <v>91</v>
      </c>
      <c r="J817" s="90"/>
      <c r="K817" s="91"/>
      <c r="L817" s="54">
        <f>L818+M818+N818</f>
        <v>102</v>
      </c>
      <c r="M817" s="90"/>
      <c r="N817" s="91"/>
      <c r="O817" s="65" t="s">
        <v>194</v>
      </c>
      <c r="P817" s="65" t="s">
        <v>1679</v>
      </c>
      <c r="Q817" s="67"/>
    </row>
    <row r="818" spans="1:17" ht="16.5" customHeight="1" x14ac:dyDescent="0.2">
      <c r="A818" s="81"/>
      <c r="B818" s="49"/>
      <c r="C818" s="14" t="s">
        <v>1947</v>
      </c>
      <c r="D818" s="95"/>
      <c r="E818" s="53"/>
      <c r="F818" s="21"/>
      <c r="G818" s="21">
        <v>11</v>
      </c>
      <c r="H818" s="21"/>
      <c r="I818" s="21"/>
      <c r="J818" s="21">
        <v>91</v>
      </c>
      <c r="K818" s="21"/>
      <c r="L818" s="21"/>
      <c r="M818" s="21">
        <v>102</v>
      </c>
      <c r="N818" s="21"/>
      <c r="O818" s="66"/>
      <c r="P818" s="66"/>
      <c r="Q818" s="68"/>
    </row>
    <row r="819" spans="1:17" ht="22.5" customHeight="1" x14ac:dyDescent="0.2">
      <c r="A819" s="80" t="s">
        <v>1922</v>
      </c>
      <c r="B819" s="48"/>
      <c r="C819" s="10"/>
      <c r="D819" s="69"/>
      <c r="E819" s="71"/>
      <c r="F819" s="73">
        <f>F820+G820+H820</f>
        <v>3306.45</v>
      </c>
      <c r="G819" s="74"/>
      <c r="H819" s="75"/>
      <c r="I819" s="73">
        <f>I820+J820+K820</f>
        <v>1984.02</v>
      </c>
      <c r="J819" s="74"/>
      <c r="K819" s="75"/>
      <c r="L819" s="73">
        <f>L820+M820+N820</f>
        <v>5290.4699999999993</v>
      </c>
      <c r="M819" s="74"/>
      <c r="N819" s="75"/>
      <c r="O819" s="76"/>
      <c r="P819" s="76"/>
      <c r="Q819" s="78"/>
    </row>
    <row r="820" spans="1:17" ht="22.5" customHeight="1" x14ac:dyDescent="0.2">
      <c r="A820" s="81"/>
      <c r="B820" s="49"/>
      <c r="C820" s="14" t="s">
        <v>117</v>
      </c>
      <c r="D820" s="70"/>
      <c r="E820" s="72"/>
      <c r="F820" s="26">
        <f t="shared" ref="F820:N820" si="20">F806+F808+F810+F812+F814+F816+F818</f>
        <v>485</v>
      </c>
      <c r="G820" s="26">
        <f t="shared" si="20"/>
        <v>345.63</v>
      </c>
      <c r="H820" s="26">
        <f t="shared" si="20"/>
        <v>2475.8199999999997</v>
      </c>
      <c r="I820" s="26">
        <f t="shared" si="20"/>
        <v>984</v>
      </c>
      <c r="J820" s="26">
        <f t="shared" si="20"/>
        <v>712.95</v>
      </c>
      <c r="K820" s="26">
        <f t="shared" si="20"/>
        <v>287.07</v>
      </c>
      <c r="L820" s="26">
        <f t="shared" si="20"/>
        <v>1469</v>
      </c>
      <c r="M820" s="26">
        <f t="shared" si="20"/>
        <v>1058.58</v>
      </c>
      <c r="N820" s="26">
        <f t="shared" si="20"/>
        <v>2762.89</v>
      </c>
      <c r="O820" s="77"/>
      <c r="P820" s="77"/>
      <c r="Q820" s="79"/>
    </row>
    <row r="821" spans="1:17" ht="22.5" customHeight="1" x14ac:dyDescent="0.2">
      <c r="A821" s="80" t="s">
        <v>1951</v>
      </c>
      <c r="B821" s="48">
        <v>1</v>
      </c>
      <c r="C821" s="10" t="s">
        <v>1588</v>
      </c>
      <c r="D821" s="50" t="s">
        <v>1952</v>
      </c>
      <c r="E821" s="84" t="s">
        <v>1953</v>
      </c>
      <c r="F821" s="86">
        <f>F822+G822+H822</f>
        <v>1.89</v>
      </c>
      <c r="G821" s="96"/>
      <c r="H821" s="97"/>
      <c r="I821" s="86">
        <f>I822+J822+K822</f>
        <v>0.32</v>
      </c>
      <c r="J821" s="96"/>
      <c r="K821" s="97"/>
      <c r="L821" s="86">
        <f>L822+M822+N822</f>
        <v>2.21</v>
      </c>
      <c r="M821" s="96"/>
      <c r="N821" s="97"/>
      <c r="O821" s="82" t="s">
        <v>256</v>
      </c>
      <c r="P821" s="82" t="s">
        <v>36</v>
      </c>
      <c r="Q821" s="67"/>
    </row>
    <row r="822" spans="1:17" ht="22.5" customHeight="1" x14ac:dyDescent="0.2">
      <c r="A822" s="81"/>
      <c r="B822" s="49"/>
      <c r="C822" s="14" t="s">
        <v>1954</v>
      </c>
      <c r="D822" s="51"/>
      <c r="E822" s="85"/>
      <c r="F822" s="22"/>
      <c r="G822" s="22"/>
      <c r="H822" s="22">
        <v>1.89</v>
      </c>
      <c r="I822" s="22"/>
      <c r="J822" s="22"/>
      <c r="K822" s="22">
        <v>0.32</v>
      </c>
      <c r="L822" s="22">
        <f>F822+I822</f>
        <v>0</v>
      </c>
      <c r="M822" s="22">
        <f>G822+J822</f>
        <v>0</v>
      </c>
      <c r="N822" s="22">
        <f>H822+K822</f>
        <v>2.21</v>
      </c>
      <c r="O822" s="83"/>
      <c r="P822" s="83"/>
      <c r="Q822" s="68"/>
    </row>
    <row r="823" spans="1:17" ht="22.5" customHeight="1" x14ac:dyDescent="0.2">
      <c r="A823" s="80" t="s">
        <v>1951</v>
      </c>
      <c r="B823" s="48">
        <v>2</v>
      </c>
      <c r="C823" s="10" t="s">
        <v>1955</v>
      </c>
      <c r="D823" s="50" t="s">
        <v>1952</v>
      </c>
      <c r="E823" s="84" t="s">
        <v>1796</v>
      </c>
      <c r="F823" s="86">
        <f>F824+G824+H824</f>
        <v>2.2000000000000002</v>
      </c>
      <c r="G823" s="96"/>
      <c r="H823" s="97"/>
      <c r="I823" s="86">
        <f>I824+J824+K824</f>
        <v>0.57999999999999996</v>
      </c>
      <c r="J823" s="96"/>
      <c r="K823" s="97"/>
      <c r="L823" s="86">
        <f>L824+M824+N824</f>
        <v>2.7800000000000002</v>
      </c>
      <c r="M823" s="96"/>
      <c r="N823" s="97"/>
      <c r="O823" s="82" t="s">
        <v>118</v>
      </c>
      <c r="P823" s="82" t="s">
        <v>1619</v>
      </c>
      <c r="Q823" s="67" t="s">
        <v>86</v>
      </c>
    </row>
    <row r="824" spans="1:17" ht="22.5" customHeight="1" x14ac:dyDescent="0.2">
      <c r="A824" s="81"/>
      <c r="B824" s="49"/>
      <c r="C824" s="14" t="s">
        <v>713</v>
      </c>
      <c r="D824" s="51"/>
      <c r="E824" s="85"/>
      <c r="F824" s="22"/>
      <c r="G824" s="22"/>
      <c r="H824" s="22">
        <v>2.2000000000000002</v>
      </c>
      <c r="I824" s="22"/>
      <c r="J824" s="22"/>
      <c r="K824" s="22">
        <v>0.57999999999999996</v>
      </c>
      <c r="L824" s="22">
        <f>F824+I824</f>
        <v>0</v>
      </c>
      <c r="M824" s="22">
        <f>G824+J824</f>
        <v>0</v>
      </c>
      <c r="N824" s="22">
        <f>H824+K824</f>
        <v>2.7800000000000002</v>
      </c>
      <c r="O824" s="83"/>
      <c r="P824" s="83"/>
      <c r="Q824" s="68"/>
    </row>
    <row r="825" spans="1:17" ht="22.5" customHeight="1" x14ac:dyDescent="0.2">
      <c r="A825" s="80" t="s">
        <v>1951</v>
      </c>
      <c r="B825" s="48">
        <v>3</v>
      </c>
      <c r="C825" s="10" t="s">
        <v>1956</v>
      </c>
      <c r="D825" s="50" t="s">
        <v>1835</v>
      </c>
      <c r="E825" s="84" t="s">
        <v>1842</v>
      </c>
      <c r="F825" s="86">
        <f>F826+G826+H826</f>
        <v>36.74</v>
      </c>
      <c r="G825" s="96"/>
      <c r="H825" s="97"/>
      <c r="I825" s="86">
        <f>I826+J826+K826</f>
        <v>9.32</v>
      </c>
      <c r="J825" s="96"/>
      <c r="K825" s="97"/>
      <c r="L825" s="86">
        <f>L826+M826+N826</f>
        <v>46.06</v>
      </c>
      <c r="M825" s="96"/>
      <c r="N825" s="97"/>
      <c r="O825" s="82" t="s">
        <v>194</v>
      </c>
      <c r="P825" s="82" t="s">
        <v>1144</v>
      </c>
      <c r="Q825" s="67"/>
    </row>
    <row r="826" spans="1:17" ht="22.5" customHeight="1" x14ac:dyDescent="0.2">
      <c r="A826" s="81"/>
      <c r="B826" s="49"/>
      <c r="C826" s="14" t="s">
        <v>1959</v>
      </c>
      <c r="D826" s="51"/>
      <c r="E826" s="85"/>
      <c r="F826" s="22"/>
      <c r="G826" s="22">
        <v>27.19</v>
      </c>
      <c r="H826" s="22">
        <v>9.5500000000000007</v>
      </c>
      <c r="I826" s="22"/>
      <c r="J826" s="22"/>
      <c r="K826" s="22">
        <v>9.32</v>
      </c>
      <c r="L826" s="22">
        <f>F826+I826</f>
        <v>0</v>
      </c>
      <c r="M826" s="22">
        <f>G826+J826</f>
        <v>27.19</v>
      </c>
      <c r="N826" s="22">
        <f>H826+K826</f>
        <v>18.87</v>
      </c>
      <c r="O826" s="83"/>
      <c r="P826" s="83"/>
      <c r="Q826" s="68"/>
    </row>
    <row r="827" spans="1:17" ht="22.5" customHeight="1" x14ac:dyDescent="0.2">
      <c r="A827" s="80" t="s">
        <v>1951</v>
      </c>
      <c r="B827" s="48">
        <v>4</v>
      </c>
      <c r="C827" s="10" t="s">
        <v>531</v>
      </c>
      <c r="D827" s="50" t="s">
        <v>1835</v>
      </c>
      <c r="E827" s="84" t="s">
        <v>1960</v>
      </c>
      <c r="F827" s="86">
        <f>F828+G828+H828</f>
        <v>0</v>
      </c>
      <c r="G827" s="96"/>
      <c r="H827" s="97"/>
      <c r="I827" s="86">
        <f>I828+J828+K828</f>
        <v>1.62</v>
      </c>
      <c r="J827" s="96"/>
      <c r="K827" s="97"/>
      <c r="L827" s="86">
        <f>L828+M828+N828</f>
        <v>1.62</v>
      </c>
      <c r="M827" s="96"/>
      <c r="N827" s="97"/>
      <c r="O827" s="82" t="s">
        <v>1387</v>
      </c>
      <c r="P827" s="82" t="s">
        <v>1124</v>
      </c>
      <c r="Q827" s="67"/>
    </row>
    <row r="828" spans="1:17" ht="22.5" customHeight="1" x14ac:dyDescent="0.2">
      <c r="A828" s="81"/>
      <c r="B828" s="49"/>
      <c r="C828" s="14" t="s">
        <v>1961</v>
      </c>
      <c r="D828" s="51"/>
      <c r="E828" s="85"/>
      <c r="F828" s="22"/>
      <c r="G828" s="22"/>
      <c r="H828" s="22"/>
      <c r="I828" s="22"/>
      <c r="J828" s="22"/>
      <c r="K828" s="22">
        <v>1.62</v>
      </c>
      <c r="L828" s="22">
        <f>F828+I828</f>
        <v>0</v>
      </c>
      <c r="M828" s="22">
        <f>G828+J828</f>
        <v>0</v>
      </c>
      <c r="N828" s="22">
        <f>H828+K828</f>
        <v>1.62</v>
      </c>
      <c r="O828" s="83"/>
      <c r="P828" s="83"/>
      <c r="Q828" s="68"/>
    </row>
    <row r="829" spans="1:17" ht="30" customHeight="1" x14ac:dyDescent="0.2">
      <c r="A829" s="80" t="s">
        <v>1951</v>
      </c>
      <c r="B829" s="48">
        <v>5</v>
      </c>
      <c r="C829" s="10" t="s">
        <v>677</v>
      </c>
      <c r="D829" s="89">
        <v>28048</v>
      </c>
      <c r="E829" s="84" t="s">
        <v>1962</v>
      </c>
      <c r="F829" s="86">
        <f>F830+G830+H830</f>
        <v>20.149999999999999</v>
      </c>
      <c r="G829" s="96"/>
      <c r="H829" s="97"/>
      <c r="I829" s="86">
        <f>I830+J830+K830</f>
        <v>0</v>
      </c>
      <c r="J829" s="96"/>
      <c r="K829" s="97"/>
      <c r="L829" s="86">
        <f>L830+M830+N830</f>
        <v>20.149999999999999</v>
      </c>
      <c r="M829" s="96"/>
      <c r="N829" s="97"/>
      <c r="O829" s="82" t="s">
        <v>1387</v>
      </c>
      <c r="P829" s="82" t="s">
        <v>1343</v>
      </c>
      <c r="Q829" s="67"/>
    </row>
    <row r="830" spans="1:17" ht="30" customHeight="1" x14ac:dyDescent="0.2">
      <c r="A830" s="81"/>
      <c r="B830" s="49"/>
      <c r="C830" s="14" t="s">
        <v>350</v>
      </c>
      <c r="D830" s="51"/>
      <c r="E830" s="85"/>
      <c r="F830" s="22"/>
      <c r="G830" s="22">
        <v>14.6</v>
      </c>
      <c r="H830" s="22">
        <v>5.55</v>
      </c>
      <c r="I830" s="22"/>
      <c r="J830" s="22"/>
      <c r="K830" s="22"/>
      <c r="L830" s="22">
        <f>F830+I830</f>
        <v>0</v>
      </c>
      <c r="M830" s="22">
        <f>G830+J830</f>
        <v>14.6</v>
      </c>
      <c r="N830" s="22">
        <f>H830+K830</f>
        <v>5.55</v>
      </c>
      <c r="O830" s="83"/>
      <c r="P830" s="83"/>
      <c r="Q830" s="68"/>
    </row>
    <row r="831" spans="1:17" ht="22.5" customHeight="1" x14ac:dyDescent="0.2">
      <c r="A831" s="80" t="s">
        <v>1951</v>
      </c>
      <c r="B831" s="48">
        <v>6</v>
      </c>
      <c r="C831" s="10" t="s">
        <v>418</v>
      </c>
      <c r="D831" s="50" t="s">
        <v>1963</v>
      </c>
      <c r="E831" s="84" t="s">
        <v>1796</v>
      </c>
      <c r="F831" s="86">
        <f>F832+G832+H832</f>
        <v>2.12</v>
      </c>
      <c r="G831" s="96"/>
      <c r="H831" s="97"/>
      <c r="I831" s="86">
        <f>I832+J832+K832</f>
        <v>2.63</v>
      </c>
      <c r="J831" s="96"/>
      <c r="K831" s="97"/>
      <c r="L831" s="86">
        <f>L832+M832+N832</f>
        <v>4.75</v>
      </c>
      <c r="M831" s="96"/>
      <c r="N831" s="97"/>
      <c r="O831" s="82" t="s">
        <v>569</v>
      </c>
      <c r="P831" s="82" t="s">
        <v>1964</v>
      </c>
      <c r="Q831" s="67" t="s">
        <v>86</v>
      </c>
    </row>
    <row r="832" spans="1:17" ht="51" customHeight="1" x14ac:dyDescent="0.2">
      <c r="A832" s="81"/>
      <c r="B832" s="49"/>
      <c r="C832" s="14" t="s">
        <v>1965</v>
      </c>
      <c r="D832" s="51"/>
      <c r="E832" s="85"/>
      <c r="F832" s="22"/>
      <c r="G832" s="22"/>
      <c r="H832" s="22">
        <v>2.12</v>
      </c>
      <c r="I832" s="22"/>
      <c r="J832" s="22"/>
      <c r="K832" s="22">
        <v>2.63</v>
      </c>
      <c r="L832" s="22">
        <f>F832+I832</f>
        <v>0</v>
      </c>
      <c r="M832" s="22">
        <f>G832+J832</f>
        <v>0</v>
      </c>
      <c r="N832" s="22">
        <f>H832+K832</f>
        <v>4.75</v>
      </c>
      <c r="O832" s="83"/>
      <c r="P832" s="83"/>
      <c r="Q832" s="68"/>
    </row>
    <row r="833" spans="1:17" ht="22.5" customHeight="1" x14ac:dyDescent="0.2">
      <c r="A833" s="80" t="s">
        <v>1951</v>
      </c>
      <c r="B833" s="48">
        <v>7</v>
      </c>
      <c r="C833" s="10" t="s">
        <v>1966</v>
      </c>
      <c r="D833" s="50" t="s">
        <v>1212</v>
      </c>
      <c r="E833" s="84" t="s">
        <v>1296</v>
      </c>
      <c r="F833" s="86">
        <f>F834+G834+H834</f>
        <v>0</v>
      </c>
      <c r="G833" s="96"/>
      <c r="H833" s="97"/>
      <c r="I833" s="86">
        <f>I834+J834+K834</f>
        <v>5.83</v>
      </c>
      <c r="J833" s="96"/>
      <c r="K833" s="97"/>
      <c r="L833" s="86">
        <f>L834+M834+N834</f>
        <v>5.83</v>
      </c>
      <c r="M833" s="96"/>
      <c r="N833" s="97"/>
      <c r="O833" s="82" t="s">
        <v>569</v>
      </c>
      <c r="P833" s="82" t="s">
        <v>1967</v>
      </c>
      <c r="Q833" s="67" t="s">
        <v>86</v>
      </c>
    </row>
    <row r="834" spans="1:17" ht="22.5" customHeight="1" x14ac:dyDescent="0.2">
      <c r="A834" s="81"/>
      <c r="B834" s="49"/>
      <c r="C834" s="14" t="s">
        <v>904</v>
      </c>
      <c r="D834" s="51"/>
      <c r="E834" s="85"/>
      <c r="F834" s="22"/>
      <c r="G834" s="22"/>
      <c r="H834" s="22"/>
      <c r="I834" s="22"/>
      <c r="J834" s="22">
        <v>5.83</v>
      </c>
      <c r="K834" s="22"/>
      <c r="L834" s="22">
        <f>F834+I834</f>
        <v>0</v>
      </c>
      <c r="M834" s="22">
        <f>G834+J834</f>
        <v>5.83</v>
      </c>
      <c r="N834" s="22">
        <f>H834+K834</f>
        <v>0</v>
      </c>
      <c r="O834" s="83"/>
      <c r="P834" s="83"/>
      <c r="Q834" s="68"/>
    </row>
    <row r="835" spans="1:17" ht="22.5" customHeight="1" x14ac:dyDescent="0.2">
      <c r="A835" s="80" t="s">
        <v>1951</v>
      </c>
      <c r="B835" s="48">
        <v>8</v>
      </c>
      <c r="C835" s="10" t="s">
        <v>1968</v>
      </c>
      <c r="D835" s="50" t="s">
        <v>1212</v>
      </c>
      <c r="E835" s="84" t="s">
        <v>1969</v>
      </c>
      <c r="F835" s="86">
        <f>F836+G836+H836</f>
        <v>0</v>
      </c>
      <c r="G835" s="96"/>
      <c r="H835" s="97"/>
      <c r="I835" s="86">
        <f>I836+J836+K836</f>
        <v>15.13</v>
      </c>
      <c r="J835" s="96"/>
      <c r="K835" s="97"/>
      <c r="L835" s="86">
        <f>L836+M836+N836</f>
        <v>15.13</v>
      </c>
      <c r="M835" s="96"/>
      <c r="N835" s="97"/>
      <c r="O835" s="82" t="s">
        <v>1648</v>
      </c>
      <c r="P835" s="82" t="s">
        <v>1970</v>
      </c>
      <c r="Q835" s="67" t="s">
        <v>86</v>
      </c>
    </row>
    <row r="836" spans="1:17" ht="22.5" customHeight="1" x14ac:dyDescent="0.2">
      <c r="A836" s="81"/>
      <c r="B836" s="49"/>
      <c r="C836" s="14" t="s">
        <v>1971</v>
      </c>
      <c r="D836" s="51"/>
      <c r="E836" s="85"/>
      <c r="F836" s="22"/>
      <c r="G836" s="22"/>
      <c r="H836" s="22"/>
      <c r="I836" s="22"/>
      <c r="J836" s="22">
        <v>15.13</v>
      </c>
      <c r="K836" s="22"/>
      <c r="L836" s="22">
        <f>F836+I836</f>
        <v>0</v>
      </c>
      <c r="M836" s="22">
        <f>G836+J836</f>
        <v>15.13</v>
      </c>
      <c r="N836" s="22">
        <f>H836+K836</f>
        <v>0</v>
      </c>
      <c r="O836" s="83"/>
      <c r="P836" s="83"/>
      <c r="Q836" s="68"/>
    </row>
    <row r="837" spans="1:17" ht="29.25" customHeight="1" x14ac:dyDescent="0.2">
      <c r="A837" s="80" t="s">
        <v>1951</v>
      </c>
      <c r="B837" s="48">
        <v>9</v>
      </c>
      <c r="C837" s="10" t="s">
        <v>1972</v>
      </c>
      <c r="D837" s="50" t="s">
        <v>1027</v>
      </c>
      <c r="E837" s="84" t="s">
        <v>1227</v>
      </c>
      <c r="F837" s="86">
        <f>F838+G838+H838</f>
        <v>7.9</v>
      </c>
      <c r="G837" s="96"/>
      <c r="H837" s="97"/>
      <c r="I837" s="86">
        <f>I838+J838+K838</f>
        <v>5.71</v>
      </c>
      <c r="J837" s="96"/>
      <c r="K837" s="97"/>
      <c r="L837" s="86">
        <f>L838+M838+N838</f>
        <v>13.61</v>
      </c>
      <c r="M837" s="96"/>
      <c r="N837" s="97"/>
      <c r="O837" s="82" t="s">
        <v>1976</v>
      </c>
      <c r="P837" s="82" t="s">
        <v>331</v>
      </c>
      <c r="Q837" s="67" t="s">
        <v>86</v>
      </c>
    </row>
    <row r="838" spans="1:17" ht="29.25" customHeight="1" x14ac:dyDescent="0.2">
      <c r="A838" s="81"/>
      <c r="B838" s="49"/>
      <c r="C838" s="14" t="s">
        <v>490</v>
      </c>
      <c r="D838" s="51"/>
      <c r="E838" s="85"/>
      <c r="F838" s="22"/>
      <c r="G838" s="22"/>
      <c r="H838" s="22">
        <v>7.9</v>
      </c>
      <c r="I838" s="22"/>
      <c r="J838" s="22"/>
      <c r="K838" s="22">
        <v>5.71</v>
      </c>
      <c r="L838" s="22">
        <f>F838+I838</f>
        <v>0</v>
      </c>
      <c r="M838" s="22">
        <f>G838+J838</f>
        <v>0</v>
      </c>
      <c r="N838" s="22">
        <f>H838+K838</f>
        <v>13.61</v>
      </c>
      <c r="O838" s="83"/>
      <c r="P838" s="83"/>
      <c r="Q838" s="68"/>
    </row>
    <row r="839" spans="1:17" ht="30" customHeight="1" x14ac:dyDescent="0.2">
      <c r="A839" s="80" t="s">
        <v>1951</v>
      </c>
      <c r="B839" s="48">
        <v>10</v>
      </c>
      <c r="C839" s="10" t="s">
        <v>1977</v>
      </c>
      <c r="D839" s="89">
        <v>30769</v>
      </c>
      <c r="E839" s="84" t="s">
        <v>1833</v>
      </c>
      <c r="F839" s="86">
        <f>F840+G840+H840</f>
        <v>14.36</v>
      </c>
      <c r="G839" s="96"/>
      <c r="H839" s="97"/>
      <c r="I839" s="86">
        <f>I840+J840+K840</f>
        <v>0</v>
      </c>
      <c r="J839" s="96"/>
      <c r="K839" s="97"/>
      <c r="L839" s="86">
        <f>L840+M840+N840</f>
        <v>14.36</v>
      </c>
      <c r="M839" s="96"/>
      <c r="N839" s="97"/>
      <c r="O839" s="82" t="s">
        <v>569</v>
      </c>
      <c r="P839" s="82" t="s">
        <v>1978</v>
      </c>
      <c r="Q839" s="67"/>
    </row>
    <row r="840" spans="1:17" ht="30" customHeight="1" x14ac:dyDescent="0.2">
      <c r="A840" s="81"/>
      <c r="B840" s="49"/>
      <c r="C840" s="14" t="s">
        <v>1903</v>
      </c>
      <c r="D840" s="51"/>
      <c r="E840" s="85"/>
      <c r="F840" s="22"/>
      <c r="G840" s="22">
        <v>0.03</v>
      </c>
      <c r="H840" s="22">
        <v>14.33</v>
      </c>
      <c r="I840" s="22"/>
      <c r="J840" s="22"/>
      <c r="K840" s="22"/>
      <c r="L840" s="22">
        <f>F840+I840</f>
        <v>0</v>
      </c>
      <c r="M840" s="22">
        <f>G840+J840</f>
        <v>0.03</v>
      </c>
      <c r="N840" s="22">
        <f>H840+K840</f>
        <v>14.33</v>
      </c>
      <c r="O840" s="83"/>
      <c r="P840" s="83"/>
      <c r="Q840" s="68"/>
    </row>
    <row r="841" spans="1:17" ht="21.75" customHeight="1" x14ac:dyDescent="0.2">
      <c r="A841" s="80" t="s">
        <v>1951</v>
      </c>
      <c r="B841" s="48">
        <v>11</v>
      </c>
      <c r="C841" s="10" t="s">
        <v>1845</v>
      </c>
      <c r="D841" s="50" t="s">
        <v>1957</v>
      </c>
      <c r="E841" s="84" t="s">
        <v>1980</v>
      </c>
      <c r="F841" s="86">
        <f>F842+G842+H842</f>
        <v>0.1</v>
      </c>
      <c r="G841" s="96"/>
      <c r="H841" s="97"/>
      <c r="I841" s="86">
        <f>I842+J842+K842</f>
        <v>1.1299999999999999</v>
      </c>
      <c r="J841" s="96"/>
      <c r="K841" s="97"/>
      <c r="L841" s="86">
        <f>L842+M842+N842</f>
        <v>1.23</v>
      </c>
      <c r="M841" s="96"/>
      <c r="N841" s="97"/>
      <c r="O841" s="82" t="s">
        <v>569</v>
      </c>
      <c r="P841" s="82" t="s">
        <v>1981</v>
      </c>
      <c r="Q841" s="67" t="s">
        <v>86</v>
      </c>
    </row>
    <row r="842" spans="1:17" ht="57.75" customHeight="1" x14ac:dyDescent="0.2">
      <c r="A842" s="81"/>
      <c r="B842" s="49"/>
      <c r="C842" s="14" t="s">
        <v>1983</v>
      </c>
      <c r="D842" s="51"/>
      <c r="E842" s="85"/>
      <c r="F842" s="22"/>
      <c r="G842" s="22">
        <v>0.1</v>
      </c>
      <c r="H842" s="22"/>
      <c r="I842" s="22"/>
      <c r="J842" s="22">
        <v>1.1299999999999999</v>
      </c>
      <c r="K842" s="22"/>
      <c r="L842" s="22">
        <f>F842+I842</f>
        <v>0</v>
      </c>
      <c r="M842" s="22">
        <f>G842+J842</f>
        <v>1.23</v>
      </c>
      <c r="N842" s="22">
        <f>H842+K842</f>
        <v>0</v>
      </c>
      <c r="O842" s="83"/>
      <c r="P842" s="83"/>
      <c r="Q842" s="68"/>
    </row>
    <row r="843" spans="1:17" ht="21.75" customHeight="1" x14ac:dyDescent="0.2">
      <c r="A843" s="80" t="s">
        <v>1951</v>
      </c>
      <c r="B843" s="48">
        <v>12</v>
      </c>
      <c r="C843" s="27" t="s">
        <v>1984</v>
      </c>
      <c r="D843" s="89" t="s">
        <v>1985</v>
      </c>
      <c r="E843" s="50" t="s">
        <v>1833</v>
      </c>
      <c r="F843" s="86">
        <f>F844+G844+H844</f>
        <v>3.9499999999999997</v>
      </c>
      <c r="G843" s="96"/>
      <c r="H843" s="97"/>
      <c r="I843" s="86">
        <f>I844+J844+K844</f>
        <v>1.55</v>
      </c>
      <c r="J843" s="96"/>
      <c r="K843" s="97"/>
      <c r="L843" s="86">
        <f>L844+M844+N844</f>
        <v>5.4999999999999991</v>
      </c>
      <c r="M843" s="96"/>
      <c r="N843" s="97"/>
      <c r="O843" s="102" t="s">
        <v>569</v>
      </c>
      <c r="P843" s="102" t="s">
        <v>1986</v>
      </c>
      <c r="Q843" s="67" t="s">
        <v>86</v>
      </c>
    </row>
    <row r="844" spans="1:17" ht="54.75" customHeight="1" x14ac:dyDescent="0.2">
      <c r="A844" s="81"/>
      <c r="B844" s="49"/>
      <c r="C844" s="27" t="s">
        <v>1987</v>
      </c>
      <c r="D844" s="51"/>
      <c r="E844" s="51"/>
      <c r="F844" s="28"/>
      <c r="G844" s="22">
        <v>0.03</v>
      </c>
      <c r="H844" s="30">
        <v>3.92</v>
      </c>
      <c r="I844" s="28"/>
      <c r="J844" s="22">
        <v>0.03</v>
      </c>
      <c r="K844" s="30">
        <v>1.52</v>
      </c>
      <c r="L844" s="28">
        <f>F844+I844</f>
        <v>0</v>
      </c>
      <c r="M844" s="22">
        <f>G844+J844</f>
        <v>0.06</v>
      </c>
      <c r="N844" s="30">
        <f>H844+K844</f>
        <v>5.4399999999999995</v>
      </c>
      <c r="O844" s="103"/>
      <c r="P844" s="103"/>
      <c r="Q844" s="68"/>
    </row>
    <row r="845" spans="1:17" ht="21.75" customHeight="1" x14ac:dyDescent="0.2">
      <c r="A845" s="80" t="s">
        <v>1951</v>
      </c>
      <c r="B845" s="48">
        <v>13</v>
      </c>
      <c r="C845" s="10" t="s">
        <v>1988</v>
      </c>
      <c r="D845" s="89" t="s">
        <v>1989</v>
      </c>
      <c r="E845" s="50" t="s">
        <v>1431</v>
      </c>
      <c r="F845" s="86">
        <f>F846+G846+H846</f>
        <v>79.25</v>
      </c>
      <c r="G845" s="96"/>
      <c r="H845" s="97"/>
      <c r="I845" s="86">
        <f>I846+J846+K846</f>
        <v>48.6</v>
      </c>
      <c r="J845" s="96"/>
      <c r="K845" s="97"/>
      <c r="L845" s="86">
        <f>L846+M846+N846</f>
        <v>127.85000000000001</v>
      </c>
      <c r="M845" s="96"/>
      <c r="N845" s="97"/>
      <c r="O845" s="102" t="s">
        <v>569</v>
      </c>
      <c r="P845" s="102" t="s">
        <v>1896</v>
      </c>
      <c r="Q845" s="92" t="s">
        <v>86</v>
      </c>
    </row>
    <row r="846" spans="1:17" ht="58.5" customHeight="1" x14ac:dyDescent="0.2">
      <c r="A846" s="81"/>
      <c r="B846" s="49"/>
      <c r="C846" s="14" t="s">
        <v>255</v>
      </c>
      <c r="D846" s="51"/>
      <c r="E846" s="51"/>
      <c r="F846" s="28"/>
      <c r="G846" s="22">
        <v>79.239999999999995</v>
      </c>
      <c r="H846" s="30">
        <v>0.01</v>
      </c>
      <c r="I846" s="28"/>
      <c r="J846" s="22">
        <v>48.6</v>
      </c>
      <c r="K846" s="30"/>
      <c r="L846" s="28">
        <f>F846+I846</f>
        <v>0</v>
      </c>
      <c r="M846" s="22">
        <f>G846+J846</f>
        <v>127.84</v>
      </c>
      <c r="N846" s="30">
        <f>H846+K846</f>
        <v>0.01</v>
      </c>
      <c r="O846" s="103"/>
      <c r="P846" s="103"/>
      <c r="Q846" s="93"/>
    </row>
    <row r="847" spans="1:17" ht="57" customHeight="1" x14ac:dyDescent="0.2">
      <c r="A847" s="80" t="s">
        <v>1951</v>
      </c>
      <c r="B847" s="48">
        <v>14</v>
      </c>
      <c r="C847" s="10" t="s">
        <v>896</v>
      </c>
      <c r="D847" s="89" t="s">
        <v>505</v>
      </c>
      <c r="E847" s="50" t="s">
        <v>1938</v>
      </c>
      <c r="F847" s="86">
        <f>F848+G848+H848</f>
        <v>15.27</v>
      </c>
      <c r="G847" s="96"/>
      <c r="H847" s="97"/>
      <c r="I847" s="86">
        <f>I848+J848+K848</f>
        <v>12.4</v>
      </c>
      <c r="J847" s="96"/>
      <c r="K847" s="97"/>
      <c r="L847" s="86">
        <f>L848+M848+N848</f>
        <v>27.669999999999998</v>
      </c>
      <c r="M847" s="96"/>
      <c r="N847" s="97"/>
      <c r="O847" s="102" t="s">
        <v>569</v>
      </c>
      <c r="P847" s="102" t="s">
        <v>1121</v>
      </c>
      <c r="Q847" s="92" t="s">
        <v>86</v>
      </c>
    </row>
    <row r="848" spans="1:17" ht="65.25" customHeight="1" x14ac:dyDescent="0.2">
      <c r="A848" s="81"/>
      <c r="B848" s="49"/>
      <c r="C848" s="14" t="s">
        <v>1990</v>
      </c>
      <c r="D848" s="51"/>
      <c r="E848" s="51"/>
      <c r="F848" s="28"/>
      <c r="G848" s="22">
        <v>11.87</v>
      </c>
      <c r="H848" s="30">
        <v>3.4</v>
      </c>
      <c r="I848" s="28"/>
      <c r="J848" s="22">
        <v>12.4</v>
      </c>
      <c r="K848" s="30"/>
      <c r="L848" s="28">
        <f>F848+I848</f>
        <v>0</v>
      </c>
      <c r="M848" s="22">
        <f>G848+J848</f>
        <v>24.27</v>
      </c>
      <c r="N848" s="30">
        <f>H848+K848</f>
        <v>3.4</v>
      </c>
      <c r="O848" s="103"/>
      <c r="P848" s="103"/>
      <c r="Q848" s="93"/>
    </row>
    <row r="849" spans="1:17" ht="22.5" customHeight="1" x14ac:dyDescent="0.2">
      <c r="A849" s="80" t="s">
        <v>1951</v>
      </c>
      <c r="B849" s="48">
        <v>15</v>
      </c>
      <c r="C849" s="10" t="s">
        <v>1510</v>
      </c>
      <c r="D849" s="89" t="s">
        <v>505</v>
      </c>
      <c r="E849" s="50" t="s">
        <v>1992</v>
      </c>
      <c r="F849" s="86">
        <f>F850+G850+H850</f>
        <v>0</v>
      </c>
      <c r="G849" s="96"/>
      <c r="H849" s="97"/>
      <c r="I849" s="86">
        <f>I850+J850+K850</f>
        <v>3.36</v>
      </c>
      <c r="J849" s="96"/>
      <c r="K849" s="97"/>
      <c r="L849" s="86">
        <f>L850+M850+N850</f>
        <v>3.36</v>
      </c>
      <c r="M849" s="96"/>
      <c r="N849" s="97"/>
      <c r="O849" s="102" t="s">
        <v>569</v>
      </c>
      <c r="P849" s="102" t="s">
        <v>1993</v>
      </c>
      <c r="Q849" s="92"/>
    </row>
    <row r="850" spans="1:17" ht="22.5" customHeight="1" x14ac:dyDescent="0.2">
      <c r="A850" s="81"/>
      <c r="B850" s="49"/>
      <c r="C850" s="14" t="s">
        <v>1265</v>
      </c>
      <c r="D850" s="51"/>
      <c r="E850" s="51"/>
      <c r="F850" s="28"/>
      <c r="G850" s="22"/>
      <c r="H850" s="30"/>
      <c r="I850" s="28">
        <v>0.09</v>
      </c>
      <c r="J850" s="22">
        <v>3.27</v>
      </c>
      <c r="K850" s="30"/>
      <c r="L850" s="28">
        <f>F850+I850</f>
        <v>0.09</v>
      </c>
      <c r="M850" s="22">
        <f>G850+J850</f>
        <v>3.27</v>
      </c>
      <c r="N850" s="30">
        <f>H850+K850</f>
        <v>0</v>
      </c>
      <c r="O850" s="103"/>
      <c r="P850" s="103"/>
      <c r="Q850" s="93"/>
    </row>
    <row r="851" spans="1:17" ht="22.5" customHeight="1" x14ac:dyDescent="0.2">
      <c r="A851" s="80" t="s">
        <v>1951</v>
      </c>
      <c r="B851" s="48"/>
      <c r="C851" s="10"/>
      <c r="D851" s="69"/>
      <c r="E851" s="71"/>
      <c r="F851" s="73">
        <f>F852+G852+H852</f>
        <v>183.93</v>
      </c>
      <c r="G851" s="74"/>
      <c r="H851" s="75"/>
      <c r="I851" s="73">
        <f>I852+J852+K852</f>
        <v>108.18</v>
      </c>
      <c r="J851" s="74"/>
      <c r="K851" s="75"/>
      <c r="L851" s="73">
        <f>L852+M852+N852</f>
        <v>292.11000000000007</v>
      </c>
      <c r="M851" s="74"/>
      <c r="N851" s="75"/>
      <c r="O851" s="76"/>
      <c r="P851" s="76"/>
      <c r="Q851" s="78"/>
    </row>
    <row r="852" spans="1:17" ht="22.5" customHeight="1" x14ac:dyDescent="0.2">
      <c r="A852" s="81"/>
      <c r="B852" s="49"/>
      <c r="C852" s="14" t="s">
        <v>772</v>
      </c>
      <c r="D852" s="70"/>
      <c r="E852" s="72"/>
      <c r="F852" s="26">
        <f t="shared" ref="F852:N852" si="21">F822+F824+F828+F826+F830+F832+F834+F836+F838+F840+F842+F844+F846+F848+F850</f>
        <v>0</v>
      </c>
      <c r="G852" s="26">
        <f t="shared" si="21"/>
        <v>133.06</v>
      </c>
      <c r="H852" s="26">
        <f t="shared" si="21"/>
        <v>50.87</v>
      </c>
      <c r="I852" s="26">
        <f t="shared" si="21"/>
        <v>0.09</v>
      </c>
      <c r="J852" s="26">
        <f t="shared" si="21"/>
        <v>86.39</v>
      </c>
      <c r="K852" s="26">
        <f t="shared" si="21"/>
        <v>21.7</v>
      </c>
      <c r="L852" s="26">
        <f t="shared" si="21"/>
        <v>0.09</v>
      </c>
      <c r="M852" s="26">
        <f t="shared" si="21"/>
        <v>219.45000000000005</v>
      </c>
      <c r="N852" s="26">
        <f t="shared" si="21"/>
        <v>72.570000000000007</v>
      </c>
      <c r="O852" s="77"/>
      <c r="P852" s="77"/>
      <c r="Q852" s="79"/>
    </row>
    <row r="853" spans="1:17" ht="22.5" customHeight="1" x14ac:dyDescent="0.2">
      <c r="A853" s="80" t="s">
        <v>1994</v>
      </c>
      <c r="B853" s="48">
        <v>1</v>
      </c>
      <c r="C853" s="10" t="s">
        <v>1995</v>
      </c>
      <c r="D853" s="98" t="s">
        <v>162</v>
      </c>
      <c r="E853" s="52" t="s">
        <v>195</v>
      </c>
      <c r="F853" s="54">
        <f>F854+G854+H854</f>
        <v>31.3</v>
      </c>
      <c r="G853" s="90"/>
      <c r="H853" s="91"/>
      <c r="I853" s="54">
        <f>I854+J854+K854</f>
        <v>1.2</v>
      </c>
      <c r="J853" s="90"/>
      <c r="K853" s="91"/>
      <c r="L853" s="54">
        <f>L854+M854+N854</f>
        <v>32.5</v>
      </c>
      <c r="M853" s="90"/>
      <c r="N853" s="91"/>
      <c r="O853" s="65" t="s">
        <v>396</v>
      </c>
      <c r="P853" s="65" t="s">
        <v>1996</v>
      </c>
      <c r="Q853" s="67" t="s">
        <v>86</v>
      </c>
    </row>
    <row r="854" spans="1:17" ht="22.5" customHeight="1" x14ac:dyDescent="0.2">
      <c r="A854" s="81"/>
      <c r="B854" s="49"/>
      <c r="C854" s="14" t="s">
        <v>812</v>
      </c>
      <c r="D854" s="95"/>
      <c r="E854" s="53"/>
      <c r="F854" s="21"/>
      <c r="G854" s="21"/>
      <c r="H854" s="21">
        <v>31.3</v>
      </c>
      <c r="I854" s="21">
        <v>1.2</v>
      </c>
      <c r="J854" s="21"/>
      <c r="K854" s="21"/>
      <c r="L854" s="21">
        <f>F854+I854</f>
        <v>1.2</v>
      </c>
      <c r="M854" s="21">
        <f>G854+J854</f>
        <v>0</v>
      </c>
      <c r="N854" s="21">
        <f>H854+K854</f>
        <v>31.3</v>
      </c>
      <c r="O854" s="66"/>
      <c r="P854" s="66"/>
      <c r="Q854" s="68"/>
    </row>
    <row r="855" spans="1:17" ht="22.5" customHeight="1" x14ac:dyDescent="0.2">
      <c r="A855" s="80" t="s">
        <v>1994</v>
      </c>
      <c r="B855" s="48">
        <v>2</v>
      </c>
      <c r="C855" s="10" t="s">
        <v>87</v>
      </c>
      <c r="D855" s="94">
        <v>28514</v>
      </c>
      <c r="E855" s="52" t="s">
        <v>195</v>
      </c>
      <c r="F855" s="54">
        <f>F856+G856+H856</f>
        <v>84.4</v>
      </c>
      <c r="G855" s="90"/>
      <c r="H855" s="91"/>
      <c r="I855" s="54">
        <f>I856+J856+K856</f>
        <v>0</v>
      </c>
      <c r="J855" s="90"/>
      <c r="K855" s="91"/>
      <c r="L855" s="54">
        <f>L856+M856+N856</f>
        <v>84.4</v>
      </c>
      <c r="M855" s="90"/>
      <c r="N855" s="91"/>
      <c r="O855" s="65" t="s">
        <v>194</v>
      </c>
      <c r="P855" s="65" t="s">
        <v>1997</v>
      </c>
      <c r="Q855" s="67"/>
    </row>
    <row r="856" spans="1:17" ht="22.5" customHeight="1" x14ac:dyDescent="0.2">
      <c r="A856" s="81"/>
      <c r="B856" s="49"/>
      <c r="C856" s="14" t="s">
        <v>1999</v>
      </c>
      <c r="D856" s="95"/>
      <c r="E856" s="53"/>
      <c r="F856" s="21"/>
      <c r="G856" s="21">
        <v>27.3</v>
      </c>
      <c r="H856" s="21">
        <v>57.1</v>
      </c>
      <c r="I856" s="21"/>
      <c r="J856" s="21"/>
      <c r="K856" s="21"/>
      <c r="L856" s="21">
        <f>F856+I856</f>
        <v>0</v>
      </c>
      <c r="M856" s="21">
        <f>G856+J856</f>
        <v>27.3</v>
      </c>
      <c r="N856" s="21">
        <f>H856+K856</f>
        <v>57.1</v>
      </c>
      <c r="O856" s="66"/>
      <c r="P856" s="66"/>
      <c r="Q856" s="68"/>
    </row>
    <row r="857" spans="1:17" ht="22.5" customHeight="1" x14ac:dyDescent="0.2">
      <c r="A857" s="80" t="s">
        <v>1994</v>
      </c>
      <c r="B857" s="48">
        <v>3</v>
      </c>
      <c r="C857" s="10" t="s">
        <v>1257</v>
      </c>
      <c r="D857" s="98" t="s">
        <v>162</v>
      </c>
      <c r="E857" s="52" t="s">
        <v>2000</v>
      </c>
      <c r="F857" s="54">
        <f>F858+G858+H858</f>
        <v>94.7</v>
      </c>
      <c r="G857" s="90"/>
      <c r="H857" s="91"/>
      <c r="I857" s="54">
        <f>I858+J858+K858</f>
        <v>164.29999999999998</v>
      </c>
      <c r="J857" s="90"/>
      <c r="K857" s="91"/>
      <c r="L857" s="54">
        <f>L858+M858+N858</f>
        <v>259.00000000000006</v>
      </c>
      <c r="M857" s="90"/>
      <c r="N857" s="91"/>
      <c r="O857" s="65" t="s">
        <v>2001</v>
      </c>
      <c r="P857" s="65" t="s">
        <v>2002</v>
      </c>
      <c r="Q857" s="67"/>
    </row>
    <row r="858" spans="1:17" ht="22.5" customHeight="1" x14ac:dyDescent="0.2">
      <c r="A858" s="81"/>
      <c r="B858" s="49"/>
      <c r="C858" s="14" t="s">
        <v>150</v>
      </c>
      <c r="D858" s="95"/>
      <c r="E858" s="53"/>
      <c r="F858" s="21">
        <v>3.1</v>
      </c>
      <c r="G858" s="21">
        <v>84.2</v>
      </c>
      <c r="H858" s="21">
        <v>7.4</v>
      </c>
      <c r="I858" s="21">
        <v>4.7</v>
      </c>
      <c r="J858" s="21">
        <v>158.4</v>
      </c>
      <c r="K858" s="21">
        <v>1.2</v>
      </c>
      <c r="L858" s="21">
        <f>F858+I858</f>
        <v>7.8000000000000007</v>
      </c>
      <c r="M858" s="21">
        <f>G858+J858</f>
        <v>242.60000000000002</v>
      </c>
      <c r="N858" s="21">
        <f>H858+K858</f>
        <v>8.6</v>
      </c>
      <c r="O858" s="66"/>
      <c r="P858" s="66"/>
      <c r="Q858" s="68"/>
    </row>
    <row r="859" spans="1:17" ht="22.5" customHeight="1" x14ac:dyDescent="0.2">
      <c r="A859" s="80" t="s">
        <v>1994</v>
      </c>
      <c r="B859" s="48">
        <v>4</v>
      </c>
      <c r="C859" s="10" t="s">
        <v>2003</v>
      </c>
      <c r="D859" s="98" t="s">
        <v>162</v>
      </c>
      <c r="E859" s="52" t="s">
        <v>2004</v>
      </c>
      <c r="F859" s="54">
        <f>F860+G860+H860</f>
        <v>10</v>
      </c>
      <c r="G859" s="90"/>
      <c r="H859" s="91"/>
      <c r="I859" s="54">
        <f>I860+J860+K860</f>
        <v>72.7</v>
      </c>
      <c r="J859" s="90"/>
      <c r="K859" s="91"/>
      <c r="L859" s="54">
        <f>L860+M860+N860</f>
        <v>82.7</v>
      </c>
      <c r="M859" s="55"/>
      <c r="N859" s="56"/>
      <c r="O859" s="65" t="s">
        <v>256</v>
      </c>
      <c r="P859" s="65" t="s">
        <v>1873</v>
      </c>
      <c r="Q859" s="67"/>
    </row>
    <row r="860" spans="1:17" ht="22.5" customHeight="1" x14ac:dyDescent="0.2">
      <c r="A860" s="81"/>
      <c r="B860" s="49"/>
      <c r="C860" s="14" t="s">
        <v>2005</v>
      </c>
      <c r="D860" s="95"/>
      <c r="E860" s="53"/>
      <c r="F860" s="21"/>
      <c r="G860" s="21">
        <v>10</v>
      </c>
      <c r="H860" s="21"/>
      <c r="I860" s="21">
        <v>2.2999999999999998</v>
      </c>
      <c r="J860" s="21">
        <v>70.400000000000006</v>
      </c>
      <c r="K860" s="21"/>
      <c r="L860" s="21">
        <f>F860+I860</f>
        <v>2.2999999999999998</v>
      </c>
      <c r="M860" s="21">
        <f>G860+J860</f>
        <v>80.400000000000006</v>
      </c>
      <c r="N860" s="21">
        <f>H860+K860</f>
        <v>0</v>
      </c>
      <c r="O860" s="66"/>
      <c r="P860" s="66"/>
      <c r="Q860" s="68"/>
    </row>
    <row r="861" spans="1:17" ht="22.5" customHeight="1" x14ac:dyDescent="0.2">
      <c r="A861" s="80" t="s">
        <v>1994</v>
      </c>
      <c r="B861" s="48">
        <v>5</v>
      </c>
      <c r="C861" s="10" t="s">
        <v>2006</v>
      </c>
      <c r="D861" s="94" t="s">
        <v>2007</v>
      </c>
      <c r="E861" s="52" t="s">
        <v>1974</v>
      </c>
      <c r="F861" s="54">
        <v>1.2</v>
      </c>
      <c r="G861" s="90"/>
      <c r="H861" s="91"/>
      <c r="I861" s="54">
        <v>3.6</v>
      </c>
      <c r="J861" s="90"/>
      <c r="K861" s="91"/>
      <c r="L861" s="54">
        <f>L862+M862+N862</f>
        <v>4.8</v>
      </c>
      <c r="M861" s="55"/>
      <c r="N861" s="56"/>
      <c r="O861" s="65" t="s">
        <v>2008</v>
      </c>
      <c r="P861" s="65" t="s">
        <v>1327</v>
      </c>
      <c r="Q861" s="67" t="s">
        <v>86</v>
      </c>
    </row>
    <row r="862" spans="1:17" ht="22.5" customHeight="1" x14ac:dyDescent="0.2">
      <c r="A862" s="81"/>
      <c r="B862" s="49"/>
      <c r="C862" s="14" t="s">
        <v>1338</v>
      </c>
      <c r="D862" s="95"/>
      <c r="E862" s="53"/>
      <c r="F862" s="21"/>
      <c r="G862" s="21"/>
      <c r="H862" s="21">
        <v>1.2</v>
      </c>
      <c r="I862" s="21">
        <v>3.6</v>
      </c>
      <c r="J862" s="21"/>
      <c r="K862" s="21"/>
      <c r="L862" s="21">
        <f>F862+I862</f>
        <v>3.6</v>
      </c>
      <c r="M862" s="21">
        <f>G862+J862</f>
        <v>0</v>
      </c>
      <c r="N862" s="21">
        <f>H862+K862</f>
        <v>1.2</v>
      </c>
      <c r="O862" s="66"/>
      <c r="P862" s="66"/>
      <c r="Q862" s="68"/>
    </row>
    <row r="863" spans="1:17" ht="22.5" customHeight="1" x14ac:dyDescent="0.2">
      <c r="A863" s="80" t="s">
        <v>1994</v>
      </c>
      <c r="B863" s="48"/>
      <c r="C863" s="10"/>
      <c r="D863" s="69"/>
      <c r="E863" s="71"/>
      <c r="F863" s="73">
        <f>F864+G864+H864</f>
        <v>221.60000000000002</v>
      </c>
      <c r="G863" s="74"/>
      <c r="H863" s="75"/>
      <c r="I863" s="73">
        <f>I864+J864+K864</f>
        <v>241.8</v>
      </c>
      <c r="J863" s="74"/>
      <c r="K863" s="75"/>
      <c r="L863" s="73">
        <f>L864+M864+N864</f>
        <v>463.40000000000003</v>
      </c>
      <c r="M863" s="74"/>
      <c r="N863" s="75"/>
      <c r="O863" s="76"/>
      <c r="P863" s="76"/>
      <c r="Q863" s="78"/>
    </row>
    <row r="864" spans="1:17" ht="22.5" customHeight="1" x14ac:dyDescent="0.2">
      <c r="A864" s="81"/>
      <c r="B864" s="49"/>
      <c r="C864" s="14" t="s">
        <v>836</v>
      </c>
      <c r="D864" s="70"/>
      <c r="E864" s="72"/>
      <c r="F864" s="26">
        <f t="shared" ref="F864:N864" si="22">F854+F856+F858+F860+F862</f>
        <v>3.1</v>
      </c>
      <c r="G864" s="26">
        <f t="shared" si="22"/>
        <v>121.5</v>
      </c>
      <c r="H864" s="26">
        <f t="shared" si="22"/>
        <v>97.000000000000014</v>
      </c>
      <c r="I864" s="26">
        <f t="shared" si="22"/>
        <v>11.799999999999999</v>
      </c>
      <c r="J864" s="26">
        <f t="shared" si="22"/>
        <v>228.8</v>
      </c>
      <c r="K864" s="26">
        <f t="shared" si="22"/>
        <v>1.2</v>
      </c>
      <c r="L864" s="26">
        <f t="shared" si="22"/>
        <v>14.9</v>
      </c>
      <c r="M864" s="26">
        <f t="shared" si="22"/>
        <v>350.30000000000007</v>
      </c>
      <c r="N864" s="26">
        <f t="shared" si="22"/>
        <v>98.2</v>
      </c>
      <c r="O864" s="77"/>
      <c r="P864" s="77"/>
      <c r="Q864" s="79"/>
    </row>
    <row r="865" spans="1:17" ht="22.5" customHeight="1" x14ac:dyDescent="0.2">
      <c r="A865" s="80" t="s">
        <v>2009</v>
      </c>
      <c r="B865" s="48">
        <v>1</v>
      </c>
      <c r="C865" s="35" t="s">
        <v>2012</v>
      </c>
      <c r="D865" s="98" t="s">
        <v>1141</v>
      </c>
      <c r="E865" s="52" t="s">
        <v>1810</v>
      </c>
      <c r="F865" s="54">
        <f>F866+G866+H866</f>
        <v>71.03</v>
      </c>
      <c r="G865" s="90"/>
      <c r="H865" s="91"/>
      <c r="I865" s="54">
        <f>I866+J866+K866</f>
        <v>35.6</v>
      </c>
      <c r="J865" s="90"/>
      <c r="K865" s="91"/>
      <c r="L865" s="54">
        <f>L866+M866+N866</f>
        <v>106.63</v>
      </c>
      <c r="M865" s="90"/>
      <c r="N865" s="91"/>
      <c r="O865" s="65" t="s">
        <v>194</v>
      </c>
      <c r="P865" s="65" t="s">
        <v>103</v>
      </c>
      <c r="Q865" s="67" t="s">
        <v>86</v>
      </c>
    </row>
    <row r="866" spans="1:17" ht="22.5" customHeight="1" x14ac:dyDescent="0.2">
      <c r="A866" s="81"/>
      <c r="B866" s="49"/>
      <c r="C866" s="14" t="s">
        <v>2013</v>
      </c>
      <c r="D866" s="95"/>
      <c r="E866" s="53"/>
      <c r="F866" s="21"/>
      <c r="G866" s="21">
        <v>13.08</v>
      </c>
      <c r="H866" s="21">
        <v>57.95</v>
      </c>
      <c r="I866" s="21"/>
      <c r="J866" s="21">
        <v>35.6</v>
      </c>
      <c r="K866" s="21"/>
      <c r="L866" s="21">
        <f>F866+I866</f>
        <v>0</v>
      </c>
      <c r="M866" s="21">
        <f>G866+J866</f>
        <v>48.68</v>
      </c>
      <c r="N866" s="21">
        <f>H866+K866</f>
        <v>57.95</v>
      </c>
      <c r="O866" s="66"/>
      <c r="P866" s="66"/>
      <c r="Q866" s="68"/>
    </row>
    <row r="867" spans="1:17" ht="22.5" customHeight="1" x14ac:dyDescent="0.2">
      <c r="A867" s="80" t="s">
        <v>2009</v>
      </c>
      <c r="B867" s="48">
        <v>2</v>
      </c>
      <c r="C867" s="35" t="s">
        <v>72</v>
      </c>
      <c r="D867" s="98" t="s">
        <v>573</v>
      </c>
      <c r="E867" s="52" t="s">
        <v>1083</v>
      </c>
      <c r="F867" s="54">
        <f>F868+G868+H868</f>
        <v>48.09</v>
      </c>
      <c r="G867" s="90"/>
      <c r="H867" s="91"/>
      <c r="I867" s="54">
        <f>I868+J868+K868</f>
        <v>67.150000000000006</v>
      </c>
      <c r="J867" s="90"/>
      <c r="K867" s="91"/>
      <c r="L867" s="54">
        <f>L868+M868+N868</f>
        <v>115.24000000000001</v>
      </c>
      <c r="M867" s="90"/>
      <c r="N867" s="91"/>
      <c r="O867" s="65" t="s">
        <v>2014</v>
      </c>
      <c r="P867" s="65" t="s">
        <v>2016</v>
      </c>
      <c r="Q867" s="67" t="s">
        <v>86</v>
      </c>
    </row>
    <row r="868" spans="1:17" ht="22.5" customHeight="1" x14ac:dyDescent="0.2">
      <c r="A868" s="81"/>
      <c r="B868" s="49"/>
      <c r="C868" s="14" t="s">
        <v>463</v>
      </c>
      <c r="D868" s="95"/>
      <c r="E868" s="53"/>
      <c r="F868" s="21"/>
      <c r="G868" s="21">
        <v>48.09</v>
      </c>
      <c r="H868" s="21"/>
      <c r="I868" s="21"/>
      <c r="J868" s="21">
        <v>67.150000000000006</v>
      </c>
      <c r="K868" s="21"/>
      <c r="L868" s="21">
        <f>F868+I868</f>
        <v>0</v>
      </c>
      <c r="M868" s="21">
        <f>G868+J868</f>
        <v>115.24000000000001</v>
      </c>
      <c r="N868" s="21">
        <f>H868+K868</f>
        <v>0</v>
      </c>
      <c r="O868" s="66"/>
      <c r="P868" s="66"/>
      <c r="Q868" s="68"/>
    </row>
    <row r="869" spans="1:17" ht="30" customHeight="1" x14ac:dyDescent="0.2">
      <c r="A869" s="80" t="s">
        <v>2009</v>
      </c>
      <c r="B869" s="48"/>
      <c r="C869" s="10"/>
      <c r="D869" s="69"/>
      <c r="E869" s="71"/>
      <c r="F869" s="73">
        <f>F870+G870+H870</f>
        <v>119.12</v>
      </c>
      <c r="G869" s="74"/>
      <c r="H869" s="75"/>
      <c r="I869" s="73">
        <f>I870+J870+K870</f>
        <v>102.75</v>
      </c>
      <c r="J869" s="74"/>
      <c r="K869" s="75"/>
      <c r="L869" s="73">
        <f>L870+M870+N870</f>
        <v>221.87</v>
      </c>
      <c r="M869" s="74"/>
      <c r="N869" s="75"/>
      <c r="O869" s="76"/>
      <c r="P869" s="76"/>
      <c r="Q869" s="78"/>
    </row>
    <row r="870" spans="1:17" ht="30" customHeight="1" x14ac:dyDescent="0.2">
      <c r="A870" s="81"/>
      <c r="B870" s="49"/>
      <c r="C870" s="14" t="s">
        <v>1537</v>
      </c>
      <c r="D870" s="70"/>
      <c r="E870" s="72"/>
      <c r="F870" s="26">
        <f t="shared" ref="F870:N870" si="23">F866+F868</f>
        <v>0</v>
      </c>
      <c r="G870" s="26">
        <f t="shared" si="23"/>
        <v>61.17</v>
      </c>
      <c r="H870" s="26">
        <f t="shared" si="23"/>
        <v>57.95</v>
      </c>
      <c r="I870" s="26">
        <f t="shared" si="23"/>
        <v>0</v>
      </c>
      <c r="J870" s="26">
        <f t="shared" si="23"/>
        <v>102.75</v>
      </c>
      <c r="K870" s="26">
        <f t="shared" si="23"/>
        <v>0</v>
      </c>
      <c r="L870" s="26">
        <f t="shared" si="23"/>
        <v>0</v>
      </c>
      <c r="M870" s="26">
        <f t="shared" si="23"/>
        <v>163.92000000000002</v>
      </c>
      <c r="N870" s="26">
        <f t="shared" si="23"/>
        <v>57.95</v>
      </c>
      <c r="O870" s="77"/>
      <c r="P870" s="77"/>
      <c r="Q870" s="79"/>
    </row>
    <row r="871" spans="1:17" ht="21.75" customHeight="1" x14ac:dyDescent="0.2">
      <c r="A871" s="80" t="s">
        <v>1332</v>
      </c>
      <c r="B871" s="48">
        <v>1</v>
      </c>
      <c r="C871" s="10" t="s">
        <v>1095</v>
      </c>
      <c r="D871" s="98" t="s">
        <v>1077</v>
      </c>
      <c r="E871" s="52" t="s">
        <v>968</v>
      </c>
      <c r="F871" s="54">
        <f>F872+G872+H872</f>
        <v>0</v>
      </c>
      <c r="G871" s="90"/>
      <c r="H871" s="91"/>
      <c r="I871" s="54">
        <f>I872+J872+K872</f>
        <v>14.32</v>
      </c>
      <c r="J871" s="90"/>
      <c r="K871" s="91"/>
      <c r="L871" s="54">
        <f>L872+M872+N872</f>
        <v>14.32</v>
      </c>
      <c r="M871" s="90"/>
      <c r="N871" s="91"/>
      <c r="O871" s="65" t="s">
        <v>194</v>
      </c>
      <c r="P871" s="109" t="s">
        <v>2343</v>
      </c>
      <c r="Q871" s="67"/>
    </row>
    <row r="872" spans="1:17" ht="31.5" customHeight="1" x14ac:dyDescent="0.2">
      <c r="A872" s="81"/>
      <c r="B872" s="49"/>
      <c r="C872" s="14" t="s">
        <v>2018</v>
      </c>
      <c r="D872" s="95"/>
      <c r="E872" s="53"/>
      <c r="F872" s="21"/>
      <c r="G872" s="21"/>
      <c r="H872" s="21"/>
      <c r="I872" s="21"/>
      <c r="J872" s="21"/>
      <c r="K872" s="21">
        <v>14.32</v>
      </c>
      <c r="L872" s="21">
        <f>F872+I872</f>
        <v>0</v>
      </c>
      <c r="M872" s="21">
        <f>G872+J872</f>
        <v>0</v>
      </c>
      <c r="N872" s="21">
        <f>H872+K872</f>
        <v>14.32</v>
      </c>
      <c r="O872" s="66"/>
      <c r="P872" s="110"/>
      <c r="Q872" s="68"/>
    </row>
    <row r="873" spans="1:17" ht="21.75" customHeight="1" x14ac:dyDescent="0.2">
      <c r="A873" s="80" t="s">
        <v>1332</v>
      </c>
      <c r="B873" s="48">
        <v>2</v>
      </c>
      <c r="C873" s="10" t="s">
        <v>2019</v>
      </c>
      <c r="D873" s="98" t="s">
        <v>1522</v>
      </c>
      <c r="E873" s="52" t="s">
        <v>1934</v>
      </c>
      <c r="F873" s="54" t="s">
        <v>2021</v>
      </c>
      <c r="G873" s="90"/>
      <c r="H873" s="91"/>
      <c r="I873" s="54">
        <f>I874+J874+K874</f>
        <v>1.17</v>
      </c>
      <c r="J873" s="90"/>
      <c r="K873" s="91"/>
      <c r="L873" s="54">
        <f>L874+M874+N874</f>
        <v>1.3199999999999998</v>
      </c>
      <c r="M873" s="90"/>
      <c r="N873" s="91"/>
      <c r="O873" s="65" t="s">
        <v>194</v>
      </c>
      <c r="P873" s="65" t="s">
        <v>182</v>
      </c>
      <c r="Q873" s="67"/>
    </row>
    <row r="874" spans="1:17" ht="21.75" customHeight="1" x14ac:dyDescent="0.2">
      <c r="A874" s="81"/>
      <c r="B874" s="49"/>
      <c r="C874" s="14" t="s">
        <v>1091</v>
      </c>
      <c r="D874" s="95"/>
      <c r="E874" s="53"/>
      <c r="F874" s="21">
        <v>0.15</v>
      </c>
      <c r="G874" s="21"/>
      <c r="H874" s="21"/>
      <c r="I874" s="21"/>
      <c r="J874" s="21"/>
      <c r="K874" s="21">
        <v>1.17</v>
      </c>
      <c r="L874" s="21">
        <f>F874+I874</f>
        <v>0.15</v>
      </c>
      <c r="M874" s="21">
        <f>G874+J874</f>
        <v>0</v>
      </c>
      <c r="N874" s="21">
        <f>H874+K874</f>
        <v>1.17</v>
      </c>
      <c r="O874" s="66"/>
      <c r="P874" s="66"/>
      <c r="Q874" s="68"/>
    </row>
    <row r="875" spans="1:17" ht="21.75" customHeight="1" x14ac:dyDescent="0.2">
      <c r="A875" s="80" t="s">
        <v>1332</v>
      </c>
      <c r="B875" s="48">
        <v>3</v>
      </c>
      <c r="C875" s="10" t="s">
        <v>1991</v>
      </c>
      <c r="D875" s="98" t="s">
        <v>1522</v>
      </c>
      <c r="E875" s="52" t="s">
        <v>1979</v>
      </c>
      <c r="F875" s="54">
        <f>F876+G876+H876</f>
        <v>0</v>
      </c>
      <c r="G875" s="90"/>
      <c r="H875" s="91"/>
      <c r="I875" s="54">
        <f>I876+J876+K876</f>
        <v>2.16</v>
      </c>
      <c r="J875" s="90"/>
      <c r="K875" s="91"/>
      <c r="L875" s="54">
        <f>L876+M876+N876</f>
        <v>2.16</v>
      </c>
      <c r="M875" s="90"/>
      <c r="N875" s="91"/>
      <c r="O875" s="65" t="s">
        <v>194</v>
      </c>
      <c r="P875" s="65" t="s">
        <v>1521</v>
      </c>
      <c r="Q875" s="67"/>
    </row>
    <row r="876" spans="1:17" ht="21.75" customHeight="1" x14ac:dyDescent="0.2">
      <c r="A876" s="81"/>
      <c r="B876" s="49"/>
      <c r="C876" s="14" t="s">
        <v>220</v>
      </c>
      <c r="D876" s="95"/>
      <c r="E876" s="53"/>
      <c r="F876" s="21"/>
      <c r="G876" s="21"/>
      <c r="H876" s="21"/>
      <c r="I876" s="21"/>
      <c r="J876" s="21"/>
      <c r="K876" s="21">
        <v>2.16</v>
      </c>
      <c r="L876" s="21">
        <f>F876+I876</f>
        <v>0</v>
      </c>
      <c r="M876" s="21">
        <f>G876+J876</f>
        <v>0</v>
      </c>
      <c r="N876" s="21">
        <f>H876+K876</f>
        <v>2.16</v>
      </c>
      <c r="O876" s="66"/>
      <c r="P876" s="66"/>
      <c r="Q876" s="68"/>
    </row>
    <row r="877" spans="1:17" ht="24.75" customHeight="1" x14ac:dyDescent="0.2">
      <c r="A877" s="80" t="s">
        <v>1332</v>
      </c>
      <c r="B877" s="48">
        <v>4</v>
      </c>
      <c r="C877" s="10" t="s">
        <v>2023</v>
      </c>
      <c r="D877" s="98" t="s">
        <v>1522</v>
      </c>
      <c r="E877" s="52" t="s">
        <v>636</v>
      </c>
      <c r="F877" s="54">
        <f>F878+G878+H878</f>
        <v>4.53</v>
      </c>
      <c r="G877" s="90"/>
      <c r="H877" s="91"/>
      <c r="I877" s="54">
        <f>I878+J878+K878</f>
        <v>6.5</v>
      </c>
      <c r="J877" s="90"/>
      <c r="K877" s="91"/>
      <c r="L877" s="54">
        <f>L878+M878+N878</f>
        <v>11.030000000000001</v>
      </c>
      <c r="M877" s="90"/>
      <c r="N877" s="91"/>
      <c r="O877" s="65" t="s">
        <v>194</v>
      </c>
      <c r="P877" s="65" t="s">
        <v>2024</v>
      </c>
      <c r="Q877" s="67"/>
    </row>
    <row r="878" spans="1:17" ht="24.75" customHeight="1" x14ac:dyDescent="0.2">
      <c r="A878" s="81"/>
      <c r="B878" s="49"/>
      <c r="C878" s="14" t="s">
        <v>1251</v>
      </c>
      <c r="D878" s="95"/>
      <c r="E878" s="53"/>
      <c r="F878" s="21"/>
      <c r="G878" s="21"/>
      <c r="H878" s="21">
        <v>4.53</v>
      </c>
      <c r="I878" s="21"/>
      <c r="J878" s="21"/>
      <c r="K878" s="21">
        <v>6.5</v>
      </c>
      <c r="L878" s="21">
        <f>F878+I878</f>
        <v>0</v>
      </c>
      <c r="M878" s="21">
        <f>G878+J878</f>
        <v>0</v>
      </c>
      <c r="N878" s="21">
        <f>H878+K878</f>
        <v>11.030000000000001</v>
      </c>
      <c r="O878" s="66"/>
      <c r="P878" s="66"/>
      <c r="Q878" s="68"/>
    </row>
    <row r="879" spans="1:17" ht="21.75" customHeight="1" x14ac:dyDescent="0.2">
      <c r="A879" s="80" t="s">
        <v>1332</v>
      </c>
      <c r="B879" s="48">
        <v>5</v>
      </c>
      <c r="C879" s="10" t="s">
        <v>1998</v>
      </c>
      <c r="D879" s="98" t="s">
        <v>1522</v>
      </c>
      <c r="E879" s="52" t="s">
        <v>2025</v>
      </c>
      <c r="F879" s="54">
        <f>F880+G880+H880</f>
        <v>3.75</v>
      </c>
      <c r="G879" s="90"/>
      <c r="H879" s="91"/>
      <c r="I879" s="54">
        <f>I880+J880+K880</f>
        <v>5.75</v>
      </c>
      <c r="J879" s="90"/>
      <c r="K879" s="91"/>
      <c r="L879" s="54">
        <f>L880+M880+N880</f>
        <v>9.5</v>
      </c>
      <c r="M879" s="90"/>
      <c r="N879" s="91"/>
      <c r="O879" s="65" t="s">
        <v>194</v>
      </c>
      <c r="P879" s="65" t="s">
        <v>2026</v>
      </c>
      <c r="Q879" s="67"/>
    </row>
    <row r="880" spans="1:17" ht="42" customHeight="1" x14ac:dyDescent="0.2">
      <c r="A880" s="81"/>
      <c r="B880" s="49"/>
      <c r="C880" s="14" t="s">
        <v>1355</v>
      </c>
      <c r="D880" s="95"/>
      <c r="E880" s="53"/>
      <c r="F880" s="21"/>
      <c r="G880" s="21"/>
      <c r="H880" s="21">
        <v>3.75</v>
      </c>
      <c r="I880" s="21"/>
      <c r="J880" s="21"/>
      <c r="K880" s="21">
        <v>5.75</v>
      </c>
      <c r="L880" s="21">
        <f>F880+I880</f>
        <v>0</v>
      </c>
      <c r="M880" s="21">
        <f>G880+J880</f>
        <v>0</v>
      </c>
      <c r="N880" s="21">
        <f>H880+K880</f>
        <v>9.5</v>
      </c>
      <c r="O880" s="66"/>
      <c r="P880" s="66"/>
      <c r="Q880" s="68"/>
    </row>
    <row r="881" spans="1:17" ht="22.5" customHeight="1" x14ac:dyDescent="0.2">
      <c r="A881" s="80" t="s">
        <v>1332</v>
      </c>
      <c r="B881" s="48"/>
      <c r="C881" s="10"/>
      <c r="D881" s="69"/>
      <c r="E881" s="71"/>
      <c r="F881" s="73">
        <f>F882+G882+H882</f>
        <v>8.4300000000000015</v>
      </c>
      <c r="G881" s="74"/>
      <c r="H881" s="75"/>
      <c r="I881" s="73">
        <f>I882+J882+K882</f>
        <v>29.9</v>
      </c>
      <c r="J881" s="74"/>
      <c r="K881" s="75"/>
      <c r="L881" s="73">
        <f>L882+M882+N882</f>
        <v>38.33</v>
      </c>
      <c r="M881" s="74"/>
      <c r="N881" s="75"/>
      <c r="O881" s="76"/>
      <c r="P881" s="76"/>
      <c r="Q881" s="78"/>
    </row>
    <row r="882" spans="1:17" ht="22.5" customHeight="1" x14ac:dyDescent="0.2">
      <c r="A882" s="81"/>
      <c r="B882" s="49"/>
      <c r="C882" s="14" t="s">
        <v>836</v>
      </c>
      <c r="D882" s="70"/>
      <c r="E882" s="72"/>
      <c r="F882" s="26">
        <f t="shared" ref="F882:N882" si="24">F872+F874+F876+F878+F880</f>
        <v>0.15</v>
      </c>
      <c r="G882" s="26">
        <f t="shared" si="24"/>
        <v>0</v>
      </c>
      <c r="H882" s="26">
        <f t="shared" si="24"/>
        <v>8.2800000000000011</v>
      </c>
      <c r="I882" s="26">
        <f t="shared" si="24"/>
        <v>0</v>
      </c>
      <c r="J882" s="26">
        <f t="shared" si="24"/>
        <v>0</v>
      </c>
      <c r="K882" s="26">
        <f t="shared" si="24"/>
        <v>29.9</v>
      </c>
      <c r="L882" s="26">
        <f t="shared" si="24"/>
        <v>0.15</v>
      </c>
      <c r="M882" s="26">
        <f t="shared" si="24"/>
        <v>0</v>
      </c>
      <c r="N882" s="26">
        <f t="shared" si="24"/>
        <v>38.18</v>
      </c>
      <c r="O882" s="77"/>
      <c r="P882" s="77"/>
      <c r="Q882" s="79"/>
    </row>
    <row r="883" spans="1:17" ht="22.5" customHeight="1" x14ac:dyDescent="0.2">
      <c r="A883" s="80" t="s">
        <v>2028</v>
      </c>
      <c r="B883" s="48">
        <v>1</v>
      </c>
      <c r="C883" s="10" t="s">
        <v>1746</v>
      </c>
      <c r="D883" s="94">
        <v>26543</v>
      </c>
      <c r="E883" s="84" t="s">
        <v>671</v>
      </c>
      <c r="F883" s="86">
        <f>F884+G884+H884</f>
        <v>0</v>
      </c>
      <c r="G883" s="96"/>
      <c r="H883" s="97"/>
      <c r="I883" s="86">
        <f>I884+J884+K884</f>
        <v>33</v>
      </c>
      <c r="J883" s="96"/>
      <c r="K883" s="97"/>
      <c r="L883" s="86">
        <f>L884+M884+N884</f>
        <v>33</v>
      </c>
      <c r="M883" s="96"/>
      <c r="N883" s="97"/>
      <c r="O883" s="82" t="s">
        <v>499</v>
      </c>
      <c r="P883" s="82" t="s">
        <v>1213</v>
      </c>
      <c r="Q883" s="92" t="s">
        <v>86</v>
      </c>
    </row>
    <row r="884" spans="1:17" ht="22.5" customHeight="1" x14ac:dyDescent="0.2">
      <c r="A884" s="81"/>
      <c r="B884" s="49"/>
      <c r="C884" s="14" t="s">
        <v>2029</v>
      </c>
      <c r="D884" s="95"/>
      <c r="E884" s="85"/>
      <c r="F884" s="22">
        <v>0</v>
      </c>
      <c r="G884" s="22"/>
      <c r="H884" s="22"/>
      <c r="I884" s="22">
        <v>33</v>
      </c>
      <c r="J884" s="22"/>
      <c r="K884" s="22"/>
      <c r="L884" s="22">
        <f>F884+I884</f>
        <v>33</v>
      </c>
      <c r="M884" s="22">
        <f>G884+J884</f>
        <v>0</v>
      </c>
      <c r="N884" s="22">
        <f>H884+K884</f>
        <v>0</v>
      </c>
      <c r="O884" s="83"/>
      <c r="P884" s="83"/>
      <c r="Q884" s="93"/>
    </row>
    <row r="885" spans="1:17" ht="22.5" customHeight="1" x14ac:dyDescent="0.2">
      <c r="A885" s="80" t="s">
        <v>2028</v>
      </c>
      <c r="B885" s="48">
        <v>2</v>
      </c>
      <c r="C885" s="10" t="s">
        <v>681</v>
      </c>
      <c r="D885" s="94">
        <v>26543</v>
      </c>
      <c r="E885" s="84" t="s">
        <v>1889</v>
      </c>
      <c r="F885" s="86">
        <f>F886+G886+H886</f>
        <v>0</v>
      </c>
      <c r="G885" s="96"/>
      <c r="H885" s="97"/>
      <c r="I885" s="86">
        <f>I886+J886+K886</f>
        <v>4</v>
      </c>
      <c r="J885" s="96"/>
      <c r="K885" s="97"/>
      <c r="L885" s="86">
        <f>L886+M886+N886</f>
        <v>4</v>
      </c>
      <c r="M885" s="96"/>
      <c r="N885" s="97"/>
      <c r="O885" s="82" t="s">
        <v>499</v>
      </c>
      <c r="P885" s="82" t="s">
        <v>1213</v>
      </c>
      <c r="Q885" s="92" t="s">
        <v>86</v>
      </c>
    </row>
    <row r="886" spans="1:17" ht="22.5" customHeight="1" x14ac:dyDescent="0.2">
      <c r="A886" s="81"/>
      <c r="B886" s="49"/>
      <c r="C886" s="14" t="s">
        <v>247</v>
      </c>
      <c r="D886" s="95"/>
      <c r="E886" s="85"/>
      <c r="F886" s="22">
        <v>0</v>
      </c>
      <c r="G886" s="22"/>
      <c r="H886" s="22"/>
      <c r="I886" s="22">
        <v>4</v>
      </c>
      <c r="J886" s="22"/>
      <c r="K886" s="22"/>
      <c r="L886" s="22">
        <f>F886+I886</f>
        <v>4</v>
      </c>
      <c r="M886" s="22">
        <f>G886+J886</f>
        <v>0</v>
      </c>
      <c r="N886" s="22">
        <f>H886+K886</f>
        <v>0</v>
      </c>
      <c r="O886" s="83"/>
      <c r="P886" s="83"/>
      <c r="Q886" s="93"/>
    </row>
    <row r="887" spans="1:17" ht="22.5" customHeight="1" x14ac:dyDescent="0.2">
      <c r="A887" s="80" t="s">
        <v>2028</v>
      </c>
      <c r="B887" s="48">
        <v>3</v>
      </c>
      <c r="C887" s="10" t="s">
        <v>650</v>
      </c>
      <c r="D887" s="94">
        <v>27100</v>
      </c>
      <c r="E887" s="84" t="s">
        <v>2022</v>
      </c>
      <c r="F887" s="86">
        <f>F888+G888+H888</f>
        <v>73.599999999999994</v>
      </c>
      <c r="G887" s="96"/>
      <c r="H887" s="97"/>
      <c r="I887" s="86">
        <f>I888+J888+K888</f>
        <v>9.8000000000000007</v>
      </c>
      <c r="J887" s="96"/>
      <c r="K887" s="97"/>
      <c r="L887" s="86">
        <f>L888+M888+N888</f>
        <v>83.399999999999991</v>
      </c>
      <c r="M887" s="96"/>
      <c r="N887" s="97"/>
      <c r="O887" s="82" t="s">
        <v>194</v>
      </c>
      <c r="P887" s="82" t="s">
        <v>1554</v>
      </c>
      <c r="Q887" s="92"/>
    </row>
    <row r="888" spans="1:17" ht="22.5" customHeight="1" x14ac:dyDescent="0.2">
      <c r="A888" s="81"/>
      <c r="B888" s="49"/>
      <c r="C888" s="14" t="s">
        <v>2030</v>
      </c>
      <c r="D888" s="95"/>
      <c r="E888" s="85"/>
      <c r="F888" s="22"/>
      <c r="G888" s="22"/>
      <c r="H888" s="22">
        <v>73.599999999999994</v>
      </c>
      <c r="I888" s="22"/>
      <c r="J888" s="22"/>
      <c r="K888" s="22">
        <v>9.8000000000000007</v>
      </c>
      <c r="L888" s="22">
        <f>F888+I888</f>
        <v>0</v>
      </c>
      <c r="M888" s="22">
        <f>G888+J888</f>
        <v>0</v>
      </c>
      <c r="N888" s="22">
        <f>H888+K888</f>
        <v>83.399999999999991</v>
      </c>
      <c r="O888" s="83"/>
      <c r="P888" s="83"/>
      <c r="Q888" s="93"/>
    </row>
    <row r="889" spans="1:17" ht="22.5" customHeight="1" x14ac:dyDescent="0.2">
      <c r="A889" s="80" t="s">
        <v>2028</v>
      </c>
      <c r="B889" s="48">
        <v>4</v>
      </c>
      <c r="C889" s="10" t="s">
        <v>1854</v>
      </c>
      <c r="D889" s="94">
        <v>27100</v>
      </c>
      <c r="E889" s="84" t="s">
        <v>2032</v>
      </c>
      <c r="F889" s="86">
        <f>F890+G890+H890</f>
        <v>37.4</v>
      </c>
      <c r="G889" s="96"/>
      <c r="H889" s="97"/>
      <c r="I889" s="86">
        <f>I890+J890+K890</f>
        <v>0</v>
      </c>
      <c r="J889" s="96"/>
      <c r="K889" s="97"/>
      <c r="L889" s="86">
        <f>L890+M890+N890</f>
        <v>37.4</v>
      </c>
      <c r="M889" s="96"/>
      <c r="N889" s="97"/>
      <c r="O889" s="82" t="s">
        <v>852</v>
      </c>
      <c r="P889" s="82" t="s">
        <v>2034</v>
      </c>
      <c r="Q889" s="92"/>
    </row>
    <row r="890" spans="1:17" ht="22.5" customHeight="1" x14ac:dyDescent="0.2">
      <c r="A890" s="81"/>
      <c r="B890" s="49"/>
      <c r="C890" s="14" t="s">
        <v>1434</v>
      </c>
      <c r="D890" s="95"/>
      <c r="E890" s="85"/>
      <c r="F890" s="22"/>
      <c r="G890" s="22"/>
      <c r="H890" s="22">
        <v>37.4</v>
      </c>
      <c r="I890" s="22"/>
      <c r="J890" s="22"/>
      <c r="K890" s="22"/>
      <c r="L890" s="22">
        <f>F890+I890</f>
        <v>0</v>
      </c>
      <c r="M890" s="22">
        <f>G890+J890</f>
        <v>0</v>
      </c>
      <c r="N890" s="22">
        <f>H890+K890</f>
        <v>37.4</v>
      </c>
      <c r="O890" s="83"/>
      <c r="P890" s="83"/>
      <c r="Q890" s="93"/>
    </row>
    <row r="891" spans="1:17" ht="22.5" customHeight="1" x14ac:dyDescent="0.2">
      <c r="A891" s="80" t="s">
        <v>2028</v>
      </c>
      <c r="B891" s="48">
        <v>5</v>
      </c>
      <c r="C891" s="10" t="s">
        <v>2035</v>
      </c>
      <c r="D891" s="94">
        <v>27100</v>
      </c>
      <c r="E891" s="84" t="s">
        <v>1464</v>
      </c>
      <c r="F891" s="86">
        <f>F892+G892+H892</f>
        <v>0</v>
      </c>
      <c r="G891" s="96"/>
      <c r="H891" s="97"/>
      <c r="I891" s="86">
        <f>I892+J892+K892</f>
        <v>8.6</v>
      </c>
      <c r="J891" s="96"/>
      <c r="K891" s="97"/>
      <c r="L891" s="86">
        <f>L892+M892+N892</f>
        <v>8.6</v>
      </c>
      <c r="M891" s="96"/>
      <c r="N891" s="97"/>
      <c r="O891" s="82" t="s">
        <v>396</v>
      </c>
      <c r="P891" s="82" t="s">
        <v>2036</v>
      </c>
      <c r="Q891" s="92"/>
    </row>
    <row r="892" spans="1:17" ht="22.5" customHeight="1" x14ac:dyDescent="0.2">
      <c r="A892" s="81"/>
      <c r="B892" s="49"/>
      <c r="C892" s="14" t="s">
        <v>541</v>
      </c>
      <c r="D892" s="95"/>
      <c r="E892" s="85"/>
      <c r="F892" s="22"/>
      <c r="G892" s="22"/>
      <c r="H892" s="22"/>
      <c r="I892" s="22"/>
      <c r="J892" s="22"/>
      <c r="K892" s="22">
        <v>8.6</v>
      </c>
      <c r="L892" s="22">
        <f>F892+I892</f>
        <v>0</v>
      </c>
      <c r="M892" s="22">
        <f>G892+J892</f>
        <v>0</v>
      </c>
      <c r="N892" s="22">
        <f>H892+K892</f>
        <v>8.6</v>
      </c>
      <c r="O892" s="83"/>
      <c r="P892" s="83"/>
      <c r="Q892" s="93"/>
    </row>
    <row r="893" spans="1:17" ht="22.5" customHeight="1" x14ac:dyDescent="0.2">
      <c r="A893" s="80" t="s">
        <v>2028</v>
      </c>
      <c r="B893" s="48">
        <v>6</v>
      </c>
      <c r="C893" s="10" t="s">
        <v>1596</v>
      </c>
      <c r="D893" s="94">
        <v>27100</v>
      </c>
      <c r="E893" s="84" t="s">
        <v>671</v>
      </c>
      <c r="F893" s="86">
        <f>F894+G894+H894</f>
        <v>23.9</v>
      </c>
      <c r="G893" s="96"/>
      <c r="H893" s="97"/>
      <c r="I893" s="86">
        <f>I894+J894+K894</f>
        <v>13.2</v>
      </c>
      <c r="J893" s="96"/>
      <c r="K893" s="97"/>
      <c r="L893" s="86">
        <f>L894+M894+N894</f>
        <v>37.099999999999994</v>
      </c>
      <c r="M893" s="96"/>
      <c r="N893" s="97"/>
      <c r="O893" s="82" t="s">
        <v>194</v>
      </c>
      <c r="P893" s="82" t="s">
        <v>2037</v>
      </c>
      <c r="Q893" s="92"/>
    </row>
    <row r="894" spans="1:17" ht="22.5" customHeight="1" x14ac:dyDescent="0.2">
      <c r="A894" s="81"/>
      <c r="B894" s="49"/>
      <c r="C894" s="14" t="s">
        <v>2038</v>
      </c>
      <c r="D894" s="95"/>
      <c r="E894" s="85"/>
      <c r="F894" s="22"/>
      <c r="G894" s="22"/>
      <c r="H894" s="22">
        <v>23.9</v>
      </c>
      <c r="I894" s="22"/>
      <c r="J894" s="22"/>
      <c r="K894" s="22">
        <v>13.2</v>
      </c>
      <c r="L894" s="22">
        <f>F894+I894</f>
        <v>0</v>
      </c>
      <c r="M894" s="22">
        <f>G894+J894</f>
        <v>0</v>
      </c>
      <c r="N894" s="22">
        <f>H894+K894</f>
        <v>37.099999999999994</v>
      </c>
      <c r="O894" s="83"/>
      <c r="P894" s="83"/>
      <c r="Q894" s="93"/>
    </row>
    <row r="895" spans="1:17" ht="22.5" customHeight="1" x14ac:dyDescent="0.2">
      <c r="A895" s="80" t="s">
        <v>2028</v>
      </c>
      <c r="B895" s="48">
        <v>7</v>
      </c>
      <c r="C895" s="10" t="s">
        <v>2039</v>
      </c>
      <c r="D895" s="94">
        <v>27100</v>
      </c>
      <c r="E895" s="84" t="s">
        <v>671</v>
      </c>
      <c r="F895" s="86">
        <f>F896+G896+H896</f>
        <v>93.9</v>
      </c>
      <c r="G895" s="96"/>
      <c r="H895" s="97"/>
      <c r="I895" s="86">
        <f>I896+J896+K896</f>
        <v>7.3</v>
      </c>
      <c r="J895" s="96"/>
      <c r="K895" s="97"/>
      <c r="L895" s="86">
        <f>L896+M896+N896</f>
        <v>101.2</v>
      </c>
      <c r="M895" s="96"/>
      <c r="N895" s="97"/>
      <c r="O895" s="82" t="s">
        <v>194</v>
      </c>
      <c r="P895" s="82" t="s">
        <v>1554</v>
      </c>
      <c r="Q895" s="92"/>
    </row>
    <row r="896" spans="1:17" ht="22.5" customHeight="1" x14ac:dyDescent="0.2">
      <c r="A896" s="81"/>
      <c r="B896" s="49"/>
      <c r="C896" s="14" t="s">
        <v>1812</v>
      </c>
      <c r="D896" s="95"/>
      <c r="E896" s="85"/>
      <c r="F896" s="22"/>
      <c r="G896" s="22"/>
      <c r="H896" s="22">
        <v>93.9</v>
      </c>
      <c r="I896" s="22"/>
      <c r="J896" s="22"/>
      <c r="K896" s="22">
        <v>7.3</v>
      </c>
      <c r="L896" s="22">
        <f>F896+I896</f>
        <v>0</v>
      </c>
      <c r="M896" s="22">
        <f>G896+J896</f>
        <v>0</v>
      </c>
      <c r="N896" s="22">
        <f>H896+K896</f>
        <v>101.2</v>
      </c>
      <c r="O896" s="83"/>
      <c r="P896" s="83"/>
      <c r="Q896" s="93"/>
    </row>
    <row r="897" spans="1:17" ht="22.5" customHeight="1" x14ac:dyDescent="0.2">
      <c r="A897" s="80" t="s">
        <v>2028</v>
      </c>
      <c r="B897" s="48">
        <v>8</v>
      </c>
      <c r="C897" s="10" t="s">
        <v>2040</v>
      </c>
      <c r="D897" s="94">
        <v>27100</v>
      </c>
      <c r="E897" s="84" t="s">
        <v>2042</v>
      </c>
      <c r="F897" s="86">
        <f>F898+G898+H898</f>
        <v>1.4</v>
      </c>
      <c r="G897" s="96"/>
      <c r="H897" s="97"/>
      <c r="I897" s="86">
        <f>I898+J898+K898</f>
        <v>0</v>
      </c>
      <c r="J897" s="96"/>
      <c r="K897" s="97"/>
      <c r="L897" s="86">
        <f>L898+M898+N898</f>
        <v>1.4</v>
      </c>
      <c r="M897" s="96"/>
      <c r="N897" s="97"/>
      <c r="O897" s="82" t="s">
        <v>194</v>
      </c>
      <c r="P897" s="82" t="s">
        <v>1942</v>
      </c>
      <c r="Q897" s="92"/>
    </row>
    <row r="898" spans="1:17" ht="22.5" customHeight="1" x14ac:dyDescent="0.2">
      <c r="A898" s="81"/>
      <c r="B898" s="49"/>
      <c r="C898" s="14" t="s">
        <v>1975</v>
      </c>
      <c r="D898" s="95"/>
      <c r="E898" s="85"/>
      <c r="F898" s="22"/>
      <c r="G898" s="22"/>
      <c r="H898" s="22">
        <v>1.4</v>
      </c>
      <c r="I898" s="22"/>
      <c r="J898" s="22"/>
      <c r="K898" s="22"/>
      <c r="L898" s="22">
        <f>F898+I898</f>
        <v>0</v>
      </c>
      <c r="M898" s="22">
        <f>G898+J898</f>
        <v>0</v>
      </c>
      <c r="N898" s="22">
        <f>H898+K898</f>
        <v>1.4</v>
      </c>
      <c r="O898" s="83"/>
      <c r="P898" s="83"/>
      <c r="Q898" s="93"/>
    </row>
    <row r="899" spans="1:17" ht="30" customHeight="1" x14ac:dyDescent="0.2">
      <c r="A899" s="80" t="s">
        <v>2028</v>
      </c>
      <c r="B899" s="48">
        <v>9</v>
      </c>
      <c r="C899" s="10" t="s">
        <v>1518</v>
      </c>
      <c r="D899" s="94">
        <v>27100</v>
      </c>
      <c r="E899" s="52" t="s">
        <v>1755</v>
      </c>
      <c r="F899" s="54">
        <f>F900+G900+H900</f>
        <v>2</v>
      </c>
      <c r="G899" s="90"/>
      <c r="H899" s="91"/>
      <c r="I899" s="54">
        <f>I900+J900+K900</f>
        <v>0</v>
      </c>
      <c r="J899" s="90"/>
      <c r="K899" s="91"/>
      <c r="L899" s="54">
        <f>L900+M900+N900</f>
        <v>2</v>
      </c>
      <c r="M899" s="90"/>
      <c r="N899" s="91"/>
      <c r="O899" s="65" t="s">
        <v>194</v>
      </c>
      <c r="P899" s="65" t="s">
        <v>201</v>
      </c>
      <c r="Q899" s="67"/>
    </row>
    <row r="900" spans="1:17" ht="30" customHeight="1" x14ac:dyDescent="0.2">
      <c r="A900" s="81"/>
      <c r="B900" s="49"/>
      <c r="C900" s="14" t="s">
        <v>2043</v>
      </c>
      <c r="D900" s="95"/>
      <c r="E900" s="53"/>
      <c r="F900" s="21"/>
      <c r="G900" s="21"/>
      <c r="H900" s="21">
        <v>2</v>
      </c>
      <c r="I900" s="21"/>
      <c r="J900" s="21"/>
      <c r="K900" s="21"/>
      <c r="L900" s="21">
        <f>F900+I900</f>
        <v>0</v>
      </c>
      <c r="M900" s="21">
        <f>G900+J900</f>
        <v>0</v>
      </c>
      <c r="N900" s="21">
        <f>H900+K900</f>
        <v>2</v>
      </c>
      <c r="O900" s="66"/>
      <c r="P900" s="66"/>
      <c r="Q900" s="68"/>
    </row>
    <row r="901" spans="1:17" ht="22.5" customHeight="1" x14ac:dyDescent="0.2">
      <c r="A901" s="80" t="s">
        <v>2028</v>
      </c>
      <c r="B901" s="48">
        <v>10</v>
      </c>
      <c r="C901" s="10" t="s">
        <v>2044</v>
      </c>
      <c r="D901" s="94">
        <v>27100</v>
      </c>
      <c r="E901" s="84" t="s">
        <v>1755</v>
      </c>
      <c r="F901" s="86">
        <f>F902+G902+H902</f>
        <v>1.5</v>
      </c>
      <c r="G901" s="96"/>
      <c r="H901" s="97"/>
      <c r="I901" s="86">
        <f>I902+J902+K902</f>
        <v>0</v>
      </c>
      <c r="J901" s="96"/>
      <c r="K901" s="97"/>
      <c r="L901" s="86">
        <f>L902+M902+N902</f>
        <v>1.5</v>
      </c>
      <c r="M901" s="96"/>
      <c r="N901" s="97"/>
      <c r="O901" s="65" t="s">
        <v>194</v>
      </c>
      <c r="P901" s="65" t="s">
        <v>1508</v>
      </c>
      <c r="Q901" s="67"/>
    </row>
    <row r="902" spans="1:17" ht="48.75" customHeight="1" x14ac:dyDescent="0.2">
      <c r="A902" s="81"/>
      <c r="B902" s="49"/>
      <c r="C902" s="14" t="s">
        <v>2045</v>
      </c>
      <c r="D902" s="95"/>
      <c r="E902" s="85"/>
      <c r="F902" s="22"/>
      <c r="G902" s="22"/>
      <c r="H902" s="22">
        <v>1.5</v>
      </c>
      <c r="I902" s="22"/>
      <c r="J902" s="22"/>
      <c r="K902" s="22"/>
      <c r="L902" s="22">
        <f>F902+I902</f>
        <v>0</v>
      </c>
      <c r="M902" s="22">
        <f>G902+J902</f>
        <v>0</v>
      </c>
      <c r="N902" s="22">
        <f>H902+K902</f>
        <v>1.5</v>
      </c>
      <c r="O902" s="66"/>
      <c r="P902" s="66"/>
      <c r="Q902" s="68"/>
    </row>
    <row r="903" spans="1:17" ht="22.5" customHeight="1" x14ac:dyDescent="0.2">
      <c r="A903" s="80" t="s">
        <v>2028</v>
      </c>
      <c r="B903" s="48">
        <v>11</v>
      </c>
      <c r="C903" s="10" t="s">
        <v>2046</v>
      </c>
      <c r="D903" s="94">
        <v>27100</v>
      </c>
      <c r="E903" s="84" t="s">
        <v>2042</v>
      </c>
      <c r="F903" s="86">
        <f>F904+G904+H904</f>
        <v>1.4</v>
      </c>
      <c r="G903" s="96"/>
      <c r="H903" s="97"/>
      <c r="I903" s="86">
        <f>I904+J904+K904</f>
        <v>3</v>
      </c>
      <c r="J903" s="96"/>
      <c r="K903" s="97"/>
      <c r="L903" s="86">
        <f>L904+M904+N904</f>
        <v>4.4000000000000004</v>
      </c>
      <c r="M903" s="96"/>
      <c r="N903" s="97"/>
      <c r="O903" s="65" t="s">
        <v>234</v>
      </c>
      <c r="P903" s="65" t="s">
        <v>2047</v>
      </c>
      <c r="Q903" s="67"/>
    </row>
    <row r="904" spans="1:17" ht="22.5" customHeight="1" x14ac:dyDescent="0.2">
      <c r="A904" s="81"/>
      <c r="B904" s="49"/>
      <c r="C904" s="14" t="s">
        <v>2048</v>
      </c>
      <c r="D904" s="95"/>
      <c r="E904" s="85"/>
      <c r="F904" s="22"/>
      <c r="G904" s="22"/>
      <c r="H904" s="22">
        <v>1.4</v>
      </c>
      <c r="I904" s="22">
        <v>3</v>
      </c>
      <c r="J904" s="22"/>
      <c r="K904" s="22"/>
      <c r="L904" s="22">
        <f>F904+I904</f>
        <v>3</v>
      </c>
      <c r="M904" s="22">
        <f>G904+J904</f>
        <v>0</v>
      </c>
      <c r="N904" s="22">
        <f>H904+K904</f>
        <v>1.4</v>
      </c>
      <c r="O904" s="66"/>
      <c r="P904" s="66"/>
      <c r="Q904" s="68"/>
    </row>
    <row r="905" spans="1:17" ht="22.5" customHeight="1" x14ac:dyDescent="0.2">
      <c r="A905" s="80" t="s">
        <v>2028</v>
      </c>
      <c r="B905" s="48">
        <v>12</v>
      </c>
      <c r="C905" s="10" t="s">
        <v>1674</v>
      </c>
      <c r="D905" s="94">
        <v>27464</v>
      </c>
      <c r="E905" s="84" t="s">
        <v>1334</v>
      </c>
      <c r="F905" s="86">
        <f>F906+G906+H906</f>
        <v>10</v>
      </c>
      <c r="G905" s="96"/>
      <c r="H905" s="97"/>
      <c r="I905" s="86">
        <f>I906+J906+K906</f>
        <v>0</v>
      </c>
      <c r="J905" s="96"/>
      <c r="K905" s="97"/>
      <c r="L905" s="86">
        <f>L906+M906+N906</f>
        <v>10</v>
      </c>
      <c r="M905" s="96"/>
      <c r="N905" s="97"/>
      <c r="O905" s="65" t="s">
        <v>194</v>
      </c>
      <c r="P905" s="65" t="s">
        <v>477</v>
      </c>
      <c r="Q905" s="67"/>
    </row>
    <row r="906" spans="1:17" ht="22.5" customHeight="1" x14ac:dyDescent="0.2">
      <c r="A906" s="81"/>
      <c r="B906" s="49"/>
      <c r="C906" s="14" t="s">
        <v>2049</v>
      </c>
      <c r="D906" s="95"/>
      <c r="E906" s="85"/>
      <c r="F906" s="22"/>
      <c r="G906" s="22"/>
      <c r="H906" s="22">
        <v>10</v>
      </c>
      <c r="I906" s="22"/>
      <c r="J906" s="22"/>
      <c r="K906" s="22"/>
      <c r="L906" s="22">
        <f>F906+I906</f>
        <v>0</v>
      </c>
      <c r="M906" s="22">
        <f>G906+J906</f>
        <v>0</v>
      </c>
      <c r="N906" s="22">
        <f>H906+K906</f>
        <v>10</v>
      </c>
      <c r="O906" s="66"/>
      <c r="P906" s="66"/>
      <c r="Q906" s="68"/>
    </row>
    <row r="907" spans="1:17" ht="22.5" customHeight="1" x14ac:dyDescent="0.2">
      <c r="A907" s="80" t="s">
        <v>2028</v>
      </c>
      <c r="B907" s="48">
        <v>13</v>
      </c>
      <c r="C907" s="10" t="s">
        <v>4</v>
      </c>
      <c r="D907" s="94">
        <v>27464</v>
      </c>
      <c r="E907" s="52" t="s">
        <v>671</v>
      </c>
      <c r="F907" s="54">
        <f>F908+G908+H908</f>
        <v>13.5</v>
      </c>
      <c r="G907" s="90"/>
      <c r="H907" s="91"/>
      <c r="I907" s="54">
        <f>I908+J908+K908</f>
        <v>0</v>
      </c>
      <c r="J907" s="90"/>
      <c r="K907" s="91"/>
      <c r="L907" s="54">
        <f>L908+M908+N908</f>
        <v>13.5</v>
      </c>
      <c r="M907" s="90"/>
      <c r="N907" s="91"/>
      <c r="O907" s="65" t="s">
        <v>194</v>
      </c>
      <c r="P907" s="65" t="s">
        <v>1656</v>
      </c>
      <c r="Q907" s="67"/>
    </row>
    <row r="908" spans="1:17" ht="22.5" customHeight="1" x14ac:dyDescent="0.2">
      <c r="A908" s="81"/>
      <c r="B908" s="49"/>
      <c r="C908" s="14" t="s">
        <v>1608</v>
      </c>
      <c r="D908" s="95"/>
      <c r="E908" s="53"/>
      <c r="F908" s="21"/>
      <c r="G908" s="21"/>
      <c r="H908" s="21">
        <v>13.5</v>
      </c>
      <c r="I908" s="21"/>
      <c r="J908" s="21"/>
      <c r="K908" s="21"/>
      <c r="L908" s="21">
        <f>F908+I908</f>
        <v>0</v>
      </c>
      <c r="M908" s="21">
        <f>G908+J908</f>
        <v>0</v>
      </c>
      <c r="N908" s="21">
        <f>H908+K908</f>
        <v>13.5</v>
      </c>
      <c r="O908" s="66"/>
      <c r="P908" s="66"/>
      <c r="Q908" s="68"/>
    </row>
    <row r="909" spans="1:17" ht="22.5" customHeight="1" x14ac:dyDescent="0.2">
      <c r="A909" s="80" t="s">
        <v>2028</v>
      </c>
      <c r="B909" s="48">
        <v>14</v>
      </c>
      <c r="C909" s="10" t="s">
        <v>2050</v>
      </c>
      <c r="D909" s="94">
        <v>27464</v>
      </c>
      <c r="E909" s="52" t="s">
        <v>2052</v>
      </c>
      <c r="F909" s="54">
        <f>F910+G910+H910</f>
        <v>14.2</v>
      </c>
      <c r="G909" s="90"/>
      <c r="H909" s="91"/>
      <c r="I909" s="54">
        <f>I910+J910+K910</f>
        <v>0</v>
      </c>
      <c r="J909" s="90"/>
      <c r="K909" s="91"/>
      <c r="L909" s="54">
        <f>L910+M910+N910</f>
        <v>14.2</v>
      </c>
      <c r="M909" s="90"/>
      <c r="N909" s="91"/>
      <c r="O909" s="65" t="s">
        <v>194</v>
      </c>
      <c r="P909" s="65" t="s">
        <v>1656</v>
      </c>
      <c r="Q909" s="67"/>
    </row>
    <row r="910" spans="1:17" ht="22.5" customHeight="1" x14ac:dyDescent="0.2">
      <c r="A910" s="81"/>
      <c r="B910" s="49"/>
      <c r="C910" s="14" t="s">
        <v>1273</v>
      </c>
      <c r="D910" s="95"/>
      <c r="E910" s="53"/>
      <c r="F910" s="21"/>
      <c r="G910" s="21"/>
      <c r="H910" s="21">
        <v>14.2</v>
      </c>
      <c r="I910" s="21"/>
      <c r="J910" s="21"/>
      <c r="K910" s="21"/>
      <c r="L910" s="21">
        <f>F910+I910</f>
        <v>0</v>
      </c>
      <c r="M910" s="21">
        <f>G910+J910</f>
        <v>0</v>
      </c>
      <c r="N910" s="21">
        <f>H910+K910</f>
        <v>14.2</v>
      </c>
      <c r="O910" s="66"/>
      <c r="P910" s="66"/>
      <c r="Q910" s="68"/>
    </row>
    <row r="911" spans="1:17" ht="22.5" customHeight="1" x14ac:dyDescent="0.2">
      <c r="A911" s="80" t="s">
        <v>2028</v>
      </c>
      <c r="B911" s="48">
        <v>15</v>
      </c>
      <c r="C911" s="10" t="s">
        <v>2053</v>
      </c>
      <c r="D911" s="94">
        <v>27831</v>
      </c>
      <c r="E911" s="52" t="s">
        <v>1476</v>
      </c>
      <c r="F911" s="54">
        <f>F912+G912+H912</f>
        <v>11.6</v>
      </c>
      <c r="G911" s="90"/>
      <c r="H911" s="91"/>
      <c r="I911" s="54">
        <f>I912+J912+K912</f>
        <v>0</v>
      </c>
      <c r="J911" s="90"/>
      <c r="K911" s="91"/>
      <c r="L911" s="54">
        <f>L912+M912+N912</f>
        <v>11.6</v>
      </c>
      <c r="M911" s="90"/>
      <c r="N911" s="91"/>
      <c r="O911" s="65" t="s">
        <v>194</v>
      </c>
      <c r="P911" s="65" t="s">
        <v>1656</v>
      </c>
      <c r="Q911" s="67"/>
    </row>
    <row r="912" spans="1:17" ht="22.5" customHeight="1" x14ac:dyDescent="0.2">
      <c r="A912" s="81"/>
      <c r="B912" s="49"/>
      <c r="C912" s="14" t="s">
        <v>1727</v>
      </c>
      <c r="D912" s="95"/>
      <c r="E912" s="53"/>
      <c r="F912" s="21"/>
      <c r="G912" s="21"/>
      <c r="H912" s="21">
        <v>11.6</v>
      </c>
      <c r="I912" s="21"/>
      <c r="J912" s="21"/>
      <c r="K912" s="21"/>
      <c r="L912" s="21">
        <f>F912+I912</f>
        <v>0</v>
      </c>
      <c r="M912" s="21">
        <f>G912+J912</f>
        <v>0</v>
      </c>
      <c r="N912" s="21">
        <f>H912+K912</f>
        <v>11.6</v>
      </c>
      <c r="O912" s="66"/>
      <c r="P912" s="66"/>
      <c r="Q912" s="68"/>
    </row>
    <row r="913" spans="1:17" ht="22.5" customHeight="1" x14ac:dyDescent="0.2">
      <c r="A913" s="80" t="s">
        <v>2028</v>
      </c>
      <c r="B913" s="48">
        <v>16</v>
      </c>
      <c r="C913" s="10" t="s">
        <v>1480</v>
      </c>
      <c r="D913" s="94">
        <v>28571</v>
      </c>
      <c r="E913" s="52" t="s">
        <v>1755</v>
      </c>
      <c r="F913" s="54">
        <f>F914+G914+H914</f>
        <v>35</v>
      </c>
      <c r="G913" s="90"/>
      <c r="H913" s="91"/>
      <c r="I913" s="54">
        <f>I914+J914+K914</f>
        <v>0</v>
      </c>
      <c r="J913" s="90"/>
      <c r="K913" s="91"/>
      <c r="L913" s="54">
        <f>L914+M914+N914</f>
        <v>35</v>
      </c>
      <c r="M913" s="90"/>
      <c r="N913" s="91"/>
      <c r="O913" s="65" t="s">
        <v>194</v>
      </c>
      <c r="P913" s="65" t="s">
        <v>2054</v>
      </c>
      <c r="Q913" s="67"/>
    </row>
    <row r="914" spans="1:17" ht="22.5" customHeight="1" x14ac:dyDescent="0.2">
      <c r="A914" s="81"/>
      <c r="B914" s="49"/>
      <c r="C914" s="14" t="s">
        <v>1586</v>
      </c>
      <c r="D914" s="95"/>
      <c r="E914" s="53"/>
      <c r="F914" s="21"/>
      <c r="G914" s="21"/>
      <c r="H914" s="21">
        <v>35</v>
      </c>
      <c r="I914" s="21"/>
      <c r="J914" s="21"/>
      <c r="K914" s="21"/>
      <c r="L914" s="21">
        <f>F914+I914</f>
        <v>0</v>
      </c>
      <c r="M914" s="21">
        <f>G914+J914</f>
        <v>0</v>
      </c>
      <c r="N914" s="21">
        <f>H914+K914</f>
        <v>35</v>
      </c>
      <c r="O914" s="66"/>
      <c r="P914" s="66"/>
      <c r="Q914" s="68"/>
    </row>
    <row r="915" spans="1:17" ht="22.5" customHeight="1" x14ac:dyDescent="0.2">
      <c r="A915" s="80" t="s">
        <v>2028</v>
      </c>
      <c r="B915" s="48"/>
      <c r="C915" s="10"/>
      <c r="D915" s="69"/>
      <c r="E915" s="71"/>
      <c r="F915" s="73">
        <f>F916+G916+H916</f>
        <v>319.40000000000003</v>
      </c>
      <c r="G915" s="74"/>
      <c r="H915" s="75"/>
      <c r="I915" s="73">
        <f>I916+J916+K916</f>
        <v>78.900000000000006</v>
      </c>
      <c r="J915" s="74"/>
      <c r="K915" s="75"/>
      <c r="L915" s="73">
        <f>L916+M916+N916</f>
        <v>398.29999999999995</v>
      </c>
      <c r="M915" s="74"/>
      <c r="N915" s="75"/>
      <c r="O915" s="76"/>
      <c r="P915" s="76"/>
      <c r="Q915" s="78"/>
    </row>
    <row r="916" spans="1:17" ht="22.5" customHeight="1" x14ac:dyDescent="0.2">
      <c r="A916" s="81"/>
      <c r="B916" s="49"/>
      <c r="C916" s="14" t="s">
        <v>1447</v>
      </c>
      <c r="D916" s="70"/>
      <c r="E916" s="72"/>
      <c r="F916" s="26">
        <f t="shared" ref="F916:N916" si="25">F884+F886+F888+F890+F892+F894+F896+F898+F900+F902+F904+F906+F908+F910+F912+F914</f>
        <v>0</v>
      </c>
      <c r="G916" s="26">
        <f t="shared" si="25"/>
        <v>0</v>
      </c>
      <c r="H916" s="26">
        <f t="shared" si="25"/>
        <v>319.40000000000003</v>
      </c>
      <c r="I916" s="26">
        <f t="shared" si="25"/>
        <v>40</v>
      </c>
      <c r="J916" s="26">
        <f t="shared" si="25"/>
        <v>0</v>
      </c>
      <c r="K916" s="26">
        <f t="shared" si="25"/>
        <v>38.9</v>
      </c>
      <c r="L916" s="26">
        <f t="shared" si="25"/>
        <v>40</v>
      </c>
      <c r="M916" s="26">
        <f t="shared" si="25"/>
        <v>0</v>
      </c>
      <c r="N916" s="26">
        <f t="shared" si="25"/>
        <v>358.29999999999995</v>
      </c>
      <c r="O916" s="77"/>
      <c r="P916" s="77"/>
      <c r="Q916" s="79"/>
    </row>
    <row r="917" spans="1:17" ht="22.5" customHeight="1" x14ac:dyDescent="0.2">
      <c r="A917" s="80" t="s">
        <v>128</v>
      </c>
      <c r="B917" s="48">
        <v>1</v>
      </c>
      <c r="C917" s="10" t="s">
        <v>593</v>
      </c>
      <c r="D917" s="98" t="s">
        <v>2055</v>
      </c>
      <c r="E917" s="52" t="s">
        <v>2057</v>
      </c>
      <c r="F917" s="54">
        <f>F918+G918+H918</f>
        <v>0</v>
      </c>
      <c r="G917" s="90"/>
      <c r="H917" s="91"/>
      <c r="I917" s="54">
        <f>I918+J918+K918</f>
        <v>92.1</v>
      </c>
      <c r="J917" s="90"/>
      <c r="K917" s="91"/>
      <c r="L917" s="54">
        <f>L918+M918+N918</f>
        <v>92.1</v>
      </c>
      <c r="M917" s="90"/>
      <c r="N917" s="91"/>
      <c r="O917" s="65" t="s">
        <v>194</v>
      </c>
      <c r="P917" s="65" t="s">
        <v>12</v>
      </c>
      <c r="Q917" s="67"/>
    </row>
    <row r="918" spans="1:17" ht="22.5" customHeight="1" x14ac:dyDescent="0.2">
      <c r="A918" s="81"/>
      <c r="B918" s="49"/>
      <c r="C918" s="14" t="s">
        <v>1426</v>
      </c>
      <c r="D918" s="95"/>
      <c r="E918" s="53"/>
      <c r="F918" s="21"/>
      <c r="G918" s="21"/>
      <c r="H918" s="21"/>
      <c r="I918" s="21"/>
      <c r="J918" s="21">
        <v>88.46</v>
      </c>
      <c r="K918" s="21">
        <v>3.64</v>
      </c>
      <c r="L918" s="21">
        <f>F918+I918</f>
        <v>0</v>
      </c>
      <c r="M918" s="21">
        <f>G918+J918</f>
        <v>88.46</v>
      </c>
      <c r="N918" s="21">
        <f>H918+K918</f>
        <v>3.64</v>
      </c>
      <c r="O918" s="66"/>
      <c r="P918" s="66"/>
      <c r="Q918" s="68"/>
    </row>
    <row r="919" spans="1:17" ht="22.5" customHeight="1" x14ac:dyDescent="0.2">
      <c r="A919" s="80" t="s">
        <v>128</v>
      </c>
      <c r="B919" s="48"/>
      <c r="C919" s="10"/>
      <c r="D919" s="69"/>
      <c r="E919" s="71"/>
      <c r="F919" s="73">
        <f>F920+G920+H920</f>
        <v>0</v>
      </c>
      <c r="G919" s="74"/>
      <c r="H919" s="75"/>
      <c r="I919" s="73">
        <f>I920+J920+K920</f>
        <v>92.1</v>
      </c>
      <c r="J919" s="74"/>
      <c r="K919" s="75"/>
      <c r="L919" s="73">
        <f>L920+M920+N920</f>
        <v>92.1</v>
      </c>
      <c r="M919" s="74"/>
      <c r="N919" s="75"/>
      <c r="O919" s="76"/>
      <c r="P919" s="76"/>
      <c r="Q919" s="78"/>
    </row>
    <row r="920" spans="1:17" ht="22.5" customHeight="1" x14ac:dyDescent="0.2">
      <c r="A920" s="81"/>
      <c r="B920" s="49"/>
      <c r="C920" s="14" t="s">
        <v>1471</v>
      </c>
      <c r="D920" s="70"/>
      <c r="E920" s="72"/>
      <c r="F920" s="26">
        <f t="shared" ref="F920:N920" si="26">F918</f>
        <v>0</v>
      </c>
      <c r="G920" s="26">
        <f t="shared" si="26"/>
        <v>0</v>
      </c>
      <c r="H920" s="26">
        <f t="shared" si="26"/>
        <v>0</v>
      </c>
      <c r="I920" s="26">
        <f t="shared" si="26"/>
        <v>0</v>
      </c>
      <c r="J920" s="26">
        <f t="shared" si="26"/>
        <v>88.46</v>
      </c>
      <c r="K920" s="26">
        <f t="shared" si="26"/>
        <v>3.64</v>
      </c>
      <c r="L920" s="26">
        <f t="shared" si="26"/>
        <v>0</v>
      </c>
      <c r="M920" s="26">
        <f t="shared" si="26"/>
        <v>88.46</v>
      </c>
      <c r="N920" s="26">
        <f t="shared" si="26"/>
        <v>3.64</v>
      </c>
      <c r="O920" s="77"/>
      <c r="P920" s="77"/>
      <c r="Q920" s="79"/>
    </row>
    <row r="921" spans="1:17" ht="36.75" customHeight="1" x14ac:dyDescent="0.2">
      <c r="A921" s="80" t="s">
        <v>186</v>
      </c>
      <c r="B921" s="48">
        <v>1</v>
      </c>
      <c r="C921" s="10" t="s">
        <v>1419</v>
      </c>
      <c r="D921" s="98" t="s">
        <v>1457</v>
      </c>
      <c r="E921" s="52" t="s">
        <v>2058</v>
      </c>
      <c r="F921" s="54">
        <f>F922+G922+H922</f>
        <v>0</v>
      </c>
      <c r="G921" s="90"/>
      <c r="H921" s="91"/>
      <c r="I921" s="54">
        <f>I922+J922+K922</f>
        <v>1.3</v>
      </c>
      <c r="J921" s="90"/>
      <c r="K921" s="91"/>
      <c r="L921" s="54">
        <f>L922+M922+N922</f>
        <v>1.3</v>
      </c>
      <c r="M921" s="90"/>
      <c r="N921" s="91"/>
      <c r="O921" s="82" t="s">
        <v>2059</v>
      </c>
      <c r="P921" s="82" t="s">
        <v>2061</v>
      </c>
      <c r="Q921" s="67"/>
    </row>
    <row r="922" spans="1:17" ht="36.75" customHeight="1" x14ac:dyDescent="0.2">
      <c r="A922" s="81"/>
      <c r="B922" s="49"/>
      <c r="C922" s="14" t="s">
        <v>2062</v>
      </c>
      <c r="D922" s="95"/>
      <c r="E922" s="53"/>
      <c r="F922" s="21"/>
      <c r="G922" s="21"/>
      <c r="H922" s="21"/>
      <c r="I922" s="21"/>
      <c r="J922" s="21"/>
      <c r="K922" s="21">
        <v>1.3</v>
      </c>
      <c r="L922" s="21">
        <f>F922+I922</f>
        <v>0</v>
      </c>
      <c r="M922" s="21">
        <f>G922+J922</f>
        <v>0</v>
      </c>
      <c r="N922" s="21">
        <f>H922+K922</f>
        <v>1.3</v>
      </c>
      <c r="O922" s="83"/>
      <c r="P922" s="83"/>
      <c r="Q922" s="68"/>
    </row>
    <row r="923" spans="1:17" ht="36.75" customHeight="1" x14ac:dyDescent="0.2">
      <c r="A923" s="80" t="s">
        <v>186</v>
      </c>
      <c r="B923" s="48">
        <v>2</v>
      </c>
      <c r="C923" s="35" t="s">
        <v>129</v>
      </c>
      <c r="D923" s="98" t="s">
        <v>1457</v>
      </c>
      <c r="E923" s="52" t="s">
        <v>1115</v>
      </c>
      <c r="F923" s="54">
        <f>F924+G924+H924</f>
        <v>0</v>
      </c>
      <c r="G923" s="90"/>
      <c r="H923" s="91"/>
      <c r="I923" s="54">
        <f>I924+J924+K924</f>
        <v>3.9</v>
      </c>
      <c r="J923" s="90"/>
      <c r="K923" s="91"/>
      <c r="L923" s="54">
        <f>L924+M924+N924</f>
        <v>3.9</v>
      </c>
      <c r="M923" s="90"/>
      <c r="N923" s="91"/>
      <c r="O923" s="82" t="s">
        <v>149</v>
      </c>
      <c r="P923" s="82" t="s">
        <v>1939</v>
      </c>
      <c r="Q923" s="67"/>
    </row>
    <row r="924" spans="1:17" ht="36.75" customHeight="1" x14ac:dyDescent="0.2">
      <c r="A924" s="81"/>
      <c r="B924" s="49"/>
      <c r="C924" s="14" t="s">
        <v>1490</v>
      </c>
      <c r="D924" s="95"/>
      <c r="E924" s="53"/>
      <c r="F924" s="21"/>
      <c r="G924" s="21"/>
      <c r="H924" s="21"/>
      <c r="I924" s="21"/>
      <c r="J924" s="21"/>
      <c r="K924" s="21">
        <v>3.9</v>
      </c>
      <c r="L924" s="21">
        <f>F924+I924</f>
        <v>0</v>
      </c>
      <c r="M924" s="21">
        <f>G924+J924</f>
        <v>0</v>
      </c>
      <c r="N924" s="21">
        <f>H924+K924</f>
        <v>3.9</v>
      </c>
      <c r="O924" s="83"/>
      <c r="P924" s="83"/>
      <c r="Q924" s="68"/>
    </row>
    <row r="925" spans="1:17" ht="44.25" customHeight="1" x14ac:dyDescent="0.2">
      <c r="A925" s="80" t="s">
        <v>186</v>
      </c>
      <c r="B925" s="48">
        <v>3</v>
      </c>
      <c r="C925" s="10" t="s">
        <v>2063</v>
      </c>
      <c r="D925" s="98" t="s">
        <v>2064</v>
      </c>
      <c r="E925" s="52" t="s">
        <v>2065</v>
      </c>
      <c r="F925" s="54">
        <f>F926+G926+H926</f>
        <v>20.97</v>
      </c>
      <c r="G925" s="90"/>
      <c r="H925" s="91"/>
      <c r="I925" s="54">
        <f>I926+J926+K926</f>
        <v>64.58</v>
      </c>
      <c r="J925" s="90"/>
      <c r="K925" s="91"/>
      <c r="L925" s="54">
        <f>L926+M926+N926</f>
        <v>85.55</v>
      </c>
      <c r="M925" s="90"/>
      <c r="N925" s="91"/>
      <c r="O925" s="82" t="s">
        <v>194</v>
      </c>
      <c r="P925" s="82" t="s">
        <v>2066</v>
      </c>
      <c r="Q925" s="67"/>
    </row>
    <row r="926" spans="1:17" ht="44.25" customHeight="1" x14ac:dyDescent="0.2">
      <c r="A926" s="81"/>
      <c r="B926" s="49"/>
      <c r="C926" s="14" t="s">
        <v>1180</v>
      </c>
      <c r="D926" s="95"/>
      <c r="E926" s="53"/>
      <c r="F926" s="21">
        <v>20.97</v>
      </c>
      <c r="G926" s="21"/>
      <c r="H926" s="21"/>
      <c r="I926" s="21">
        <v>64.58</v>
      </c>
      <c r="J926" s="21"/>
      <c r="K926" s="21"/>
      <c r="L926" s="21">
        <f>F926+I926</f>
        <v>85.55</v>
      </c>
      <c r="M926" s="21">
        <f>G926+J926</f>
        <v>0</v>
      </c>
      <c r="N926" s="21">
        <f>H926+K926</f>
        <v>0</v>
      </c>
      <c r="O926" s="83"/>
      <c r="P926" s="83"/>
      <c r="Q926" s="68"/>
    </row>
    <row r="927" spans="1:17" ht="29.25" customHeight="1" x14ac:dyDescent="0.2">
      <c r="A927" s="80" t="s">
        <v>186</v>
      </c>
      <c r="B927" s="48">
        <v>4</v>
      </c>
      <c r="C927" s="10" t="s">
        <v>1462</v>
      </c>
      <c r="D927" s="98" t="s">
        <v>2064</v>
      </c>
      <c r="E927" s="52" t="s">
        <v>885</v>
      </c>
      <c r="F927" s="54">
        <f>F928+G928+H928</f>
        <v>10.95</v>
      </c>
      <c r="G927" s="90"/>
      <c r="H927" s="91"/>
      <c r="I927" s="54">
        <f>I928+J928+K928</f>
        <v>215.81</v>
      </c>
      <c r="J927" s="90"/>
      <c r="K927" s="91"/>
      <c r="L927" s="54">
        <f>L928+M928+N928</f>
        <v>226.76</v>
      </c>
      <c r="M927" s="90"/>
      <c r="N927" s="91"/>
      <c r="O927" s="82" t="s">
        <v>166</v>
      </c>
      <c r="P927" s="82" t="s">
        <v>1416</v>
      </c>
      <c r="Q927" s="67"/>
    </row>
    <row r="928" spans="1:17" ht="29.25" customHeight="1" x14ac:dyDescent="0.2">
      <c r="A928" s="81"/>
      <c r="B928" s="49"/>
      <c r="C928" s="14" t="s">
        <v>2067</v>
      </c>
      <c r="D928" s="95"/>
      <c r="E928" s="53"/>
      <c r="F928" s="21">
        <v>10.95</v>
      </c>
      <c r="G928" s="21"/>
      <c r="H928" s="21"/>
      <c r="I928" s="21">
        <v>215.81</v>
      </c>
      <c r="J928" s="21"/>
      <c r="K928" s="21"/>
      <c r="L928" s="21">
        <f>F928+I928</f>
        <v>226.76</v>
      </c>
      <c r="M928" s="21">
        <f>G928+J928</f>
        <v>0</v>
      </c>
      <c r="N928" s="21">
        <f>H928+K928</f>
        <v>0</v>
      </c>
      <c r="O928" s="83"/>
      <c r="P928" s="83"/>
      <c r="Q928" s="68"/>
    </row>
    <row r="929" spans="1:17" ht="29.25" customHeight="1" x14ac:dyDescent="0.2">
      <c r="A929" s="80" t="s">
        <v>186</v>
      </c>
      <c r="B929" s="48">
        <v>5</v>
      </c>
      <c r="C929" s="10" t="s">
        <v>2068</v>
      </c>
      <c r="D929" s="98" t="s">
        <v>2069</v>
      </c>
      <c r="E929" s="52" t="s">
        <v>788</v>
      </c>
      <c r="F929" s="54">
        <f>F930+G930+H930</f>
        <v>0</v>
      </c>
      <c r="G929" s="90"/>
      <c r="H929" s="91"/>
      <c r="I929" s="54">
        <f>I930+J930+K930</f>
        <v>2.6</v>
      </c>
      <c r="J929" s="90"/>
      <c r="K929" s="91"/>
      <c r="L929" s="54">
        <f>L930+M930+N930</f>
        <v>2.6</v>
      </c>
      <c r="M929" s="90"/>
      <c r="N929" s="91"/>
      <c r="O929" s="82" t="s">
        <v>396</v>
      </c>
      <c r="P929" s="82" t="s">
        <v>748</v>
      </c>
      <c r="Q929" s="67" t="s">
        <v>86</v>
      </c>
    </row>
    <row r="930" spans="1:17" ht="29.25" customHeight="1" x14ac:dyDescent="0.2">
      <c r="A930" s="81"/>
      <c r="B930" s="49"/>
      <c r="C930" s="14" t="s">
        <v>2074</v>
      </c>
      <c r="D930" s="95"/>
      <c r="E930" s="53"/>
      <c r="F930" s="21"/>
      <c r="G930" s="21"/>
      <c r="H930" s="21"/>
      <c r="I930" s="21"/>
      <c r="J930" s="21"/>
      <c r="K930" s="21">
        <v>2.6</v>
      </c>
      <c r="L930" s="21">
        <f>F930+I930</f>
        <v>0</v>
      </c>
      <c r="M930" s="21">
        <f>G930+J930</f>
        <v>0</v>
      </c>
      <c r="N930" s="21">
        <f>H930+K930</f>
        <v>2.6</v>
      </c>
      <c r="O930" s="83"/>
      <c r="P930" s="83"/>
      <c r="Q930" s="68"/>
    </row>
    <row r="931" spans="1:17" ht="22.5" customHeight="1" x14ac:dyDescent="0.2">
      <c r="A931" s="80" t="s">
        <v>186</v>
      </c>
      <c r="B931" s="48">
        <v>6</v>
      </c>
      <c r="C931" s="10" t="s">
        <v>2075</v>
      </c>
      <c r="D931" s="98" t="s">
        <v>2069</v>
      </c>
      <c r="E931" s="52" t="s">
        <v>1548</v>
      </c>
      <c r="F931" s="54">
        <f>F932+G932+H932</f>
        <v>0</v>
      </c>
      <c r="G931" s="90"/>
      <c r="H931" s="91"/>
      <c r="I931" s="54">
        <f>I932+J932+K932</f>
        <v>5.68</v>
      </c>
      <c r="J931" s="90"/>
      <c r="K931" s="91"/>
      <c r="L931" s="54">
        <f>L932+M932+N932</f>
        <v>5.68</v>
      </c>
      <c r="M931" s="90"/>
      <c r="N931" s="91"/>
      <c r="O931" s="82" t="s">
        <v>2076</v>
      </c>
      <c r="P931" s="82" t="s">
        <v>1908</v>
      </c>
      <c r="Q931" s="67" t="s">
        <v>86</v>
      </c>
    </row>
    <row r="932" spans="1:17" ht="22.5" customHeight="1" x14ac:dyDescent="0.2">
      <c r="A932" s="81"/>
      <c r="B932" s="49"/>
      <c r="C932" s="14" t="s">
        <v>2078</v>
      </c>
      <c r="D932" s="95"/>
      <c r="E932" s="53"/>
      <c r="F932" s="21"/>
      <c r="G932" s="21"/>
      <c r="H932" s="21"/>
      <c r="I932" s="21">
        <v>2.4</v>
      </c>
      <c r="J932" s="21">
        <v>0.59</v>
      </c>
      <c r="K932" s="21">
        <v>2.69</v>
      </c>
      <c r="L932" s="21">
        <f>F932+I932</f>
        <v>2.4</v>
      </c>
      <c r="M932" s="21">
        <f>G932+J932</f>
        <v>0.59</v>
      </c>
      <c r="N932" s="21">
        <f>H932+K932</f>
        <v>2.69</v>
      </c>
      <c r="O932" s="83"/>
      <c r="P932" s="83"/>
      <c r="Q932" s="68"/>
    </row>
    <row r="933" spans="1:17" ht="22.5" customHeight="1" x14ac:dyDescent="0.2">
      <c r="A933" s="80" t="s">
        <v>186</v>
      </c>
      <c r="B933" s="48">
        <v>7</v>
      </c>
      <c r="C933" s="10" t="s">
        <v>827</v>
      </c>
      <c r="D933" s="98" t="s">
        <v>2069</v>
      </c>
      <c r="E933" s="52" t="s">
        <v>1557</v>
      </c>
      <c r="F933" s="54">
        <f>F934+G934+H934</f>
        <v>0</v>
      </c>
      <c r="G933" s="90"/>
      <c r="H933" s="91"/>
      <c r="I933" s="54">
        <f>I934+J934+K934</f>
        <v>3.6</v>
      </c>
      <c r="J933" s="90"/>
      <c r="K933" s="91"/>
      <c r="L933" s="54">
        <f>L934+M934+N934</f>
        <v>3.6</v>
      </c>
      <c r="M933" s="90"/>
      <c r="N933" s="91"/>
      <c r="O933" s="82" t="s">
        <v>396</v>
      </c>
      <c r="P933" s="82" t="s">
        <v>55</v>
      </c>
      <c r="Q933" s="67"/>
    </row>
    <row r="934" spans="1:17" ht="22.5" customHeight="1" x14ac:dyDescent="0.2">
      <c r="A934" s="81"/>
      <c r="B934" s="49"/>
      <c r="C934" s="14" t="s">
        <v>2079</v>
      </c>
      <c r="D934" s="95"/>
      <c r="E934" s="53"/>
      <c r="F934" s="21"/>
      <c r="G934" s="21"/>
      <c r="H934" s="21"/>
      <c r="I934" s="21"/>
      <c r="J934" s="21"/>
      <c r="K934" s="21">
        <v>3.6</v>
      </c>
      <c r="L934" s="21">
        <f>F934+I934</f>
        <v>0</v>
      </c>
      <c r="M934" s="21">
        <f>G934+J934</f>
        <v>0</v>
      </c>
      <c r="N934" s="21">
        <f>H934+K934</f>
        <v>3.6</v>
      </c>
      <c r="O934" s="83"/>
      <c r="P934" s="83"/>
      <c r="Q934" s="68"/>
    </row>
    <row r="935" spans="1:17" ht="22.5" customHeight="1" x14ac:dyDescent="0.2">
      <c r="A935" s="80" t="s">
        <v>186</v>
      </c>
      <c r="B935" s="48"/>
      <c r="C935" s="10"/>
      <c r="D935" s="69"/>
      <c r="E935" s="71"/>
      <c r="F935" s="73">
        <f>F936+G936+H936</f>
        <v>31.919999999999998</v>
      </c>
      <c r="G935" s="74"/>
      <c r="H935" s="75"/>
      <c r="I935" s="73">
        <f>I936+J936+K936</f>
        <v>297.46999999999991</v>
      </c>
      <c r="J935" s="74"/>
      <c r="K935" s="75"/>
      <c r="L935" s="73">
        <f>L936+M936+N936</f>
        <v>329.38999999999993</v>
      </c>
      <c r="M935" s="74"/>
      <c r="N935" s="75"/>
      <c r="O935" s="76"/>
      <c r="P935" s="76"/>
      <c r="Q935" s="78"/>
    </row>
    <row r="936" spans="1:17" ht="22.5" customHeight="1" x14ac:dyDescent="0.2">
      <c r="A936" s="81"/>
      <c r="B936" s="49"/>
      <c r="C936" s="14" t="s">
        <v>117</v>
      </c>
      <c r="D936" s="70"/>
      <c r="E936" s="72"/>
      <c r="F936" s="26">
        <f t="shared" ref="F936:N936" si="27">F922+F924+F926+F928+F930+F932+F934</f>
        <v>31.919999999999998</v>
      </c>
      <c r="G936" s="26">
        <f t="shared" si="27"/>
        <v>0</v>
      </c>
      <c r="H936" s="26">
        <f t="shared" si="27"/>
        <v>0</v>
      </c>
      <c r="I936" s="26">
        <f t="shared" si="27"/>
        <v>282.78999999999996</v>
      </c>
      <c r="J936" s="26">
        <f t="shared" si="27"/>
        <v>0.59</v>
      </c>
      <c r="K936" s="26">
        <f t="shared" si="27"/>
        <v>14.09</v>
      </c>
      <c r="L936" s="26">
        <f t="shared" si="27"/>
        <v>314.70999999999998</v>
      </c>
      <c r="M936" s="26">
        <f t="shared" si="27"/>
        <v>0.59</v>
      </c>
      <c r="N936" s="26">
        <f t="shared" si="27"/>
        <v>14.09</v>
      </c>
      <c r="O936" s="77"/>
      <c r="P936" s="77"/>
      <c r="Q936" s="79"/>
    </row>
    <row r="937" spans="1:17" ht="22.5" customHeight="1" x14ac:dyDescent="0.2">
      <c r="A937" s="80" t="s">
        <v>1685</v>
      </c>
      <c r="B937" s="48">
        <v>1</v>
      </c>
      <c r="C937" s="10" t="s">
        <v>2080</v>
      </c>
      <c r="D937" s="98" t="s">
        <v>780</v>
      </c>
      <c r="E937" s="52" t="s">
        <v>2082</v>
      </c>
      <c r="F937" s="54">
        <f>F938+G938+H938</f>
        <v>2</v>
      </c>
      <c r="G937" s="90"/>
      <c r="H937" s="91"/>
      <c r="I937" s="54">
        <f>I938+J938+K938</f>
        <v>18.5</v>
      </c>
      <c r="J937" s="90"/>
      <c r="K937" s="91"/>
      <c r="L937" s="54">
        <f>L938+M938+N938</f>
        <v>20.5</v>
      </c>
      <c r="M937" s="90"/>
      <c r="N937" s="91"/>
      <c r="O937" s="65" t="s">
        <v>1162</v>
      </c>
      <c r="P937" s="65" t="s">
        <v>1699</v>
      </c>
      <c r="Q937" s="67" t="s">
        <v>86</v>
      </c>
    </row>
    <row r="938" spans="1:17" ht="22.5" customHeight="1" x14ac:dyDescent="0.2">
      <c r="A938" s="81"/>
      <c r="B938" s="49"/>
      <c r="C938" s="14" t="s">
        <v>1142</v>
      </c>
      <c r="D938" s="95"/>
      <c r="E938" s="53"/>
      <c r="F938" s="21"/>
      <c r="G938" s="21"/>
      <c r="H938" s="21">
        <v>2</v>
      </c>
      <c r="I938" s="21"/>
      <c r="J938" s="21">
        <v>1</v>
      </c>
      <c r="K938" s="21">
        <v>17.5</v>
      </c>
      <c r="L938" s="21">
        <f>F938+I938</f>
        <v>0</v>
      </c>
      <c r="M938" s="21">
        <f>G938+J938</f>
        <v>1</v>
      </c>
      <c r="N938" s="21">
        <f>H938+K938</f>
        <v>19.5</v>
      </c>
      <c r="O938" s="66"/>
      <c r="P938" s="66"/>
      <c r="Q938" s="68"/>
    </row>
    <row r="939" spans="1:17" ht="22.5" customHeight="1" x14ac:dyDescent="0.2">
      <c r="A939" s="80" t="s">
        <v>1685</v>
      </c>
      <c r="B939" s="48">
        <v>2</v>
      </c>
      <c r="C939" s="10" t="s">
        <v>2083</v>
      </c>
      <c r="D939" s="98" t="s">
        <v>780</v>
      </c>
      <c r="E939" s="52" t="s">
        <v>554</v>
      </c>
      <c r="F939" s="54">
        <f>F940+G940+H940</f>
        <v>4</v>
      </c>
      <c r="G939" s="90"/>
      <c r="H939" s="91"/>
      <c r="I939" s="54">
        <f>I940+J940+K940</f>
        <v>3.9</v>
      </c>
      <c r="J939" s="90"/>
      <c r="K939" s="91"/>
      <c r="L939" s="54">
        <f>L940+M940+N940</f>
        <v>7.9</v>
      </c>
      <c r="M939" s="90"/>
      <c r="N939" s="91"/>
      <c r="O939" s="65" t="s">
        <v>194</v>
      </c>
      <c r="P939" s="65" t="s">
        <v>1642</v>
      </c>
      <c r="Q939" s="67"/>
    </row>
    <row r="940" spans="1:17" ht="22.5" customHeight="1" x14ac:dyDescent="0.2">
      <c r="A940" s="81"/>
      <c r="B940" s="49"/>
      <c r="C940" s="14" t="s">
        <v>1330</v>
      </c>
      <c r="D940" s="95"/>
      <c r="E940" s="53"/>
      <c r="F940" s="21"/>
      <c r="G940" s="21"/>
      <c r="H940" s="21">
        <v>4</v>
      </c>
      <c r="I940" s="21"/>
      <c r="J940" s="21"/>
      <c r="K940" s="21">
        <v>3.9</v>
      </c>
      <c r="L940" s="21">
        <f>F940+I940</f>
        <v>0</v>
      </c>
      <c r="M940" s="21">
        <f>G940+J940</f>
        <v>0</v>
      </c>
      <c r="N940" s="21">
        <f>H940+K940</f>
        <v>7.9</v>
      </c>
      <c r="O940" s="66"/>
      <c r="P940" s="66"/>
      <c r="Q940" s="68"/>
    </row>
    <row r="941" spans="1:17" ht="22.5" customHeight="1" x14ac:dyDescent="0.2">
      <c r="A941" s="80" t="s">
        <v>1685</v>
      </c>
      <c r="B941" s="48">
        <v>3</v>
      </c>
      <c r="C941" s="10" t="s">
        <v>2081</v>
      </c>
      <c r="D941" s="98" t="s">
        <v>780</v>
      </c>
      <c r="E941" s="52" t="s">
        <v>554</v>
      </c>
      <c r="F941" s="54">
        <f>F942+G942+H942</f>
        <v>0</v>
      </c>
      <c r="G941" s="90"/>
      <c r="H941" s="91"/>
      <c r="I941" s="54">
        <f>I942+J942+K942</f>
        <v>5.2</v>
      </c>
      <c r="J941" s="90"/>
      <c r="K941" s="91"/>
      <c r="L941" s="54">
        <f>L942+M942+N942</f>
        <v>5.2</v>
      </c>
      <c r="M941" s="90"/>
      <c r="N941" s="91"/>
      <c r="O941" s="65" t="s">
        <v>194</v>
      </c>
      <c r="P941" s="65" t="s">
        <v>2084</v>
      </c>
      <c r="Q941" s="67"/>
    </row>
    <row r="942" spans="1:17" ht="22.5" customHeight="1" x14ac:dyDescent="0.2">
      <c r="A942" s="81"/>
      <c r="B942" s="49"/>
      <c r="C942" s="14" t="s">
        <v>45</v>
      </c>
      <c r="D942" s="95"/>
      <c r="E942" s="53"/>
      <c r="F942" s="21"/>
      <c r="G942" s="21"/>
      <c r="H942" s="21"/>
      <c r="I942" s="21"/>
      <c r="J942" s="21"/>
      <c r="K942" s="21">
        <v>5.2</v>
      </c>
      <c r="L942" s="21">
        <f>F942+I942</f>
        <v>0</v>
      </c>
      <c r="M942" s="21">
        <f>G942+J942</f>
        <v>0</v>
      </c>
      <c r="N942" s="21">
        <f>H942+K942</f>
        <v>5.2</v>
      </c>
      <c r="O942" s="66"/>
      <c r="P942" s="66"/>
      <c r="Q942" s="68"/>
    </row>
    <row r="943" spans="1:17" ht="22.5" customHeight="1" x14ac:dyDescent="0.2">
      <c r="A943" s="80" t="s">
        <v>1685</v>
      </c>
      <c r="B943" s="48">
        <v>4</v>
      </c>
      <c r="C943" s="10" t="s">
        <v>1553</v>
      </c>
      <c r="D943" s="98" t="s">
        <v>883</v>
      </c>
      <c r="E943" s="52" t="s">
        <v>224</v>
      </c>
      <c r="F943" s="54">
        <f>F944+G944+H944</f>
        <v>0</v>
      </c>
      <c r="G943" s="90"/>
      <c r="H943" s="91"/>
      <c r="I943" s="54">
        <f>I944+J944+K944</f>
        <v>3.2</v>
      </c>
      <c r="J943" s="90"/>
      <c r="K943" s="91"/>
      <c r="L943" s="54">
        <f>L944+M944+N944</f>
        <v>3.2</v>
      </c>
      <c r="M943" s="90"/>
      <c r="N943" s="91"/>
      <c r="O943" s="65" t="s">
        <v>194</v>
      </c>
      <c r="P943" s="65" t="s">
        <v>416</v>
      </c>
      <c r="Q943" s="67"/>
    </row>
    <row r="944" spans="1:17" ht="22.5" customHeight="1" x14ac:dyDescent="0.2">
      <c r="A944" s="81"/>
      <c r="B944" s="49"/>
      <c r="C944" s="14" t="s">
        <v>902</v>
      </c>
      <c r="D944" s="95"/>
      <c r="E944" s="53"/>
      <c r="F944" s="21"/>
      <c r="G944" s="21"/>
      <c r="H944" s="21"/>
      <c r="I944" s="21"/>
      <c r="J944" s="21"/>
      <c r="K944" s="21">
        <v>3.2</v>
      </c>
      <c r="L944" s="21">
        <f>F944+I944</f>
        <v>0</v>
      </c>
      <c r="M944" s="21">
        <f>G944+J944</f>
        <v>0</v>
      </c>
      <c r="N944" s="21">
        <f>H944+K944</f>
        <v>3.2</v>
      </c>
      <c r="O944" s="66"/>
      <c r="P944" s="66"/>
      <c r="Q944" s="68"/>
    </row>
    <row r="945" spans="1:17" ht="23.25" customHeight="1" x14ac:dyDescent="0.2">
      <c r="A945" s="80" t="s">
        <v>1685</v>
      </c>
      <c r="B945" s="48">
        <v>5</v>
      </c>
      <c r="C945" s="10" t="s">
        <v>187</v>
      </c>
      <c r="D945" s="98" t="s">
        <v>883</v>
      </c>
      <c r="E945" s="52" t="s">
        <v>2085</v>
      </c>
      <c r="F945" s="54">
        <f>F946+G946+H946</f>
        <v>0</v>
      </c>
      <c r="G945" s="90"/>
      <c r="H945" s="91"/>
      <c r="I945" s="54">
        <f>I946+J946+K946</f>
        <v>3.7</v>
      </c>
      <c r="J945" s="90"/>
      <c r="K945" s="91"/>
      <c r="L945" s="54">
        <f>L946+M946+N946</f>
        <v>3.7</v>
      </c>
      <c r="M945" s="90"/>
      <c r="N945" s="91"/>
      <c r="O945" s="65" t="s">
        <v>194</v>
      </c>
      <c r="P945" s="65" t="s">
        <v>1642</v>
      </c>
      <c r="Q945" s="67"/>
    </row>
    <row r="946" spans="1:17" ht="23.25" customHeight="1" x14ac:dyDescent="0.2">
      <c r="A946" s="81"/>
      <c r="B946" s="49"/>
      <c r="C946" s="14" t="s">
        <v>2086</v>
      </c>
      <c r="D946" s="95"/>
      <c r="E946" s="53"/>
      <c r="F946" s="21"/>
      <c r="G946" s="21"/>
      <c r="H946" s="21"/>
      <c r="I946" s="21"/>
      <c r="J946" s="21"/>
      <c r="K946" s="21">
        <v>3.7</v>
      </c>
      <c r="L946" s="21">
        <f>F946+I946</f>
        <v>0</v>
      </c>
      <c r="M946" s="21">
        <f>G946+J946</f>
        <v>0</v>
      </c>
      <c r="N946" s="21">
        <f>H946+K946</f>
        <v>3.7</v>
      </c>
      <c r="O946" s="66"/>
      <c r="P946" s="66"/>
      <c r="Q946" s="68"/>
    </row>
    <row r="947" spans="1:17" ht="22.5" customHeight="1" x14ac:dyDescent="0.2">
      <c r="A947" s="80" t="s">
        <v>1685</v>
      </c>
      <c r="B947" s="48">
        <v>6</v>
      </c>
      <c r="C947" s="10" t="s">
        <v>1428</v>
      </c>
      <c r="D947" s="98" t="s">
        <v>1187</v>
      </c>
      <c r="E947" s="52" t="s">
        <v>2088</v>
      </c>
      <c r="F947" s="54">
        <f>F948+G948+H948</f>
        <v>0</v>
      </c>
      <c r="G947" s="90"/>
      <c r="H947" s="91"/>
      <c r="I947" s="54">
        <f>I948+J948+K948</f>
        <v>19.399999999999999</v>
      </c>
      <c r="J947" s="90"/>
      <c r="K947" s="91"/>
      <c r="L947" s="54">
        <f>L948+M948+N948</f>
        <v>19.399999999999999</v>
      </c>
      <c r="M947" s="90"/>
      <c r="N947" s="91"/>
      <c r="O947" s="65" t="s">
        <v>851</v>
      </c>
      <c r="P947" s="65" t="s">
        <v>1834</v>
      </c>
      <c r="Q947" s="67" t="s">
        <v>86</v>
      </c>
    </row>
    <row r="948" spans="1:17" ht="52.5" customHeight="1" x14ac:dyDescent="0.2">
      <c r="A948" s="81"/>
      <c r="B948" s="49"/>
      <c r="C948" s="14" t="s">
        <v>152</v>
      </c>
      <c r="D948" s="95"/>
      <c r="E948" s="53"/>
      <c r="F948" s="21"/>
      <c r="G948" s="21"/>
      <c r="H948" s="21"/>
      <c r="I948" s="21"/>
      <c r="J948" s="21">
        <v>0.4</v>
      </c>
      <c r="K948" s="21">
        <v>19</v>
      </c>
      <c r="L948" s="21">
        <f>F948+I948</f>
        <v>0</v>
      </c>
      <c r="M948" s="21">
        <f>G948+J948</f>
        <v>0.4</v>
      </c>
      <c r="N948" s="21">
        <f>H948+K948</f>
        <v>19</v>
      </c>
      <c r="O948" s="66"/>
      <c r="P948" s="66"/>
      <c r="Q948" s="68"/>
    </row>
    <row r="949" spans="1:17" ht="22.5" customHeight="1" x14ac:dyDescent="0.2">
      <c r="A949" s="80" t="s">
        <v>1685</v>
      </c>
      <c r="B949" s="48">
        <v>7</v>
      </c>
      <c r="C949" s="10" t="s">
        <v>1410</v>
      </c>
      <c r="D949" s="98" t="s">
        <v>1738</v>
      </c>
      <c r="E949" s="52" t="s">
        <v>2085</v>
      </c>
      <c r="F949" s="54">
        <f>F950+G950+H950</f>
        <v>0</v>
      </c>
      <c r="G949" s="90"/>
      <c r="H949" s="91"/>
      <c r="I949" s="54">
        <f>I950+J950+K950</f>
        <v>6.1</v>
      </c>
      <c r="J949" s="90"/>
      <c r="K949" s="91"/>
      <c r="L949" s="54">
        <f>L950+M950+N950</f>
        <v>6.1</v>
      </c>
      <c r="M949" s="90"/>
      <c r="N949" s="91"/>
      <c r="O949" s="65" t="s">
        <v>2089</v>
      </c>
      <c r="P949" s="65" t="s">
        <v>1540</v>
      </c>
      <c r="Q949" s="67"/>
    </row>
    <row r="950" spans="1:17" ht="22.5" customHeight="1" x14ac:dyDescent="0.2">
      <c r="A950" s="81"/>
      <c r="B950" s="49"/>
      <c r="C950" s="14" t="s">
        <v>2090</v>
      </c>
      <c r="D950" s="95"/>
      <c r="E950" s="53"/>
      <c r="F950" s="21"/>
      <c r="G950" s="21"/>
      <c r="H950" s="21"/>
      <c r="I950" s="21"/>
      <c r="J950" s="21"/>
      <c r="K950" s="21">
        <v>6.1</v>
      </c>
      <c r="L950" s="21">
        <f>F950+I950</f>
        <v>0</v>
      </c>
      <c r="M950" s="21">
        <f>G950+J950</f>
        <v>0</v>
      </c>
      <c r="N950" s="21">
        <f>H950+K950</f>
        <v>6.1</v>
      </c>
      <c r="O950" s="66"/>
      <c r="P950" s="66"/>
      <c r="Q950" s="68"/>
    </row>
    <row r="951" spans="1:17" ht="22.5" customHeight="1" x14ac:dyDescent="0.2">
      <c r="A951" s="80" t="s">
        <v>1685</v>
      </c>
      <c r="B951" s="48">
        <v>8</v>
      </c>
      <c r="C951" s="10" t="s">
        <v>2091</v>
      </c>
      <c r="D951" s="98" t="s">
        <v>2093</v>
      </c>
      <c r="E951" s="52" t="s">
        <v>2082</v>
      </c>
      <c r="F951" s="54">
        <f>F952+G952+H952</f>
        <v>24</v>
      </c>
      <c r="G951" s="90"/>
      <c r="H951" s="91"/>
      <c r="I951" s="54">
        <f>I952+J952+K952</f>
        <v>18.799999999999997</v>
      </c>
      <c r="J951" s="90"/>
      <c r="K951" s="91"/>
      <c r="L951" s="54">
        <f>L952+M952+N952</f>
        <v>42.8</v>
      </c>
      <c r="M951" s="90"/>
      <c r="N951" s="91"/>
      <c r="O951" s="65" t="s">
        <v>2089</v>
      </c>
      <c r="P951" s="65" t="s">
        <v>2094</v>
      </c>
      <c r="Q951" s="67"/>
    </row>
    <row r="952" spans="1:17" ht="22.5" customHeight="1" x14ac:dyDescent="0.2">
      <c r="A952" s="81"/>
      <c r="B952" s="49"/>
      <c r="C952" s="14" t="s">
        <v>2095</v>
      </c>
      <c r="D952" s="95"/>
      <c r="E952" s="53"/>
      <c r="F952" s="21">
        <v>1.3</v>
      </c>
      <c r="G952" s="21">
        <v>0.1</v>
      </c>
      <c r="H952" s="21">
        <v>22.6</v>
      </c>
      <c r="I952" s="21">
        <v>16.899999999999999</v>
      </c>
      <c r="J952" s="21"/>
      <c r="K952" s="21">
        <v>1.9</v>
      </c>
      <c r="L952" s="21">
        <f>F952+I952</f>
        <v>18.2</v>
      </c>
      <c r="M952" s="21">
        <f>G952+J952</f>
        <v>0.1</v>
      </c>
      <c r="N952" s="21">
        <f>H952+K952</f>
        <v>24.5</v>
      </c>
      <c r="O952" s="66"/>
      <c r="P952" s="66"/>
      <c r="Q952" s="68"/>
    </row>
    <row r="953" spans="1:17" ht="22.5" customHeight="1" x14ac:dyDescent="0.2">
      <c r="A953" s="80" t="s">
        <v>1685</v>
      </c>
      <c r="B953" s="48">
        <v>9</v>
      </c>
      <c r="C953" s="10" t="s">
        <v>2096</v>
      </c>
      <c r="D953" s="98" t="s">
        <v>2097</v>
      </c>
      <c r="E953" s="52" t="s">
        <v>2082</v>
      </c>
      <c r="F953" s="54">
        <f>F954+G954+H954</f>
        <v>9.4499999999999993</v>
      </c>
      <c r="G953" s="90"/>
      <c r="H953" s="91"/>
      <c r="I953" s="54">
        <f>I954+J954+K954</f>
        <v>13.55</v>
      </c>
      <c r="J953" s="90"/>
      <c r="K953" s="91"/>
      <c r="L953" s="54">
        <f>L954+M954+N954</f>
        <v>23</v>
      </c>
      <c r="M953" s="90"/>
      <c r="N953" s="91"/>
      <c r="O953" s="65" t="s">
        <v>396</v>
      </c>
      <c r="P953" s="65" t="s">
        <v>202</v>
      </c>
      <c r="Q953" s="67"/>
    </row>
    <row r="954" spans="1:17" ht="22.5" customHeight="1" x14ac:dyDescent="0.2">
      <c r="A954" s="81"/>
      <c r="B954" s="49"/>
      <c r="C954" s="14" t="s">
        <v>1730</v>
      </c>
      <c r="D954" s="95"/>
      <c r="E954" s="53"/>
      <c r="F954" s="21"/>
      <c r="G954" s="21">
        <v>9.4499999999999993</v>
      </c>
      <c r="H954" s="21"/>
      <c r="I954" s="21"/>
      <c r="J954" s="21">
        <v>13.55</v>
      </c>
      <c r="K954" s="21"/>
      <c r="L954" s="21">
        <f>F954+I954</f>
        <v>0</v>
      </c>
      <c r="M954" s="21">
        <f>G954+J954</f>
        <v>23</v>
      </c>
      <c r="N954" s="21">
        <f>H954+K954</f>
        <v>0</v>
      </c>
      <c r="O954" s="66"/>
      <c r="P954" s="66"/>
      <c r="Q954" s="68"/>
    </row>
    <row r="955" spans="1:17" ht="30" customHeight="1" x14ac:dyDescent="0.2">
      <c r="A955" s="80" t="s">
        <v>1685</v>
      </c>
      <c r="B955" s="48">
        <v>10</v>
      </c>
      <c r="C955" s="10" t="s">
        <v>1982</v>
      </c>
      <c r="D955" s="98" t="s">
        <v>756</v>
      </c>
      <c r="E955" s="52" t="s">
        <v>2082</v>
      </c>
      <c r="F955" s="54">
        <f>F956+G956+H956</f>
        <v>1.2</v>
      </c>
      <c r="G955" s="90"/>
      <c r="H955" s="91"/>
      <c r="I955" s="54">
        <f>I956+J956+K956</f>
        <v>1.8</v>
      </c>
      <c r="J955" s="90"/>
      <c r="K955" s="91"/>
      <c r="L955" s="54">
        <f>L956+M956+N956</f>
        <v>3</v>
      </c>
      <c r="M955" s="90"/>
      <c r="N955" s="91"/>
      <c r="O955" s="65" t="s">
        <v>194</v>
      </c>
      <c r="P955" s="65" t="s">
        <v>2098</v>
      </c>
      <c r="Q955" s="67"/>
    </row>
    <row r="956" spans="1:17" ht="30" customHeight="1" x14ac:dyDescent="0.2">
      <c r="A956" s="81"/>
      <c r="B956" s="49"/>
      <c r="C956" s="14" t="s">
        <v>2033</v>
      </c>
      <c r="D956" s="95"/>
      <c r="E956" s="53"/>
      <c r="F956" s="21"/>
      <c r="G956" s="21"/>
      <c r="H956" s="21">
        <v>1.2</v>
      </c>
      <c r="I956" s="21">
        <v>0.2</v>
      </c>
      <c r="J956" s="21"/>
      <c r="K956" s="21">
        <v>1.6</v>
      </c>
      <c r="L956" s="21">
        <f>F956+I956</f>
        <v>0.2</v>
      </c>
      <c r="M956" s="21">
        <f>G956+J956</f>
        <v>0</v>
      </c>
      <c r="N956" s="21">
        <f>H956+K956</f>
        <v>2.8</v>
      </c>
      <c r="O956" s="66"/>
      <c r="P956" s="66"/>
      <c r="Q956" s="68"/>
    </row>
    <row r="957" spans="1:17" ht="22.5" customHeight="1" x14ac:dyDescent="0.2">
      <c r="A957" s="80" t="s">
        <v>1685</v>
      </c>
      <c r="B957" s="48">
        <v>11</v>
      </c>
      <c r="C957" s="10" t="s">
        <v>900</v>
      </c>
      <c r="D957" s="98" t="s">
        <v>2099</v>
      </c>
      <c r="E957" s="52" t="s">
        <v>2082</v>
      </c>
      <c r="F957" s="54">
        <f>F958+G958+H958</f>
        <v>8.6</v>
      </c>
      <c r="G957" s="90"/>
      <c r="H957" s="91"/>
      <c r="I957" s="54">
        <f>I958+J958+K958</f>
        <v>0.1</v>
      </c>
      <c r="J957" s="90"/>
      <c r="K957" s="91"/>
      <c r="L957" s="54">
        <f>L958+M958+N958</f>
        <v>8.6999999999999993</v>
      </c>
      <c r="M957" s="90"/>
      <c r="N957" s="91"/>
      <c r="O957" s="65" t="s">
        <v>1949</v>
      </c>
      <c r="P957" s="65" t="s">
        <v>2010</v>
      </c>
      <c r="Q957" s="67"/>
    </row>
    <row r="958" spans="1:17" ht="33.75" customHeight="1" x14ac:dyDescent="0.2">
      <c r="A958" s="81"/>
      <c r="B958" s="49"/>
      <c r="C958" s="14" t="s">
        <v>1096</v>
      </c>
      <c r="D958" s="95"/>
      <c r="E958" s="53"/>
      <c r="F958" s="21"/>
      <c r="G958" s="21"/>
      <c r="H958" s="21">
        <v>8.6</v>
      </c>
      <c r="I958" s="21"/>
      <c r="J958" s="21"/>
      <c r="K958" s="21">
        <v>0.1</v>
      </c>
      <c r="L958" s="21">
        <f>F958+I958</f>
        <v>0</v>
      </c>
      <c r="M958" s="21">
        <f>G958+J958</f>
        <v>0</v>
      </c>
      <c r="N958" s="21">
        <f>H958+K958</f>
        <v>8.6999999999999993</v>
      </c>
      <c r="O958" s="66"/>
      <c r="P958" s="66"/>
      <c r="Q958" s="68"/>
    </row>
    <row r="959" spans="1:17" ht="22.5" customHeight="1" x14ac:dyDescent="0.2">
      <c r="A959" s="80" t="s">
        <v>1685</v>
      </c>
      <c r="B959" s="48">
        <v>12</v>
      </c>
      <c r="C959" s="10" t="s">
        <v>2100</v>
      </c>
      <c r="D959" s="94" t="s">
        <v>762</v>
      </c>
      <c r="E959" s="52" t="s">
        <v>2082</v>
      </c>
      <c r="F959" s="54">
        <f>F960+G960+H960</f>
        <v>0</v>
      </c>
      <c r="G959" s="90"/>
      <c r="H959" s="91"/>
      <c r="I959" s="54">
        <f>I960+J960+K960</f>
        <v>1.2</v>
      </c>
      <c r="J959" s="90"/>
      <c r="K959" s="91"/>
      <c r="L959" s="54">
        <f>L960+M960+N960</f>
        <v>1.2</v>
      </c>
      <c r="M959" s="90"/>
      <c r="N959" s="91"/>
      <c r="O959" s="65" t="s">
        <v>194</v>
      </c>
      <c r="P959" s="65" t="s">
        <v>1</v>
      </c>
      <c r="Q959" s="67"/>
    </row>
    <row r="960" spans="1:17" ht="22.5" customHeight="1" x14ac:dyDescent="0.2">
      <c r="A960" s="81"/>
      <c r="B960" s="49"/>
      <c r="C960" s="14" t="s">
        <v>1641</v>
      </c>
      <c r="D960" s="95"/>
      <c r="E960" s="53"/>
      <c r="F960" s="21"/>
      <c r="G960" s="21"/>
      <c r="H960" s="21"/>
      <c r="I960" s="21"/>
      <c r="J960" s="21"/>
      <c r="K960" s="21">
        <v>1.2</v>
      </c>
      <c r="L960" s="21">
        <f>F960+I960</f>
        <v>0</v>
      </c>
      <c r="M960" s="21">
        <f>G960+J960</f>
        <v>0</v>
      </c>
      <c r="N960" s="21">
        <f>H960+K960</f>
        <v>1.2</v>
      </c>
      <c r="O960" s="66"/>
      <c r="P960" s="66"/>
      <c r="Q960" s="68"/>
    </row>
    <row r="961" spans="1:17" ht="22.5" customHeight="1" x14ac:dyDescent="0.2">
      <c r="A961" s="80" t="s">
        <v>1685</v>
      </c>
      <c r="B961" s="48">
        <v>13</v>
      </c>
      <c r="C961" s="10" t="s">
        <v>76</v>
      </c>
      <c r="D961" s="94" t="s">
        <v>2101</v>
      </c>
      <c r="E961" s="52" t="s">
        <v>2102</v>
      </c>
      <c r="F961" s="54">
        <f>F962+G962+H962</f>
        <v>0.4</v>
      </c>
      <c r="G961" s="90"/>
      <c r="H961" s="91"/>
      <c r="I961" s="54">
        <f>I962+J962+K962</f>
        <v>1.8</v>
      </c>
      <c r="J961" s="90"/>
      <c r="K961" s="91"/>
      <c r="L961" s="54">
        <f>L962+M962+N962</f>
        <v>2.2000000000000002</v>
      </c>
      <c r="M961" s="90"/>
      <c r="N961" s="91"/>
      <c r="O961" s="65" t="s">
        <v>1446</v>
      </c>
      <c r="P961" s="65" t="s">
        <v>2103</v>
      </c>
      <c r="Q961" s="67"/>
    </row>
    <row r="962" spans="1:17" ht="22.5" customHeight="1" x14ac:dyDescent="0.2">
      <c r="A962" s="81"/>
      <c r="B962" s="49"/>
      <c r="C962" s="14" t="s">
        <v>1950</v>
      </c>
      <c r="D962" s="111"/>
      <c r="E962" s="53"/>
      <c r="F962" s="21">
        <v>0.3</v>
      </c>
      <c r="G962" s="21">
        <v>0.1</v>
      </c>
      <c r="H962" s="21"/>
      <c r="I962" s="21">
        <v>1.7</v>
      </c>
      <c r="J962" s="21"/>
      <c r="K962" s="21">
        <v>0.1</v>
      </c>
      <c r="L962" s="21">
        <f>F962+I962</f>
        <v>2</v>
      </c>
      <c r="M962" s="21">
        <f>G962+J962</f>
        <v>0.1</v>
      </c>
      <c r="N962" s="21">
        <f>H962+K962</f>
        <v>0.1</v>
      </c>
      <c r="O962" s="66"/>
      <c r="P962" s="66"/>
      <c r="Q962" s="68"/>
    </row>
    <row r="963" spans="1:17" ht="30.75" customHeight="1" x14ac:dyDescent="0.2">
      <c r="A963" s="80" t="s">
        <v>1685</v>
      </c>
      <c r="B963" s="48">
        <v>14</v>
      </c>
      <c r="C963" s="10" t="s">
        <v>2104</v>
      </c>
      <c r="D963" s="94" t="s">
        <v>2101</v>
      </c>
      <c r="E963" s="52" t="s">
        <v>1948</v>
      </c>
      <c r="F963" s="54">
        <f>F964+G964+H964</f>
        <v>0.7</v>
      </c>
      <c r="G963" s="90"/>
      <c r="H963" s="91"/>
      <c r="I963" s="54">
        <f>I964+J964+K964</f>
        <v>4.5999999999999996</v>
      </c>
      <c r="J963" s="90"/>
      <c r="K963" s="91"/>
      <c r="L963" s="54">
        <f>L964+M964+N964</f>
        <v>5.3</v>
      </c>
      <c r="M963" s="90"/>
      <c r="N963" s="91"/>
      <c r="O963" s="65" t="s">
        <v>1446</v>
      </c>
      <c r="P963" s="65" t="s">
        <v>265</v>
      </c>
      <c r="Q963" s="67"/>
    </row>
    <row r="964" spans="1:17" ht="30.75" customHeight="1" x14ac:dyDescent="0.2">
      <c r="A964" s="81"/>
      <c r="B964" s="49"/>
      <c r="C964" s="14" t="s">
        <v>2015</v>
      </c>
      <c r="D964" s="95"/>
      <c r="E964" s="53"/>
      <c r="F964" s="21"/>
      <c r="G964" s="21"/>
      <c r="H964" s="21">
        <v>0.7</v>
      </c>
      <c r="I964" s="21"/>
      <c r="J964" s="21">
        <v>4.5999999999999996</v>
      </c>
      <c r="K964" s="21"/>
      <c r="L964" s="21">
        <f>F964+I964</f>
        <v>0</v>
      </c>
      <c r="M964" s="21">
        <f>G964+J964</f>
        <v>4.5999999999999996</v>
      </c>
      <c r="N964" s="21">
        <f>H964+K964</f>
        <v>0.7</v>
      </c>
      <c r="O964" s="66"/>
      <c r="P964" s="66"/>
      <c r="Q964" s="68"/>
    </row>
    <row r="965" spans="1:17" ht="30" customHeight="1" x14ac:dyDescent="0.2">
      <c r="A965" s="80" t="s">
        <v>1685</v>
      </c>
      <c r="B965" s="48">
        <v>15</v>
      </c>
      <c r="C965" s="27" t="s">
        <v>2105</v>
      </c>
      <c r="D965" s="94" t="s">
        <v>23</v>
      </c>
      <c r="E965" s="98" t="s">
        <v>2088</v>
      </c>
      <c r="F965" s="54">
        <f>F966+G966+H966</f>
        <v>1.2</v>
      </c>
      <c r="G965" s="90"/>
      <c r="H965" s="91"/>
      <c r="I965" s="54">
        <f>I966+J966+K966</f>
        <v>0.3</v>
      </c>
      <c r="J965" s="90"/>
      <c r="K965" s="91"/>
      <c r="L965" s="54">
        <f>L966+M966+N966</f>
        <v>1.5</v>
      </c>
      <c r="M965" s="90"/>
      <c r="N965" s="91"/>
      <c r="O965" s="100" t="s">
        <v>118</v>
      </c>
      <c r="P965" s="100" t="s">
        <v>127</v>
      </c>
      <c r="Q965" s="67"/>
    </row>
    <row r="966" spans="1:17" ht="46.5" customHeight="1" x14ac:dyDescent="0.2">
      <c r="A966" s="81"/>
      <c r="B966" s="49"/>
      <c r="C966" s="27" t="s">
        <v>2106</v>
      </c>
      <c r="D966" s="95"/>
      <c r="E966" s="95"/>
      <c r="F966" s="33"/>
      <c r="G966" s="21"/>
      <c r="H966" s="34">
        <v>1.2</v>
      </c>
      <c r="I966" s="33"/>
      <c r="J966" s="21"/>
      <c r="K966" s="34">
        <v>0.3</v>
      </c>
      <c r="L966" s="33">
        <f>F966+I966</f>
        <v>0</v>
      </c>
      <c r="M966" s="33">
        <f>G966+J966</f>
        <v>0</v>
      </c>
      <c r="N966" s="33">
        <f>H966+K966</f>
        <v>1.5</v>
      </c>
      <c r="O966" s="101"/>
      <c r="P966" s="101"/>
      <c r="Q966" s="68"/>
    </row>
    <row r="967" spans="1:17" ht="23.25" customHeight="1" x14ac:dyDescent="0.2">
      <c r="A967" s="80" t="s">
        <v>1685</v>
      </c>
      <c r="B967" s="48"/>
      <c r="C967" s="10"/>
      <c r="D967" s="69"/>
      <c r="E967" s="71"/>
      <c r="F967" s="73">
        <f>F968+G968+H968</f>
        <v>51.550000000000004</v>
      </c>
      <c r="G967" s="74"/>
      <c r="H967" s="75"/>
      <c r="I967" s="73">
        <f>I968+J968+K968</f>
        <v>102.15</v>
      </c>
      <c r="J967" s="74"/>
      <c r="K967" s="75"/>
      <c r="L967" s="73">
        <f>L968+M968+N968</f>
        <v>153.69999999999999</v>
      </c>
      <c r="M967" s="74"/>
      <c r="N967" s="75"/>
      <c r="O967" s="76"/>
      <c r="P967" s="76"/>
      <c r="Q967" s="78"/>
    </row>
    <row r="968" spans="1:17" ht="23.25" customHeight="1" x14ac:dyDescent="0.2">
      <c r="A968" s="81"/>
      <c r="B968" s="49"/>
      <c r="C968" s="14" t="s">
        <v>493</v>
      </c>
      <c r="D968" s="70"/>
      <c r="E968" s="72"/>
      <c r="F968" s="26">
        <f t="shared" ref="F968:N968" si="28">F964+F962+F960+F958+F956+F954+F952+F950+F948+F946+F944+F942+F940+F938+F966</f>
        <v>1.6</v>
      </c>
      <c r="G968" s="26">
        <f t="shared" si="28"/>
        <v>9.6499999999999986</v>
      </c>
      <c r="H968" s="26">
        <f t="shared" si="28"/>
        <v>40.300000000000004</v>
      </c>
      <c r="I968" s="26">
        <f t="shared" si="28"/>
        <v>18.799999999999997</v>
      </c>
      <c r="J968" s="26">
        <f t="shared" si="28"/>
        <v>19.549999999999997</v>
      </c>
      <c r="K968" s="26">
        <f t="shared" si="28"/>
        <v>63.800000000000004</v>
      </c>
      <c r="L968" s="26">
        <f t="shared" si="28"/>
        <v>20.399999999999999</v>
      </c>
      <c r="M968" s="26">
        <f t="shared" si="28"/>
        <v>29.2</v>
      </c>
      <c r="N968" s="26">
        <f t="shared" si="28"/>
        <v>104.10000000000001</v>
      </c>
      <c r="O968" s="77"/>
      <c r="P968" s="77"/>
      <c r="Q968" s="79"/>
    </row>
    <row r="969" spans="1:17" ht="32.25" customHeight="1" x14ac:dyDescent="0.2">
      <c r="A969" s="80" t="s">
        <v>2107</v>
      </c>
      <c r="B969" s="48">
        <v>1</v>
      </c>
      <c r="C969" s="38" t="s">
        <v>1442</v>
      </c>
      <c r="D969" s="98" t="s">
        <v>1304</v>
      </c>
      <c r="E969" s="52" t="s">
        <v>787</v>
      </c>
      <c r="F969" s="54">
        <f>F970+G970+H970</f>
        <v>22.17</v>
      </c>
      <c r="G969" s="90"/>
      <c r="H969" s="91"/>
      <c r="I969" s="54">
        <f>I970+J970+K970</f>
        <v>8.01</v>
      </c>
      <c r="J969" s="90"/>
      <c r="K969" s="91"/>
      <c r="L969" s="54">
        <f>L970+M970+N970</f>
        <v>30.18</v>
      </c>
      <c r="M969" s="90"/>
      <c r="N969" s="91"/>
      <c r="O969" s="65" t="s">
        <v>258</v>
      </c>
      <c r="P969" s="65" t="s">
        <v>1877</v>
      </c>
      <c r="Q969" s="67" t="s">
        <v>86</v>
      </c>
    </row>
    <row r="970" spans="1:17" ht="75" customHeight="1" x14ac:dyDescent="0.2">
      <c r="A970" s="81"/>
      <c r="B970" s="49"/>
      <c r="C970" s="14" t="s">
        <v>1406</v>
      </c>
      <c r="D970" s="95"/>
      <c r="E970" s="53"/>
      <c r="F970" s="21"/>
      <c r="G970" s="21"/>
      <c r="H970" s="21">
        <v>22.17</v>
      </c>
      <c r="I970" s="21"/>
      <c r="J970" s="21"/>
      <c r="K970" s="21">
        <v>8.01</v>
      </c>
      <c r="L970" s="21">
        <f>F970+I970</f>
        <v>0</v>
      </c>
      <c r="M970" s="21">
        <f>G970+J970</f>
        <v>0</v>
      </c>
      <c r="N970" s="21">
        <f>H970+K970</f>
        <v>30.18</v>
      </c>
      <c r="O970" s="66"/>
      <c r="P970" s="66"/>
      <c r="Q970" s="68"/>
    </row>
    <row r="971" spans="1:17" ht="22.5" customHeight="1" x14ac:dyDescent="0.2">
      <c r="A971" s="80" t="s">
        <v>2107</v>
      </c>
      <c r="B971" s="48">
        <v>2</v>
      </c>
      <c r="C971" s="38" t="s">
        <v>2108</v>
      </c>
      <c r="D971" s="98" t="s">
        <v>1304</v>
      </c>
      <c r="E971" s="52" t="s">
        <v>1716</v>
      </c>
      <c r="F971" s="54">
        <f>F972+G972+H972</f>
        <v>19.11</v>
      </c>
      <c r="G971" s="90"/>
      <c r="H971" s="91"/>
      <c r="I971" s="54">
        <f>I972+J972+K972</f>
        <v>29.06</v>
      </c>
      <c r="J971" s="90"/>
      <c r="K971" s="91"/>
      <c r="L971" s="54">
        <f>L972+M972+N972</f>
        <v>48.17</v>
      </c>
      <c r="M971" s="90"/>
      <c r="N971" s="91"/>
      <c r="O971" s="65" t="s">
        <v>194</v>
      </c>
      <c r="P971" s="65" t="s">
        <v>2027</v>
      </c>
      <c r="Q971" s="67"/>
    </row>
    <row r="972" spans="1:17" ht="22.5" customHeight="1" x14ac:dyDescent="0.2">
      <c r="A972" s="81"/>
      <c r="B972" s="49"/>
      <c r="C972" s="14" t="s">
        <v>1061</v>
      </c>
      <c r="D972" s="95"/>
      <c r="E972" s="53"/>
      <c r="F972" s="21"/>
      <c r="G972" s="21"/>
      <c r="H972" s="21">
        <v>19.11</v>
      </c>
      <c r="I972" s="21"/>
      <c r="J972" s="21"/>
      <c r="K972" s="21">
        <v>29.06</v>
      </c>
      <c r="L972" s="21">
        <f>F972+I972</f>
        <v>0</v>
      </c>
      <c r="M972" s="21">
        <f>G972+J972</f>
        <v>0</v>
      </c>
      <c r="N972" s="21">
        <f>H972+K972</f>
        <v>48.17</v>
      </c>
      <c r="O972" s="66"/>
      <c r="P972" s="66"/>
      <c r="Q972" s="68"/>
    </row>
    <row r="973" spans="1:17" ht="22.5" customHeight="1" x14ac:dyDescent="0.2">
      <c r="A973" s="80" t="s">
        <v>2107</v>
      </c>
      <c r="B973" s="48">
        <v>3</v>
      </c>
      <c r="C973" s="10" t="s">
        <v>2109</v>
      </c>
      <c r="D973" s="98" t="s">
        <v>2031</v>
      </c>
      <c r="E973" s="52" t="s">
        <v>2110</v>
      </c>
      <c r="F973" s="54">
        <f>F974+G974+H974</f>
        <v>28.16</v>
      </c>
      <c r="G973" s="90"/>
      <c r="H973" s="91"/>
      <c r="I973" s="54">
        <f>I974+J974+K974</f>
        <v>48.599999999999994</v>
      </c>
      <c r="J973" s="90"/>
      <c r="K973" s="91"/>
      <c r="L973" s="54">
        <f>L974+M974+N974</f>
        <v>76.760000000000005</v>
      </c>
      <c r="M973" s="90"/>
      <c r="N973" s="91"/>
      <c r="O973" s="65" t="s">
        <v>396</v>
      </c>
      <c r="P973" s="65" t="s">
        <v>2111</v>
      </c>
      <c r="Q973" s="67" t="s">
        <v>86</v>
      </c>
    </row>
    <row r="974" spans="1:17" ht="22.5" customHeight="1" x14ac:dyDescent="0.2">
      <c r="A974" s="81"/>
      <c r="B974" s="49"/>
      <c r="C974" s="14" t="s">
        <v>1580</v>
      </c>
      <c r="D974" s="95"/>
      <c r="E974" s="53"/>
      <c r="F974" s="21"/>
      <c r="G974" s="21">
        <v>28.09</v>
      </c>
      <c r="H974" s="21">
        <v>7.0000000000000007E-2</v>
      </c>
      <c r="I974" s="21"/>
      <c r="J974" s="21">
        <v>44.8</v>
      </c>
      <c r="K974" s="21">
        <v>3.8</v>
      </c>
      <c r="L974" s="21">
        <f>F974+I974</f>
        <v>0</v>
      </c>
      <c r="M974" s="21">
        <f>G974+J974</f>
        <v>72.89</v>
      </c>
      <c r="N974" s="21">
        <f>H974+K974</f>
        <v>3.8699999999999997</v>
      </c>
      <c r="O974" s="66"/>
      <c r="P974" s="66"/>
      <c r="Q974" s="68"/>
    </row>
    <row r="975" spans="1:17" ht="30" customHeight="1" x14ac:dyDescent="0.2">
      <c r="A975" s="80" t="s">
        <v>2107</v>
      </c>
      <c r="B975" s="48">
        <v>4</v>
      </c>
      <c r="C975" s="38" t="s">
        <v>1028</v>
      </c>
      <c r="D975" s="98" t="s">
        <v>1222</v>
      </c>
      <c r="E975" s="52" t="s">
        <v>2112</v>
      </c>
      <c r="F975" s="54">
        <f>F976+G976+H976</f>
        <v>0</v>
      </c>
      <c r="G975" s="90"/>
      <c r="H975" s="91"/>
      <c r="I975" s="54">
        <f>I976+J976+K976</f>
        <v>5</v>
      </c>
      <c r="J975" s="90"/>
      <c r="K975" s="91"/>
      <c r="L975" s="54">
        <f>L976+M976+N976</f>
        <v>5</v>
      </c>
      <c r="M975" s="90"/>
      <c r="N975" s="91"/>
      <c r="O975" s="65" t="s">
        <v>2113</v>
      </c>
      <c r="P975" s="65" t="s">
        <v>2115</v>
      </c>
      <c r="Q975" s="67"/>
    </row>
    <row r="976" spans="1:17" ht="30" customHeight="1" x14ac:dyDescent="0.2">
      <c r="A976" s="81"/>
      <c r="B976" s="49"/>
      <c r="C976" s="14" t="s">
        <v>2011</v>
      </c>
      <c r="D976" s="95"/>
      <c r="E976" s="53"/>
      <c r="F976" s="21"/>
      <c r="G976" s="21"/>
      <c r="H976" s="21"/>
      <c r="I976" s="21"/>
      <c r="J976" s="21"/>
      <c r="K976" s="21">
        <v>5</v>
      </c>
      <c r="L976" s="21">
        <f>F976+I976</f>
        <v>0</v>
      </c>
      <c r="M976" s="21">
        <f>G976+J976</f>
        <v>0</v>
      </c>
      <c r="N976" s="21">
        <f>H976+K976</f>
        <v>5</v>
      </c>
      <c r="O976" s="66"/>
      <c r="P976" s="66"/>
      <c r="Q976" s="68"/>
    </row>
    <row r="977" spans="1:17" ht="22.5" customHeight="1" x14ac:dyDescent="0.2">
      <c r="A977" s="80" t="s">
        <v>2107</v>
      </c>
      <c r="B977" s="48">
        <v>5</v>
      </c>
      <c r="C977" s="10" t="s">
        <v>2118</v>
      </c>
      <c r="D977" s="98" t="s">
        <v>2119</v>
      </c>
      <c r="E977" s="52" t="s">
        <v>787</v>
      </c>
      <c r="F977" s="54">
        <f>F978+G978+H978</f>
        <v>0</v>
      </c>
      <c r="G977" s="90"/>
      <c r="H977" s="91"/>
      <c r="I977" s="54">
        <f>I978+J978+K978</f>
        <v>2.73</v>
      </c>
      <c r="J977" s="90"/>
      <c r="K977" s="91"/>
      <c r="L977" s="54">
        <f>L978+M978+N978</f>
        <v>2.73</v>
      </c>
      <c r="M977" s="90"/>
      <c r="N977" s="91"/>
      <c r="O977" s="65" t="s">
        <v>1097</v>
      </c>
      <c r="P977" s="65" t="s">
        <v>82</v>
      </c>
      <c r="Q977" s="67" t="s">
        <v>86</v>
      </c>
    </row>
    <row r="978" spans="1:17" ht="60" customHeight="1" x14ac:dyDescent="0.2">
      <c r="A978" s="81"/>
      <c r="B978" s="49"/>
      <c r="C978" s="14" t="s">
        <v>2120</v>
      </c>
      <c r="D978" s="95"/>
      <c r="E978" s="53"/>
      <c r="F978" s="21"/>
      <c r="G978" s="21"/>
      <c r="H978" s="21"/>
      <c r="I978" s="21"/>
      <c r="J978" s="21">
        <v>2.73</v>
      </c>
      <c r="K978" s="21"/>
      <c r="L978" s="21">
        <f>F978+I978</f>
        <v>0</v>
      </c>
      <c r="M978" s="21">
        <f>G978+J978</f>
        <v>2.73</v>
      </c>
      <c r="N978" s="21">
        <f>H978+K978</f>
        <v>0</v>
      </c>
      <c r="O978" s="66"/>
      <c r="P978" s="66"/>
      <c r="Q978" s="68"/>
    </row>
    <row r="979" spans="1:17" ht="22.5" customHeight="1" x14ac:dyDescent="0.2">
      <c r="A979" s="80" t="s">
        <v>2107</v>
      </c>
      <c r="B979" s="48">
        <v>6</v>
      </c>
      <c r="C979" s="10" t="s">
        <v>2121</v>
      </c>
      <c r="D979" s="98" t="s">
        <v>2122</v>
      </c>
      <c r="E979" s="52" t="s">
        <v>2124</v>
      </c>
      <c r="F979" s="54">
        <f>F980+G980+H980</f>
        <v>0</v>
      </c>
      <c r="G979" s="90"/>
      <c r="H979" s="91"/>
      <c r="I979" s="54">
        <f>I980+J980+K980</f>
        <v>15.9</v>
      </c>
      <c r="J979" s="90"/>
      <c r="K979" s="91"/>
      <c r="L979" s="54">
        <f>L980+M980+N980</f>
        <v>15.9</v>
      </c>
      <c r="M979" s="90"/>
      <c r="N979" s="91"/>
      <c r="O979" s="65" t="s">
        <v>396</v>
      </c>
      <c r="P979" s="65" t="s">
        <v>2126</v>
      </c>
      <c r="Q979" s="67" t="s">
        <v>86</v>
      </c>
    </row>
    <row r="980" spans="1:17" ht="22.5" customHeight="1" x14ac:dyDescent="0.2">
      <c r="A980" s="81"/>
      <c r="B980" s="49"/>
      <c r="C980" s="14" t="s">
        <v>2071</v>
      </c>
      <c r="D980" s="95"/>
      <c r="E980" s="53"/>
      <c r="F980" s="21"/>
      <c r="G980" s="21"/>
      <c r="H980" s="21"/>
      <c r="I980" s="21">
        <v>4.4000000000000004</v>
      </c>
      <c r="J980" s="21"/>
      <c r="K980" s="21">
        <v>11.5</v>
      </c>
      <c r="L980" s="21">
        <f>F980+I980</f>
        <v>4.4000000000000004</v>
      </c>
      <c r="M980" s="21">
        <f>G980+J980</f>
        <v>0</v>
      </c>
      <c r="N980" s="21">
        <f>H980+K980</f>
        <v>11.5</v>
      </c>
      <c r="O980" s="66"/>
      <c r="P980" s="66"/>
      <c r="Q980" s="68"/>
    </row>
    <row r="981" spans="1:17" ht="22.5" customHeight="1" x14ac:dyDescent="0.2">
      <c r="A981" s="80" t="s">
        <v>2107</v>
      </c>
      <c r="B981" s="48"/>
      <c r="C981" s="10"/>
      <c r="D981" s="69"/>
      <c r="E981" s="71"/>
      <c r="F981" s="73">
        <f>F982+G982+H982</f>
        <v>69.44</v>
      </c>
      <c r="G981" s="74"/>
      <c r="H981" s="75"/>
      <c r="I981" s="73">
        <f>I982+J982+K982</f>
        <v>109.29999999999998</v>
      </c>
      <c r="J981" s="74"/>
      <c r="K981" s="75"/>
      <c r="L981" s="73">
        <f>L982+M982+N982</f>
        <v>178.74</v>
      </c>
      <c r="M981" s="74"/>
      <c r="N981" s="75"/>
      <c r="O981" s="76"/>
      <c r="P981" s="76"/>
      <c r="Q981" s="78"/>
    </row>
    <row r="982" spans="1:17" ht="22.5" customHeight="1" x14ac:dyDescent="0.2">
      <c r="A982" s="81"/>
      <c r="B982" s="49"/>
      <c r="C982" s="14" t="s">
        <v>2127</v>
      </c>
      <c r="D982" s="70"/>
      <c r="E982" s="72"/>
      <c r="F982" s="26">
        <f t="shared" ref="F982:N982" si="29">F970+F972+F974+F976+F978+F980</f>
        <v>0</v>
      </c>
      <c r="G982" s="26">
        <f t="shared" si="29"/>
        <v>28.09</v>
      </c>
      <c r="H982" s="26">
        <f t="shared" si="29"/>
        <v>41.35</v>
      </c>
      <c r="I982" s="26">
        <f t="shared" si="29"/>
        <v>4.4000000000000004</v>
      </c>
      <c r="J982" s="26">
        <f t="shared" si="29"/>
        <v>47.529999999999994</v>
      </c>
      <c r="K982" s="26">
        <f t="shared" si="29"/>
        <v>57.37</v>
      </c>
      <c r="L982" s="26">
        <f t="shared" si="29"/>
        <v>4.4000000000000004</v>
      </c>
      <c r="M982" s="26">
        <f t="shared" si="29"/>
        <v>75.62</v>
      </c>
      <c r="N982" s="26">
        <f t="shared" si="29"/>
        <v>98.72</v>
      </c>
      <c r="O982" s="77"/>
      <c r="P982" s="77"/>
      <c r="Q982" s="79"/>
    </row>
    <row r="983" spans="1:17" ht="22.5" customHeight="1" x14ac:dyDescent="0.2">
      <c r="A983" s="80" t="s">
        <v>823</v>
      </c>
      <c r="B983" s="48">
        <v>1</v>
      </c>
      <c r="C983" s="10" t="s">
        <v>1577</v>
      </c>
      <c r="D983" s="98" t="s">
        <v>2128</v>
      </c>
      <c r="E983" s="52" t="s">
        <v>2129</v>
      </c>
      <c r="F983" s="54">
        <f>F984+G984+H984</f>
        <v>7.24</v>
      </c>
      <c r="G983" s="90"/>
      <c r="H983" s="91"/>
      <c r="I983" s="54">
        <f>I984+J984+K984</f>
        <v>3.2</v>
      </c>
      <c r="J983" s="90"/>
      <c r="K983" s="91"/>
      <c r="L983" s="54">
        <f>L984+M984+N984</f>
        <v>10.44</v>
      </c>
      <c r="M983" s="90"/>
      <c r="N983" s="91"/>
      <c r="O983" s="65" t="s">
        <v>1162</v>
      </c>
      <c r="P983" s="65" t="s">
        <v>2130</v>
      </c>
      <c r="Q983" s="67" t="s">
        <v>86</v>
      </c>
    </row>
    <row r="984" spans="1:17" ht="22.5" customHeight="1" x14ac:dyDescent="0.2">
      <c r="A984" s="81"/>
      <c r="B984" s="49"/>
      <c r="C984" s="14" t="s">
        <v>299</v>
      </c>
      <c r="D984" s="95"/>
      <c r="E984" s="53"/>
      <c r="F984" s="21">
        <v>0.39</v>
      </c>
      <c r="G984" s="21">
        <v>3.22</v>
      </c>
      <c r="H984" s="21">
        <v>3.63</v>
      </c>
      <c r="I984" s="21"/>
      <c r="J984" s="21">
        <v>3.2</v>
      </c>
      <c r="K984" s="21"/>
      <c r="L984" s="21">
        <f>F984+I984</f>
        <v>0.39</v>
      </c>
      <c r="M984" s="21">
        <f>G984+J984</f>
        <v>6.42</v>
      </c>
      <c r="N984" s="21">
        <f>H984+K984</f>
        <v>3.63</v>
      </c>
      <c r="O984" s="66"/>
      <c r="P984" s="66"/>
      <c r="Q984" s="68"/>
    </row>
    <row r="985" spans="1:17" ht="22.5" customHeight="1" x14ac:dyDescent="0.2">
      <c r="A985" s="80" t="s">
        <v>823</v>
      </c>
      <c r="B985" s="48">
        <v>2</v>
      </c>
      <c r="C985" s="35" t="s">
        <v>119</v>
      </c>
      <c r="D985" s="94">
        <v>26997</v>
      </c>
      <c r="E985" s="52" t="s">
        <v>1923</v>
      </c>
      <c r="F985" s="54">
        <f>F986+G986+H986</f>
        <v>55.6</v>
      </c>
      <c r="G985" s="90"/>
      <c r="H985" s="91"/>
      <c r="I985" s="54">
        <f>I986+J986+K986</f>
        <v>0</v>
      </c>
      <c r="J985" s="90"/>
      <c r="K985" s="91"/>
      <c r="L985" s="54">
        <f>L986+M986+N986</f>
        <v>55.6</v>
      </c>
      <c r="M985" s="90"/>
      <c r="N985" s="91"/>
      <c r="O985" s="65" t="s">
        <v>194</v>
      </c>
      <c r="P985" s="65" t="s">
        <v>2131</v>
      </c>
      <c r="Q985" s="67"/>
    </row>
    <row r="986" spans="1:17" ht="22.5" customHeight="1" x14ac:dyDescent="0.2">
      <c r="A986" s="81"/>
      <c r="B986" s="49"/>
      <c r="C986" s="14" t="s">
        <v>1702</v>
      </c>
      <c r="D986" s="95"/>
      <c r="E986" s="53"/>
      <c r="F986" s="21"/>
      <c r="G986" s="21">
        <v>55.6</v>
      </c>
      <c r="H986" s="21"/>
      <c r="I986" s="21"/>
      <c r="J986" s="21"/>
      <c r="K986" s="21"/>
      <c r="L986" s="21">
        <f>F986+I986</f>
        <v>0</v>
      </c>
      <c r="M986" s="21">
        <f>G986+J986</f>
        <v>55.6</v>
      </c>
      <c r="N986" s="21">
        <f>H986+K986</f>
        <v>0</v>
      </c>
      <c r="O986" s="66"/>
      <c r="P986" s="66"/>
      <c r="Q986" s="68"/>
    </row>
    <row r="987" spans="1:17" ht="22.5" customHeight="1" x14ac:dyDescent="0.2">
      <c r="A987" s="80" t="s">
        <v>823</v>
      </c>
      <c r="B987" s="48">
        <v>3</v>
      </c>
      <c r="C987" s="27" t="s">
        <v>2132</v>
      </c>
      <c r="D987" s="94" t="s">
        <v>2134</v>
      </c>
      <c r="E987" s="98" t="s">
        <v>1898</v>
      </c>
      <c r="F987" s="54">
        <f>F988+G988+H988</f>
        <v>0</v>
      </c>
      <c r="G987" s="90"/>
      <c r="H987" s="91"/>
      <c r="I987" s="54">
        <f>I988+J988+K988</f>
        <v>35.29</v>
      </c>
      <c r="J987" s="90"/>
      <c r="K987" s="91"/>
      <c r="L987" s="54">
        <f>L988+M988+N988</f>
        <v>35.29</v>
      </c>
      <c r="M987" s="90"/>
      <c r="N987" s="91"/>
      <c r="O987" s="100" t="s">
        <v>1735</v>
      </c>
      <c r="P987" s="100" t="s">
        <v>41</v>
      </c>
      <c r="Q987" s="67" t="s">
        <v>86</v>
      </c>
    </row>
    <row r="988" spans="1:17" ht="22.5" customHeight="1" x14ac:dyDescent="0.2">
      <c r="A988" s="81"/>
      <c r="B988" s="49"/>
      <c r="C988" s="27" t="s">
        <v>500</v>
      </c>
      <c r="D988" s="95"/>
      <c r="E988" s="95"/>
      <c r="F988" s="33"/>
      <c r="G988" s="21"/>
      <c r="H988" s="34"/>
      <c r="I988" s="33">
        <v>2.81</v>
      </c>
      <c r="J988" s="21">
        <v>32.479999999999997</v>
      </c>
      <c r="K988" s="34"/>
      <c r="L988" s="21">
        <f>F988+I988</f>
        <v>2.81</v>
      </c>
      <c r="M988" s="21">
        <f>G988+J988</f>
        <v>32.479999999999997</v>
      </c>
      <c r="N988" s="21">
        <f>H988+K988</f>
        <v>0</v>
      </c>
      <c r="O988" s="101"/>
      <c r="P988" s="101"/>
      <c r="Q988" s="68"/>
    </row>
    <row r="989" spans="1:17" ht="22.5" customHeight="1" x14ac:dyDescent="0.2">
      <c r="A989" s="80" t="s">
        <v>823</v>
      </c>
      <c r="B989" s="48"/>
      <c r="C989" s="10"/>
      <c r="D989" s="69"/>
      <c r="E989" s="48"/>
      <c r="F989" s="73">
        <f>F990+G990+H990</f>
        <v>62.84</v>
      </c>
      <c r="G989" s="74"/>
      <c r="H989" s="75"/>
      <c r="I989" s="73">
        <f>I990+J990+K990</f>
        <v>38.49</v>
      </c>
      <c r="J989" s="74"/>
      <c r="K989" s="75"/>
      <c r="L989" s="73">
        <f>L990+M990+N990</f>
        <v>101.33</v>
      </c>
      <c r="M989" s="74"/>
      <c r="N989" s="75"/>
      <c r="O989" s="112"/>
      <c r="P989" s="112"/>
      <c r="Q989" s="78"/>
    </row>
    <row r="990" spans="1:17" ht="22.5" customHeight="1" x14ac:dyDescent="0.2">
      <c r="A990" s="81"/>
      <c r="B990" s="49"/>
      <c r="C990" s="14" t="s">
        <v>1131</v>
      </c>
      <c r="D990" s="70"/>
      <c r="E990" s="49"/>
      <c r="F990" s="26">
        <f t="shared" ref="F990:N990" si="30">F984+F986+F988</f>
        <v>0.39</v>
      </c>
      <c r="G990" s="26">
        <f t="shared" si="30"/>
        <v>58.82</v>
      </c>
      <c r="H990" s="26">
        <f t="shared" si="30"/>
        <v>3.63</v>
      </c>
      <c r="I990" s="26">
        <f t="shared" si="30"/>
        <v>2.81</v>
      </c>
      <c r="J990" s="26">
        <f t="shared" si="30"/>
        <v>35.68</v>
      </c>
      <c r="K990" s="26">
        <f t="shared" si="30"/>
        <v>0</v>
      </c>
      <c r="L990" s="26">
        <f t="shared" si="30"/>
        <v>3.2</v>
      </c>
      <c r="M990" s="26">
        <f t="shared" si="30"/>
        <v>94.5</v>
      </c>
      <c r="N990" s="26">
        <f t="shared" si="30"/>
        <v>3.63</v>
      </c>
      <c r="O990" s="113"/>
      <c r="P990" s="113"/>
      <c r="Q990" s="79"/>
    </row>
    <row r="991" spans="1:17" ht="22.5" customHeight="1" x14ac:dyDescent="0.2">
      <c r="A991" s="80" t="s">
        <v>2135</v>
      </c>
      <c r="B991" s="48">
        <v>1</v>
      </c>
      <c r="C991" s="10" t="s">
        <v>2077</v>
      </c>
      <c r="D991" s="98" t="s">
        <v>2136</v>
      </c>
      <c r="E991" s="84" t="s">
        <v>602</v>
      </c>
      <c r="F991" s="54">
        <f>F992+G992+H992</f>
        <v>0</v>
      </c>
      <c r="G991" s="90"/>
      <c r="H991" s="91"/>
      <c r="I991" s="54">
        <f>I992+J992+K992</f>
        <v>31.4</v>
      </c>
      <c r="J991" s="90"/>
      <c r="K991" s="91"/>
      <c r="L991" s="54">
        <f>L992+M992+N992</f>
        <v>31.4</v>
      </c>
      <c r="M991" s="90"/>
      <c r="N991" s="91"/>
      <c r="O991" s="65" t="s">
        <v>149</v>
      </c>
      <c r="P991" s="65" t="s">
        <v>2137</v>
      </c>
      <c r="Q991" s="67" t="s">
        <v>86</v>
      </c>
    </row>
    <row r="992" spans="1:17" ht="22.5" customHeight="1" x14ac:dyDescent="0.2">
      <c r="A992" s="81"/>
      <c r="B992" s="49"/>
      <c r="C992" s="14" t="s">
        <v>307</v>
      </c>
      <c r="D992" s="95"/>
      <c r="E992" s="85"/>
      <c r="F992" s="21"/>
      <c r="G992" s="21"/>
      <c r="H992" s="21"/>
      <c r="I992" s="21"/>
      <c r="J992" s="21">
        <v>31.4</v>
      </c>
      <c r="K992" s="21"/>
      <c r="L992" s="21">
        <f>F992+I992</f>
        <v>0</v>
      </c>
      <c r="M992" s="21">
        <f>G992+J992</f>
        <v>31.4</v>
      </c>
      <c r="N992" s="21">
        <f>H992+K992</f>
        <v>0</v>
      </c>
      <c r="O992" s="66"/>
      <c r="P992" s="66"/>
      <c r="Q992" s="68"/>
    </row>
    <row r="993" spans="1:17" ht="22.5" customHeight="1" x14ac:dyDescent="0.2">
      <c r="A993" s="80" t="s">
        <v>2135</v>
      </c>
      <c r="B993" s="48">
        <v>2</v>
      </c>
      <c r="C993" s="10" t="s">
        <v>1878</v>
      </c>
      <c r="D993" s="98" t="s">
        <v>1781</v>
      </c>
      <c r="E993" s="84" t="s">
        <v>2138</v>
      </c>
      <c r="F993" s="54">
        <f>F994+G994+H994</f>
        <v>37.85</v>
      </c>
      <c r="G993" s="90"/>
      <c r="H993" s="91"/>
      <c r="I993" s="54">
        <f>I994+J994+K994</f>
        <v>26.25</v>
      </c>
      <c r="J993" s="90"/>
      <c r="K993" s="91"/>
      <c r="L993" s="54">
        <f>L994+M994+N994</f>
        <v>64.099999999999994</v>
      </c>
      <c r="M993" s="90"/>
      <c r="N993" s="91"/>
      <c r="O993" s="65" t="s">
        <v>932</v>
      </c>
      <c r="P993" s="65" t="s">
        <v>164</v>
      </c>
      <c r="Q993" s="67"/>
    </row>
    <row r="994" spans="1:17" ht="22.5" customHeight="1" x14ac:dyDescent="0.2">
      <c r="A994" s="81"/>
      <c r="B994" s="49"/>
      <c r="C994" s="14" t="s">
        <v>2139</v>
      </c>
      <c r="D994" s="95"/>
      <c r="E994" s="85"/>
      <c r="F994" s="21">
        <v>0.3</v>
      </c>
      <c r="G994" s="21">
        <v>2.5499999999999998</v>
      </c>
      <c r="H994" s="21">
        <v>35</v>
      </c>
      <c r="I994" s="21">
        <v>0.82</v>
      </c>
      <c r="J994" s="21">
        <v>7.08</v>
      </c>
      <c r="K994" s="21">
        <v>18.350000000000001</v>
      </c>
      <c r="L994" s="21">
        <f>F994+I994</f>
        <v>1.1199999999999999</v>
      </c>
      <c r="M994" s="21">
        <f>G994+J994</f>
        <v>9.629999999999999</v>
      </c>
      <c r="N994" s="21">
        <f>H994+K994</f>
        <v>53.35</v>
      </c>
      <c r="O994" s="66"/>
      <c r="P994" s="66"/>
      <c r="Q994" s="68"/>
    </row>
    <row r="995" spans="1:17" ht="29.25" customHeight="1" x14ac:dyDescent="0.2">
      <c r="A995" s="80" t="s">
        <v>2135</v>
      </c>
      <c r="B995" s="48">
        <v>3</v>
      </c>
      <c r="C995" s="10" t="s">
        <v>2141</v>
      </c>
      <c r="D995" s="98" t="s">
        <v>1204</v>
      </c>
      <c r="E995" s="84" t="s">
        <v>243</v>
      </c>
      <c r="F995" s="54">
        <f>F996+G996+H996</f>
        <v>0</v>
      </c>
      <c r="G995" s="90"/>
      <c r="H995" s="91"/>
      <c r="I995" s="54">
        <f>I996+J996+K996</f>
        <v>2.17</v>
      </c>
      <c r="J995" s="90"/>
      <c r="K995" s="91"/>
      <c r="L995" s="54">
        <f>L996+M996+N996</f>
        <v>2.17</v>
      </c>
      <c r="M995" s="90"/>
      <c r="N995" s="91"/>
      <c r="O995" s="65" t="s">
        <v>50</v>
      </c>
      <c r="P995" s="65" t="s">
        <v>175</v>
      </c>
      <c r="Q995" s="67"/>
    </row>
    <row r="996" spans="1:17" ht="29.25" customHeight="1" x14ac:dyDescent="0.2">
      <c r="A996" s="81"/>
      <c r="B996" s="49"/>
      <c r="C996" s="14" t="s">
        <v>88</v>
      </c>
      <c r="D996" s="95"/>
      <c r="E996" s="85"/>
      <c r="F996" s="21"/>
      <c r="G996" s="21"/>
      <c r="H996" s="21"/>
      <c r="I996" s="21"/>
      <c r="J996" s="21">
        <v>1.7</v>
      </c>
      <c r="K996" s="21">
        <v>0.47</v>
      </c>
      <c r="L996" s="21">
        <f>F996+I996</f>
        <v>0</v>
      </c>
      <c r="M996" s="21">
        <f>G996+J996</f>
        <v>1.7</v>
      </c>
      <c r="N996" s="21">
        <f>H996+K996</f>
        <v>0.47</v>
      </c>
      <c r="O996" s="66"/>
      <c r="P996" s="66"/>
      <c r="Q996" s="68"/>
    </row>
    <row r="997" spans="1:17" ht="22.5" customHeight="1" x14ac:dyDescent="0.2">
      <c r="A997" s="80" t="s">
        <v>2135</v>
      </c>
      <c r="B997" s="48">
        <v>4</v>
      </c>
      <c r="C997" s="10" t="s">
        <v>2092</v>
      </c>
      <c r="D997" s="98" t="s">
        <v>1943</v>
      </c>
      <c r="E997" s="84" t="s">
        <v>1344</v>
      </c>
      <c r="F997" s="54">
        <f>F998+G998+H998</f>
        <v>2.09</v>
      </c>
      <c r="G997" s="90"/>
      <c r="H997" s="91"/>
      <c r="I997" s="54">
        <f>I998+J998+K998</f>
        <v>70.87</v>
      </c>
      <c r="J997" s="90"/>
      <c r="K997" s="91"/>
      <c r="L997" s="54">
        <f>L998+M998+N998</f>
        <v>72.960000000000008</v>
      </c>
      <c r="M997" s="90"/>
      <c r="N997" s="91"/>
      <c r="O997" s="65" t="s">
        <v>932</v>
      </c>
      <c r="P997" s="82" t="s">
        <v>2142</v>
      </c>
      <c r="Q997" s="67"/>
    </row>
    <row r="998" spans="1:17" ht="43.5" customHeight="1" x14ac:dyDescent="0.2">
      <c r="A998" s="81"/>
      <c r="B998" s="49"/>
      <c r="C998" s="14" t="s">
        <v>163</v>
      </c>
      <c r="D998" s="95"/>
      <c r="E998" s="85"/>
      <c r="F998" s="21"/>
      <c r="G998" s="21"/>
      <c r="H998" s="21">
        <v>2.09</v>
      </c>
      <c r="I998" s="21">
        <v>27.54</v>
      </c>
      <c r="J998" s="21"/>
      <c r="K998" s="21">
        <v>43.33</v>
      </c>
      <c r="L998" s="21">
        <f>F998+I998</f>
        <v>27.54</v>
      </c>
      <c r="M998" s="21">
        <f>G998+J998</f>
        <v>0</v>
      </c>
      <c r="N998" s="21">
        <f>H998+K998</f>
        <v>45.42</v>
      </c>
      <c r="O998" s="66"/>
      <c r="P998" s="83"/>
      <c r="Q998" s="68"/>
    </row>
    <row r="999" spans="1:17" ht="22.5" customHeight="1" x14ac:dyDescent="0.2">
      <c r="A999" s="80" t="s">
        <v>2135</v>
      </c>
      <c r="B999" s="48">
        <v>5</v>
      </c>
      <c r="C999" s="10" t="s">
        <v>1752</v>
      </c>
      <c r="D999" s="98" t="s">
        <v>185</v>
      </c>
      <c r="E999" s="84" t="s">
        <v>1011</v>
      </c>
      <c r="F999" s="54">
        <f>F1000+G1000+H1000</f>
        <v>270.41000000000003</v>
      </c>
      <c r="G999" s="90"/>
      <c r="H999" s="91"/>
      <c r="I999" s="54">
        <f>I1000+J1000+K1000</f>
        <v>119.34</v>
      </c>
      <c r="J999" s="90"/>
      <c r="K999" s="91"/>
      <c r="L999" s="54">
        <f>L1000+M1000+N1000</f>
        <v>389.75</v>
      </c>
      <c r="M999" s="90"/>
      <c r="N999" s="91"/>
      <c r="O999" s="65" t="s">
        <v>256</v>
      </c>
      <c r="P999" s="65" t="s">
        <v>2143</v>
      </c>
      <c r="Q999" s="67"/>
    </row>
    <row r="1000" spans="1:17" ht="22.5" customHeight="1" x14ac:dyDescent="0.2">
      <c r="A1000" s="81"/>
      <c r="B1000" s="49"/>
      <c r="C1000" s="14" t="s">
        <v>30</v>
      </c>
      <c r="D1000" s="95"/>
      <c r="E1000" s="85"/>
      <c r="F1000" s="21"/>
      <c r="G1000" s="21">
        <v>6.55</v>
      </c>
      <c r="H1000" s="21">
        <v>263.86</v>
      </c>
      <c r="I1000" s="21">
        <v>3.08</v>
      </c>
      <c r="J1000" s="21"/>
      <c r="K1000" s="21">
        <v>116.26</v>
      </c>
      <c r="L1000" s="21">
        <f>F1000+I1000</f>
        <v>3.08</v>
      </c>
      <c r="M1000" s="21">
        <f>G1000+J1000</f>
        <v>6.55</v>
      </c>
      <c r="N1000" s="21">
        <f>H1000+K1000</f>
        <v>380.12</v>
      </c>
      <c r="O1000" s="66"/>
      <c r="P1000" s="66"/>
      <c r="Q1000" s="68"/>
    </row>
    <row r="1001" spans="1:17" ht="22.5" customHeight="1" x14ac:dyDescent="0.2">
      <c r="A1001" s="80" t="s">
        <v>2135</v>
      </c>
      <c r="B1001" s="48">
        <v>6</v>
      </c>
      <c r="C1001" s="10" t="s">
        <v>2114</v>
      </c>
      <c r="D1001" s="98" t="s">
        <v>1178</v>
      </c>
      <c r="E1001" s="84" t="s">
        <v>2144</v>
      </c>
      <c r="F1001" s="54">
        <f>F1002+G1002+H1002</f>
        <v>44.15</v>
      </c>
      <c r="G1001" s="90"/>
      <c r="H1001" s="91"/>
      <c r="I1001" s="54">
        <f>I1002+J1002+K1002</f>
        <v>22.54</v>
      </c>
      <c r="J1001" s="90"/>
      <c r="K1001" s="91"/>
      <c r="L1001" s="54">
        <f>L1002+M1002+N1002</f>
        <v>66.69</v>
      </c>
      <c r="M1001" s="90"/>
      <c r="N1001" s="91"/>
      <c r="O1001" s="65" t="s">
        <v>932</v>
      </c>
      <c r="P1001" s="65" t="s">
        <v>1629</v>
      </c>
      <c r="Q1001" s="67"/>
    </row>
    <row r="1002" spans="1:17" ht="22.5" customHeight="1" x14ac:dyDescent="0.2">
      <c r="A1002" s="81"/>
      <c r="B1002" s="49"/>
      <c r="C1002" s="14" t="s">
        <v>1910</v>
      </c>
      <c r="D1002" s="95"/>
      <c r="E1002" s="85"/>
      <c r="F1002" s="21"/>
      <c r="G1002" s="21"/>
      <c r="H1002" s="21">
        <v>44.15</v>
      </c>
      <c r="I1002" s="21"/>
      <c r="J1002" s="21"/>
      <c r="K1002" s="21">
        <v>22.54</v>
      </c>
      <c r="L1002" s="21">
        <f>F1002+I1002</f>
        <v>0</v>
      </c>
      <c r="M1002" s="21">
        <f>G1002+J1002</f>
        <v>0</v>
      </c>
      <c r="N1002" s="21">
        <f>H1002+K1002</f>
        <v>66.69</v>
      </c>
      <c r="O1002" s="66"/>
      <c r="P1002" s="66"/>
      <c r="Q1002" s="68"/>
    </row>
    <row r="1003" spans="1:17" ht="22.5" customHeight="1" x14ac:dyDescent="0.2">
      <c r="A1003" s="80" t="s">
        <v>2135</v>
      </c>
      <c r="B1003" s="48">
        <v>7</v>
      </c>
      <c r="C1003" s="10" t="s">
        <v>2145</v>
      </c>
      <c r="D1003" s="98" t="s">
        <v>2146</v>
      </c>
      <c r="E1003" s="84" t="s">
        <v>708</v>
      </c>
      <c r="F1003" s="54">
        <f>F1004+G1004+H1004</f>
        <v>30.900000000000002</v>
      </c>
      <c r="G1003" s="90"/>
      <c r="H1003" s="91"/>
      <c r="I1003" s="54">
        <f>I1004+J1004+K1004</f>
        <v>23.23</v>
      </c>
      <c r="J1003" s="90"/>
      <c r="K1003" s="91"/>
      <c r="L1003" s="54">
        <f>L1004+M1004+N1004</f>
        <v>54.129999999999995</v>
      </c>
      <c r="M1003" s="90"/>
      <c r="N1003" s="91"/>
      <c r="O1003" s="65" t="s">
        <v>256</v>
      </c>
      <c r="P1003" s="65" t="s">
        <v>1802</v>
      </c>
      <c r="Q1003" s="67"/>
    </row>
    <row r="1004" spans="1:17" ht="22.5" customHeight="1" x14ac:dyDescent="0.2">
      <c r="A1004" s="81"/>
      <c r="B1004" s="49"/>
      <c r="C1004" s="14" t="s">
        <v>2147</v>
      </c>
      <c r="D1004" s="95"/>
      <c r="E1004" s="85"/>
      <c r="F1004" s="21">
        <v>0.1</v>
      </c>
      <c r="G1004" s="21">
        <v>23.91</v>
      </c>
      <c r="H1004" s="21">
        <v>6.89</v>
      </c>
      <c r="I1004" s="21">
        <v>0.3</v>
      </c>
      <c r="J1004" s="21">
        <v>1.39</v>
      </c>
      <c r="K1004" s="21">
        <v>21.54</v>
      </c>
      <c r="L1004" s="21">
        <f>F1004+I1004</f>
        <v>0.4</v>
      </c>
      <c r="M1004" s="21">
        <f>G1004+J1004</f>
        <v>25.3</v>
      </c>
      <c r="N1004" s="21">
        <f>H1004+K1004</f>
        <v>28.43</v>
      </c>
      <c r="O1004" s="66"/>
      <c r="P1004" s="66"/>
      <c r="Q1004" s="68"/>
    </row>
    <row r="1005" spans="1:17" ht="22.5" customHeight="1" x14ac:dyDescent="0.2">
      <c r="A1005" s="80" t="s">
        <v>2135</v>
      </c>
      <c r="B1005" s="48">
        <v>8</v>
      </c>
      <c r="C1005" s="10" t="s">
        <v>2087</v>
      </c>
      <c r="D1005" s="98" t="s">
        <v>2146</v>
      </c>
      <c r="E1005" s="84" t="s">
        <v>329</v>
      </c>
      <c r="F1005" s="54">
        <f>F1006+G1006+H1006</f>
        <v>37.53</v>
      </c>
      <c r="G1005" s="90"/>
      <c r="H1005" s="91"/>
      <c r="I1005" s="54">
        <f>I1006+J1006+K1006</f>
        <v>43.06</v>
      </c>
      <c r="J1005" s="90"/>
      <c r="K1005" s="91"/>
      <c r="L1005" s="54">
        <f>L1006+M1006+N1006</f>
        <v>80.59</v>
      </c>
      <c r="M1005" s="90"/>
      <c r="N1005" s="91"/>
      <c r="O1005" s="65" t="s">
        <v>932</v>
      </c>
      <c r="P1005" s="65" t="s">
        <v>2148</v>
      </c>
      <c r="Q1005" s="67"/>
    </row>
    <row r="1006" spans="1:17" ht="22.5" customHeight="1" x14ac:dyDescent="0.2">
      <c r="A1006" s="81"/>
      <c r="B1006" s="49"/>
      <c r="C1006" s="14" t="s">
        <v>976</v>
      </c>
      <c r="D1006" s="95"/>
      <c r="E1006" s="85"/>
      <c r="F1006" s="21"/>
      <c r="G1006" s="21">
        <v>5.36</v>
      </c>
      <c r="H1006" s="21">
        <v>32.17</v>
      </c>
      <c r="I1006" s="21"/>
      <c r="J1006" s="21"/>
      <c r="K1006" s="21">
        <v>43.06</v>
      </c>
      <c r="L1006" s="21">
        <f>F1006+I1006</f>
        <v>0</v>
      </c>
      <c r="M1006" s="21">
        <f>G1006+J1006</f>
        <v>5.36</v>
      </c>
      <c r="N1006" s="21">
        <f>H1006+K1006</f>
        <v>75.23</v>
      </c>
      <c r="O1006" s="66"/>
      <c r="P1006" s="66"/>
      <c r="Q1006" s="68"/>
    </row>
    <row r="1007" spans="1:17" ht="30" customHeight="1" x14ac:dyDescent="0.2">
      <c r="A1007" s="80" t="s">
        <v>2135</v>
      </c>
      <c r="B1007" s="48">
        <v>9</v>
      </c>
      <c r="C1007" s="10" t="s">
        <v>241</v>
      </c>
      <c r="D1007" s="98" t="s">
        <v>940</v>
      </c>
      <c r="E1007" s="84" t="s">
        <v>2150</v>
      </c>
      <c r="F1007" s="54">
        <f>F1008+G1008+H1008</f>
        <v>0</v>
      </c>
      <c r="G1007" s="90"/>
      <c r="H1007" s="91"/>
      <c r="I1007" s="54">
        <f>I1008+J1008+K1008</f>
        <v>39.65</v>
      </c>
      <c r="J1007" s="90"/>
      <c r="K1007" s="91"/>
      <c r="L1007" s="54">
        <f>L1008+M1008+N1008</f>
        <v>39.65</v>
      </c>
      <c r="M1007" s="90"/>
      <c r="N1007" s="91"/>
      <c r="O1007" s="65" t="s">
        <v>194</v>
      </c>
      <c r="P1007" s="65" t="s">
        <v>2151</v>
      </c>
      <c r="Q1007" s="67"/>
    </row>
    <row r="1008" spans="1:17" ht="30" customHeight="1" x14ac:dyDescent="0.2">
      <c r="A1008" s="81"/>
      <c r="B1008" s="49"/>
      <c r="C1008" s="14" t="s">
        <v>2152</v>
      </c>
      <c r="D1008" s="95"/>
      <c r="E1008" s="85"/>
      <c r="F1008" s="21"/>
      <c r="G1008" s="21"/>
      <c r="H1008" s="21"/>
      <c r="I1008" s="21"/>
      <c r="J1008" s="21"/>
      <c r="K1008" s="21">
        <v>39.65</v>
      </c>
      <c r="L1008" s="21">
        <f>F1008+I1008</f>
        <v>0</v>
      </c>
      <c r="M1008" s="21">
        <f>G1008+J1008</f>
        <v>0</v>
      </c>
      <c r="N1008" s="21">
        <f>H1008+K1008</f>
        <v>39.65</v>
      </c>
      <c r="O1008" s="66"/>
      <c r="P1008" s="66"/>
      <c r="Q1008" s="68"/>
    </row>
    <row r="1009" spans="1:17" ht="22.5" customHeight="1" x14ac:dyDescent="0.2">
      <c r="A1009" s="80" t="s">
        <v>2135</v>
      </c>
      <c r="B1009" s="48">
        <v>10</v>
      </c>
      <c r="C1009" s="10" t="s">
        <v>1725</v>
      </c>
      <c r="D1009" s="98" t="s">
        <v>940</v>
      </c>
      <c r="E1009" s="52" t="s">
        <v>765</v>
      </c>
      <c r="F1009" s="54">
        <f>F1010+G1010+H1010</f>
        <v>37.709999999999994</v>
      </c>
      <c r="G1009" s="90"/>
      <c r="H1009" s="91"/>
      <c r="I1009" s="54">
        <f>I1010+J1010+K1010</f>
        <v>14.8</v>
      </c>
      <c r="J1009" s="90"/>
      <c r="K1009" s="91"/>
      <c r="L1009" s="54">
        <f>L1010+M1010+N1010</f>
        <v>52.51</v>
      </c>
      <c r="M1009" s="90"/>
      <c r="N1009" s="91"/>
      <c r="O1009" s="65" t="s">
        <v>256</v>
      </c>
      <c r="P1009" s="65" t="s">
        <v>1452</v>
      </c>
      <c r="Q1009" s="67"/>
    </row>
    <row r="1010" spans="1:17" ht="22.5" customHeight="1" x14ac:dyDescent="0.2">
      <c r="A1010" s="81"/>
      <c r="B1010" s="49"/>
      <c r="C1010" s="14" t="s">
        <v>2153</v>
      </c>
      <c r="D1010" s="95"/>
      <c r="E1010" s="53"/>
      <c r="F1010" s="21">
        <v>0.48</v>
      </c>
      <c r="G1010" s="21"/>
      <c r="H1010" s="21">
        <v>37.229999999999997</v>
      </c>
      <c r="I1010" s="21"/>
      <c r="J1010" s="21"/>
      <c r="K1010" s="21">
        <v>14.8</v>
      </c>
      <c r="L1010" s="21">
        <f>F1010+I1010</f>
        <v>0.48</v>
      </c>
      <c r="M1010" s="21">
        <f>G1010+J1010</f>
        <v>0</v>
      </c>
      <c r="N1010" s="21">
        <f>H1010+K1010</f>
        <v>52.03</v>
      </c>
      <c r="O1010" s="66"/>
      <c r="P1010" s="66"/>
      <c r="Q1010" s="68"/>
    </row>
    <row r="1011" spans="1:17" ht="22.5" customHeight="1" x14ac:dyDescent="0.2">
      <c r="A1011" s="80" t="s">
        <v>2135</v>
      </c>
      <c r="B1011" s="48">
        <v>11</v>
      </c>
      <c r="C1011" s="10" t="s">
        <v>315</v>
      </c>
      <c r="D1011" s="98" t="s">
        <v>940</v>
      </c>
      <c r="E1011" s="84" t="s">
        <v>329</v>
      </c>
      <c r="F1011" s="54">
        <f>F1012+G1012+H1012</f>
        <v>10.51</v>
      </c>
      <c r="G1011" s="90"/>
      <c r="H1011" s="91"/>
      <c r="I1011" s="54">
        <f>I1012+J1012+K1012</f>
        <v>77.739999999999995</v>
      </c>
      <c r="J1011" s="90"/>
      <c r="K1011" s="91"/>
      <c r="L1011" s="54">
        <f>L1012+M1012+N1012</f>
        <v>88.25</v>
      </c>
      <c r="M1011" s="90"/>
      <c r="N1011" s="91"/>
      <c r="O1011" s="65" t="s">
        <v>194</v>
      </c>
      <c r="P1011" s="65" t="s">
        <v>970</v>
      </c>
      <c r="Q1011" s="67"/>
    </row>
    <row r="1012" spans="1:17" ht="22.5" customHeight="1" x14ac:dyDescent="0.2">
      <c r="A1012" s="81"/>
      <c r="B1012" s="49"/>
      <c r="C1012" s="14" t="s">
        <v>1623</v>
      </c>
      <c r="D1012" s="95"/>
      <c r="E1012" s="85"/>
      <c r="F1012" s="21">
        <v>10.51</v>
      </c>
      <c r="G1012" s="21"/>
      <c r="H1012" s="21"/>
      <c r="I1012" s="21">
        <v>75.319999999999993</v>
      </c>
      <c r="J1012" s="21"/>
      <c r="K1012" s="21">
        <v>2.42</v>
      </c>
      <c r="L1012" s="21">
        <f>F1012+I1012</f>
        <v>85.83</v>
      </c>
      <c r="M1012" s="21">
        <f>G1012+J1012</f>
        <v>0</v>
      </c>
      <c r="N1012" s="21">
        <f>H1012+K1012</f>
        <v>2.42</v>
      </c>
      <c r="O1012" s="66"/>
      <c r="P1012" s="66"/>
      <c r="Q1012" s="68"/>
    </row>
    <row r="1013" spans="1:17" ht="22.5" customHeight="1" x14ac:dyDescent="0.2">
      <c r="A1013" s="80" t="s">
        <v>2135</v>
      </c>
      <c r="B1013" s="48">
        <v>12</v>
      </c>
      <c r="C1013" s="10" t="s">
        <v>981</v>
      </c>
      <c r="D1013" s="98" t="s">
        <v>940</v>
      </c>
      <c r="E1013" s="84" t="s">
        <v>2154</v>
      </c>
      <c r="F1013" s="54">
        <f>F1014+G1014+H1014</f>
        <v>0</v>
      </c>
      <c r="G1013" s="90"/>
      <c r="H1013" s="91"/>
      <c r="I1013" s="54">
        <f>I1014+J1014+K1014</f>
        <v>39.89</v>
      </c>
      <c r="J1013" s="90"/>
      <c r="K1013" s="91"/>
      <c r="L1013" s="54">
        <f>L1014+M1014+N1014</f>
        <v>39.89</v>
      </c>
      <c r="M1013" s="90"/>
      <c r="N1013" s="91"/>
      <c r="O1013" s="65" t="s">
        <v>31</v>
      </c>
      <c r="P1013" s="65" t="s">
        <v>2155</v>
      </c>
      <c r="Q1013" s="67"/>
    </row>
    <row r="1014" spans="1:17" ht="46.5" customHeight="1" x14ac:dyDescent="0.2">
      <c r="A1014" s="81"/>
      <c r="B1014" s="49"/>
      <c r="C1014" s="14" t="s">
        <v>2156</v>
      </c>
      <c r="D1014" s="95"/>
      <c r="E1014" s="85"/>
      <c r="F1014" s="21"/>
      <c r="G1014" s="21"/>
      <c r="H1014" s="21"/>
      <c r="I1014" s="21"/>
      <c r="J1014" s="21">
        <v>29.07</v>
      </c>
      <c r="K1014" s="21">
        <v>10.82</v>
      </c>
      <c r="L1014" s="21">
        <f>F1014+I1014</f>
        <v>0</v>
      </c>
      <c r="M1014" s="21">
        <f>G1014+J1014</f>
        <v>29.07</v>
      </c>
      <c r="N1014" s="21">
        <f>H1014+K1014</f>
        <v>10.82</v>
      </c>
      <c r="O1014" s="66"/>
      <c r="P1014" s="66"/>
      <c r="Q1014" s="68"/>
    </row>
    <row r="1015" spans="1:17" ht="30" customHeight="1" x14ac:dyDescent="0.2">
      <c r="A1015" s="80" t="s">
        <v>2135</v>
      </c>
      <c r="B1015" s="48">
        <v>13</v>
      </c>
      <c r="C1015" s="10" t="s">
        <v>2157</v>
      </c>
      <c r="D1015" s="98" t="s">
        <v>940</v>
      </c>
      <c r="E1015" s="84" t="s">
        <v>1011</v>
      </c>
      <c r="F1015" s="54">
        <f>F1016+G1016+H1016</f>
        <v>70.87</v>
      </c>
      <c r="G1015" s="90"/>
      <c r="H1015" s="91"/>
      <c r="I1015" s="54">
        <f>I1016+J1016+K1016</f>
        <v>66.11</v>
      </c>
      <c r="J1015" s="90"/>
      <c r="K1015" s="91"/>
      <c r="L1015" s="54">
        <f>L1016+M1016+N1016</f>
        <v>136.98000000000002</v>
      </c>
      <c r="M1015" s="90"/>
      <c r="N1015" s="91"/>
      <c r="O1015" s="65" t="s">
        <v>2158</v>
      </c>
      <c r="P1015" s="65" t="s">
        <v>2159</v>
      </c>
      <c r="Q1015" s="67"/>
    </row>
    <row r="1016" spans="1:17" ht="21" customHeight="1" x14ac:dyDescent="0.2">
      <c r="A1016" s="81"/>
      <c r="B1016" s="49"/>
      <c r="C1016" s="14" t="s">
        <v>1339</v>
      </c>
      <c r="D1016" s="95"/>
      <c r="E1016" s="85"/>
      <c r="F1016" s="21"/>
      <c r="G1016" s="21"/>
      <c r="H1016" s="21">
        <v>70.87</v>
      </c>
      <c r="I1016" s="21"/>
      <c r="J1016" s="21"/>
      <c r="K1016" s="21">
        <v>66.11</v>
      </c>
      <c r="L1016" s="21">
        <f>F1016+I1016</f>
        <v>0</v>
      </c>
      <c r="M1016" s="21">
        <f>G1016+J1016</f>
        <v>0</v>
      </c>
      <c r="N1016" s="21">
        <f>H1016+K1016</f>
        <v>136.98000000000002</v>
      </c>
      <c r="O1016" s="66"/>
      <c r="P1016" s="66"/>
      <c r="Q1016" s="68"/>
    </row>
    <row r="1017" spans="1:17" ht="22.5" customHeight="1" x14ac:dyDescent="0.2">
      <c r="A1017" s="80" t="s">
        <v>2135</v>
      </c>
      <c r="B1017" s="48">
        <v>14</v>
      </c>
      <c r="C1017" s="10" t="s">
        <v>2161</v>
      </c>
      <c r="D1017" s="98" t="s">
        <v>940</v>
      </c>
      <c r="E1017" s="84" t="s">
        <v>1618</v>
      </c>
      <c r="F1017" s="54">
        <f>F1018+G1018+H1018</f>
        <v>32.08</v>
      </c>
      <c r="G1017" s="90"/>
      <c r="H1017" s="91"/>
      <c r="I1017" s="54">
        <f>I1018+J1018+K1018</f>
        <v>11.63</v>
      </c>
      <c r="J1017" s="90"/>
      <c r="K1017" s="91"/>
      <c r="L1017" s="54">
        <f>L1018+M1018+N1018</f>
        <v>43.71</v>
      </c>
      <c r="M1017" s="90"/>
      <c r="N1017" s="91"/>
      <c r="O1017" s="65" t="s">
        <v>31</v>
      </c>
      <c r="P1017" s="65" t="s">
        <v>963</v>
      </c>
      <c r="Q1017" s="67"/>
    </row>
    <row r="1018" spans="1:17" ht="47.25" customHeight="1" x14ac:dyDescent="0.2">
      <c r="A1018" s="81"/>
      <c r="B1018" s="49"/>
      <c r="C1018" s="14" t="s">
        <v>2163</v>
      </c>
      <c r="D1018" s="95"/>
      <c r="E1018" s="85"/>
      <c r="F1018" s="21"/>
      <c r="G1018" s="21">
        <v>0.8</v>
      </c>
      <c r="H1018" s="21">
        <v>31.28</v>
      </c>
      <c r="I1018" s="21"/>
      <c r="J1018" s="21"/>
      <c r="K1018" s="21">
        <v>11.63</v>
      </c>
      <c r="L1018" s="21">
        <f>F1018+I1018</f>
        <v>0</v>
      </c>
      <c r="M1018" s="21">
        <f>G1018+J1018</f>
        <v>0.8</v>
      </c>
      <c r="N1018" s="21">
        <f>H1018+K1018</f>
        <v>42.910000000000004</v>
      </c>
      <c r="O1018" s="66"/>
      <c r="P1018" s="66"/>
      <c r="Q1018" s="68"/>
    </row>
    <row r="1019" spans="1:17" ht="21" customHeight="1" x14ac:dyDescent="0.2">
      <c r="A1019" s="80" t="s">
        <v>2135</v>
      </c>
      <c r="B1019" s="48">
        <v>15</v>
      </c>
      <c r="C1019" s="10" t="s">
        <v>1883</v>
      </c>
      <c r="D1019" s="98" t="s">
        <v>2123</v>
      </c>
      <c r="E1019" s="84" t="s">
        <v>1011</v>
      </c>
      <c r="F1019" s="54">
        <f>F1020+G1020+H1020</f>
        <v>0</v>
      </c>
      <c r="G1019" s="90"/>
      <c r="H1019" s="91"/>
      <c r="I1019" s="54">
        <f>I1020+J1020+K1020</f>
        <v>85.11</v>
      </c>
      <c r="J1019" s="90"/>
      <c r="K1019" s="91"/>
      <c r="L1019" s="54">
        <f>L1020+M1020+N1020</f>
        <v>85.11</v>
      </c>
      <c r="M1019" s="90"/>
      <c r="N1019" s="91"/>
      <c r="O1019" s="65" t="s">
        <v>256</v>
      </c>
      <c r="P1019" s="82" t="s">
        <v>1633</v>
      </c>
      <c r="Q1019" s="67"/>
    </row>
    <row r="1020" spans="1:17" ht="21" customHeight="1" x14ac:dyDescent="0.2">
      <c r="A1020" s="81"/>
      <c r="B1020" s="49"/>
      <c r="C1020" s="14" t="s">
        <v>1753</v>
      </c>
      <c r="D1020" s="95"/>
      <c r="E1020" s="85"/>
      <c r="F1020" s="21"/>
      <c r="G1020" s="21"/>
      <c r="H1020" s="21"/>
      <c r="I1020" s="21"/>
      <c r="J1020" s="21"/>
      <c r="K1020" s="21">
        <v>85.11</v>
      </c>
      <c r="L1020" s="21">
        <f>F1020+I1020</f>
        <v>0</v>
      </c>
      <c r="M1020" s="21">
        <f>G1020+J1020</f>
        <v>0</v>
      </c>
      <c r="N1020" s="21">
        <f>H1020+K1020</f>
        <v>85.11</v>
      </c>
      <c r="O1020" s="66"/>
      <c r="P1020" s="83"/>
      <c r="Q1020" s="68"/>
    </row>
    <row r="1021" spans="1:17" ht="21" customHeight="1" x14ac:dyDescent="0.2">
      <c r="A1021" s="80" t="s">
        <v>2135</v>
      </c>
      <c r="B1021" s="48">
        <v>16</v>
      </c>
      <c r="C1021" s="10" t="s">
        <v>2164</v>
      </c>
      <c r="D1021" s="98" t="s">
        <v>1212</v>
      </c>
      <c r="E1021" s="84" t="s">
        <v>570</v>
      </c>
      <c r="F1021" s="54">
        <f>F1022+G1022+H1022</f>
        <v>164.10999999999999</v>
      </c>
      <c r="G1021" s="90"/>
      <c r="H1021" s="91"/>
      <c r="I1021" s="54">
        <f>I1022+J1022+K1022</f>
        <v>172.13</v>
      </c>
      <c r="J1021" s="90"/>
      <c r="K1021" s="91"/>
      <c r="L1021" s="54">
        <f>L1022+M1022+N1022</f>
        <v>336.24</v>
      </c>
      <c r="M1021" s="90"/>
      <c r="N1021" s="91"/>
      <c r="O1021" s="65" t="s">
        <v>126</v>
      </c>
      <c r="P1021" s="82" t="s">
        <v>549</v>
      </c>
      <c r="Q1021" s="67"/>
    </row>
    <row r="1022" spans="1:17" ht="21" customHeight="1" x14ac:dyDescent="0.2">
      <c r="A1022" s="81"/>
      <c r="B1022" s="49"/>
      <c r="C1022" s="14" t="s">
        <v>2165</v>
      </c>
      <c r="D1022" s="95"/>
      <c r="E1022" s="85"/>
      <c r="F1022" s="21">
        <v>20.54</v>
      </c>
      <c r="G1022" s="21"/>
      <c r="H1022" s="21">
        <v>143.57</v>
      </c>
      <c r="I1022" s="21">
        <v>127.44</v>
      </c>
      <c r="J1022" s="21">
        <v>39.369999999999997</v>
      </c>
      <c r="K1022" s="21">
        <v>5.32</v>
      </c>
      <c r="L1022" s="21">
        <f>F1022+I1022</f>
        <v>147.97999999999999</v>
      </c>
      <c r="M1022" s="21">
        <f>G1022+J1022</f>
        <v>39.369999999999997</v>
      </c>
      <c r="N1022" s="21">
        <f>H1022+K1022</f>
        <v>148.88999999999999</v>
      </c>
      <c r="O1022" s="66"/>
      <c r="P1022" s="83"/>
      <c r="Q1022" s="68"/>
    </row>
    <row r="1023" spans="1:17" ht="21" customHeight="1" x14ac:dyDescent="0.2">
      <c r="A1023" s="80" t="s">
        <v>2135</v>
      </c>
      <c r="B1023" s="48">
        <v>17</v>
      </c>
      <c r="C1023" s="10" t="s">
        <v>511</v>
      </c>
      <c r="D1023" s="98" t="s">
        <v>2166</v>
      </c>
      <c r="E1023" s="52" t="s">
        <v>765</v>
      </c>
      <c r="F1023" s="54">
        <f>F1024+G1024+H1024</f>
        <v>22.85</v>
      </c>
      <c r="G1023" s="90"/>
      <c r="H1023" s="91"/>
      <c r="I1023" s="54">
        <f>I1024+J1024+K1024</f>
        <v>33.770000000000003</v>
      </c>
      <c r="J1023" s="90"/>
      <c r="K1023" s="91"/>
      <c r="L1023" s="54">
        <f>L1024+M1024+N1024</f>
        <v>56.62</v>
      </c>
      <c r="M1023" s="90"/>
      <c r="N1023" s="91"/>
      <c r="O1023" s="65" t="s">
        <v>2167</v>
      </c>
      <c r="P1023" s="82" t="s">
        <v>1209</v>
      </c>
      <c r="Q1023" s="67" t="s">
        <v>86</v>
      </c>
    </row>
    <row r="1024" spans="1:17" ht="21" customHeight="1" x14ac:dyDescent="0.2">
      <c r="A1024" s="81"/>
      <c r="B1024" s="49"/>
      <c r="C1024" s="14" t="s">
        <v>1973</v>
      </c>
      <c r="D1024" s="95"/>
      <c r="E1024" s="53"/>
      <c r="F1024" s="21"/>
      <c r="G1024" s="21">
        <v>16.23</v>
      </c>
      <c r="H1024" s="21">
        <v>6.62</v>
      </c>
      <c r="I1024" s="21"/>
      <c r="J1024" s="21">
        <v>33.770000000000003</v>
      </c>
      <c r="K1024" s="21"/>
      <c r="L1024" s="21">
        <f>F1024+I1024</f>
        <v>0</v>
      </c>
      <c r="M1024" s="21">
        <f>G1024+J1024</f>
        <v>50</v>
      </c>
      <c r="N1024" s="21">
        <f>H1024+K1024</f>
        <v>6.62</v>
      </c>
      <c r="O1024" s="66"/>
      <c r="P1024" s="83"/>
      <c r="Q1024" s="68"/>
    </row>
    <row r="1025" spans="1:17" ht="21" customHeight="1" x14ac:dyDescent="0.2">
      <c r="A1025" s="80" t="s">
        <v>2135</v>
      </c>
      <c r="B1025" s="48">
        <v>18</v>
      </c>
      <c r="C1025" s="10" t="s">
        <v>2168</v>
      </c>
      <c r="D1025" s="98" t="s">
        <v>2166</v>
      </c>
      <c r="E1025" s="84" t="s">
        <v>2144</v>
      </c>
      <c r="F1025" s="54">
        <f>F1026+G1026+H1026</f>
        <v>0</v>
      </c>
      <c r="G1025" s="90"/>
      <c r="H1025" s="91"/>
      <c r="I1025" s="54">
        <f>I1026+J1026+K1026</f>
        <v>19.89</v>
      </c>
      <c r="J1025" s="90"/>
      <c r="K1025" s="91"/>
      <c r="L1025" s="54">
        <f>L1026+M1026+N1026</f>
        <v>19.89</v>
      </c>
      <c r="M1025" s="90"/>
      <c r="N1025" s="91"/>
      <c r="O1025" s="65" t="s">
        <v>932</v>
      </c>
      <c r="P1025" s="82" t="s">
        <v>2160</v>
      </c>
      <c r="Q1025" s="67"/>
    </row>
    <row r="1026" spans="1:17" ht="21" customHeight="1" x14ac:dyDescent="0.2">
      <c r="A1026" s="81"/>
      <c r="B1026" s="49"/>
      <c r="C1026" s="14" t="s">
        <v>197</v>
      </c>
      <c r="D1026" s="95"/>
      <c r="E1026" s="85"/>
      <c r="F1026" s="21"/>
      <c r="G1026" s="21"/>
      <c r="H1026" s="21"/>
      <c r="I1026" s="21"/>
      <c r="J1026" s="21"/>
      <c r="K1026" s="21">
        <v>19.89</v>
      </c>
      <c r="L1026" s="21">
        <f>F1026+I1026</f>
        <v>0</v>
      </c>
      <c r="M1026" s="21">
        <f>G1026+J1026</f>
        <v>0</v>
      </c>
      <c r="N1026" s="21">
        <f>H1026+K1026</f>
        <v>19.89</v>
      </c>
      <c r="O1026" s="66"/>
      <c r="P1026" s="83"/>
      <c r="Q1026" s="68"/>
    </row>
    <row r="1027" spans="1:17" ht="21" customHeight="1" x14ac:dyDescent="0.2">
      <c r="A1027" s="80" t="s">
        <v>2135</v>
      </c>
      <c r="B1027" s="48">
        <v>19</v>
      </c>
      <c r="C1027" s="10" t="s">
        <v>2169</v>
      </c>
      <c r="D1027" s="98" t="s">
        <v>2070</v>
      </c>
      <c r="E1027" s="84" t="s">
        <v>2170</v>
      </c>
      <c r="F1027" s="54">
        <f>F1028+G1028+H1028</f>
        <v>0</v>
      </c>
      <c r="G1027" s="90"/>
      <c r="H1027" s="91"/>
      <c r="I1027" s="54">
        <f>I1028+J1028+K1028</f>
        <v>46.41</v>
      </c>
      <c r="J1027" s="90"/>
      <c r="K1027" s="91"/>
      <c r="L1027" s="54">
        <f>L1028+M1028+N1028</f>
        <v>46.41</v>
      </c>
      <c r="M1027" s="90"/>
      <c r="N1027" s="91"/>
      <c r="O1027" s="65" t="s">
        <v>2171</v>
      </c>
      <c r="P1027" s="82" t="s">
        <v>1247</v>
      </c>
      <c r="Q1027" s="67"/>
    </row>
    <row r="1028" spans="1:17" ht="21" customHeight="1" x14ac:dyDescent="0.2">
      <c r="A1028" s="81"/>
      <c r="B1028" s="49"/>
      <c r="C1028" s="14" t="s">
        <v>2173</v>
      </c>
      <c r="D1028" s="95"/>
      <c r="E1028" s="85"/>
      <c r="F1028" s="21"/>
      <c r="G1028" s="21"/>
      <c r="H1028" s="21"/>
      <c r="I1028" s="21">
        <v>33.93</v>
      </c>
      <c r="J1028" s="21"/>
      <c r="K1028" s="21">
        <v>12.48</v>
      </c>
      <c r="L1028" s="21">
        <f>F1028+I1028</f>
        <v>33.93</v>
      </c>
      <c r="M1028" s="21">
        <f>G1028+J1028</f>
        <v>0</v>
      </c>
      <c r="N1028" s="21">
        <f>H1028+K1028</f>
        <v>12.48</v>
      </c>
      <c r="O1028" s="66"/>
      <c r="P1028" s="83"/>
      <c r="Q1028" s="68"/>
    </row>
    <row r="1029" spans="1:17" ht="21" customHeight="1" x14ac:dyDescent="0.2">
      <c r="A1029" s="80" t="s">
        <v>2135</v>
      </c>
      <c r="B1029" s="48">
        <v>20</v>
      </c>
      <c r="C1029" s="10" t="s">
        <v>1600</v>
      </c>
      <c r="D1029" s="98" t="s">
        <v>2070</v>
      </c>
      <c r="E1029" s="84" t="s">
        <v>1403</v>
      </c>
      <c r="F1029" s="54">
        <f>F1030+G1030+H1030</f>
        <v>7.7</v>
      </c>
      <c r="G1029" s="90"/>
      <c r="H1029" s="91"/>
      <c r="I1029" s="54">
        <f>I1030+J1030+K1030</f>
        <v>37.019999999999996</v>
      </c>
      <c r="J1029" s="90"/>
      <c r="K1029" s="91"/>
      <c r="L1029" s="54">
        <f>L1030+M1030+N1030</f>
        <v>44.72</v>
      </c>
      <c r="M1029" s="90"/>
      <c r="N1029" s="91"/>
      <c r="O1029" s="65" t="s">
        <v>31</v>
      </c>
      <c r="P1029" s="82" t="s">
        <v>2174</v>
      </c>
      <c r="Q1029" s="67"/>
    </row>
    <row r="1030" spans="1:17" ht="21" customHeight="1" x14ac:dyDescent="0.2">
      <c r="A1030" s="81"/>
      <c r="B1030" s="49"/>
      <c r="C1030" s="14" t="s">
        <v>2175</v>
      </c>
      <c r="D1030" s="95"/>
      <c r="E1030" s="85"/>
      <c r="F1030" s="21"/>
      <c r="G1030" s="21">
        <v>7.7</v>
      </c>
      <c r="H1030" s="21"/>
      <c r="I1030" s="21">
        <v>9.07</v>
      </c>
      <c r="J1030" s="21"/>
      <c r="K1030" s="21">
        <v>27.95</v>
      </c>
      <c r="L1030" s="21">
        <f>F1030+I1030</f>
        <v>9.07</v>
      </c>
      <c r="M1030" s="21">
        <f>G1030+J1030</f>
        <v>7.7</v>
      </c>
      <c r="N1030" s="21">
        <f>H1030+K1030</f>
        <v>27.95</v>
      </c>
      <c r="O1030" s="66"/>
      <c r="P1030" s="83"/>
      <c r="Q1030" s="68"/>
    </row>
    <row r="1031" spans="1:17" ht="21" customHeight="1" x14ac:dyDescent="0.2">
      <c r="A1031" s="80" t="s">
        <v>2135</v>
      </c>
      <c r="B1031" s="48">
        <v>21</v>
      </c>
      <c r="C1031" s="10" t="s">
        <v>1583</v>
      </c>
      <c r="D1031" s="98" t="s">
        <v>2070</v>
      </c>
      <c r="E1031" s="84" t="s">
        <v>2176</v>
      </c>
      <c r="F1031" s="54">
        <f>F1032+G1032+H1032</f>
        <v>0</v>
      </c>
      <c r="G1031" s="90"/>
      <c r="H1031" s="91"/>
      <c r="I1031" s="54">
        <f>I1032+J1032+K1032</f>
        <v>54.269999999999996</v>
      </c>
      <c r="J1031" s="90"/>
      <c r="K1031" s="91"/>
      <c r="L1031" s="54">
        <f>L1032+M1032+N1032</f>
        <v>54.269999999999996</v>
      </c>
      <c r="M1031" s="90"/>
      <c r="N1031" s="91"/>
      <c r="O1031" s="65" t="s">
        <v>932</v>
      </c>
      <c r="P1031" s="82" t="s">
        <v>487</v>
      </c>
      <c r="Q1031" s="67"/>
    </row>
    <row r="1032" spans="1:17" ht="21" customHeight="1" x14ac:dyDescent="0.2">
      <c r="A1032" s="81"/>
      <c r="B1032" s="49"/>
      <c r="C1032" s="14" t="s">
        <v>2177</v>
      </c>
      <c r="D1032" s="95"/>
      <c r="E1032" s="85"/>
      <c r="F1032" s="21"/>
      <c r="G1032" s="21"/>
      <c r="H1032" s="21"/>
      <c r="I1032" s="21">
        <v>6.08</v>
      </c>
      <c r="J1032" s="21"/>
      <c r="K1032" s="21">
        <v>48.19</v>
      </c>
      <c r="L1032" s="21">
        <f>F1032+I1032</f>
        <v>6.08</v>
      </c>
      <c r="M1032" s="21">
        <f>G1032+J1032</f>
        <v>0</v>
      </c>
      <c r="N1032" s="21">
        <f>H1032+K1032</f>
        <v>48.19</v>
      </c>
      <c r="O1032" s="66"/>
      <c r="P1032" s="83"/>
      <c r="Q1032" s="68"/>
    </row>
    <row r="1033" spans="1:17" ht="21" customHeight="1" x14ac:dyDescent="0.2">
      <c r="A1033" s="80" t="s">
        <v>2135</v>
      </c>
      <c r="B1033" s="48">
        <v>22</v>
      </c>
      <c r="C1033" s="10" t="s">
        <v>1263</v>
      </c>
      <c r="D1033" s="98" t="s">
        <v>1323</v>
      </c>
      <c r="E1033" s="84" t="s">
        <v>329</v>
      </c>
      <c r="F1033" s="54">
        <f>F1034+G1034+H1034</f>
        <v>0</v>
      </c>
      <c r="G1033" s="90"/>
      <c r="H1033" s="91"/>
      <c r="I1033" s="54">
        <f>I1034+J1034+K1034</f>
        <v>65.03</v>
      </c>
      <c r="J1033" s="90"/>
      <c r="K1033" s="91"/>
      <c r="L1033" s="54">
        <f>L1034+M1034+N1034</f>
        <v>65.03</v>
      </c>
      <c r="M1033" s="90"/>
      <c r="N1033" s="91"/>
      <c r="O1033" s="65" t="s">
        <v>31</v>
      </c>
      <c r="P1033" s="82" t="s">
        <v>1307</v>
      </c>
      <c r="Q1033" s="67" t="s">
        <v>86</v>
      </c>
    </row>
    <row r="1034" spans="1:17" ht="21" customHeight="1" x14ac:dyDescent="0.2">
      <c r="A1034" s="81"/>
      <c r="B1034" s="49"/>
      <c r="C1034" s="14" t="s">
        <v>2178</v>
      </c>
      <c r="D1034" s="95"/>
      <c r="E1034" s="85"/>
      <c r="F1034" s="21"/>
      <c r="G1034" s="21"/>
      <c r="H1034" s="21"/>
      <c r="I1034" s="21"/>
      <c r="J1034" s="21"/>
      <c r="K1034" s="21">
        <v>65.03</v>
      </c>
      <c r="L1034" s="21">
        <f>F1034+I1034</f>
        <v>0</v>
      </c>
      <c r="M1034" s="21">
        <f>G1034+J1034</f>
        <v>0</v>
      </c>
      <c r="N1034" s="21">
        <f>H1034+K1034</f>
        <v>65.03</v>
      </c>
      <c r="O1034" s="66"/>
      <c r="P1034" s="83"/>
      <c r="Q1034" s="68"/>
    </row>
    <row r="1035" spans="1:17" ht="21" customHeight="1" x14ac:dyDescent="0.2">
      <c r="A1035" s="80" t="s">
        <v>2135</v>
      </c>
      <c r="B1035" s="48">
        <v>23</v>
      </c>
      <c r="C1035" s="10" t="s">
        <v>741</v>
      </c>
      <c r="D1035" s="98" t="s">
        <v>1323</v>
      </c>
      <c r="E1035" s="84" t="s">
        <v>2179</v>
      </c>
      <c r="F1035" s="54">
        <f>F1036+G1036+H1036</f>
        <v>0.28000000000000003</v>
      </c>
      <c r="G1035" s="90"/>
      <c r="H1035" s="91"/>
      <c r="I1035" s="54">
        <f>I1036+J1036+K1036</f>
        <v>49.879999999999995</v>
      </c>
      <c r="J1035" s="90"/>
      <c r="K1035" s="91"/>
      <c r="L1035" s="54">
        <f>L1036+M1036+N1036</f>
        <v>50.16</v>
      </c>
      <c r="M1035" s="90"/>
      <c r="N1035" s="91"/>
      <c r="O1035" s="65" t="s">
        <v>932</v>
      </c>
      <c r="P1035" s="82" t="s">
        <v>312</v>
      </c>
      <c r="Q1035" s="67"/>
    </row>
    <row r="1036" spans="1:17" ht="21" customHeight="1" x14ac:dyDescent="0.2">
      <c r="A1036" s="81"/>
      <c r="B1036" s="49"/>
      <c r="C1036" s="14" t="s">
        <v>2180</v>
      </c>
      <c r="D1036" s="95"/>
      <c r="E1036" s="85"/>
      <c r="F1036" s="21"/>
      <c r="G1036" s="21"/>
      <c r="H1036" s="21">
        <v>0.28000000000000003</v>
      </c>
      <c r="I1036" s="21">
        <v>0.51</v>
      </c>
      <c r="J1036" s="21"/>
      <c r="K1036" s="21">
        <v>49.37</v>
      </c>
      <c r="L1036" s="21">
        <f>F1036+I1036</f>
        <v>0.51</v>
      </c>
      <c r="M1036" s="21">
        <f>G1036+J1036</f>
        <v>0</v>
      </c>
      <c r="N1036" s="21">
        <f>H1036+K1036</f>
        <v>49.65</v>
      </c>
      <c r="O1036" s="66"/>
      <c r="P1036" s="83"/>
      <c r="Q1036" s="68"/>
    </row>
    <row r="1037" spans="1:17" ht="21" customHeight="1" x14ac:dyDescent="0.2">
      <c r="A1037" s="80" t="s">
        <v>2135</v>
      </c>
      <c r="B1037" s="48">
        <v>24</v>
      </c>
      <c r="C1037" s="10" t="s">
        <v>1166</v>
      </c>
      <c r="D1037" s="98" t="s">
        <v>1323</v>
      </c>
      <c r="E1037" s="84" t="s">
        <v>329</v>
      </c>
      <c r="F1037" s="54">
        <f>F1038+G1038+H1038</f>
        <v>0</v>
      </c>
      <c r="G1037" s="90"/>
      <c r="H1037" s="91"/>
      <c r="I1037" s="54">
        <f>I1038+J1038+K1038</f>
        <v>87.52</v>
      </c>
      <c r="J1037" s="90"/>
      <c r="K1037" s="91"/>
      <c r="L1037" s="54">
        <f>L1038+M1038+N1038</f>
        <v>87.52</v>
      </c>
      <c r="M1037" s="90"/>
      <c r="N1037" s="91"/>
      <c r="O1037" s="65" t="s">
        <v>194</v>
      </c>
      <c r="P1037" s="65" t="s">
        <v>2181</v>
      </c>
      <c r="Q1037" s="67"/>
    </row>
    <row r="1038" spans="1:17" ht="21" customHeight="1" x14ac:dyDescent="0.2">
      <c r="A1038" s="81"/>
      <c r="B1038" s="49"/>
      <c r="C1038" s="14" t="s">
        <v>2182</v>
      </c>
      <c r="D1038" s="95"/>
      <c r="E1038" s="85"/>
      <c r="F1038" s="21"/>
      <c r="G1038" s="21"/>
      <c r="H1038" s="21"/>
      <c r="I1038" s="21"/>
      <c r="J1038" s="21">
        <v>0.85</v>
      </c>
      <c r="K1038" s="21">
        <v>86.67</v>
      </c>
      <c r="L1038" s="21">
        <f>F1038+I1038</f>
        <v>0</v>
      </c>
      <c r="M1038" s="21">
        <f>G1038+J1038</f>
        <v>0.85</v>
      </c>
      <c r="N1038" s="21">
        <f>H1038+K1038</f>
        <v>86.67</v>
      </c>
      <c r="O1038" s="66"/>
      <c r="P1038" s="66"/>
      <c r="Q1038" s="68"/>
    </row>
    <row r="1039" spans="1:17" ht="30" customHeight="1" x14ac:dyDescent="0.2">
      <c r="A1039" s="80" t="s">
        <v>2135</v>
      </c>
      <c r="B1039" s="48">
        <v>25</v>
      </c>
      <c r="C1039" s="10" t="s">
        <v>1689</v>
      </c>
      <c r="D1039" s="94">
        <v>30406</v>
      </c>
      <c r="E1039" s="84" t="s">
        <v>2183</v>
      </c>
      <c r="F1039" s="54">
        <f>F1040+G1040+H1040</f>
        <v>10.19</v>
      </c>
      <c r="G1039" s="90"/>
      <c r="H1039" s="91"/>
      <c r="I1039" s="54">
        <f>I1040+J1040+K1040</f>
        <v>0</v>
      </c>
      <c r="J1039" s="90"/>
      <c r="K1039" s="91"/>
      <c r="L1039" s="54">
        <f>L1040+M1040+N1040</f>
        <v>10.19</v>
      </c>
      <c r="M1039" s="90"/>
      <c r="N1039" s="91"/>
      <c r="O1039" s="65" t="s">
        <v>932</v>
      </c>
      <c r="P1039" s="65" t="s">
        <v>2184</v>
      </c>
      <c r="Q1039" s="67"/>
    </row>
    <row r="1040" spans="1:17" ht="30" customHeight="1" x14ac:dyDescent="0.2">
      <c r="A1040" s="81"/>
      <c r="B1040" s="49"/>
      <c r="C1040" s="14" t="s">
        <v>1861</v>
      </c>
      <c r="D1040" s="95"/>
      <c r="E1040" s="85"/>
      <c r="F1040" s="21"/>
      <c r="G1040" s="21"/>
      <c r="H1040" s="21">
        <v>10.19</v>
      </c>
      <c r="I1040" s="21"/>
      <c r="J1040" s="21"/>
      <c r="K1040" s="21"/>
      <c r="L1040" s="21">
        <f>F1040+I1040</f>
        <v>0</v>
      </c>
      <c r="M1040" s="21">
        <f>G1040+J1040</f>
        <v>0</v>
      </c>
      <c r="N1040" s="21">
        <f>H1040+K1040</f>
        <v>10.19</v>
      </c>
      <c r="O1040" s="66"/>
      <c r="P1040" s="66"/>
      <c r="Q1040" s="68"/>
    </row>
    <row r="1041" spans="1:17" ht="21" customHeight="1" x14ac:dyDescent="0.2">
      <c r="A1041" s="80" t="s">
        <v>2135</v>
      </c>
      <c r="B1041" s="48">
        <v>26</v>
      </c>
      <c r="C1041" s="10" t="s">
        <v>122</v>
      </c>
      <c r="D1041" s="98" t="s">
        <v>2117</v>
      </c>
      <c r="E1041" s="84" t="s">
        <v>2186</v>
      </c>
      <c r="F1041" s="54">
        <f>F1042+G1042+H1042</f>
        <v>26.5</v>
      </c>
      <c r="G1041" s="90"/>
      <c r="H1041" s="91"/>
      <c r="I1041" s="54">
        <f>I1042+J1042+K1042</f>
        <v>2.93</v>
      </c>
      <c r="J1041" s="90"/>
      <c r="K1041" s="91"/>
      <c r="L1041" s="54">
        <f>L1042+M1042+N1042</f>
        <v>29.43</v>
      </c>
      <c r="M1041" s="90"/>
      <c r="N1041" s="91"/>
      <c r="O1041" s="65" t="s">
        <v>2187</v>
      </c>
      <c r="P1041" s="65" t="s">
        <v>2188</v>
      </c>
      <c r="Q1041" s="67" t="s">
        <v>86</v>
      </c>
    </row>
    <row r="1042" spans="1:17" ht="47.25" customHeight="1" x14ac:dyDescent="0.2">
      <c r="A1042" s="81"/>
      <c r="B1042" s="49"/>
      <c r="C1042" s="14" t="s">
        <v>2189</v>
      </c>
      <c r="D1042" s="95"/>
      <c r="E1042" s="85"/>
      <c r="F1042" s="21"/>
      <c r="G1042" s="21"/>
      <c r="H1042" s="21">
        <v>26.5</v>
      </c>
      <c r="I1042" s="21"/>
      <c r="J1042" s="21"/>
      <c r="K1042" s="21">
        <v>2.93</v>
      </c>
      <c r="L1042" s="21">
        <f>F1042+I1042</f>
        <v>0</v>
      </c>
      <c r="M1042" s="21">
        <f>G1042+J1042</f>
        <v>0</v>
      </c>
      <c r="N1042" s="21">
        <f>H1042+K1042</f>
        <v>29.43</v>
      </c>
      <c r="O1042" s="66"/>
      <c r="P1042" s="66"/>
      <c r="Q1042" s="68"/>
    </row>
    <row r="1043" spans="1:17" ht="21" customHeight="1" x14ac:dyDescent="0.2">
      <c r="A1043" s="80" t="s">
        <v>2135</v>
      </c>
      <c r="B1043" s="48">
        <v>27</v>
      </c>
      <c r="C1043" s="10" t="s">
        <v>2118</v>
      </c>
      <c r="D1043" s="98" t="s">
        <v>1231</v>
      </c>
      <c r="E1043" s="84" t="s">
        <v>2162</v>
      </c>
      <c r="F1043" s="54">
        <f>F1044+G1044+H1044</f>
        <v>0</v>
      </c>
      <c r="G1043" s="90"/>
      <c r="H1043" s="91"/>
      <c r="I1043" s="54">
        <f>I1044+J1044+K1044</f>
        <v>5.75</v>
      </c>
      <c r="J1043" s="90"/>
      <c r="K1043" s="91"/>
      <c r="L1043" s="54">
        <f>L1044+M1044+N1044</f>
        <v>5.75</v>
      </c>
      <c r="M1043" s="90"/>
      <c r="N1043" s="91"/>
      <c r="O1043" s="65" t="s">
        <v>569</v>
      </c>
      <c r="P1043" s="65" t="s">
        <v>2190</v>
      </c>
      <c r="Q1043" s="67" t="s">
        <v>86</v>
      </c>
    </row>
    <row r="1044" spans="1:17" ht="21" customHeight="1" x14ac:dyDescent="0.2">
      <c r="A1044" s="81"/>
      <c r="B1044" s="49"/>
      <c r="C1044" s="14" t="s">
        <v>2120</v>
      </c>
      <c r="D1044" s="95"/>
      <c r="E1044" s="85"/>
      <c r="F1044" s="21"/>
      <c r="G1044" s="21"/>
      <c r="H1044" s="21"/>
      <c r="I1044" s="21"/>
      <c r="J1044" s="21"/>
      <c r="K1044" s="21">
        <v>5.75</v>
      </c>
      <c r="L1044" s="21">
        <f>F1044+I1044</f>
        <v>0</v>
      </c>
      <c r="M1044" s="21">
        <f>G1044+J1044</f>
        <v>0</v>
      </c>
      <c r="N1044" s="21">
        <f>H1044+K1044</f>
        <v>5.75</v>
      </c>
      <c r="O1044" s="66"/>
      <c r="P1044" s="66"/>
      <c r="Q1044" s="68"/>
    </row>
    <row r="1045" spans="1:17" ht="22.5" customHeight="1" x14ac:dyDescent="0.2">
      <c r="A1045" s="80" t="s">
        <v>2135</v>
      </c>
      <c r="B1045" s="48"/>
      <c r="C1045" s="10"/>
      <c r="D1045" s="69"/>
      <c r="E1045" s="71"/>
      <c r="F1045" s="73">
        <f>F1046+G1046+H1046</f>
        <v>805.73000000000013</v>
      </c>
      <c r="G1045" s="74"/>
      <c r="H1045" s="75"/>
      <c r="I1045" s="73">
        <f>I1046+J1046+K1046</f>
        <v>1248.3899999999999</v>
      </c>
      <c r="J1045" s="74"/>
      <c r="K1045" s="75"/>
      <c r="L1045" s="73">
        <f>L1046+M1046+N1046</f>
        <v>2054.1200000000003</v>
      </c>
      <c r="M1045" s="74"/>
      <c r="N1045" s="75"/>
      <c r="O1045" s="76"/>
      <c r="P1045" s="76"/>
      <c r="Q1045" s="78"/>
    </row>
    <row r="1046" spans="1:17" ht="22.5" customHeight="1" x14ac:dyDescent="0.2">
      <c r="A1046" s="81"/>
      <c r="B1046" s="49"/>
      <c r="C1046" s="14" t="s">
        <v>1958</v>
      </c>
      <c r="D1046" s="70"/>
      <c r="E1046" s="72"/>
      <c r="F1046" s="26">
        <f t="shared" ref="F1046:N1046" si="31">F992+F994+F996+F998+F1000+F1002+F1004+F1006+F1008+F1010+F1012+F1014+F1016+F1018+F1020+F1022+F1024+F1026+F1030+F1032+F1028+F1034+F1036+F1038+F1040+F1042+F1044</f>
        <v>31.93</v>
      </c>
      <c r="G1046" s="26">
        <f t="shared" si="31"/>
        <v>63.099999999999994</v>
      </c>
      <c r="H1046" s="26">
        <f t="shared" si="31"/>
        <v>710.70000000000016</v>
      </c>
      <c r="I1046" s="26">
        <f t="shared" si="31"/>
        <v>284.08999999999997</v>
      </c>
      <c r="J1046" s="26">
        <f t="shared" si="31"/>
        <v>144.63</v>
      </c>
      <c r="K1046" s="26">
        <f t="shared" si="31"/>
        <v>819.67</v>
      </c>
      <c r="L1046" s="26">
        <f t="shared" si="31"/>
        <v>316.01999999999992</v>
      </c>
      <c r="M1046" s="26">
        <f t="shared" si="31"/>
        <v>207.72999999999996</v>
      </c>
      <c r="N1046" s="26">
        <f t="shared" si="31"/>
        <v>1530.3700000000003</v>
      </c>
      <c r="O1046" s="77"/>
      <c r="P1046" s="77"/>
      <c r="Q1046" s="79"/>
    </row>
    <row r="1047" spans="1:17" ht="22.5" customHeight="1" x14ac:dyDescent="0.2">
      <c r="A1047" s="80" t="s">
        <v>2191</v>
      </c>
      <c r="B1047" s="48">
        <v>1</v>
      </c>
      <c r="C1047" s="10" t="s">
        <v>2192</v>
      </c>
      <c r="D1047" s="98" t="s">
        <v>2194</v>
      </c>
      <c r="E1047" s="52" t="s">
        <v>2195</v>
      </c>
      <c r="F1047" s="54">
        <f>F1048+G1048+H1048</f>
        <v>8.5</v>
      </c>
      <c r="G1047" s="90"/>
      <c r="H1047" s="91"/>
      <c r="I1047" s="54">
        <f>I1048+J1048+K1048</f>
        <v>20.5</v>
      </c>
      <c r="J1047" s="90"/>
      <c r="K1047" s="91"/>
      <c r="L1047" s="54">
        <f>L1048+M1048+N1048</f>
        <v>29</v>
      </c>
      <c r="M1047" s="90"/>
      <c r="N1047" s="91"/>
      <c r="O1047" s="65" t="s">
        <v>194</v>
      </c>
      <c r="P1047" s="65" t="s">
        <v>941</v>
      </c>
      <c r="Q1047" s="67"/>
    </row>
    <row r="1048" spans="1:17" ht="22.5" customHeight="1" x14ac:dyDescent="0.2">
      <c r="A1048" s="81"/>
      <c r="B1048" s="49"/>
      <c r="C1048" s="14" t="s">
        <v>1473</v>
      </c>
      <c r="D1048" s="95"/>
      <c r="E1048" s="53"/>
      <c r="F1048" s="21"/>
      <c r="G1048" s="21"/>
      <c r="H1048" s="21">
        <v>8.5</v>
      </c>
      <c r="I1048" s="21"/>
      <c r="J1048" s="21"/>
      <c r="K1048" s="21">
        <v>20.5</v>
      </c>
      <c r="L1048" s="21">
        <f>F1048+I1048</f>
        <v>0</v>
      </c>
      <c r="M1048" s="21">
        <f>G1048+J1048</f>
        <v>0</v>
      </c>
      <c r="N1048" s="21">
        <f>H1048+K1048</f>
        <v>29</v>
      </c>
      <c r="O1048" s="66"/>
      <c r="P1048" s="66"/>
      <c r="Q1048" s="68"/>
    </row>
    <row r="1049" spans="1:17" ht="22.5" customHeight="1" x14ac:dyDescent="0.2">
      <c r="A1049" s="80" t="s">
        <v>2191</v>
      </c>
      <c r="B1049" s="48">
        <v>2</v>
      </c>
      <c r="C1049" s="10" t="s">
        <v>2196</v>
      </c>
      <c r="D1049" s="98" t="s">
        <v>2197</v>
      </c>
      <c r="E1049" s="52" t="s">
        <v>2198</v>
      </c>
      <c r="F1049" s="54">
        <f>F1050+G1050+H1050</f>
        <v>8</v>
      </c>
      <c r="G1049" s="90"/>
      <c r="H1049" s="91"/>
      <c r="I1049" s="54">
        <f>I1050+J1050+K1050</f>
        <v>2</v>
      </c>
      <c r="J1049" s="90"/>
      <c r="K1049" s="91"/>
      <c r="L1049" s="54">
        <f>L1050+M1050+N1050</f>
        <v>10</v>
      </c>
      <c r="M1049" s="90"/>
      <c r="N1049" s="91"/>
      <c r="O1049" s="65" t="s">
        <v>396</v>
      </c>
      <c r="P1049" s="65" t="s">
        <v>207</v>
      </c>
      <c r="Q1049" s="67"/>
    </row>
    <row r="1050" spans="1:17" ht="22.5" customHeight="1" x14ac:dyDescent="0.2">
      <c r="A1050" s="81"/>
      <c r="B1050" s="49"/>
      <c r="C1050" s="14" t="s">
        <v>340</v>
      </c>
      <c r="D1050" s="95"/>
      <c r="E1050" s="53"/>
      <c r="F1050" s="21"/>
      <c r="G1050" s="21"/>
      <c r="H1050" s="21">
        <v>8</v>
      </c>
      <c r="I1050" s="21">
        <v>2</v>
      </c>
      <c r="J1050" s="21"/>
      <c r="K1050" s="21"/>
      <c r="L1050" s="21">
        <f>F1050+I1050</f>
        <v>2</v>
      </c>
      <c r="M1050" s="21">
        <f>G1050+J1050</f>
        <v>0</v>
      </c>
      <c r="N1050" s="21">
        <f>H1050+K1050</f>
        <v>8</v>
      </c>
      <c r="O1050" s="66"/>
      <c r="P1050" s="66"/>
      <c r="Q1050" s="68"/>
    </row>
    <row r="1051" spans="1:17" ht="22.5" customHeight="1" x14ac:dyDescent="0.2">
      <c r="A1051" s="80" t="s">
        <v>2191</v>
      </c>
      <c r="B1051" s="48"/>
      <c r="C1051" s="10"/>
      <c r="D1051" s="69"/>
      <c r="E1051" s="71"/>
      <c r="F1051" s="73">
        <f>F1052+G1052+H1052</f>
        <v>16.5</v>
      </c>
      <c r="G1051" s="74"/>
      <c r="H1051" s="75"/>
      <c r="I1051" s="73">
        <f>I1052+J1052+K1052</f>
        <v>22.5</v>
      </c>
      <c r="J1051" s="74"/>
      <c r="K1051" s="75"/>
      <c r="L1051" s="73">
        <f>L1052+M1052+N1052</f>
        <v>39</v>
      </c>
      <c r="M1051" s="74"/>
      <c r="N1051" s="75"/>
      <c r="O1051" s="76"/>
      <c r="P1051" s="76"/>
      <c r="Q1051" s="78"/>
    </row>
    <row r="1052" spans="1:17" ht="22.5" customHeight="1" x14ac:dyDescent="0.2">
      <c r="A1052" s="81"/>
      <c r="B1052" s="49"/>
      <c r="C1052" s="14" t="s">
        <v>1537</v>
      </c>
      <c r="D1052" s="70"/>
      <c r="E1052" s="72"/>
      <c r="F1052" s="26">
        <f t="shared" ref="F1052:N1052" si="32">F1048+F1050</f>
        <v>0</v>
      </c>
      <c r="G1052" s="26">
        <f t="shared" si="32"/>
        <v>0</v>
      </c>
      <c r="H1052" s="26">
        <f t="shared" si="32"/>
        <v>16.5</v>
      </c>
      <c r="I1052" s="26">
        <f t="shared" si="32"/>
        <v>2</v>
      </c>
      <c r="J1052" s="26">
        <f t="shared" si="32"/>
        <v>0</v>
      </c>
      <c r="K1052" s="26">
        <f t="shared" si="32"/>
        <v>20.5</v>
      </c>
      <c r="L1052" s="26">
        <f t="shared" si="32"/>
        <v>2</v>
      </c>
      <c r="M1052" s="26">
        <f t="shared" si="32"/>
        <v>0</v>
      </c>
      <c r="N1052" s="26">
        <f t="shared" si="32"/>
        <v>37</v>
      </c>
      <c r="O1052" s="77"/>
      <c r="P1052" s="77"/>
      <c r="Q1052" s="79"/>
    </row>
    <row r="1053" spans="1:17" ht="22.5" customHeight="1" x14ac:dyDescent="0.2">
      <c r="A1053" s="80" t="s">
        <v>2199</v>
      </c>
      <c r="B1053" s="48">
        <v>1</v>
      </c>
      <c r="C1053" s="10" t="s">
        <v>2073</v>
      </c>
      <c r="D1053" s="98" t="s">
        <v>2200</v>
      </c>
      <c r="E1053" s="84" t="s">
        <v>292</v>
      </c>
      <c r="F1053" s="54">
        <f>F1054+G1054+H1054</f>
        <v>4.49</v>
      </c>
      <c r="G1053" s="90"/>
      <c r="H1053" s="91"/>
      <c r="I1053" s="54">
        <f>I1054+J1054+K1054</f>
        <v>29.47</v>
      </c>
      <c r="J1053" s="90"/>
      <c r="K1053" s="91"/>
      <c r="L1053" s="54">
        <f>L1054+M1054+N1054</f>
        <v>33.959999999999994</v>
      </c>
      <c r="M1053" s="90"/>
      <c r="N1053" s="91"/>
      <c r="O1053" s="65" t="s">
        <v>719</v>
      </c>
      <c r="P1053" s="65" t="s">
        <v>2201</v>
      </c>
      <c r="Q1053" s="67"/>
    </row>
    <row r="1054" spans="1:17" ht="22.5" customHeight="1" x14ac:dyDescent="0.2">
      <c r="A1054" s="81"/>
      <c r="B1054" s="49"/>
      <c r="C1054" s="14" t="s">
        <v>1927</v>
      </c>
      <c r="D1054" s="95"/>
      <c r="E1054" s="85"/>
      <c r="F1054" s="21"/>
      <c r="G1054" s="21">
        <v>0.51</v>
      </c>
      <c r="H1054" s="21">
        <v>3.98</v>
      </c>
      <c r="I1054" s="21"/>
      <c r="J1054" s="21"/>
      <c r="K1054" s="21">
        <v>29.47</v>
      </c>
      <c r="L1054" s="21">
        <f>F1054+I1054</f>
        <v>0</v>
      </c>
      <c r="M1054" s="21">
        <f>G1054+J1054</f>
        <v>0.51</v>
      </c>
      <c r="N1054" s="21">
        <f>H1054+K1054</f>
        <v>33.449999999999996</v>
      </c>
      <c r="O1054" s="66"/>
      <c r="P1054" s="66"/>
      <c r="Q1054" s="68"/>
    </row>
    <row r="1055" spans="1:17" ht="30" customHeight="1" x14ac:dyDescent="0.2">
      <c r="A1055" s="80" t="s">
        <v>2199</v>
      </c>
      <c r="B1055" s="48">
        <v>2</v>
      </c>
      <c r="C1055" s="10" t="s">
        <v>2202</v>
      </c>
      <c r="D1055" s="98" t="s">
        <v>2200</v>
      </c>
      <c r="E1055" s="52" t="s">
        <v>2203</v>
      </c>
      <c r="F1055" s="54">
        <f>F1056+G1056+H1056</f>
        <v>0</v>
      </c>
      <c r="G1055" s="90"/>
      <c r="H1055" s="91"/>
      <c r="I1055" s="54">
        <f>I1056+J1056+K1056</f>
        <v>37.269999999999996</v>
      </c>
      <c r="J1055" s="90"/>
      <c r="K1055" s="91"/>
      <c r="L1055" s="54">
        <f>L1056+M1056+N1056</f>
        <v>37.269999999999996</v>
      </c>
      <c r="M1055" s="90"/>
      <c r="N1055" s="91"/>
      <c r="O1055" s="65" t="s">
        <v>194</v>
      </c>
      <c r="P1055" s="65" t="s">
        <v>2204</v>
      </c>
      <c r="Q1055" s="67"/>
    </row>
    <row r="1056" spans="1:17" ht="30" customHeight="1" x14ac:dyDescent="0.2">
      <c r="A1056" s="81"/>
      <c r="B1056" s="49"/>
      <c r="C1056" s="14" t="s">
        <v>2205</v>
      </c>
      <c r="D1056" s="95"/>
      <c r="E1056" s="53"/>
      <c r="F1056" s="21"/>
      <c r="G1056" s="21"/>
      <c r="H1056" s="21"/>
      <c r="I1056" s="21"/>
      <c r="J1056" s="21">
        <v>0.05</v>
      </c>
      <c r="K1056" s="21">
        <v>37.22</v>
      </c>
      <c r="L1056" s="21">
        <f>F1056+I1056</f>
        <v>0</v>
      </c>
      <c r="M1056" s="21">
        <f>G1056+J1056</f>
        <v>0.05</v>
      </c>
      <c r="N1056" s="21">
        <f>H1056+K1056</f>
        <v>37.22</v>
      </c>
      <c r="O1056" s="66"/>
      <c r="P1056" s="66"/>
      <c r="Q1056" s="68"/>
    </row>
    <row r="1057" spans="1:17" ht="21.75" customHeight="1" x14ac:dyDescent="0.2">
      <c r="A1057" s="80" t="s">
        <v>2199</v>
      </c>
      <c r="B1057" s="48">
        <v>3</v>
      </c>
      <c r="C1057" s="10" t="s">
        <v>2206</v>
      </c>
      <c r="D1057" s="98" t="s">
        <v>2200</v>
      </c>
      <c r="E1057" s="52" t="s">
        <v>2207</v>
      </c>
      <c r="F1057" s="54">
        <f>F1058+G1058+H1058</f>
        <v>0</v>
      </c>
      <c r="G1057" s="90"/>
      <c r="H1057" s="91"/>
      <c r="I1057" s="54">
        <f>I1058+J1058+K1058</f>
        <v>4.41</v>
      </c>
      <c r="J1057" s="90"/>
      <c r="K1057" s="91"/>
      <c r="L1057" s="54">
        <f>L1058+M1058+N1058</f>
        <v>4.41</v>
      </c>
      <c r="M1057" s="90"/>
      <c r="N1057" s="91"/>
      <c r="O1057" s="65" t="s">
        <v>396</v>
      </c>
      <c r="P1057" s="65" t="s">
        <v>2208</v>
      </c>
      <c r="Q1057" s="67"/>
    </row>
    <row r="1058" spans="1:17" ht="35.25" customHeight="1" x14ac:dyDescent="0.2">
      <c r="A1058" s="81"/>
      <c r="B1058" s="49"/>
      <c r="C1058" s="14" t="s">
        <v>2209</v>
      </c>
      <c r="D1058" s="95"/>
      <c r="E1058" s="53"/>
      <c r="F1058" s="21"/>
      <c r="G1058" s="21"/>
      <c r="H1058" s="21"/>
      <c r="I1058" s="21"/>
      <c r="J1058" s="21"/>
      <c r="K1058" s="21">
        <v>4.41</v>
      </c>
      <c r="L1058" s="21">
        <f>F1058+I1058</f>
        <v>0</v>
      </c>
      <c r="M1058" s="21">
        <f>G1058+J1058</f>
        <v>0</v>
      </c>
      <c r="N1058" s="21">
        <f>H1058+K1058</f>
        <v>4.41</v>
      </c>
      <c r="O1058" s="66"/>
      <c r="P1058" s="66"/>
      <c r="Q1058" s="68"/>
    </row>
    <row r="1059" spans="1:17" ht="22.5" customHeight="1" x14ac:dyDescent="0.2">
      <c r="A1059" s="80" t="s">
        <v>2199</v>
      </c>
      <c r="B1059" s="48">
        <v>4</v>
      </c>
      <c r="C1059" s="10" t="s">
        <v>2210</v>
      </c>
      <c r="D1059" s="98" t="s">
        <v>2200</v>
      </c>
      <c r="E1059" s="52" t="s">
        <v>2056</v>
      </c>
      <c r="F1059" s="54">
        <f>F1060+G1060+H1060</f>
        <v>0</v>
      </c>
      <c r="G1059" s="90"/>
      <c r="H1059" s="91"/>
      <c r="I1059" s="54">
        <f>I1060+J1060+K1060</f>
        <v>12.38</v>
      </c>
      <c r="J1059" s="90"/>
      <c r="K1059" s="91"/>
      <c r="L1059" s="54">
        <f>L1060+M1060+N1060</f>
        <v>12.38</v>
      </c>
      <c r="M1059" s="90"/>
      <c r="N1059" s="91"/>
      <c r="O1059" s="65" t="s">
        <v>932</v>
      </c>
      <c r="P1059" s="65" t="s">
        <v>2211</v>
      </c>
      <c r="Q1059" s="67"/>
    </row>
    <row r="1060" spans="1:17" ht="22.5" customHeight="1" x14ac:dyDescent="0.2">
      <c r="A1060" s="81"/>
      <c r="B1060" s="49"/>
      <c r="C1060" s="14" t="s">
        <v>422</v>
      </c>
      <c r="D1060" s="95"/>
      <c r="E1060" s="53"/>
      <c r="F1060" s="21"/>
      <c r="G1060" s="21"/>
      <c r="H1060" s="21"/>
      <c r="I1060" s="21"/>
      <c r="J1060" s="21"/>
      <c r="K1060" s="21">
        <v>12.38</v>
      </c>
      <c r="L1060" s="21">
        <f>F1060+I1060</f>
        <v>0</v>
      </c>
      <c r="M1060" s="21">
        <f>G1060+J1060</f>
        <v>0</v>
      </c>
      <c r="N1060" s="21">
        <f>H1060+K1060</f>
        <v>12.38</v>
      </c>
      <c r="O1060" s="66"/>
      <c r="P1060" s="66"/>
      <c r="Q1060" s="68"/>
    </row>
    <row r="1061" spans="1:17" ht="28.5" customHeight="1" x14ac:dyDescent="0.2">
      <c r="A1061" s="80" t="s">
        <v>2199</v>
      </c>
      <c r="B1061" s="48"/>
      <c r="C1061" s="10"/>
      <c r="D1061" s="69"/>
      <c r="E1061" s="71"/>
      <c r="F1061" s="73">
        <f>F1062+G1062+H1062</f>
        <v>4.49</v>
      </c>
      <c r="G1061" s="74"/>
      <c r="H1061" s="75"/>
      <c r="I1061" s="73">
        <f>I1062+J1062+K1062</f>
        <v>83.529999999999987</v>
      </c>
      <c r="J1061" s="74"/>
      <c r="K1061" s="75"/>
      <c r="L1061" s="73">
        <f>L1062+M1062+N1062</f>
        <v>88.019999999999982</v>
      </c>
      <c r="M1061" s="74"/>
      <c r="N1061" s="75"/>
      <c r="O1061" s="76"/>
      <c r="P1061" s="76"/>
      <c r="Q1061" s="78"/>
    </row>
    <row r="1062" spans="1:17" ht="28.5" customHeight="1" x14ac:dyDescent="0.2">
      <c r="A1062" s="81"/>
      <c r="B1062" s="49"/>
      <c r="C1062" s="14" t="s">
        <v>2212</v>
      </c>
      <c r="D1062" s="70"/>
      <c r="E1062" s="72"/>
      <c r="F1062" s="26">
        <f t="shared" ref="F1062:N1062" si="33">F1054+F1056+F1058+F1060</f>
        <v>0</v>
      </c>
      <c r="G1062" s="26">
        <f t="shared" si="33"/>
        <v>0.51</v>
      </c>
      <c r="H1062" s="26">
        <f t="shared" si="33"/>
        <v>3.98</v>
      </c>
      <c r="I1062" s="26">
        <f t="shared" si="33"/>
        <v>0</v>
      </c>
      <c r="J1062" s="26">
        <f t="shared" si="33"/>
        <v>0.05</v>
      </c>
      <c r="K1062" s="26">
        <f t="shared" si="33"/>
        <v>83.47999999999999</v>
      </c>
      <c r="L1062" s="26">
        <f t="shared" si="33"/>
        <v>0</v>
      </c>
      <c r="M1062" s="26">
        <f t="shared" si="33"/>
        <v>0.56000000000000005</v>
      </c>
      <c r="N1062" s="26">
        <f t="shared" si="33"/>
        <v>87.45999999999998</v>
      </c>
      <c r="O1062" s="77"/>
      <c r="P1062" s="77"/>
      <c r="Q1062" s="79"/>
    </row>
    <row r="1063" spans="1:17" ht="21.75" customHeight="1" x14ac:dyDescent="0.2">
      <c r="A1063" s="80" t="s">
        <v>2213</v>
      </c>
      <c r="B1063" s="48">
        <v>1</v>
      </c>
      <c r="C1063" s="10" t="s">
        <v>1397</v>
      </c>
      <c r="D1063" s="98" t="s">
        <v>348</v>
      </c>
      <c r="E1063" s="52" t="s">
        <v>2214</v>
      </c>
      <c r="F1063" s="54">
        <f>F1064+G1064+H1064</f>
        <v>1380.24</v>
      </c>
      <c r="G1063" s="90"/>
      <c r="H1063" s="91"/>
      <c r="I1063" s="54">
        <f>I1064+J1064+K1064</f>
        <v>410.09999999999997</v>
      </c>
      <c r="J1063" s="90"/>
      <c r="K1063" s="91"/>
      <c r="L1063" s="54">
        <f>L1064+M1064+N1064</f>
        <v>1790.34</v>
      </c>
      <c r="M1063" s="90"/>
      <c r="N1063" s="91"/>
      <c r="O1063" s="65" t="s">
        <v>2215</v>
      </c>
      <c r="P1063" s="65" t="s">
        <v>2217</v>
      </c>
      <c r="Q1063" s="67"/>
    </row>
    <row r="1064" spans="1:17" ht="42.75" customHeight="1" x14ac:dyDescent="0.2">
      <c r="A1064" s="81"/>
      <c r="B1064" s="49"/>
      <c r="C1064" s="14" t="s">
        <v>1070</v>
      </c>
      <c r="D1064" s="95"/>
      <c r="E1064" s="53"/>
      <c r="F1064" s="21">
        <v>79.5</v>
      </c>
      <c r="G1064" s="21">
        <v>526.48</v>
      </c>
      <c r="H1064" s="21">
        <v>774.26</v>
      </c>
      <c r="I1064" s="21">
        <v>7.81</v>
      </c>
      <c r="J1064" s="21">
        <v>126.45</v>
      </c>
      <c r="K1064" s="21">
        <v>275.83999999999997</v>
      </c>
      <c r="L1064" s="21">
        <f>F1064+I1064</f>
        <v>87.31</v>
      </c>
      <c r="M1064" s="21">
        <f>G1064+J1064</f>
        <v>652.93000000000006</v>
      </c>
      <c r="N1064" s="21">
        <f>H1064+K1064</f>
        <v>1050.0999999999999</v>
      </c>
      <c r="O1064" s="66"/>
      <c r="P1064" s="66"/>
      <c r="Q1064" s="68"/>
    </row>
    <row r="1065" spans="1:17" ht="21.75" customHeight="1" x14ac:dyDescent="0.2">
      <c r="A1065" s="80" t="s">
        <v>2213</v>
      </c>
      <c r="B1065" s="48">
        <v>2</v>
      </c>
      <c r="C1065" s="10" t="s">
        <v>5</v>
      </c>
      <c r="D1065" s="98" t="s">
        <v>2218</v>
      </c>
      <c r="E1065" s="52" t="s">
        <v>2219</v>
      </c>
      <c r="F1065" s="54">
        <f>F1066+G1066+H1066</f>
        <v>81.099999999999994</v>
      </c>
      <c r="G1065" s="90"/>
      <c r="H1065" s="91"/>
      <c r="I1065" s="54">
        <f>I1066+J1066+K1066</f>
        <v>42.93</v>
      </c>
      <c r="J1065" s="90"/>
      <c r="K1065" s="91"/>
      <c r="L1065" s="54">
        <f>L1066+M1066+N1066</f>
        <v>124.03</v>
      </c>
      <c r="M1065" s="90"/>
      <c r="N1065" s="91"/>
      <c r="O1065" s="65" t="s">
        <v>194</v>
      </c>
      <c r="P1065" s="65" t="s">
        <v>2220</v>
      </c>
      <c r="Q1065" s="67"/>
    </row>
    <row r="1066" spans="1:17" ht="44.25" customHeight="1" x14ac:dyDescent="0.2">
      <c r="A1066" s="81"/>
      <c r="B1066" s="49"/>
      <c r="C1066" s="14" t="s">
        <v>2221</v>
      </c>
      <c r="D1066" s="95"/>
      <c r="E1066" s="53"/>
      <c r="F1066" s="21">
        <v>81.099999999999994</v>
      </c>
      <c r="G1066" s="21"/>
      <c r="H1066" s="21"/>
      <c r="I1066" s="21">
        <v>42.93</v>
      </c>
      <c r="J1066" s="21"/>
      <c r="K1066" s="21"/>
      <c r="L1066" s="21">
        <f>F1066+I1066</f>
        <v>124.03</v>
      </c>
      <c r="M1066" s="21">
        <f>G1066+J1066</f>
        <v>0</v>
      </c>
      <c r="N1066" s="21">
        <f>H1066+K1066</f>
        <v>0</v>
      </c>
      <c r="O1066" s="66"/>
      <c r="P1066" s="66"/>
      <c r="Q1066" s="68"/>
    </row>
    <row r="1067" spans="1:17" ht="22.5" customHeight="1" x14ac:dyDescent="0.2">
      <c r="A1067" s="80" t="s">
        <v>2213</v>
      </c>
      <c r="B1067" s="48"/>
      <c r="C1067" s="10"/>
      <c r="D1067" s="69"/>
      <c r="E1067" s="71"/>
      <c r="F1067" s="73">
        <f>F1068+G1068+H1068</f>
        <v>1461.3400000000001</v>
      </c>
      <c r="G1067" s="74"/>
      <c r="H1067" s="75"/>
      <c r="I1067" s="73">
        <f>I1068+J1068+K1068</f>
        <v>453.03</v>
      </c>
      <c r="J1067" s="74"/>
      <c r="K1067" s="75"/>
      <c r="L1067" s="73">
        <f>L1068+M1068+N1068</f>
        <v>1914.37</v>
      </c>
      <c r="M1067" s="74"/>
      <c r="N1067" s="75"/>
      <c r="O1067" s="76"/>
      <c r="P1067" s="76"/>
      <c r="Q1067" s="78"/>
    </row>
    <row r="1068" spans="1:17" ht="22.5" customHeight="1" x14ac:dyDescent="0.2">
      <c r="A1068" s="81"/>
      <c r="B1068" s="49"/>
      <c r="C1068" s="14" t="s">
        <v>1537</v>
      </c>
      <c r="D1068" s="70"/>
      <c r="E1068" s="72"/>
      <c r="F1068" s="26">
        <f t="shared" ref="F1068:N1068" si="34">F1064+F1066</f>
        <v>160.6</v>
      </c>
      <c r="G1068" s="26">
        <f t="shared" si="34"/>
        <v>526.48</v>
      </c>
      <c r="H1068" s="26">
        <f t="shared" si="34"/>
        <v>774.26</v>
      </c>
      <c r="I1068" s="26">
        <f t="shared" si="34"/>
        <v>50.74</v>
      </c>
      <c r="J1068" s="26">
        <f t="shared" si="34"/>
        <v>126.45</v>
      </c>
      <c r="K1068" s="26">
        <f t="shared" si="34"/>
        <v>275.83999999999997</v>
      </c>
      <c r="L1068" s="26">
        <f t="shared" si="34"/>
        <v>211.34</v>
      </c>
      <c r="M1068" s="26">
        <f t="shared" si="34"/>
        <v>652.93000000000006</v>
      </c>
      <c r="N1068" s="26">
        <f t="shared" si="34"/>
        <v>1050.0999999999999</v>
      </c>
      <c r="O1068" s="77"/>
      <c r="P1068" s="77"/>
      <c r="Q1068" s="79"/>
    </row>
    <row r="1069" spans="1:17" ht="22.5" customHeight="1" x14ac:dyDescent="0.2">
      <c r="A1069" s="80" t="s">
        <v>441</v>
      </c>
      <c r="B1069" s="48">
        <v>1</v>
      </c>
      <c r="C1069" s="10" t="s">
        <v>2222</v>
      </c>
      <c r="D1069" s="98" t="s">
        <v>2223</v>
      </c>
      <c r="E1069" s="52" t="s">
        <v>2224</v>
      </c>
      <c r="F1069" s="54">
        <f>F1070+G1070+H1070</f>
        <v>0</v>
      </c>
      <c r="G1069" s="90"/>
      <c r="H1069" s="91"/>
      <c r="I1069" s="54">
        <f>I1070+J1070+K1070</f>
        <v>4.7</v>
      </c>
      <c r="J1069" s="90"/>
      <c r="K1069" s="91"/>
      <c r="L1069" s="54">
        <f>L1070+M1070+N1070</f>
        <v>4.7</v>
      </c>
      <c r="M1069" s="90"/>
      <c r="N1069" s="91"/>
      <c r="O1069" s="65" t="s">
        <v>194</v>
      </c>
      <c r="P1069" s="82" t="s">
        <v>1238</v>
      </c>
      <c r="Q1069" s="67"/>
    </row>
    <row r="1070" spans="1:17" ht="22.5" customHeight="1" x14ac:dyDescent="0.2">
      <c r="A1070" s="81"/>
      <c r="B1070" s="49"/>
      <c r="C1070" s="14" t="s">
        <v>1361</v>
      </c>
      <c r="D1070" s="95"/>
      <c r="E1070" s="53"/>
      <c r="F1070" s="21"/>
      <c r="G1070" s="21"/>
      <c r="H1070" s="21"/>
      <c r="I1070" s="21"/>
      <c r="J1070" s="21"/>
      <c r="K1070" s="21">
        <v>4.7</v>
      </c>
      <c r="L1070" s="21">
        <f>F1070+I1070</f>
        <v>0</v>
      </c>
      <c r="M1070" s="21">
        <f>G1070+J1070</f>
        <v>0</v>
      </c>
      <c r="N1070" s="21">
        <f>H1070+K1070</f>
        <v>4.7</v>
      </c>
      <c r="O1070" s="66"/>
      <c r="P1070" s="83"/>
      <c r="Q1070" s="68"/>
    </row>
    <row r="1071" spans="1:17" ht="22.5" customHeight="1" x14ac:dyDescent="0.2">
      <c r="A1071" s="80" t="s">
        <v>441</v>
      </c>
      <c r="B1071" s="48"/>
      <c r="C1071" s="10"/>
      <c r="D1071" s="69"/>
      <c r="E1071" s="71"/>
      <c r="F1071" s="73">
        <f>F1072+G1072+H1072</f>
        <v>0</v>
      </c>
      <c r="G1071" s="74"/>
      <c r="H1071" s="75"/>
      <c r="I1071" s="73">
        <f>I1072+J1072+K1072</f>
        <v>4.7</v>
      </c>
      <c r="J1071" s="74"/>
      <c r="K1071" s="75"/>
      <c r="L1071" s="73">
        <f>L1072+M1072+N1072</f>
        <v>4.7</v>
      </c>
      <c r="M1071" s="74"/>
      <c r="N1071" s="75"/>
      <c r="O1071" s="76"/>
      <c r="P1071" s="76"/>
      <c r="Q1071" s="78"/>
    </row>
    <row r="1072" spans="1:17" ht="22.5" customHeight="1" x14ac:dyDescent="0.2">
      <c r="A1072" s="81"/>
      <c r="B1072" s="49"/>
      <c r="C1072" s="14" t="s">
        <v>1471</v>
      </c>
      <c r="D1072" s="70"/>
      <c r="E1072" s="72"/>
      <c r="F1072" s="26">
        <f t="shared" ref="F1072:N1072" si="35">F1070</f>
        <v>0</v>
      </c>
      <c r="G1072" s="26">
        <f t="shared" si="35"/>
        <v>0</v>
      </c>
      <c r="H1072" s="26">
        <f t="shared" si="35"/>
        <v>0</v>
      </c>
      <c r="I1072" s="26">
        <f t="shared" si="35"/>
        <v>0</v>
      </c>
      <c r="J1072" s="26">
        <f t="shared" si="35"/>
        <v>0</v>
      </c>
      <c r="K1072" s="26">
        <f t="shared" si="35"/>
        <v>4.7</v>
      </c>
      <c r="L1072" s="26">
        <f t="shared" si="35"/>
        <v>0</v>
      </c>
      <c r="M1072" s="26">
        <f t="shared" si="35"/>
        <v>0</v>
      </c>
      <c r="N1072" s="26">
        <f t="shared" si="35"/>
        <v>4.7</v>
      </c>
      <c r="O1072" s="77"/>
      <c r="P1072" s="77"/>
      <c r="Q1072" s="79"/>
    </row>
    <row r="1073" spans="1:17" ht="22.5" customHeight="1" x14ac:dyDescent="0.2">
      <c r="A1073" s="80" t="s">
        <v>2225</v>
      </c>
      <c r="B1073" s="48">
        <v>1</v>
      </c>
      <c r="C1073" s="10" t="s">
        <v>2226</v>
      </c>
      <c r="D1073" s="98" t="s">
        <v>928</v>
      </c>
      <c r="E1073" s="52" t="s">
        <v>131</v>
      </c>
      <c r="F1073" s="54">
        <f>F1074+G1074+H1074</f>
        <v>0.2</v>
      </c>
      <c r="G1073" s="90"/>
      <c r="H1073" s="91"/>
      <c r="I1073" s="54">
        <f>I1074+J1074+K1074</f>
        <v>15</v>
      </c>
      <c r="J1073" s="90"/>
      <c r="K1073" s="91"/>
      <c r="L1073" s="54">
        <f>L1074+M1074+N1074</f>
        <v>15.2</v>
      </c>
      <c r="M1073" s="90"/>
      <c r="N1073" s="91"/>
      <c r="O1073" s="65" t="s">
        <v>194</v>
      </c>
      <c r="P1073" s="65" t="s">
        <v>66</v>
      </c>
      <c r="Q1073" s="67"/>
    </row>
    <row r="1074" spans="1:17" ht="22.5" customHeight="1" x14ac:dyDescent="0.2">
      <c r="A1074" s="81"/>
      <c r="B1074" s="49"/>
      <c r="C1074" s="14" t="s">
        <v>2017</v>
      </c>
      <c r="D1074" s="95"/>
      <c r="E1074" s="53"/>
      <c r="F1074" s="21"/>
      <c r="G1074" s="21"/>
      <c r="H1074" s="21">
        <v>0.2</v>
      </c>
      <c r="I1074" s="21"/>
      <c r="J1074" s="21">
        <v>15</v>
      </c>
      <c r="K1074" s="21"/>
      <c r="L1074" s="21">
        <f>F1074+I1074</f>
        <v>0</v>
      </c>
      <c r="M1074" s="21">
        <f>G1074+J1074</f>
        <v>15</v>
      </c>
      <c r="N1074" s="21">
        <f>H1074+K1074</f>
        <v>0.2</v>
      </c>
      <c r="O1074" s="66"/>
      <c r="P1074" s="66"/>
      <c r="Q1074" s="68"/>
    </row>
    <row r="1075" spans="1:17" ht="22.5" customHeight="1" x14ac:dyDescent="0.2">
      <c r="A1075" s="80" t="s">
        <v>2225</v>
      </c>
      <c r="B1075" s="48">
        <v>2</v>
      </c>
      <c r="C1075" s="10" t="s">
        <v>2227</v>
      </c>
      <c r="D1075" s="98" t="s">
        <v>953</v>
      </c>
      <c r="E1075" s="52" t="s">
        <v>2229</v>
      </c>
      <c r="F1075" s="54">
        <f>F1076+G1076+H1076</f>
        <v>8.6999999999999993</v>
      </c>
      <c r="G1075" s="90"/>
      <c r="H1075" s="91"/>
      <c r="I1075" s="54">
        <f>I1076+J1076+K1076</f>
        <v>2</v>
      </c>
      <c r="J1075" s="90"/>
      <c r="K1075" s="91"/>
      <c r="L1075" s="54">
        <f>L1076+M1076+N1076</f>
        <v>10.7</v>
      </c>
      <c r="M1075" s="90"/>
      <c r="N1075" s="91"/>
      <c r="O1075" s="65" t="s">
        <v>2231</v>
      </c>
      <c r="P1075" s="65" t="s">
        <v>2232</v>
      </c>
      <c r="Q1075" s="67"/>
    </row>
    <row r="1076" spans="1:17" ht="22.5" customHeight="1" x14ac:dyDescent="0.2">
      <c r="A1076" s="81"/>
      <c r="B1076" s="49"/>
      <c r="C1076" s="14" t="s">
        <v>2020</v>
      </c>
      <c r="D1076" s="95"/>
      <c r="E1076" s="53"/>
      <c r="F1076" s="21"/>
      <c r="G1076" s="21">
        <v>8.6999999999999993</v>
      </c>
      <c r="H1076" s="21"/>
      <c r="I1076" s="21"/>
      <c r="J1076" s="21">
        <v>2</v>
      </c>
      <c r="K1076" s="21"/>
      <c r="L1076" s="21">
        <f>F1076+I1076</f>
        <v>0</v>
      </c>
      <c r="M1076" s="21">
        <f>G1076+J1076</f>
        <v>10.7</v>
      </c>
      <c r="N1076" s="21">
        <f>H1076+K1076</f>
        <v>0</v>
      </c>
      <c r="O1076" s="66"/>
      <c r="P1076" s="66"/>
      <c r="Q1076" s="68"/>
    </row>
    <row r="1077" spans="1:17" ht="22.5" customHeight="1" x14ac:dyDescent="0.2">
      <c r="A1077" s="80" t="s">
        <v>2225</v>
      </c>
      <c r="B1077" s="48">
        <v>3</v>
      </c>
      <c r="C1077" s="10" t="s">
        <v>1665</v>
      </c>
      <c r="D1077" s="98" t="s">
        <v>1172</v>
      </c>
      <c r="E1077" s="52" t="s">
        <v>2233</v>
      </c>
      <c r="F1077" s="54">
        <f>F1078+G1078+H1078</f>
        <v>0</v>
      </c>
      <c r="G1077" s="90"/>
      <c r="H1077" s="91"/>
      <c r="I1077" s="54">
        <f>I1078+J1078+K1078</f>
        <v>15.71</v>
      </c>
      <c r="J1077" s="90"/>
      <c r="K1077" s="91"/>
      <c r="L1077" s="54">
        <f>L1078+M1078+N1078</f>
        <v>15.71</v>
      </c>
      <c r="M1077" s="90"/>
      <c r="N1077" s="91"/>
      <c r="O1077" s="65" t="s">
        <v>194</v>
      </c>
      <c r="P1077" s="82" t="s">
        <v>1125</v>
      </c>
      <c r="Q1077" s="67"/>
    </row>
    <row r="1078" spans="1:17" ht="22.5" customHeight="1" x14ac:dyDescent="0.2">
      <c r="A1078" s="81"/>
      <c r="B1078" s="49"/>
      <c r="C1078" s="14" t="s">
        <v>648</v>
      </c>
      <c r="D1078" s="95"/>
      <c r="E1078" s="53"/>
      <c r="F1078" s="21"/>
      <c r="G1078" s="21"/>
      <c r="H1078" s="21"/>
      <c r="I1078" s="21"/>
      <c r="J1078" s="21">
        <v>15.71</v>
      </c>
      <c r="K1078" s="21"/>
      <c r="L1078" s="21">
        <f>F1078+I1078</f>
        <v>0</v>
      </c>
      <c r="M1078" s="21">
        <f>G1078+J1078</f>
        <v>15.71</v>
      </c>
      <c r="N1078" s="21">
        <f>H1078+K1078</f>
        <v>0</v>
      </c>
      <c r="O1078" s="66"/>
      <c r="P1078" s="83"/>
      <c r="Q1078" s="68"/>
    </row>
    <row r="1079" spans="1:17" ht="22.5" customHeight="1" x14ac:dyDescent="0.2">
      <c r="A1079" s="80" t="s">
        <v>2225</v>
      </c>
      <c r="B1079" s="48">
        <v>4</v>
      </c>
      <c r="C1079" s="10" t="s">
        <v>2234</v>
      </c>
      <c r="D1079" s="98" t="s">
        <v>2235</v>
      </c>
      <c r="E1079" s="52" t="s">
        <v>2229</v>
      </c>
      <c r="F1079" s="54">
        <f>F1080+G1080+H1080</f>
        <v>0</v>
      </c>
      <c r="G1079" s="90"/>
      <c r="H1079" s="91"/>
      <c r="I1079" s="54">
        <f>I1080+J1080+K1080</f>
        <v>92.5</v>
      </c>
      <c r="J1079" s="90"/>
      <c r="K1079" s="91"/>
      <c r="L1079" s="54">
        <f>L1080+M1080+N1080</f>
        <v>92.5</v>
      </c>
      <c r="M1079" s="90"/>
      <c r="N1079" s="91"/>
      <c r="O1079" s="65" t="s">
        <v>234</v>
      </c>
      <c r="P1079" s="82" t="s">
        <v>544</v>
      </c>
      <c r="Q1079" s="67"/>
    </row>
    <row r="1080" spans="1:17" ht="22.5" customHeight="1" x14ac:dyDescent="0.2">
      <c r="A1080" s="81"/>
      <c r="B1080" s="49"/>
      <c r="C1080" s="14" t="s">
        <v>2236</v>
      </c>
      <c r="D1080" s="95"/>
      <c r="E1080" s="53"/>
      <c r="F1080" s="21"/>
      <c r="G1080" s="21"/>
      <c r="H1080" s="21"/>
      <c r="I1080" s="21"/>
      <c r="J1080" s="21"/>
      <c r="K1080" s="21">
        <v>92.5</v>
      </c>
      <c r="L1080" s="21">
        <f>F1080+I1080</f>
        <v>0</v>
      </c>
      <c r="M1080" s="21">
        <f>G1080+J1080</f>
        <v>0</v>
      </c>
      <c r="N1080" s="21">
        <f>H1080+K1080</f>
        <v>92.5</v>
      </c>
      <c r="O1080" s="66"/>
      <c r="P1080" s="83"/>
      <c r="Q1080" s="68"/>
    </row>
    <row r="1081" spans="1:17" ht="30" customHeight="1" x14ac:dyDescent="0.2">
      <c r="A1081" s="80" t="s">
        <v>2225</v>
      </c>
      <c r="B1081" s="48"/>
      <c r="C1081" s="10"/>
      <c r="D1081" s="69"/>
      <c r="E1081" s="71"/>
      <c r="F1081" s="73">
        <f>F1082+G1082+H1082</f>
        <v>8.8999999999999986</v>
      </c>
      <c r="G1081" s="74"/>
      <c r="H1081" s="75"/>
      <c r="I1081" s="73">
        <f>I1082+J1082+K1082</f>
        <v>125.21000000000001</v>
      </c>
      <c r="J1081" s="74"/>
      <c r="K1081" s="75"/>
      <c r="L1081" s="73">
        <f>L1082+M1082+N1082</f>
        <v>134.11000000000001</v>
      </c>
      <c r="M1081" s="74"/>
      <c r="N1081" s="75"/>
      <c r="O1081" s="76"/>
      <c r="P1081" s="76"/>
      <c r="Q1081" s="78"/>
    </row>
    <row r="1082" spans="1:17" ht="30" customHeight="1" x14ac:dyDescent="0.2">
      <c r="A1082" s="81"/>
      <c r="B1082" s="49"/>
      <c r="C1082" s="14" t="s">
        <v>2212</v>
      </c>
      <c r="D1082" s="70"/>
      <c r="E1082" s="72"/>
      <c r="F1082" s="26">
        <f t="shared" ref="F1082:N1082" si="36">F1074+F1076+F1078+F1080</f>
        <v>0</v>
      </c>
      <c r="G1082" s="26">
        <f t="shared" si="36"/>
        <v>8.6999999999999993</v>
      </c>
      <c r="H1082" s="26">
        <f t="shared" si="36"/>
        <v>0.2</v>
      </c>
      <c r="I1082" s="26">
        <f t="shared" si="36"/>
        <v>0</v>
      </c>
      <c r="J1082" s="26">
        <f t="shared" si="36"/>
        <v>32.71</v>
      </c>
      <c r="K1082" s="26">
        <f t="shared" si="36"/>
        <v>92.5</v>
      </c>
      <c r="L1082" s="26">
        <f t="shared" si="36"/>
        <v>0</v>
      </c>
      <c r="M1082" s="26">
        <f t="shared" si="36"/>
        <v>41.41</v>
      </c>
      <c r="N1082" s="26">
        <f t="shared" si="36"/>
        <v>92.7</v>
      </c>
      <c r="O1082" s="77"/>
      <c r="P1082" s="77"/>
      <c r="Q1082" s="79"/>
    </row>
    <row r="1083" spans="1:17" ht="22.5" customHeight="1" x14ac:dyDescent="0.2">
      <c r="A1083" s="80" t="s">
        <v>2237</v>
      </c>
      <c r="B1083" s="48">
        <v>1</v>
      </c>
      <c r="C1083" s="10" t="s">
        <v>2238</v>
      </c>
      <c r="D1083" s="98" t="s">
        <v>2140</v>
      </c>
      <c r="E1083" s="84" t="s">
        <v>2239</v>
      </c>
      <c r="F1083" s="54">
        <f>F1084+G1084+H1084</f>
        <v>113</v>
      </c>
      <c r="G1083" s="90"/>
      <c r="H1083" s="91"/>
      <c r="I1083" s="54">
        <f>I1084+J1084+K1084</f>
        <v>8</v>
      </c>
      <c r="J1083" s="90"/>
      <c r="K1083" s="91"/>
      <c r="L1083" s="54">
        <f>L1084+M1084+N1084</f>
        <v>121</v>
      </c>
      <c r="M1083" s="90"/>
      <c r="N1083" s="91"/>
      <c r="O1083" s="65" t="s">
        <v>870</v>
      </c>
      <c r="P1083" s="65" t="s">
        <v>2240</v>
      </c>
      <c r="Q1083" s="67"/>
    </row>
    <row r="1084" spans="1:17" ht="22.5" customHeight="1" x14ac:dyDescent="0.2">
      <c r="A1084" s="81"/>
      <c r="B1084" s="49"/>
      <c r="C1084" s="14" t="s">
        <v>2216</v>
      </c>
      <c r="D1084" s="95"/>
      <c r="E1084" s="85"/>
      <c r="F1084" s="21"/>
      <c r="G1084" s="21">
        <v>13</v>
      </c>
      <c r="H1084" s="21">
        <v>100</v>
      </c>
      <c r="I1084" s="21"/>
      <c r="J1084" s="21">
        <v>3.92</v>
      </c>
      <c r="K1084" s="21">
        <v>4.08</v>
      </c>
      <c r="L1084" s="21">
        <f>F1084+I1084</f>
        <v>0</v>
      </c>
      <c r="M1084" s="21">
        <f>G1084+J1084</f>
        <v>16.920000000000002</v>
      </c>
      <c r="N1084" s="21">
        <f>H1084+K1084</f>
        <v>104.08</v>
      </c>
      <c r="O1084" s="66"/>
      <c r="P1084" s="66"/>
      <c r="Q1084" s="68"/>
    </row>
    <row r="1085" spans="1:17" ht="22.5" customHeight="1" x14ac:dyDescent="0.2">
      <c r="A1085" s="80" t="s">
        <v>2237</v>
      </c>
      <c r="B1085" s="48">
        <v>2</v>
      </c>
      <c r="C1085" s="27" t="s">
        <v>2242</v>
      </c>
      <c r="D1085" s="89" t="s">
        <v>2241</v>
      </c>
      <c r="E1085" s="98" t="s">
        <v>2243</v>
      </c>
      <c r="F1085" s="54">
        <f>F1086+G1086+H1086</f>
        <v>0</v>
      </c>
      <c r="G1085" s="90"/>
      <c r="H1085" s="91"/>
      <c r="I1085" s="54">
        <f>I1086+J1086+K1086</f>
        <v>122.93</v>
      </c>
      <c r="J1085" s="90"/>
      <c r="K1085" s="91"/>
      <c r="L1085" s="54">
        <f>L1086+M1086+N1086</f>
        <v>122.93</v>
      </c>
      <c r="M1085" s="90"/>
      <c r="N1085" s="91"/>
      <c r="O1085" s="100" t="s">
        <v>2245</v>
      </c>
      <c r="P1085" s="98" t="s">
        <v>2246</v>
      </c>
      <c r="Q1085" s="67" t="s">
        <v>86</v>
      </c>
    </row>
    <row r="1086" spans="1:17" ht="32.25" customHeight="1" x14ac:dyDescent="0.2">
      <c r="A1086" s="81"/>
      <c r="B1086" s="49"/>
      <c r="C1086" s="27" t="s">
        <v>667</v>
      </c>
      <c r="D1086" s="51"/>
      <c r="E1086" s="95"/>
      <c r="F1086" s="21"/>
      <c r="G1086" s="21"/>
      <c r="H1086" s="21"/>
      <c r="I1086" s="33"/>
      <c r="J1086" s="21">
        <v>122.9</v>
      </c>
      <c r="K1086" s="34">
        <v>0.03</v>
      </c>
      <c r="L1086" s="21">
        <f>F1086+I1086</f>
        <v>0</v>
      </c>
      <c r="M1086" s="21">
        <f>G1086+J1086</f>
        <v>122.9</v>
      </c>
      <c r="N1086" s="21">
        <f>H1086+K1086</f>
        <v>0.03</v>
      </c>
      <c r="O1086" s="101"/>
      <c r="P1086" s="95"/>
      <c r="Q1086" s="68"/>
    </row>
    <row r="1087" spans="1:17" ht="22.5" customHeight="1" x14ac:dyDescent="0.2">
      <c r="A1087" s="80" t="s">
        <v>2237</v>
      </c>
      <c r="B1087" s="9"/>
      <c r="C1087" s="10"/>
      <c r="D1087" s="114"/>
      <c r="E1087" s="10"/>
      <c r="F1087" s="73">
        <f>F1088+G1088+H1088</f>
        <v>113</v>
      </c>
      <c r="G1087" s="74"/>
      <c r="H1087" s="75"/>
      <c r="I1087" s="73">
        <f>I1088+J1088+K1088</f>
        <v>130.93</v>
      </c>
      <c r="J1087" s="74"/>
      <c r="K1087" s="75"/>
      <c r="L1087" s="73">
        <f>L1088+M1088+N1088</f>
        <v>243.93</v>
      </c>
      <c r="M1087" s="74"/>
      <c r="N1087" s="75"/>
      <c r="O1087" s="17"/>
      <c r="P1087" s="112"/>
      <c r="Q1087" s="78"/>
    </row>
    <row r="1088" spans="1:17" ht="22.5" customHeight="1" x14ac:dyDescent="0.2">
      <c r="A1088" s="81"/>
      <c r="B1088" s="13"/>
      <c r="C1088" s="14" t="s">
        <v>1537</v>
      </c>
      <c r="D1088" s="70"/>
      <c r="E1088" s="14"/>
      <c r="F1088" s="26">
        <f t="shared" ref="F1088:N1088" si="37">F1084+F1086</f>
        <v>0</v>
      </c>
      <c r="G1088" s="26">
        <f t="shared" si="37"/>
        <v>13</v>
      </c>
      <c r="H1088" s="26">
        <f t="shared" si="37"/>
        <v>100</v>
      </c>
      <c r="I1088" s="26">
        <f t="shared" si="37"/>
        <v>0</v>
      </c>
      <c r="J1088" s="26">
        <f t="shared" si="37"/>
        <v>126.82000000000001</v>
      </c>
      <c r="K1088" s="26">
        <f t="shared" si="37"/>
        <v>4.1100000000000003</v>
      </c>
      <c r="L1088" s="26">
        <f t="shared" si="37"/>
        <v>0</v>
      </c>
      <c r="M1088" s="26">
        <f t="shared" si="37"/>
        <v>139.82</v>
      </c>
      <c r="N1088" s="26">
        <f t="shared" si="37"/>
        <v>104.11</v>
      </c>
      <c r="O1088" s="20"/>
      <c r="P1088" s="113"/>
      <c r="Q1088" s="79"/>
    </row>
    <row r="1089" spans="1:17" ht="22.5" customHeight="1" x14ac:dyDescent="0.2">
      <c r="A1089" s="80" t="s">
        <v>2247</v>
      </c>
      <c r="B1089" s="48">
        <v>1</v>
      </c>
      <c r="C1089" s="10" t="s">
        <v>2248</v>
      </c>
      <c r="D1089" s="94">
        <v>28111</v>
      </c>
      <c r="E1089" s="52" t="s">
        <v>971</v>
      </c>
      <c r="F1089" s="11">
        <f>F1090+G1090+H1090</f>
        <v>114.8</v>
      </c>
      <c r="G1089" s="24"/>
      <c r="H1089" s="25"/>
      <c r="I1089" s="54">
        <f>I1090+J1090+K1090</f>
        <v>0</v>
      </c>
      <c r="J1089" s="90"/>
      <c r="K1089" s="91"/>
      <c r="L1089" s="54">
        <f>L1090+M1090+N1090</f>
        <v>114.8</v>
      </c>
      <c r="M1089" s="90"/>
      <c r="N1089" s="91"/>
      <c r="O1089" s="65" t="s">
        <v>932</v>
      </c>
      <c r="P1089" s="65" t="s">
        <v>2249</v>
      </c>
      <c r="Q1089" s="67"/>
    </row>
    <row r="1090" spans="1:17" ht="22.5" customHeight="1" x14ac:dyDescent="0.2">
      <c r="A1090" s="81"/>
      <c r="B1090" s="49"/>
      <c r="C1090" s="14" t="s">
        <v>2250</v>
      </c>
      <c r="D1090" s="95"/>
      <c r="E1090" s="53"/>
      <c r="F1090" s="21"/>
      <c r="G1090" s="21">
        <v>24.3</v>
      </c>
      <c r="H1090" s="21">
        <v>90.5</v>
      </c>
      <c r="I1090" s="21"/>
      <c r="J1090" s="21"/>
      <c r="K1090" s="21"/>
      <c r="L1090" s="21">
        <f>F1090+I1090</f>
        <v>0</v>
      </c>
      <c r="M1090" s="21">
        <f>G1090+J1090</f>
        <v>24.3</v>
      </c>
      <c r="N1090" s="21">
        <f>H1090+K1090</f>
        <v>90.5</v>
      </c>
      <c r="O1090" s="66"/>
      <c r="P1090" s="66"/>
      <c r="Q1090" s="68"/>
    </row>
    <row r="1091" spans="1:17" ht="22.5" customHeight="1" x14ac:dyDescent="0.2">
      <c r="A1091" s="80" t="s">
        <v>2247</v>
      </c>
      <c r="B1091" s="48">
        <v>2</v>
      </c>
      <c r="C1091" s="10" t="s">
        <v>2251</v>
      </c>
      <c r="D1091" s="98" t="s">
        <v>2252</v>
      </c>
      <c r="E1091" s="52" t="s">
        <v>907</v>
      </c>
      <c r="F1091" s="54">
        <f>F1092+G1092+H1092</f>
        <v>39.72</v>
      </c>
      <c r="G1091" s="55"/>
      <c r="H1091" s="56"/>
      <c r="I1091" s="54">
        <f>I1092+J1092+K1092</f>
        <v>0</v>
      </c>
      <c r="J1091" s="55"/>
      <c r="K1091" s="56"/>
      <c r="L1091" s="54">
        <f>L1092+M1092+N1092</f>
        <v>39.72</v>
      </c>
      <c r="M1091" s="55"/>
      <c r="N1091" s="56"/>
      <c r="O1091" s="65" t="s">
        <v>50</v>
      </c>
      <c r="P1091" s="65" t="s">
        <v>2253</v>
      </c>
      <c r="Q1091" s="67"/>
    </row>
    <row r="1092" spans="1:17" ht="26.25" customHeight="1" x14ac:dyDescent="0.2">
      <c r="A1092" s="81"/>
      <c r="B1092" s="49"/>
      <c r="C1092" s="14" t="s">
        <v>2051</v>
      </c>
      <c r="D1092" s="95"/>
      <c r="E1092" s="53"/>
      <c r="F1092" s="21"/>
      <c r="G1092" s="21">
        <v>1.47</v>
      </c>
      <c r="H1092" s="21">
        <v>38.25</v>
      </c>
      <c r="I1092" s="21"/>
      <c r="J1092" s="21"/>
      <c r="K1092" s="21"/>
      <c r="L1092" s="21">
        <f>F1092+I1092</f>
        <v>0</v>
      </c>
      <c r="M1092" s="21">
        <f>G1092+J1092</f>
        <v>1.47</v>
      </c>
      <c r="N1092" s="21">
        <f>H1092+K1092</f>
        <v>38.25</v>
      </c>
      <c r="O1092" s="66"/>
      <c r="P1092" s="66"/>
      <c r="Q1092" s="68"/>
    </row>
    <row r="1093" spans="1:17" ht="22.5" customHeight="1" x14ac:dyDescent="0.2">
      <c r="A1093" s="80" t="s">
        <v>2247</v>
      </c>
      <c r="B1093" s="48">
        <v>3</v>
      </c>
      <c r="C1093" s="10" t="s">
        <v>2254</v>
      </c>
      <c r="D1093" s="94">
        <v>28111</v>
      </c>
      <c r="E1093" s="52" t="s">
        <v>907</v>
      </c>
      <c r="F1093" s="54">
        <f>F1094+G1094+H1094</f>
        <v>26.5</v>
      </c>
      <c r="G1093" s="55"/>
      <c r="H1093" s="56"/>
      <c r="I1093" s="54">
        <f>I1094+J1094+K1094</f>
        <v>0</v>
      </c>
      <c r="J1093" s="55"/>
      <c r="K1093" s="56"/>
      <c r="L1093" s="54">
        <f>L1094+M1094+N1094</f>
        <v>26.5</v>
      </c>
      <c r="M1093" s="55"/>
      <c r="N1093" s="56"/>
      <c r="O1093" s="65" t="s">
        <v>50</v>
      </c>
      <c r="P1093" s="65" t="s">
        <v>1516</v>
      </c>
      <c r="Q1093" s="67"/>
    </row>
    <row r="1094" spans="1:17" ht="22.5" customHeight="1" x14ac:dyDescent="0.2">
      <c r="A1094" s="81"/>
      <c r="B1094" s="49"/>
      <c r="C1094" s="14" t="s">
        <v>2255</v>
      </c>
      <c r="D1094" s="95"/>
      <c r="E1094" s="53"/>
      <c r="F1094" s="21">
        <v>3.1</v>
      </c>
      <c r="G1094" s="21">
        <v>11.9</v>
      </c>
      <c r="H1094" s="21">
        <v>11.5</v>
      </c>
      <c r="I1094" s="21"/>
      <c r="J1094" s="21"/>
      <c r="K1094" s="21"/>
      <c r="L1094" s="21">
        <f>F1094+I1094</f>
        <v>3.1</v>
      </c>
      <c r="M1094" s="21">
        <f>G1094+J1094</f>
        <v>11.9</v>
      </c>
      <c r="N1094" s="21">
        <f>H1094+K1094</f>
        <v>11.5</v>
      </c>
      <c r="O1094" s="66"/>
      <c r="P1094" s="66"/>
      <c r="Q1094" s="68"/>
    </row>
    <row r="1095" spans="1:17" ht="22.5" customHeight="1" x14ac:dyDescent="0.2">
      <c r="A1095" s="80" t="s">
        <v>2247</v>
      </c>
      <c r="B1095" s="48">
        <v>4</v>
      </c>
      <c r="C1095" s="10" t="s">
        <v>1718</v>
      </c>
      <c r="D1095" s="98" t="s">
        <v>2256</v>
      </c>
      <c r="E1095" s="52" t="s">
        <v>907</v>
      </c>
      <c r="F1095" s="54">
        <f>F1096+G1096+H1096</f>
        <v>13.899999999999999</v>
      </c>
      <c r="G1095" s="55"/>
      <c r="H1095" s="56"/>
      <c r="I1095" s="54">
        <f>I1096+J1096+K1096</f>
        <v>10</v>
      </c>
      <c r="J1095" s="55"/>
      <c r="K1095" s="56"/>
      <c r="L1095" s="54">
        <f>L1096+M1096+N1096</f>
        <v>23.900000000000002</v>
      </c>
      <c r="M1095" s="55"/>
      <c r="N1095" s="56"/>
      <c r="O1095" s="65" t="s">
        <v>256</v>
      </c>
      <c r="P1095" s="65" t="s">
        <v>996</v>
      </c>
      <c r="Q1095" s="67"/>
    </row>
    <row r="1096" spans="1:17" ht="22.5" customHeight="1" x14ac:dyDescent="0.2">
      <c r="A1096" s="81"/>
      <c r="B1096" s="49"/>
      <c r="C1096" s="14" t="s">
        <v>2257</v>
      </c>
      <c r="D1096" s="95"/>
      <c r="E1096" s="53"/>
      <c r="F1096" s="21"/>
      <c r="G1096" s="21">
        <v>9.6</v>
      </c>
      <c r="H1096" s="21">
        <v>4.3</v>
      </c>
      <c r="I1096" s="21"/>
      <c r="J1096" s="21">
        <v>10</v>
      </c>
      <c r="K1096" s="21"/>
      <c r="L1096" s="21">
        <f>F1096+I1096</f>
        <v>0</v>
      </c>
      <c r="M1096" s="21">
        <f>G1096+J1096</f>
        <v>19.600000000000001</v>
      </c>
      <c r="N1096" s="21">
        <f>H1096+K1096</f>
        <v>4.3</v>
      </c>
      <c r="O1096" s="66"/>
      <c r="P1096" s="66"/>
      <c r="Q1096" s="68"/>
    </row>
    <row r="1097" spans="1:17" ht="22.5" customHeight="1" x14ac:dyDescent="0.2">
      <c r="A1097" s="80" t="s">
        <v>2247</v>
      </c>
      <c r="B1097" s="48">
        <v>5</v>
      </c>
      <c r="C1097" s="35" t="s">
        <v>2258</v>
      </c>
      <c r="D1097" s="98" t="s">
        <v>2256</v>
      </c>
      <c r="E1097" s="52" t="s">
        <v>907</v>
      </c>
      <c r="F1097" s="54">
        <f>F1098+G1098+H1098</f>
        <v>8.1999999999999993</v>
      </c>
      <c r="G1097" s="55"/>
      <c r="H1097" s="56"/>
      <c r="I1097" s="54">
        <f>I1098+J1098+K1098</f>
        <v>21.7</v>
      </c>
      <c r="J1097" s="55"/>
      <c r="K1097" s="56"/>
      <c r="L1097" s="54">
        <f>L1098+M1098+N1098</f>
        <v>29.9</v>
      </c>
      <c r="M1097" s="55"/>
      <c r="N1097" s="56"/>
      <c r="O1097" s="65" t="s">
        <v>932</v>
      </c>
      <c r="P1097" s="65" t="s">
        <v>2259</v>
      </c>
      <c r="Q1097" s="67"/>
    </row>
    <row r="1098" spans="1:17" ht="22.5" customHeight="1" x14ac:dyDescent="0.2">
      <c r="A1098" s="81"/>
      <c r="B1098" s="49"/>
      <c r="C1098" s="14" t="s">
        <v>1014</v>
      </c>
      <c r="D1098" s="95"/>
      <c r="E1098" s="53"/>
      <c r="F1098" s="21"/>
      <c r="G1098" s="21"/>
      <c r="H1098" s="21">
        <v>8.1999999999999993</v>
      </c>
      <c r="I1098" s="21"/>
      <c r="J1098" s="21">
        <v>21.7</v>
      </c>
      <c r="K1098" s="21"/>
      <c r="L1098" s="21">
        <f>F1098+I1098</f>
        <v>0</v>
      </c>
      <c r="M1098" s="21">
        <f>G1098+J1098</f>
        <v>21.7</v>
      </c>
      <c r="N1098" s="21">
        <f>H1098+K1098</f>
        <v>8.1999999999999993</v>
      </c>
      <c r="O1098" s="66"/>
      <c r="P1098" s="66"/>
      <c r="Q1098" s="68"/>
    </row>
    <row r="1099" spans="1:17" ht="22.5" customHeight="1" x14ac:dyDescent="0.2">
      <c r="A1099" s="80" t="s">
        <v>2247</v>
      </c>
      <c r="B1099" s="48">
        <v>6</v>
      </c>
      <c r="C1099" s="35" t="s">
        <v>2244</v>
      </c>
      <c r="D1099" s="98" t="s">
        <v>2256</v>
      </c>
      <c r="E1099" s="52" t="s">
        <v>1293</v>
      </c>
      <c r="F1099" s="54">
        <f>F1100+G1100+H1100</f>
        <v>64.3</v>
      </c>
      <c r="G1099" s="55"/>
      <c r="H1099" s="56"/>
      <c r="I1099" s="54">
        <f>I1100+J1100+K1100</f>
        <v>22</v>
      </c>
      <c r="J1099" s="55"/>
      <c r="K1099" s="56"/>
      <c r="L1099" s="54">
        <f>L1100+M1100+N1100</f>
        <v>86.3</v>
      </c>
      <c r="M1099" s="55"/>
      <c r="N1099" s="56"/>
      <c r="O1099" s="65" t="s">
        <v>50</v>
      </c>
      <c r="P1099" s="65" t="s">
        <v>2116</v>
      </c>
      <c r="Q1099" s="67"/>
    </row>
    <row r="1100" spans="1:17" ht="22.5" customHeight="1" x14ac:dyDescent="0.2">
      <c r="A1100" s="81"/>
      <c r="B1100" s="49"/>
      <c r="C1100" s="14" t="s">
        <v>926</v>
      </c>
      <c r="D1100" s="95"/>
      <c r="E1100" s="53"/>
      <c r="F1100" s="21"/>
      <c r="G1100" s="21">
        <v>58.3</v>
      </c>
      <c r="H1100" s="21">
        <v>6</v>
      </c>
      <c r="I1100" s="21"/>
      <c r="J1100" s="21">
        <v>22</v>
      </c>
      <c r="K1100" s="21"/>
      <c r="L1100" s="21">
        <f>F1100+I1100</f>
        <v>0</v>
      </c>
      <c r="M1100" s="21">
        <f>G1100+J1100</f>
        <v>80.3</v>
      </c>
      <c r="N1100" s="21">
        <f>H1100+K1100</f>
        <v>6</v>
      </c>
      <c r="O1100" s="66"/>
      <c r="P1100" s="66"/>
      <c r="Q1100" s="68"/>
    </row>
    <row r="1101" spans="1:17" ht="22.5" customHeight="1" x14ac:dyDescent="0.2">
      <c r="A1101" s="80" t="s">
        <v>2247</v>
      </c>
      <c r="B1101" s="48">
        <v>7</v>
      </c>
      <c r="C1101" s="10" t="s">
        <v>69</v>
      </c>
      <c r="D1101" s="98" t="s">
        <v>2256</v>
      </c>
      <c r="E1101" s="52" t="s">
        <v>1293</v>
      </c>
      <c r="F1101" s="54">
        <f>F1102+G1102+H1102</f>
        <v>73.199999999999989</v>
      </c>
      <c r="G1101" s="55"/>
      <c r="H1101" s="56"/>
      <c r="I1101" s="54">
        <f>I1102+J1102+K1102</f>
        <v>48</v>
      </c>
      <c r="J1101" s="55"/>
      <c r="K1101" s="56"/>
      <c r="L1101" s="54">
        <f>L1102+M1102+N1102</f>
        <v>121.19999999999999</v>
      </c>
      <c r="M1101" s="55"/>
      <c r="N1101" s="56"/>
      <c r="O1101" s="65" t="s">
        <v>256</v>
      </c>
      <c r="P1101" s="65" t="s">
        <v>2260</v>
      </c>
      <c r="Q1101" s="67"/>
    </row>
    <row r="1102" spans="1:17" ht="22.5" customHeight="1" x14ac:dyDescent="0.2">
      <c r="A1102" s="81"/>
      <c r="B1102" s="49"/>
      <c r="C1102" s="14" t="s">
        <v>1414</v>
      </c>
      <c r="D1102" s="95"/>
      <c r="E1102" s="53"/>
      <c r="F1102" s="21"/>
      <c r="G1102" s="21">
        <v>66.099999999999994</v>
      </c>
      <c r="H1102" s="21">
        <v>7.1</v>
      </c>
      <c r="I1102" s="21"/>
      <c r="J1102" s="21">
        <v>48</v>
      </c>
      <c r="K1102" s="21"/>
      <c r="L1102" s="21">
        <f>F1102+I1102</f>
        <v>0</v>
      </c>
      <c r="M1102" s="21">
        <f>G1102+J1102</f>
        <v>114.1</v>
      </c>
      <c r="N1102" s="21">
        <f>H1102+K1102</f>
        <v>7.1</v>
      </c>
      <c r="O1102" s="66"/>
      <c r="P1102" s="66"/>
      <c r="Q1102" s="68"/>
    </row>
    <row r="1103" spans="1:17" ht="29.25" customHeight="1" x14ac:dyDescent="0.2">
      <c r="A1103" s="80" t="s">
        <v>2247</v>
      </c>
      <c r="B1103" s="48">
        <v>8</v>
      </c>
      <c r="C1103" s="10" t="s">
        <v>2261</v>
      </c>
      <c r="D1103" s="98" t="s">
        <v>2256</v>
      </c>
      <c r="E1103" s="52" t="s">
        <v>1293</v>
      </c>
      <c r="F1103" s="54">
        <f>F1104+G1104+H1104</f>
        <v>49.2</v>
      </c>
      <c r="G1103" s="55"/>
      <c r="H1103" s="56"/>
      <c r="I1103" s="54">
        <f>I1104+J1104+K1104</f>
        <v>28.3</v>
      </c>
      <c r="J1103" s="55"/>
      <c r="K1103" s="56"/>
      <c r="L1103" s="54">
        <f>L1104+M1104+N1104</f>
        <v>77.5</v>
      </c>
      <c r="M1103" s="55"/>
      <c r="N1103" s="56"/>
      <c r="O1103" s="65" t="s">
        <v>256</v>
      </c>
      <c r="P1103" s="65" t="s">
        <v>2260</v>
      </c>
      <c r="Q1103" s="67"/>
    </row>
    <row r="1104" spans="1:17" ht="29.25" customHeight="1" x14ac:dyDescent="0.2">
      <c r="A1104" s="81"/>
      <c r="B1104" s="49"/>
      <c r="C1104" s="14" t="s">
        <v>2262</v>
      </c>
      <c r="D1104" s="95"/>
      <c r="E1104" s="53"/>
      <c r="F1104" s="21"/>
      <c r="G1104" s="21">
        <v>45.7</v>
      </c>
      <c r="H1104" s="21">
        <v>3.5</v>
      </c>
      <c r="I1104" s="21"/>
      <c r="J1104" s="21">
        <v>28.3</v>
      </c>
      <c r="K1104" s="21"/>
      <c r="L1104" s="21">
        <f>F1104+I1104</f>
        <v>0</v>
      </c>
      <c r="M1104" s="21">
        <f>G1104+J1104</f>
        <v>74</v>
      </c>
      <c r="N1104" s="21">
        <f>H1104+K1104</f>
        <v>3.5</v>
      </c>
      <c r="O1104" s="66"/>
      <c r="P1104" s="66"/>
      <c r="Q1104" s="68"/>
    </row>
    <row r="1105" spans="1:17" ht="27" customHeight="1" x14ac:dyDescent="0.2">
      <c r="A1105" s="80" t="s">
        <v>2247</v>
      </c>
      <c r="B1105" s="48">
        <v>9</v>
      </c>
      <c r="C1105" s="10" t="s">
        <v>2263</v>
      </c>
      <c r="D1105" s="94">
        <v>28111</v>
      </c>
      <c r="E1105" s="52" t="s">
        <v>1293</v>
      </c>
      <c r="F1105" s="54">
        <f>F1106+G1106+H1106</f>
        <v>13.7</v>
      </c>
      <c r="G1105" s="55"/>
      <c r="H1105" s="56"/>
      <c r="I1105" s="54">
        <f>I1106+J1106+K1106</f>
        <v>0</v>
      </c>
      <c r="J1105" s="55"/>
      <c r="K1105" s="56"/>
      <c r="L1105" s="54">
        <f>L1106+M1106+N1106</f>
        <v>13.7</v>
      </c>
      <c r="M1105" s="55"/>
      <c r="N1105" s="56"/>
      <c r="O1105" s="65" t="s">
        <v>256</v>
      </c>
      <c r="P1105" s="65" t="s">
        <v>2264</v>
      </c>
      <c r="Q1105" s="67"/>
    </row>
    <row r="1106" spans="1:17" ht="31.5" customHeight="1" x14ac:dyDescent="0.2">
      <c r="A1106" s="81"/>
      <c r="B1106" s="49"/>
      <c r="C1106" s="14" t="s">
        <v>1671</v>
      </c>
      <c r="D1106" s="95"/>
      <c r="E1106" s="53"/>
      <c r="F1106" s="21"/>
      <c r="G1106" s="21">
        <v>13.7</v>
      </c>
      <c r="H1106" s="21"/>
      <c r="I1106" s="21"/>
      <c r="J1106" s="21"/>
      <c r="K1106" s="21"/>
      <c r="L1106" s="21">
        <f>F1106+I1106</f>
        <v>0</v>
      </c>
      <c r="M1106" s="21">
        <f>G1106+J1106</f>
        <v>13.7</v>
      </c>
      <c r="N1106" s="21">
        <f>H1106+K1106</f>
        <v>0</v>
      </c>
      <c r="O1106" s="66"/>
      <c r="P1106" s="66"/>
      <c r="Q1106" s="68"/>
    </row>
    <row r="1107" spans="1:17" ht="22.5" customHeight="1" x14ac:dyDescent="0.2">
      <c r="A1107" s="80" t="s">
        <v>2247</v>
      </c>
      <c r="B1107" s="48">
        <v>10</v>
      </c>
      <c r="C1107" s="10" t="s">
        <v>2265</v>
      </c>
      <c r="D1107" s="94">
        <v>28111</v>
      </c>
      <c r="E1107" s="52" t="s">
        <v>79</v>
      </c>
      <c r="F1107" s="54">
        <f>F1108+G1108+H1108</f>
        <v>12.5</v>
      </c>
      <c r="G1107" s="55"/>
      <c r="H1107" s="56"/>
      <c r="I1107" s="54">
        <f>I1108+J1108+K1108</f>
        <v>0</v>
      </c>
      <c r="J1107" s="55"/>
      <c r="K1107" s="56"/>
      <c r="L1107" s="54">
        <f>L1108+M1108+N1108</f>
        <v>12.5</v>
      </c>
      <c r="M1107" s="55"/>
      <c r="N1107" s="56"/>
      <c r="O1107" s="65" t="s">
        <v>50</v>
      </c>
      <c r="P1107" s="65" t="s">
        <v>2266</v>
      </c>
      <c r="Q1107" s="67"/>
    </row>
    <row r="1108" spans="1:17" ht="22.5" customHeight="1" x14ac:dyDescent="0.2">
      <c r="A1108" s="81"/>
      <c r="B1108" s="49"/>
      <c r="C1108" s="14" t="s">
        <v>2267</v>
      </c>
      <c r="D1108" s="95"/>
      <c r="E1108" s="53"/>
      <c r="F1108" s="21">
        <v>4.8</v>
      </c>
      <c r="G1108" s="21">
        <v>7.7</v>
      </c>
      <c r="H1108" s="21"/>
      <c r="I1108" s="21"/>
      <c r="J1108" s="21"/>
      <c r="K1108" s="21"/>
      <c r="L1108" s="21">
        <f>F1108+I1108</f>
        <v>4.8</v>
      </c>
      <c r="M1108" s="21">
        <f>G1108+J1108</f>
        <v>7.7</v>
      </c>
      <c r="N1108" s="21">
        <f>H1108+K1108</f>
        <v>0</v>
      </c>
      <c r="O1108" s="66"/>
      <c r="P1108" s="66"/>
      <c r="Q1108" s="68"/>
    </row>
    <row r="1109" spans="1:17" ht="30" customHeight="1" x14ac:dyDescent="0.2">
      <c r="A1109" s="80" t="s">
        <v>2247</v>
      </c>
      <c r="B1109" s="48">
        <v>11</v>
      </c>
      <c r="C1109" s="10" t="s">
        <v>2228</v>
      </c>
      <c r="D1109" s="94">
        <v>28111</v>
      </c>
      <c r="E1109" s="52" t="s">
        <v>79</v>
      </c>
      <c r="F1109" s="54">
        <f>F1110+G1110+H1110</f>
        <v>39.5</v>
      </c>
      <c r="G1109" s="55"/>
      <c r="H1109" s="56"/>
      <c r="I1109" s="54">
        <f>I1110+J1110+K1110</f>
        <v>0</v>
      </c>
      <c r="J1109" s="55"/>
      <c r="K1109" s="56"/>
      <c r="L1109" s="54">
        <f>L1110+M1110+N1110</f>
        <v>39.5</v>
      </c>
      <c r="M1109" s="55"/>
      <c r="N1109" s="56"/>
      <c r="O1109" s="65" t="s">
        <v>234</v>
      </c>
      <c r="P1109" s="65" t="s">
        <v>2268</v>
      </c>
      <c r="Q1109" s="67"/>
    </row>
    <row r="1110" spans="1:17" ht="30" customHeight="1" x14ac:dyDescent="0.2">
      <c r="A1110" s="81"/>
      <c r="B1110" s="49"/>
      <c r="C1110" s="14" t="s">
        <v>2269</v>
      </c>
      <c r="D1110" s="95"/>
      <c r="E1110" s="53"/>
      <c r="F1110" s="21"/>
      <c r="G1110" s="21"/>
      <c r="H1110" s="21">
        <v>39.5</v>
      </c>
      <c r="I1110" s="21"/>
      <c r="J1110" s="21"/>
      <c r="K1110" s="21"/>
      <c r="L1110" s="21">
        <f>F1110+I1110</f>
        <v>0</v>
      </c>
      <c r="M1110" s="21">
        <f>G1110+J1110</f>
        <v>0</v>
      </c>
      <c r="N1110" s="21">
        <f>H1110+K1110</f>
        <v>39.5</v>
      </c>
      <c r="O1110" s="66"/>
      <c r="P1110" s="66"/>
      <c r="Q1110" s="68"/>
    </row>
    <row r="1111" spans="1:17" ht="22.5" customHeight="1" x14ac:dyDescent="0.2">
      <c r="A1111" s="80" t="s">
        <v>2247</v>
      </c>
      <c r="B1111" s="48">
        <v>12</v>
      </c>
      <c r="C1111" s="10" t="s">
        <v>1894</v>
      </c>
      <c r="D1111" s="94">
        <v>28111</v>
      </c>
      <c r="E1111" s="52" t="s">
        <v>79</v>
      </c>
      <c r="F1111" s="54">
        <f>F1112+G1112+H1112</f>
        <v>42</v>
      </c>
      <c r="G1111" s="55"/>
      <c r="H1111" s="56"/>
      <c r="I1111" s="54">
        <f>I1112+J1112+K1112</f>
        <v>0</v>
      </c>
      <c r="J1111" s="55"/>
      <c r="K1111" s="56"/>
      <c r="L1111" s="54">
        <f>L1112+M1112+N1112</f>
        <v>42</v>
      </c>
      <c r="M1111" s="55"/>
      <c r="N1111" s="56"/>
      <c r="O1111" s="65" t="s">
        <v>140</v>
      </c>
      <c r="P1111" s="65" t="s">
        <v>2270</v>
      </c>
      <c r="Q1111" s="67"/>
    </row>
    <row r="1112" spans="1:17" ht="37.5" customHeight="1" x14ac:dyDescent="0.2">
      <c r="A1112" s="81"/>
      <c r="B1112" s="49"/>
      <c r="C1112" s="14" t="s">
        <v>2271</v>
      </c>
      <c r="D1112" s="95"/>
      <c r="E1112" s="53"/>
      <c r="F1112" s="21">
        <v>4.5999999999999996</v>
      </c>
      <c r="G1112" s="21"/>
      <c r="H1112" s="21">
        <v>37.4</v>
      </c>
      <c r="I1112" s="21"/>
      <c r="J1112" s="21"/>
      <c r="K1112" s="21"/>
      <c r="L1112" s="21">
        <f>F1112+I1112</f>
        <v>4.5999999999999996</v>
      </c>
      <c r="M1112" s="21">
        <f>G1112+J1112</f>
        <v>0</v>
      </c>
      <c r="N1112" s="21">
        <f>H1112+K1112</f>
        <v>37.4</v>
      </c>
      <c r="O1112" s="66"/>
      <c r="P1112" s="66"/>
      <c r="Q1112" s="68"/>
    </row>
    <row r="1113" spans="1:17" ht="22.5" customHeight="1" x14ac:dyDescent="0.2">
      <c r="A1113" s="80" t="s">
        <v>2247</v>
      </c>
      <c r="B1113" s="48">
        <v>13</v>
      </c>
      <c r="C1113" s="10" t="s">
        <v>2272</v>
      </c>
      <c r="D1113" s="94">
        <v>28111</v>
      </c>
      <c r="E1113" s="52" t="s">
        <v>79</v>
      </c>
      <c r="F1113" s="54">
        <f>F1114+G1114+H1114</f>
        <v>57.800000000000004</v>
      </c>
      <c r="G1113" s="55"/>
      <c r="H1113" s="56"/>
      <c r="I1113" s="54">
        <f>I1114+J1114+K1114</f>
        <v>0</v>
      </c>
      <c r="J1113" s="55"/>
      <c r="K1113" s="56"/>
      <c r="L1113" s="54">
        <f>L1114+M1114+N1114</f>
        <v>57.800000000000004</v>
      </c>
      <c r="M1113" s="55"/>
      <c r="N1113" s="56"/>
      <c r="O1113" s="65" t="s">
        <v>194</v>
      </c>
      <c r="P1113" s="65" t="s">
        <v>2273</v>
      </c>
      <c r="Q1113" s="67"/>
    </row>
    <row r="1114" spans="1:17" ht="22.5" customHeight="1" x14ac:dyDescent="0.2">
      <c r="A1114" s="81"/>
      <c r="B1114" s="49"/>
      <c r="C1114" s="14" t="s">
        <v>2274</v>
      </c>
      <c r="D1114" s="95"/>
      <c r="E1114" s="53"/>
      <c r="F1114" s="21">
        <v>7.6</v>
      </c>
      <c r="G1114" s="21"/>
      <c r="H1114" s="21">
        <v>50.2</v>
      </c>
      <c r="I1114" s="21"/>
      <c r="J1114" s="21"/>
      <c r="K1114" s="21"/>
      <c r="L1114" s="21">
        <f>F1114+I1114</f>
        <v>7.6</v>
      </c>
      <c r="M1114" s="21">
        <f>G1114+J1114</f>
        <v>0</v>
      </c>
      <c r="N1114" s="21">
        <f>H1114+K1114</f>
        <v>50.2</v>
      </c>
      <c r="O1114" s="66"/>
      <c r="P1114" s="66"/>
      <c r="Q1114" s="68"/>
    </row>
    <row r="1115" spans="1:17" ht="22.5" customHeight="1" x14ac:dyDescent="0.2">
      <c r="A1115" s="80" t="s">
        <v>2247</v>
      </c>
      <c r="B1115" s="48">
        <v>14</v>
      </c>
      <c r="C1115" s="10" t="s">
        <v>2275</v>
      </c>
      <c r="D1115" s="94">
        <v>28111</v>
      </c>
      <c r="E1115" s="52" t="s">
        <v>79</v>
      </c>
      <c r="F1115" s="54">
        <f>F1116+G1116+H1116</f>
        <v>41.4</v>
      </c>
      <c r="G1115" s="55"/>
      <c r="H1115" s="56"/>
      <c r="I1115" s="54">
        <f>I1116+J1116+K1116</f>
        <v>0</v>
      </c>
      <c r="J1115" s="55"/>
      <c r="K1115" s="56"/>
      <c r="L1115" s="54">
        <f>L1116+M1116+N1116</f>
        <v>41.4</v>
      </c>
      <c r="M1115" s="55"/>
      <c r="N1115" s="56"/>
      <c r="O1115" s="65" t="s">
        <v>50</v>
      </c>
      <c r="P1115" s="65" t="s">
        <v>160</v>
      </c>
      <c r="Q1115" s="67"/>
    </row>
    <row r="1116" spans="1:17" ht="22.5" customHeight="1" x14ac:dyDescent="0.2">
      <c r="A1116" s="81"/>
      <c r="B1116" s="49"/>
      <c r="C1116" s="14" t="s">
        <v>2277</v>
      </c>
      <c r="D1116" s="95"/>
      <c r="E1116" s="53"/>
      <c r="F1116" s="21">
        <v>5.4</v>
      </c>
      <c r="G1116" s="21"/>
      <c r="H1116" s="21">
        <v>36</v>
      </c>
      <c r="I1116" s="21"/>
      <c r="J1116" s="21"/>
      <c r="K1116" s="21"/>
      <c r="L1116" s="21">
        <f>F1116+I1116</f>
        <v>5.4</v>
      </c>
      <c r="M1116" s="21">
        <f>G1116+J1116</f>
        <v>0</v>
      </c>
      <c r="N1116" s="21">
        <f>H1116+K1116</f>
        <v>36</v>
      </c>
      <c r="O1116" s="66"/>
      <c r="P1116" s="66"/>
      <c r="Q1116" s="68"/>
    </row>
    <row r="1117" spans="1:17" ht="22.5" customHeight="1" x14ac:dyDescent="0.2">
      <c r="A1117" s="80" t="s">
        <v>2247</v>
      </c>
      <c r="B1117" s="48">
        <v>15</v>
      </c>
      <c r="C1117" s="10" t="s">
        <v>563</v>
      </c>
      <c r="D1117" s="94">
        <v>39262</v>
      </c>
      <c r="E1117" s="52" t="s">
        <v>2278</v>
      </c>
      <c r="F1117" s="54">
        <f>F1118+G1118+H1118</f>
        <v>5.6999999999999993</v>
      </c>
      <c r="G1117" s="55"/>
      <c r="H1117" s="56"/>
      <c r="I1117" s="54">
        <f>I1118+J1118+K1118</f>
        <v>0.7</v>
      </c>
      <c r="J1117" s="55"/>
      <c r="K1117" s="56"/>
      <c r="L1117" s="54">
        <f>L1118+M1118+N1118</f>
        <v>6.3999999999999995</v>
      </c>
      <c r="M1117" s="55"/>
      <c r="N1117" s="56"/>
      <c r="O1117" s="65" t="s">
        <v>118</v>
      </c>
      <c r="P1117" s="65" t="s">
        <v>2279</v>
      </c>
      <c r="Q1117" s="67" t="s">
        <v>86</v>
      </c>
    </row>
    <row r="1118" spans="1:17" ht="22.5" customHeight="1" x14ac:dyDescent="0.2">
      <c r="A1118" s="81"/>
      <c r="B1118" s="49"/>
      <c r="C1118" s="14" t="s">
        <v>2230</v>
      </c>
      <c r="D1118" s="95"/>
      <c r="E1118" s="53"/>
      <c r="F1118" s="21">
        <v>0.1</v>
      </c>
      <c r="G1118" s="21">
        <v>5.6</v>
      </c>
      <c r="H1118" s="21"/>
      <c r="I1118" s="21">
        <v>0.5</v>
      </c>
      <c r="J1118" s="21">
        <v>0.2</v>
      </c>
      <c r="K1118" s="21"/>
      <c r="L1118" s="21">
        <f>F1118+I1118</f>
        <v>0.6</v>
      </c>
      <c r="M1118" s="21">
        <f>G1118+J1118</f>
        <v>5.8</v>
      </c>
      <c r="N1118" s="21">
        <f>H1118+K1118</f>
        <v>0</v>
      </c>
      <c r="O1118" s="66"/>
      <c r="P1118" s="66"/>
      <c r="Q1118" s="68"/>
    </row>
    <row r="1119" spans="1:17" ht="30" customHeight="1" x14ac:dyDescent="0.2">
      <c r="A1119" s="80" t="s">
        <v>2247</v>
      </c>
      <c r="B1119" s="48"/>
      <c r="C1119" s="10"/>
      <c r="D1119" s="69"/>
      <c r="E1119" s="71"/>
      <c r="F1119" s="73">
        <f>F1120+G1120+H1120</f>
        <v>602.41999999999996</v>
      </c>
      <c r="G1119" s="74"/>
      <c r="H1119" s="75"/>
      <c r="I1119" s="73">
        <f>I1120+J1120+K1120</f>
        <v>130.69999999999999</v>
      </c>
      <c r="J1119" s="74"/>
      <c r="K1119" s="75"/>
      <c r="L1119" s="73">
        <f>L1120+M1120+N1120</f>
        <v>733.12</v>
      </c>
      <c r="M1119" s="74"/>
      <c r="N1119" s="75"/>
      <c r="O1119" s="76"/>
      <c r="P1119" s="76"/>
      <c r="Q1119" s="78"/>
    </row>
    <row r="1120" spans="1:17" ht="30" customHeight="1" x14ac:dyDescent="0.2">
      <c r="A1120" s="81"/>
      <c r="B1120" s="49"/>
      <c r="C1120" s="14" t="s">
        <v>772</v>
      </c>
      <c r="D1120" s="70"/>
      <c r="E1120" s="72"/>
      <c r="F1120" s="26">
        <f t="shared" ref="F1120:N1120" si="38">F1090+F1092+F1094+F1096+F1098+F1100+F1102+F1104+F1106+F1108+F1110+F1112+F1114+F1116+F1118</f>
        <v>25.6</v>
      </c>
      <c r="G1120" s="26">
        <f t="shared" si="38"/>
        <v>244.36999999999998</v>
      </c>
      <c r="H1120" s="26">
        <f t="shared" si="38"/>
        <v>332.45</v>
      </c>
      <c r="I1120" s="26">
        <f t="shared" si="38"/>
        <v>0.5</v>
      </c>
      <c r="J1120" s="26">
        <f t="shared" si="38"/>
        <v>130.19999999999999</v>
      </c>
      <c r="K1120" s="26">
        <f t="shared" si="38"/>
        <v>0</v>
      </c>
      <c r="L1120" s="26">
        <f t="shared" si="38"/>
        <v>26.1</v>
      </c>
      <c r="M1120" s="26">
        <f t="shared" si="38"/>
        <v>374.57</v>
      </c>
      <c r="N1120" s="26">
        <f t="shared" si="38"/>
        <v>332.45</v>
      </c>
      <c r="O1120" s="77"/>
      <c r="P1120" s="77"/>
      <c r="Q1120" s="79"/>
    </row>
    <row r="1121" spans="1:17" ht="21.75" customHeight="1" x14ac:dyDescent="0.2">
      <c r="A1121" s="80" t="s">
        <v>2276</v>
      </c>
      <c r="B1121" s="48">
        <v>1</v>
      </c>
      <c r="C1121" s="10" t="s">
        <v>2280</v>
      </c>
      <c r="D1121" s="98" t="s">
        <v>2281</v>
      </c>
      <c r="E1121" s="84" t="s">
        <v>2282</v>
      </c>
      <c r="F1121" s="54">
        <f>F1122+G1122+H1122</f>
        <v>2.97</v>
      </c>
      <c r="G1121" s="90"/>
      <c r="H1121" s="91"/>
      <c r="I1121" s="54">
        <f>I1122+J1122+K1122</f>
        <v>9.25</v>
      </c>
      <c r="J1121" s="90"/>
      <c r="K1121" s="91"/>
      <c r="L1121" s="54">
        <f>L1122+M1122+N1122</f>
        <v>12.22</v>
      </c>
      <c r="M1121" s="90"/>
      <c r="N1121" s="91"/>
      <c r="O1121" s="65" t="s">
        <v>194</v>
      </c>
      <c r="P1121" s="65" t="s">
        <v>536</v>
      </c>
      <c r="Q1121" s="67"/>
    </row>
    <row r="1122" spans="1:17" ht="40.5" customHeight="1" x14ac:dyDescent="0.2">
      <c r="A1122" s="81"/>
      <c r="B1122" s="49"/>
      <c r="C1122" s="14" t="s">
        <v>2283</v>
      </c>
      <c r="D1122" s="95"/>
      <c r="E1122" s="85"/>
      <c r="F1122" s="21"/>
      <c r="G1122" s="21"/>
      <c r="H1122" s="21">
        <v>2.97</v>
      </c>
      <c r="I1122" s="21"/>
      <c r="J1122" s="21"/>
      <c r="K1122" s="21">
        <v>9.25</v>
      </c>
      <c r="L1122" s="21">
        <f>F1122+I1122</f>
        <v>0</v>
      </c>
      <c r="M1122" s="21">
        <f>G1122+J1122</f>
        <v>0</v>
      </c>
      <c r="N1122" s="21">
        <f>H1122+K1122</f>
        <v>12.22</v>
      </c>
      <c r="O1122" s="66"/>
      <c r="P1122" s="66"/>
      <c r="Q1122" s="68"/>
    </row>
    <row r="1123" spans="1:17" ht="21.75" customHeight="1" x14ac:dyDescent="0.2">
      <c r="A1123" s="80" t="s">
        <v>2276</v>
      </c>
      <c r="B1123" s="48">
        <v>2</v>
      </c>
      <c r="C1123" s="10" t="s">
        <v>2284</v>
      </c>
      <c r="D1123" s="98" t="s">
        <v>2281</v>
      </c>
      <c r="E1123" s="52" t="s">
        <v>1192</v>
      </c>
      <c r="F1123" s="54">
        <f>F1124+G1124+H1124</f>
        <v>0</v>
      </c>
      <c r="G1123" s="90"/>
      <c r="H1123" s="91"/>
      <c r="I1123" s="54">
        <f>I1124+J1124+K1124</f>
        <v>26.71</v>
      </c>
      <c r="J1123" s="90"/>
      <c r="K1123" s="91"/>
      <c r="L1123" s="54">
        <f>L1124+M1124+N1124</f>
        <v>26.71</v>
      </c>
      <c r="M1123" s="90"/>
      <c r="N1123" s="91"/>
      <c r="O1123" s="65" t="s">
        <v>194</v>
      </c>
      <c r="P1123" s="65" t="s">
        <v>449</v>
      </c>
      <c r="Q1123" s="67"/>
    </row>
    <row r="1124" spans="1:17" ht="21.75" customHeight="1" x14ac:dyDescent="0.2">
      <c r="A1124" s="81"/>
      <c r="B1124" s="49"/>
      <c r="C1124" s="14" t="s">
        <v>2285</v>
      </c>
      <c r="D1124" s="95"/>
      <c r="E1124" s="53"/>
      <c r="F1124" s="21"/>
      <c r="G1124" s="21"/>
      <c r="H1124" s="21"/>
      <c r="I1124" s="21">
        <v>26.71</v>
      </c>
      <c r="J1124" s="21"/>
      <c r="K1124" s="21"/>
      <c r="L1124" s="21">
        <f>F1124+I1124</f>
        <v>26.71</v>
      </c>
      <c r="M1124" s="21">
        <f>G1124+J1124</f>
        <v>0</v>
      </c>
      <c r="N1124" s="21">
        <f>H1124+K1124</f>
        <v>0</v>
      </c>
      <c r="O1124" s="66"/>
      <c r="P1124" s="66"/>
      <c r="Q1124" s="68"/>
    </row>
    <row r="1125" spans="1:17" ht="21.75" customHeight="1" x14ac:dyDescent="0.2">
      <c r="A1125" s="80" t="s">
        <v>2276</v>
      </c>
      <c r="B1125" s="48">
        <v>3</v>
      </c>
      <c r="C1125" s="38" t="s">
        <v>1658</v>
      </c>
      <c r="D1125" s="98" t="s">
        <v>2281</v>
      </c>
      <c r="E1125" s="52" t="s">
        <v>2286</v>
      </c>
      <c r="F1125" s="54">
        <f>F1126+G1126+H1126</f>
        <v>1.47</v>
      </c>
      <c r="G1125" s="90"/>
      <c r="H1125" s="91"/>
      <c r="I1125" s="54">
        <f>I1126+J1126+K1126</f>
        <v>0.1</v>
      </c>
      <c r="J1125" s="90"/>
      <c r="K1125" s="91"/>
      <c r="L1125" s="54">
        <f>L1126+M1126+N1126</f>
        <v>1.5699999999999998</v>
      </c>
      <c r="M1125" s="90"/>
      <c r="N1125" s="91"/>
      <c r="O1125" s="65" t="s">
        <v>396</v>
      </c>
      <c r="P1125" s="65" t="s">
        <v>2185</v>
      </c>
      <c r="Q1125" s="67" t="s">
        <v>86</v>
      </c>
    </row>
    <row r="1126" spans="1:17" ht="21.75" customHeight="1" x14ac:dyDescent="0.2">
      <c r="A1126" s="81"/>
      <c r="B1126" s="49"/>
      <c r="C1126" s="14" t="s">
        <v>2287</v>
      </c>
      <c r="D1126" s="95"/>
      <c r="E1126" s="53"/>
      <c r="F1126" s="21"/>
      <c r="G1126" s="21">
        <v>0.51</v>
      </c>
      <c r="H1126" s="21">
        <v>0.96</v>
      </c>
      <c r="I1126" s="21"/>
      <c r="J1126" s="21">
        <v>0.1</v>
      </c>
      <c r="K1126" s="21"/>
      <c r="L1126" s="21">
        <f>F1126+I1126</f>
        <v>0</v>
      </c>
      <c r="M1126" s="21">
        <f>G1126+J1126</f>
        <v>0.61</v>
      </c>
      <c r="N1126" s="21">
        <f>H1126+K1126</f>
        <v>0.96</v>
      </c>
      <c r="O1126" s="66"/>
      <c r="P1126" s="66"/>
      <c r="Q1126" s="68"/>
    </row>
    <row r="1127" spans="1:17" ht="21.75" customHeight="1" x14ac:dyDescent="0.2">
      <c r="A1127" s="80" t="s">
        <v>2276</v>
      </c>
      <c r="B1127" s="48">
        <v>4</v>
      </c>
      <c r="C1127" s="10" t="s">
        <v>2288</v>
      </c>
      <c r="D1127" s="98" t="s">
        <v>2281</v>
      </c>
      <c r="E1127" s="52" t="s">
        <v>2289</v>
      </c>
      <c r="F1127" s="54">
        <f>F1128+G1128+H1128</f>
        <v>28.32</v>
      </c>
      <c r="G1127" s="90"/>
      <c r="H1127" s="91"/>
      <c r="I1127" s="54">
        <f>I1128+J1128+K1128</f>
        <v>43.13</v>
      </c>
      <c r="J1127" s="90"/>
      <c r="K1127" s="91"/>
      <c r="L1127" s="54">
        <f>L1128+M1128+N1128</f>
        <v>71.45</v>
      </c>
      <c r="M1127" s="90"/>
      <c r="N1127" s="91"/>
      <c r="O1127" s="65" t="s">
        <v>126</v>
      </c>
      <c r="P1127" s="65" t="s">
        <v>2290</v>
      </c>
      <c r="Q1127" s="67"/>
    </row>
    <row r="1128" spans="1:17" ht="21.75" customHeight="1" x14ac:dyDescent="0.2">
      <c r="A1128" s="81"/>
      <c r="B1128" s="49"/>
      <c r="C1128" s="14" t="s">
        <v>1935</v>
      </c>
      <c r="D1128" s="95"/>
      <c r="E1128" s="53"/>
      <c r="F1128" s="21"/>
      <c r="G1128" s="21">
        <v>28.32</v>
      </c>
      <c r="H1128" s="21"/>
      <c r="I1128" s="21"/>
      <c r="J1128" s="21">
        <v>43.13</v>
      </c>
      <c r="K1128" s="21"/>
      <c r="L1128" s="21">
        <f>F1128+I1128</f>
        <v>0</v>
      </c>
      <c r="M1128" s="21">
        <f>G1128+J1128</f>
        <v>71.45</v>
      </c>
      <c r="N1128" s="21">
        <f>H1128+K1128</f>
        <v>0</v>
      </c>
      <c r="O1128" s="66"/>
      <c r="P1128" s="66"/>
      <c r="Q1128" s="68"/>
    </row>
    <row r="1129" spans="1:17" ht="30" customHeight="1" x14ac:dyDescent="0.2">
      <c r="A1129" s="80" t="s">
        <v>2276</v>
      </c>
      <c r="B1129" s="48">
        <v>5</v>
      </c>
      <c r="C1129" s="10" t="s">
        <v>1597</v>
      </c>
      <c r="D1129" s="98" t="s">
        <v>589</v>
      </c>
      <c r="E1129" s="52" t="s">
        <v>2291</v>
      </c>
      <c r="F1129" s="54">
        <f>F1130+G1130+H1130</f>
        <v>0</v>
      </c>
      <c r="G1129" s="90"/>
      <c r="H1129" s="91"/>
      <c r="I1129" s="54">
        <f>I1130+J1130+K1130</f>
        <v>46</v>
      </c>
      <c r="J1129" s="90"/>
      <c r="K1129" s="91"/>
      <c r="L1129" s="54">
        <f>L1130+M1130+N1130</f>
        <v>46</v>
      </c>
      <c r="M1129" s="90"/>
      <c r="N1129" s="91"/>
      <c r="O1129" s="65" t="s">
        <v>194</v>
      </c>
      <c r="P1129" s="65" t="s">
        <v>42</v>
      </c>
      <c r="Q1129" s="67"/>
    </row>
    <row r="1130" spans="1:17" ht="30" customHeight="1" x14ac:dyDescent="0.2">
      <c r="A1130" s="81"/>
      <c r="B1130" s="49"/>
      <c r="C1130" s="14" t="s">
        <v>2292</v>
      </c>
      <c r="D1130" s="95"/>
      <c r="E1130" s="53"/>
      <c r="F1130" s="21"/>
      <c r="G1130" s="21"/>
      <c r="H1130" s="21"/>
      <c r="I1130" s="21"/>
      <c r="J1130" s="21">
        <v>46</v>
      </c>
      <c r="K1130" s="21"/>
      <c r="L1130" s="21">
        <f>F1130+I1130</f>
        <v>0</v>
      </c>
      <c r="M1130" s="21">
        <f>G1130+J1130</f>
        <v>46</v>
      </c>
      <c r="N1130" s="21">
        <f>H1130+K1130</f>
        <v>0</v>
      </c>
      <c r="O1130" s="66"/>
      <c r="P1130" s="66"/>
      <c r="Q1130" s="68"/>
    </row>
    <row r="1131" spans="1:17" ht="21.75" customHeight="1" x14ac:dyDescent="0.2">
      <c r="A1131" s="80" t="s">
        <v>2276</v>
      </c>
      <c r="B1131" s="48">
        <v>6</v>
      </c>
      <c r="C1131" s="10" t="s">
        <v>2293</v>
      </c>
      <c r="D1131" s="98" t="s">
        <v>1874</v>
      </c>
      <c r="E1131" s="52" t="s">
        <v>1192</v>
      </c>
      <c r="F1131" s="54">
        <f>F1132+G1132+H1132</f>
        <v>0</v>
      </c>
      <c r="G1131" s="90"/>
      <c r="H1131" s="91"/>
      <c r="I1131" s="54">
        <f>I1132+J1132+K1132</f>
        <v>1.42</v>
      </c>
      <c r="J1131" s="90"/>
      <c r="K1131" s="91"/>
      <c r="L1131" s="54">
        <f>L1132+M1132+N1132</f>
        <v>1.42</v>
      </c>
      <c r="M1131" s="90"/>
      <c r="N1131" s="91"/>
      <c r="O1131" s="65" t="s">
        <v>118</v>
      </c>
      <c r="P1131" s="65" t="s">
        <v>877</v>
      </c>
      <c r="Q1131" s="67" t="s">
        <v>86</v>
      </c>
    </row>
    <row r="1132" spans="1:17" ht="21.75" customHeight="1" x14ac:dyDescent="0.2">
      <c r="A1132" s="81"/>
      <c r="B1132" s="49"/>
      <c r="C1132" s="14" t="s">
        <v>982</v>
      </c>
      <c r="D1132" s="95"/>
      <c r="E1132" s="53"/>
      <c r="F1132" s="21"/>
      <c r="G1132" s="21"/>
      <c r="H1132" s="21"/>
      <c r="I1132" s="21"/>
      <c r="J1132" s="21">
        <v>1.42</v>
      </c>
      <c r="K1132" s="21"/>
      <c r="L1132" s="21">
        <f>F1132+I1132</f>
        <v>0</v>
      </c>
      <c r="M1132" s="21">
        <f>G1132+J1132</f>
        <v>1.42</v>
      </c>
      <c r="N1132" s="21">
        <f>H1132+K1132</f>
        <v>0</v>
      </c>
      <c r="O1132" s="66"/>
      <c r="P1132" s="66"/>
      <c r="Q1132" s="68"/>
    </row>
    <row r="1133" spans="1:17" ht="21.75" customHeight="1" x14ac:dyDescent="0.2">
      <c r="A1133" s="80" t="s">
        <v>2276</v>
      </c>
      <c r="B1133" s="48">
        <v>7</v>
      </c>
      <c r="C1133" s="27" t="s">
        <v>530</v>
      </c>
      <c r="D1133" s="94" t="s">
        <v>1653</v>
      </c>
      <c r="E1133" s="50" t="s">
        <v>2282</v>
      </c>
      <c r="F1133" s="54">
        <f>F1134+G1134+H1134</f>
        <v>0</v>
      </c>
      <c r="G1133" s="90"/>
      <c r="H1133" s="91"/>
      <c r="I1133" s="54">
        <f>I1134+J1134+K1134</f>
        <v>22.64</v>
      </c>
      <c r="J1133" s="90"/>
      <c r="K1133" s="91"/>
      <c r="L1133" s="54">
        <f>L1134+M1134+N1134</f>
        <v>22.64</v>
      </c>
      <c r="M1133" s="90"/>
      <c r="N1133" s="91"/>
      <c r="O1133" s="100" t="s">
        <v>2014</v>
      </c>
      <c r="P1133" s="100" t="s">
        <v>2294</v>
      </c>
      <c r="Q1133" s="67"/>
    </row>
    <row r="1134" spans="1:17" ht="21.75" customHeight="1" x14ac:dyDescent="0.2">
      <c r="A1134" s="81"/>
      <c r="B1134" s="49"/>
      <c r="C1134" s="27" t="s">
        <v>1270</v>
      </c>
      <c r="D1134" s="95"/>
      <c r="E1134" s="51"/>
      <c r="F1134" s="33"/>
      <c r="G1134" s="21"/>
      <c r="H1134" s="34"/>
      <c r="I1134" s="33">
        <v>21.94</v>
      </c>
      <c r="J1134" s="21">
        <v>0.7</v>
      </c>
      <c r="K1134" s="34"/>
      <c r="L1134" s="33">
        <f>F1134+I1134</f>
        <v>21.94</v>
      </c>
      <c r="M1134" s="21">
        <f>G1134+J1134</f>
        <v>0.7</v>
      </c>
      <c r="N1134" s="34">
        <f>H1134+K1134</f>
        <v>0</v>
      </c>
      <c r="O1134" s="101"/>
      <c r="P1134" s="101"/>
      <c r="Q1134" s="68"/>
    </row>
    <row r="1135" spans="1:17" ht="21.75" customHeight="1" x14ac:dyDescent="0.2">
      <c r="A1135" s="80" t="s">
        <v>2276</v>
      </c>
      <c r="B1135" s="48"/>
      <c r="C1135" s="10"/>
      <c r="D1135" s="69"/>
      <c r="E1135" s="71"/>
      <c r="F1135" s="73">
        <f>F1136+G1136+H1136</f>
        <v>32.760000000000005</v>
      </c>
      <c r="G1135" s="74"/>
      <c r="H1135" s="75"/>
      <c r="I1135" s="73">
        <f>I1136+J1136+K1136</f>
        <v>149.25</v>
      </c>
      <c r="J1135" s="74"/>
      <c r="K1135" s="75"/>
      <c r="L1135" s="73">
        <f>L1136+M1136+N1136</f>
        <v>182.01000000000002</v>
      </c>
      <c r="M1135" s="74"/>
      <c r="N1135" s="75"/>
      <c r="O1135" s="76"/>
      <c r="P1135" s="76"/>
      <c r="Q1135" s="78"/>
    </row>
    <row r="1136" spans="1:17" ht="21.75" customHeight="1" x14ac:dyDescent="0.2">
      <c r="A1136" s="81"/>
      <c r="B1136" s="49"/>
      <c r="C1136" s="14" t="s">
        <v>117</v>
      </c>
      <c r="D1136" s="70"/>
      <c r="E1136" s="72"/>
      <c r="F1136" s="26">
        <f t="shared" ref="F1136:M1136" si="39">F1122+F1124+F1126+F1128+F1130+F1132+F1134</f>
        <v>0</v>
      </c>
      <c r="G1136" s="26">
        <f t="shared" si="39"/>
        <v>28.830000000000002</v>
      </c>
      <c r="H1136" s="26">
        <f t="shared" si="39"/>
        <v>3.93</v>
      </c>
      <c r="I1136" s="26">
        <f t="shared" si="39"/>
        <v>48.650000000000006</v>
      </c>
      <c r="J1136" s="26">
        <f t="shared" si="39"/>
        <v>91.350000000000009</v>
      </c>
      <c r="K1136" s="26">
        <f t="shared" si="39"/>
        <v>9.25</v>
      </c>
      <c r="L1136" s="26">
        <f t="shared" si="39"/>
        <v>48.650000000000006</v>
      </c>
      <c r="M1136" s="26">
        <f t="shared" si="39"/>
        <v>120.18</v>
      </c>
      <c r="N1136" s="26">
        <f>N1122+N1124+N1126+N1128+N1130+N1132</f>
        <v>13.18</v>
      </c>
      <c r="O1136" s="77"/>
      <c r="P1136" s="77"/>
      <c r="Q1136" s="79"/>
    </row>
    <row r="1137" spans="1:17" ht="21.75" customHeight="1" x14ac:dyDescent="0.2">
      <c r="A1137" s="80" t="s">
        <v>2295</v>
      </c>
      <c r="B1137" s="48">
        <v>1</v>
      </c>
      <c r="C1137" s="10" t="s">
        <v>1287</v>
      </c>
      <c r="D1137" s="98" t="s">
        <v>2296</v>
      </c>
      <c r="E1137" s="52" t="s">
        <v>2149</v>
      </c>
      <c r="F1137" s="54">
        <f>F1138+G1138+H1138</f>
        <v>1.5</v>
      </c>
      <c r="G1137" s="90"/>
      <c r="H1137" s="91"/>
      <c r="I1137" s="54">
        <f>I1138+J1138+K1138</f>
        <v>1.8</v>
      </c>
      <c r="J1137" s="90"/>
      <c r="K1137" s="91"/>
      <c r="L1137" s="54">
        <f>L1138+M1138+N1138</f>
        <v>3.3</v>
      </c>
      <c r="M1137" s="90"/>
      <c r="N1137" s="91"/>
      <c r="O1137" s="65" t="s">
        <v>396</v>
      </c>
      <c r="P1137" s="65" t="s">
        <v>2297</v>
      </c>
      <c r="Q1137" s="67"/>
    </row>
    <row r="1138" spans="1:17" ht="21.75" customHeight="1" x14ac:dyDescent="0.2">
      <c r="A1138" s="81"/>
      <c r="B1138" s="49"/>
      <c r="C1138" s="14" t="s">
        <v>2298</v>
      </c>
      <c r="D1138" s="95"/>
      <c r="E1138" s="53"/>
      <c r="F1138" s="21"/>
      <c r="G1138" s="21"/>
      <c r="H1138" s="21">
        <v>1.5</v>
      </c>
      <c r="I1138" s="21"/>
      <c r="J1138" s="21"/>
      <c r="K1138" s="21">
        <v>1.8</v>
      </c>
      <c r="L1138" s="21">
        <f>F1138+I1138</f>
        <v>0</v>
      </c>
      <c r="M1138" s="21">
        <f>G1138+J1138</f>
        <v>0</v>
      </c>
      <c r="N1138" s="21">
        <f>H1138+K1138</f>
        <v>3.3</v>
      </c>
      <c r="O1138" s="66"/>
      <c r="P1138" s="66"/>
      <c r="Q1138" s="68"/>
    </row>
    <row r="1139" spans="1:17" ht="30" customHeight="1" x14ac:dyDescent="0.2">
      <c r="A1139" s="80" t="s">
        <v>2295</v>
      </c>
      <c r="B1139" s="48">
        <v>2</v>
      </c>
      <c r="C1139" s="10" t="s">
        <v>2299</v>
      </c>
      <c r="D1139" s="98" t="s">
        <v>2296</v>
      </c>
      <c r="E1139" s="52" t="s">
        <v>2149</v>
      </c>
      <c r="F1139" s="54">
        <f>F1140+G1140+H1140</f>
        <v>1.74</v>
      </c>
      <c r="G1139" s="90"/>
      <c r="H1139" s="91"/>
      <c r="I1139" s="54">
        <f>I1140+J1140+K1140</f>
        <v>1.62</v>
      </c>
      <c r="J1139" s="90"/>
      <c r="K1139" s="91"/>
      <c r="L1139" s="54">
        <f>L1140+M1140+N1140</f>
        <v>3.3600000000000003</v>
      </c>
      <c r="M1139" s="90"/>
      <c r="N1139" s="91"/>
      <c r="O1139" s="65" t="s">
        <v>396</v>
      </c>
      <c r="P1139" s="65" t="s">
        <v>2133</v>
      </c>
      <c r="Q1139" s="67"/>
    </row>
    <row r="1140" spans="1:17" ht="30" customHeight="1" x14ac:dyDescent="0.2">
      <c r="A1140" s="81"/>
      <c r="B1140" s="49"/>
      <c r="C1140" s="14" t="s">
        <v>1056</v>
      </c>
      <c r="D1140" s="95"/>
      <c r="E1140" s="53"/>
      <c r="F1140" s="21"/>
      <c r="G1140" s="21"/>
      <c r="H1140" s="21">
        <v>1.74</v>
      </c>
      <c r="I1140" s="21"/>
      <c r="J1140" s="21"/>
      <c r="K1140" s="21">
        <v>1.62</v>
      </c>
      <c r="L1140" s="21">
        <f>F1140+I1140</f>
        <v>0</v>
      </c>
      <c r="M1140" s="21">
        <f>G1140+J1140</f>
        <v>0</v>
      </c>
      <c r="N1140" s="21">
        <f>H1140+K1140</f>
        <v>3.3600000000000003</v>
      </c>
      <c r="O1140" s="66"/>
      <c r="P1140" s="66"/>
      <c r="Q1140" s="68"/>
    </row>
    <row r="1141" spans="1:17" ht="30" customHeight="1" x14ac:dyDescent="0.2">
      <c r="A1141" s="80" t="s">
        <v>2295</v>
      </c>
      <c r="B1141" s="48">
        <v>3</v>
      </c>
      <c r="C1141" s="10" t="s">
        <v>2300</v>
      </c>
      <c r="D1141" s="98" t="s">
        <v>2301</v>
      </c>
      <c r="E1141" s="52" t="s">
        <v>919</v>
      </c>
      <c r="F1141" s="54">
        <f>F1142+G1142+H1142</f>
        <v>0</v>
      </c>
      <c r="G1141" s="90"/>
      <c r="H1141" s="91"/>
      <c r="I1141" s="54">
        <f>I1142+J1142+K1142</f>
        <v>2.8</v>
      </c>
      <c r="J1141" s="90"/>
      <c r="K1141" s="91"/>
      <c r="L1141" s="54">
        <f>L1142+M1142+N1142</f>
        <v>2.8</v>
      </c>
      <c r="M1141" s="90"/>
      <c r="N1141" s="91"/>
      <c r="O1141" s="65" t="s">
        <v>1097</v>
      </c>
      <c r="P1141" s="65" t="s">
        <v>2302</v>
      </c>
      <c r="Q1141" s="67" t="s">
        <v>86</v>
      </c>
    </row>
    <row r="1142" spans="1:17" ht="30" customHeight="1" x14ac:dyDescent="0.2">
      <c r="A1142" s="81"/>
      <c r="B1142" s="49"/>
      <c r="C1142" s="14" t="s">
        <v>2303</v>
      </c>
      <c r="D1142" s="95"/>
      <c r="E1142" s="53"/>
      <c r="F1142" s="21"/>
      <c r="G1142" s="21"/>
      <c r="H1142" s="21"/>
      <c r="I1142" s="21"/>
      <c r="J1142" s="21"/>
      <c r="K1142" s="21">
        <v>2.8</v>
      </c>
      <c r="L1142" s="21">
        <f>F1142+I1142</f>
        <v>0</v>
      </c>
      <c r="M1142" s="21">
        <f>G1142+J1142</f>
        <v>0</v>
      </c>
      <c r="N1142" s="21">
        <f>H1142+K1142</f>
        <v>2.8</v>
      </c>
      <c r="O1142" s="66"/>
      <c r="P1142" s="66"/>
      <c r="Q1142" s="68"/>
    </row>
    <row r="1143" spans="1:17" ht="30" customHeight="1" x14ac:dyDescent="0.2">
      <c r="A1143" s="80" t="s">
        <v>2295</v>
      </c>
      <c r="B1143" s="48">
        <v>4</v>
      </c>
      <c r="C1143" s="10" t="s">
        <v>2304</v>
      </c>
      <c r="D1143" s="98" t="s">
        <v>2301</v>
      </c>
      <c r="E1143" s="52" t="s">
        <v>743</v>
      </c>
      <c r="F1143" s="54">
        <f>F1144+G1144+H1144</f>
        <v>0</v>
      </c>
      <c r="G1143" s="90"/>
      <c r="H1143" s="91"/>
      <c r="I1143" s="54">
        <f>I1144+J1144+K1144</f>
        <v>3.9</v>
      </c>
      <c r="J1143" s="90"/>
      <c r="K1143" s="91"/>
      <c r="L1143" s="54">
        <f>L1144+M1144+N1144</f>
        <v>3.9</v>
      </c>
      <c r="M1143" s="90"/>
      <c r="N1143" s="91"/>
      <c r="O1143" s="65" t="s">
        <v>396</v>
      </c>
      <c r="P1143" s="65" t="s">
        <v>2305</v>
      </c>
      <c r="Q1143" s="67"/>
    </row>
    <row r="1144" spans="1:17" ht="30" customHeight="1" x14ac:dyDescent="0.2">
      <c r="A1144" s="81"/>
      <c r="B1144" s="49"/>
      <c r="C1144" s="14" t="s">
        <v>2306</v>
      </c>
      <c r="D1144" s="95"/>
      <c r="E1144" s="53"/>
      <c r="F1144" s="21"/>
      <c r="G1144" s="21"/>
      <c r="H1144" s="21"/>
      <c r="I1144" s="21"/>
      <c r="J1144" s="21">
        <v>3.9</v>
      </c>
      <c r="K1144" s="21"/>
      <c r="L1144" s="21">
        <f>F1144+I1144</f>
        <v>0</v>
      </c>
      <c r="M1144" s="21">
        <f>G1144+J1144</f>
        <v>3.9</v>
      </c>
      <c r="N1144" s="21">
        <f>H1144+K1144</f>
        <v>0</v>
      </c>
      <c r="O1144" s="66"/>
      <c r="P1144" s="66"/>
      <c r="Q1144" s="68"/>
    </row>
    <row r="1145" spans="1:17" ht="30" customHeight="1" x14ac:dyDescent="0.2">
      <c r="A1145" s="80" t="s">
        <v>2295</v>
      </c>
      <c r="B1145" s="48">
        <v>5</v>
      </c>
      <c r="C1145" s="10" t="s">
        <v>2307</v>
      </c>
      <c r="D1145" s="98" t="s">
        <v>2308</v>
      </c>
      <c r="E1145" s="52" t="s">
        <v>2172</v>
      </c>
      <c r="F1145" s="54">
        <f>F1146+G1146+H1146</f>
        <v>0</v>
      </c>
      <c r="G1145" s="90"/>
      <c r="H1145" s="91"/>
      <c r="I1145" s="54">
        <f>I1146+J1146+K1146</f>
        <v>1.7</v>
      </c>
      <c r="J1145" s="90"/>
      <c r="K1145" s="91"/>
      <c r="L1145" s="54">
        <f>L1146+M1146+N1146</f>
        <v>1.7</v>
      </c>
      <c r="M1145" s="90"/>
      <c r="N1145" s="91"/>
      <c r="O1145" s="65" t="s">
        <v>569</v>
      </c>
      <c r="P1145" s="65" t="s">
        <v>1622</v>
      </c>
      <c r="Q1145" s="67"/>
    </row>
    <row r="1146" spans="1:17" ht="30" customHeight="1" x14ac:dyDescent="0.2">
      <c r="A1146" s="81"/>
      <c r="B1146" s="49"/>
      <c r="C1146" s="14" t="s">
        <v>1104</v>
      </c>
      <c r="D1146" s="95"/>
      <c r="E1146" s="53"/>
      <c r="F1146" s="21"/>
      <c r="G1146" s="21"/>
      <c r="H1146" s="21"/>
      <c r="I1146" s="21"/>
      <c r="J1146" s="21"/>
      <c r="K1146" s="21">
        <v>1.7</v>
      </c>
      <c r="L1146" s="21">
        <f>F1146+I1146</f>
        <v>0</v>
      </c>
      <c r="M1146" s="21">
        <f>G1146+J1146</f>
        <v>0</v>
      </c>
      <c r="N1146" s="21">
        <f>H1146+K1146</f>
        <v>1.7</v>
      </c>
      <c r="O1146" s="66"/>
      <c r="P1146" s="66"/>
      <c r="Q1146" s="68"/>
    </row>
    <row r="1147" spans="1:17" ht="22.5" customHeight="1" x14ac:dyDescent="0.2">
      <c r="A1147" s="80" t="s">
        <v>2295</v>
      </c>
      <c r="B1147" s="48">
        <v>6</v>
      </c>
      <c r="C1147" s="10" t="s">
        <v>2309</v>
      </c>
      <c r="D1147" s="98" t="s">
        <v>2308</v>
      </c>
      <c r="E1147" s="52" t="s">
        <v>2172</v>
      </c>
      <c r="F1147" s="54">
        <f>F1148+G1148+H1148</f>
        <v>0</v>
      </c>
      <c r="G1147" s="90"/>
      <c r="H1147" s="91"/>
      <c r="I1147" s="54">
        <f>I1148+J1148+K1148</f>
        <v>1.1000000000000001</v>
      </c>
      <c r="J1147" s="90"/>
      <c r="K1147" s="91"/>
      <c r="L1147" s="54">
        <f>L1148+M1148+N1148</f>
        <v>1.1000000000000001</v>
      </c>
      <c r="M1147" s="90"/>
      <c r="N1147" s="91"/>
      <c r="O1147" s="65" t="s">
        <v>569</v>
      </c>
      <c r="P1147" s="65" t="s">
        <v>1622</v>
      </c>
      <c r="Q1147" s="67"/>
    </row>
    <row r="1148" spans="1:17" ht="32.25" customHeight="1" x14ac:dyDescent="0.2">
      <c r="A1148" s="81"/>
      <c r="B1148" s="49"/>
      <c r="C1148" s="14" t="s">
        <v>2310</v>
      </c>
      <c r="D1148" s="95"/>
      <c r="E1148" s="53"/>
      <c r="F1148" s="21"/>
      <c r="G1148" s="21"/>
      <c r="H1148" s="21"/>
      <c r="I1148" s="21"/>
      <c r="J1148" s="21"/>
      <c r="K1148" s="21">
        <v>1.1000000000000001</v>
      </c>
      <c r="L1148" s="21">
        <f>F1148+I1148</f>
        <v>0</v>
      </c>
      <c r="M1148" s="21">
        <f>G1148+J1148</f>
        <v>0</v>
      </c>
      <c r="N1148" s="21">
        <f>H1148+K1148</f>
        <v>1.1000000000000001</v>
      </c>
      <c r="O1148" s="66"/>
      <c r="P1148" s="66"/>
      <c r="Q1148" s="68"/>
    </row>
    <row r="1149" spans="1:17" ht="22.5" customHeight="1" x14ac:dyDescent="0.2">
      <c r="A1149" s="80" t="s">
        <v>2295</v>
      </c>
      <c r="B1149" s="48"/>
      <c r="C1149" s="10"/>
      <c r="D1149" s="69"/>
      <c r="E1149" s="71"/>
      <c r="F1149" s="73">
        <f>F1150+G1150+H1150</f>
        <v>3.24</v>
      </c>
      <c r="G1149" s="74"/>
      <c r="H1149" s="75"/>
      <c r="I1149" s="73">
        <f>I1150+J1150+K1150</f>
        <v>12.92</v>
      </c>
      <c r="J1149" s="74"/>
      <c r="K1149" s="75"/>
      <c r="L1149" s="73">
        <f>L1150+M1150+N1150</f>
        <v>16.16</v>
      </c>
      <c r="M1149" s="74"/>
      <c r="N1149" s="75"/>
      <c r="O1149" s="76"/>
      <c r="P1149" s="76"/>
      <c r="Q1149" s="78"/>
    </row>
    <row r="1150" spans="1:17" ht="22.5" customHeight="1" x14ac:dyDescent="0.2">
      <c r="A1150" s="81"/>
      <c r="B1150" s="49"/>
      <c r="C1150" s="14" t="s">
        <v>2127</v>
      </c>
      <c r="D1150" s="70"/>
      <c r="E1150" s="72"/>
      <c r="F1150" s="26">
        <f t="shared" ref="F1150:N1150" si="40">F1138+F1140+F1142+F1144+F1146+F1148</f>
        <v>0</v>
      </c>
      <c r="G1150" s="26">
        <f t="shared" si="40"/>
        <v>0</v>
      </c>
      <c r="H1150" s="26">
        <f t="shared" si="40"/>
        <v>3.24</v>
      </c>
      <c r="I1150" s="26">
        <f t="shared" si="40"/>
        <v>0</v>
      </c>
      <c r="J1150" s="26">
        <f t="shared" si="40"/>
        <v>3.9</v>
      </c>
      <c r="K1150" s="26">
        <f t="shared" si="40"/>
        <v>9.02</v>
      </c>
      <c r="L1150" s="26">
        <f t="shared" si="40"/>
        <v>0</v>
      </c>
      <c r="M1150" s="26">
        <f t="shared" si="40"/>
        <v>3.9</v>
      </c>
      <c r="N1150" s="26">
        <f t="shared" si="40"/>
        <v>12.26</v>
      </c>
      <c r="O1150" s="77"/>
      <c r="P1150" s="77"/>
      <c r="Q1150" s="79"/>
    </row>
    <row r="1151" spans="1:17" ht="22.5" customHeight="1" x14ac:dyDescent="0.2">
      <c r="A1151" s="80" t="s">
        <v>2312</v>
      </c>
      <c r="B1151" s="48">
        <v>1</v>
      </c>
      <c r="C1151" s="10" t="s">
        <v>551</v>
      </c>
      <c r="D1151" s="98" t="s">
        <v>637</v>
      </c>
      <c r="E1151" s="84" t="s">
        <v>2313</v>
      </c>
      <c r="F1151" s="54">
        <f>F1152+G1152+H1152</f>
        <v>0</v>
      </c>
      <c r="G1151" s="90"/>
      <c r="H1151" s="91"/>
      <c r="I1151" s="54">
        <f>I1152+J1152+K1152</f>
        <v>119.87</v>
      </c>
      <c r="J1151" s="90"/>
      <c r="K1151" s="91"/>
      <c r="L1151" s="54">
        <f>L1152+M1152+N1152</f>
        <v>119.87</v>
      </c>
      <c r="M1151" s="90"/>
      <c r="N1151" s="91"/>
      <c r="O1151" s="65" t="s">
        <v>194</v>
      </c>
      <c r="P1151" s="65" t="s">
        <v>2314</v>
      </c>
      <c r="Q1151" s="67"/>
    </row>
    <row r="1152" spans="1:17" ht="22.5" customHeight="1" x14ac:dyDescent="0.2">
      <c r="A1152" s="81"/>
      <c r="B1152" s="49"/>
      <c r="C1152" s="14" t="s">
        <v>1291</v>
      </c>
      <c r="D1152" s="95"/>
      <c r="E1152" s="85"/>
      <c r="F1152" s="21"/>
      <c r="G1152" s="21"/>
      <c r="H1152" s="21"/>
      <c r="I1152" s="21">
        <v>119.87</v>
      </c>
      <c r="J1152" s="21"/>
      <c r="K1152" s="21"/>
      <c r="L1152" s="21">
        <f>F1152+I1152</f>
        <v>119.87</v>
      </c>
      <c r="M1152" s="21">
        <f>G1152+J1152</f>
        <v>0</v>
      </c>
      <c r="N1152" s="21">
        <f>H1152+K1152</f>
        <v>0</v>
      </c>
      <c r="O1152" s="66"/>
      <c r="P1152" s="66"/>
      <c r="Q1152" s="68"/>
    </row>
    <row r="1153" spans="1:17" ht="22.5" customHeight="1" x14ac:dyDescent="0.2">
      <c r="A1153" s="80" t="s">
        <v>2312</v>
      </c>
      <c r="B1153" s="48">
        <v>2</v>
      </c>
      <c r="C1153" s="10" t="s">
        <v>2315</v>
      </c>
      <c r="D1153" s="98" t="s">
        <v>637</v>
      </c>
      <c r="E1153" s="52" t="s">
        <v>2316</v>
      </c>
      <c r="F1153" s="54">
        <f>F1154+G1154+H1154</f>
        <v>0</v>
      </c>
      <c r="G1153" s="90"/>
      <c r="H1153" s="91"/>
      <c r="I1153" s="54">
        <f>I1154+J1154+K1154</f>
        <v>64.099999999999994</v>
      </c>
      <c r="J1153" s="90"/>
      <c r="K1153" s="91"/>
      <c r="L1153" s="54">
        <f>L1154+M1154+N1154</f>
        <v>64.099999999999994</v>
      </c>
      <c r="M1153" s="90"/>
      <c r="N1153" s="91"/>
      <c r="O1153" s="65" t="s">
        <v>194</v>
      </c>
      <c r="P1153" s="65" t="s">
        <v>2317</v>
      </c>
      <c r="Q1153" s="67"/>
    </row>
    <row r="1154" spans="1:17" ht="22.5" customHeight="1" x14ac:dyDescent="0.2">
      <c r="A1154" s="81"/>
      <c r="B1154" s="49"/>
      <c r="C1154" s="14" t="s">
        <v>2318</v>
      </c>
      <c r="D1154" s="95"/>
      <c r="E1154" s="53"/>
      <c r="F1154" s="21"/>
      <c r="G1154" s="21"/>
      <c r="H1154" s="21"/>
      <c r="I1154" s="21">
        <v>64.099999999999994</v>
      </c>
      <c r="J1154" s="21"/>
      <c r="K1154" s="21"/>
      <c r="L1154" s="21">
        <f>F1154+I1154</f>
        <v>64.099999999999994</v>
      </c>
      <c r="M1154" s="21">
        <f>G1154+J1154</f>
        <v>0</v>
      </c>
      <c r="N1154" s="21">
        <f>H1154+K1154</f>
        <v>0</v>
      </c>
      <c r="O1154" s="66"/>
      <c r="P1154" s="66"/>
      <c r="Q1154" s="68"/>
    </row>
    <row r="1155" spans="1:17" ht="22.5" customHeight="1" x14ac:dyDescent="0.2">
      <c r="A1155" s="80" t="s">
        <v>2312</v>
      </c>
      <c r="B1155" s="48"/>
      <c r="C1155" s="10"/>
      <c r="D1155" s="69"/>
      <c r="E1155" s="71"/>
      <c r="F1155" s="73">
        <f>F1156+G1156+H1156</f>
        <v>0</v>
      </c>
      <c r="G1155" s="74"/>
      <c r="H1155" s="75"/>
      <c r="I1155" s="73">
        <f>I1156+J1156+K1156</f>
        <v>183.97</v>
      </c>
      <c r="J1155" s="74"/>
      <c r="K1155" s="75"/>
      <c r="L1155" s="73">
        <f>L1156+M1156+N1156</f>
        <v>183.97</v>
      </c>
      <c r="M1155" s="74"/>
      <c r="N1155" s="75"/>
      <c r="O1155" s="76"/>
      <c r="P1155" s="76"/>
      <c r="Q1155" s="78"/>
    </row>
    <row r="1156" spans="1:17" ht="22.5" customHeight="1" x14ac:dyDescent="0.2">
      <c r="A1156" s="81"/>
      <c r="B1156" s="49"/>
      <c r="C1156" s="14" t="s">
        <v>1537</v>
      </c>
      <c r="D1156" s="70"/>
      <c r="E1156" s="72"/>
      <c r="F1156" s="26">
        <f t="shared" ref="F1156:N1156" si="41">F1152+F1154</f>
        <v>0</v>
      </c>
      <c r="G1156" s="26">
        <f t="shared" si="41"/>
        <v>0</v>
      </c>
      <c r="H1156" s="26">
        <f t="shared" si="41"/>
        <v>0</v>
      </c>
      <c r="I1156" s="26">
        <f t="shared" si="41"/>
        <v>183.97</v>
      </c>
      <c r="J1156" s="26">
        <f t="shared" si="41"/>
        <v>0</v>
      </c>
      <c r="K1156" s="26">
        <f t="shared" si="41"/>
        <v>0</v>
      </c>
      <c r="L1156" s="26">
        <f t="shared" si="41"/>
        <v>183.97</v>
      </c>
      <c r="M1156" s="26">
        <f t="shared" si="41"/>
        <v>0</v>
      </c>
      <c r="N1156" s="26">
        <f t="shared" si="41"/>
        <v>0</v>
      </c>
      <c r="O1156" s="77"/>
      <c r="P1156" s="77"/>
      <c r="Q1156" s="79"/>
    </row>
    <row r="1157" spans="1:17" ht="22.5" customHeight="1" x14ac:dyDescent="0.2">
      <c r="A1157" s="80" t="s">
        <v>1741</v>
      </c>
      <c r="B1157" s="48">
        <v>1</v>
      </c>
      <c r="C1157" s="10" t="s">
        <v>1561</v>
      </c>
      <c r="D1157" s="98" t="s">
        <v>1919</v>
      </c>
      <c r="E1157" s="52" t="s">
        <v>2319</v>
      </c>
      <c r="F1157" s="54">
        <f>F1158+G1158+H1158</f>
        <v>0</v>
      </c>
      <c r="G1157" s="90"/>
      <c r="H1157" s="91"/>
      <c r="I1157" s="54">
        <f>I1158+J1158+K1158</f>
        <v>113</v>
      </c>
      <c r="J1157" s="90"/>
      <c r="K1157" s="91"/>
      <c r="L1157" s="54">
        <f>L1158+M1158+N1158</f>
        <v>113</v>
      </c>
      <c r="M1157" s="90"/>
      <c r="N1157" s="91"/>
      <c r="O1157" s="65" t="s">
        <v>194</v>
      </c>
      <c r="P1157" s="65" t="s">
        <v>2320</v>
      </c>
      <c r="Q1157" s="67"/>
    </row>
    <row r="1158" spans="1:17" ht="22.5" customHeight="1" x14ac:dyDescent="0.2">
      <c r="A1158" s="81"/>
      <c r="B1158" s="49"/>
      <c r="C1158" s="14" t="s">
        <v>171</v>
      </c>
      <c r="D1158" s="95"/>
      <c r="E1158" s="53"/>
      <c r="F1158" s="21"/>
      <c r="G1158" s="21"/>
      <c r="H1158" s="21"/>
      <c r="I1158" s="21">
        <v>113</v>
      </c>
      <c r="J1158" s="21"/>
      <c r="K1158" s="21"/>
      <c r="L1158" s="21">
        <f>F1158+I1158</f>
        <v>113</v>
      </c>
      <c r="M1158" s="21">
        <f>G1158+J1158</f>
        <v>0</v>
      </c>
      <c r="N1158" s="21">
        <f>H1158+K1158</f>
        <v>0</v>
      </c>
      <c r="O1158" s="66"/>
      <c r="P1158" s="66"/>
      <c r="Q1158" s="68"/>
    </row>
    <row r="1159" spans="1:17" ht="22.5" customHeight="1" x14ac:dyDescent="0.2">
      <c r="A1159" s="80" t="s">
        <v>1741</v>
      </c>
      <c r="B1159" s="48">
        <v>2</v>
      </c>
      <c r="C1159" s="10" t="s">
        <v>2321</v>
      </c>
      <c r="D1159" s="94">
        <v>28277</v>
      </c>
      <c r="E1159" s="52" t="s">
        <v>1303</v>
      </c>
      <c r="F1159" s="54">
        <f>F1160+G1160+H1160</f>
        <v>116</v>
      </c>
      <c r="G1159" s="90"/>
      <c r="H1159" s="91"/>
      <c r="I1159" s="54">
        <f>I1160+J1160+K1160</f>
        <v>0</v>
      </c>
      <c r="J1159" s="90"/>
      <c r="K1159" s="91"/>
      <c r="L1159" s="54">
        <f>L1160+M1160+N1160</f>
        <v>116</v>
      </c>
      <c r="M1159" s="90"/>
      <c r="N1159" s="91"/>
      <c r="O1159" s="65" t="s">
        <v>194</v>
      </c>
      <c r="P1159" s="65" t="s">
        <v>2320</v>
      </c>
      <c r="Q1159" s="67"/>
    </row>
    <row r="1160" spans="1:17" ht="22.5" customHeight="1" x14ac:dyDescent="0.2">
      <c r="A1160" s="81"/>
      <c r="B1160" s="49"/>
      <c r="C1160" s="14" t="s">
        <v>1816</v>
      </c>
      <c r="D1160" s="95"/>
      <c r="E1160" s="53"/>
      <c r="F1160" s="21"/>
      <c r="G1160" s="21">
        <v>116</v>
      </c>
      <c r="H1160" s="21"/>
      <c r="I1160" s="21"/>
      <c r="J1160" s="21"/>
      <c r="K1160" s="21"/>
      <c r="L1160" s="21">
        <f>F1160+I1160</f>
        <v>0</v>
      </c>
      <c r="M1160" s="21">
        <f>G1160+J1160</f>
        <v>116</v>
      </c>
      <c r="N1160" s="21">
        <f>H1160+K1160</f>
        <v>0</v>
      </c>
      <c r="O1160" s="66"/>
      <c r="P1160" s="66"/>
      <c r="Q1160" s="68"/>
    </row>
    <row r="1161" spans="1:17" ht="21.75" customHeight="1" x14ac:dyDescent="0.2">
      <c r="A1161" s="80" t="s">
        <v>1741</v>
      </c>
      <c r="B1161" s="48"/>
      <c r="C1161" s="10"/>
      <c r="D1161" s="69"/>
      <c r="E1161" s="71"/>
      <c r="F1161" s="73">
        <f>F1162+G1162+H1162</f>
        <v>116</v>
      </c>
      <c r="G1161" s="74"/>
      <c r="H1161" s="75"/>
      <c r="I1161" s="73">
        <f>I1162+J1162+K1162</f>
        <v>113</v>
      </c>
      <c r="J1161" s="74"/>
      <c r="K1161" s="75"/>
      <c r="L1161" s="73">
        <f>L1162+M1162+N1162</f>
        <v>229</v>
      </c>
      <c r="M1161" s="74"/>
      <c r="N1161" s="75"/>
      <c r="O1161" s="76"/>
      <c r="P1161" s="76"/>
      <c r="Q1161" s="78"/>
    </row>
    <row r="1162" spans="1:17" ht="21.75" customHeight="1" x14ac:dyDescent="0.2">
      <c r="A1162" s="81"/>
      <c r="B1162" s="49"/>
      <c r="C1162" s="14" t="s">
        <v>1537</v>
      </c>
      <c r="D1162" s="70"/>
      <c r="E1162" s="72"/>
      <c r="F1162" s="26">
        <f t="shared" ref="F1162:N1162" si="42">F1158+F1160</f>
        <v>0</v>
      </c>
      <c r="G1162" s="26">
        <f t="shared" si="42"/>
        <v>116</v>
      </c>
      <c r="H1162" s="26">
        <f t="shared" si="42"/>
        <v>0</v>
      </c>
      <c r="I1162" s="26">
        <f t="shared" si="42"/>
        <v>113</v>
      </c>
      <c r="J1162" s="26">
        <f t="shared" si="42"/>
        <v>0</v>
      </c>
      <c r="K1162" s="26">
        <f t="shared" si="42"/>
        <v>0</v>
      </c>
      <c r="L1162" s="26">
        <f t="shared" si="42"/>
        <v>113</v>
      </c>
      <c r="M1162" s="26">
        <f t="shared" si="42"/>
        <v>116</v>
      </c>
      <c r="N1162" s="26">
        <f t="shared" si="42"/>
        <v>0</v>
      </c>
      <c r="O1162" s="77"/>
      <c r="P1162" s="77"/>
      <c r="Q1162" s="79"/>
    </row>
    <row r="1163" spans="1:17" ht="30" customHeight="1" x14ac:dyDescent="0.2">
      <c r="A1163" s="80" t="s">
        <v>2322</v>
      </c>
      <c r="B1163" s="48">
        <v>1</v>
      </c>
      <c r="C1163" s="10" t="s">
        <v>2323</v>
      </c>
      <c r="D1163" s="98" t="s">
        <v>1797</v>
      </c>
      <c r="E1163" s="52" t="s">
        <v>2324</v>
      </c>
      <c r="F1163" s="54">
        <f>F1164+G1164+H1164</f>
        <v>117.04</v>
      </c>
      <c r="G1163" s="90"/>
      <c r="H1163" s="91"/>
      <c r="I1163" s="54">
        <f>I1164+J1164+K1164</f>
        <v>13.21</v>
      </c>
      <c r="J1163" s="90"/>
      <c r="K1163" s="91"/>
      <c r="L1163" s="54">
        <f>L1164+M1164+N1164</f>
        <v>130.25</v>
      </c>
      <c r="M1163" s="90"/>
      <c r="N1163" s="91"/>
      <c r="O1163" s="65" t="s">
        <v>194</v>
      </c>
      <c r="P1163" s="65" t="s">
        <v>2325</v>
      </c>
      <c r="Q1163" s="67"/>
    </row>
    <row r="1164" spans="1:17" ht="30" customHeight="1" x14ac:dyDescent="0.2">
      <c r="A1164" s="81"/>
      <c r="B1164" s="49"/>
      <c r="C1164" s="14" t="s">
        <v>723</v>
      </c>
      <c r="D1164" s="95"/>
      <c r="E1164" s="53"/>
      <c r="F1164" s="21"/>
      <c r="G1164" s="21">
        <v>117.04</v>
      </c>
      <c r="H1164" s="21"/>
      <c r="I1164" s="21"/>
      <c r="J1164" s="21">
        <v>13.21</v>
      </c>
      <c r="K1164" s="21"/>
      <c r="L1164" s="21">
        <f>F1164+I1164</f>
        <v>0</v>
      </c>
      <c r="M1164" s="21">
        <f>G1164+J1164</f>
        <v>130.25</v>
      </c>
      <c r="N1164" s="21">
        <f>H1164+K1164</f>
        <v>0</v>
      </c>
      <c r="O1164" s="66"/>
      <c r="P1164" s="66"/>
      <c r="Q1164" s="68"/>
    </row>
    <row r="1165" spans="1:17" ht="30.75" customHeight="1" x14ac:dyDescent="0.2">
      <c r="A1165" s="80" t="s">
        <v>2322</v>
      </c>
      <c r="B1165" s="48">
        <v>2</v>
      </c>
      <c r="C1165" s="10" t="s">
        <v>2060</v>
      </c>
      <c r="D1165" s="98" t="s">
        <v>1797</v>
      </c>
      <c r="E1165" s="52" t="s">
        <v>2324</v>
      </c>
      <c r="F1165" s="54">
        <f>F1166+G1166+H1166</f>
        <v>168.27</v>
      </c>
      <c r="G1165" s="90"/>
      <c r="H1165" s="91"/>
      <c r="I1165" s="54">
        <f>I1166+J1166+K1166</f>
        <v>46.98</v>
      </c>
      <c r="J1165" s="90"/>
      <c r="K1165" s="91"/>
      <c r="L1165" s="54">
        <f>L1166+M1166+N1166</f>
        <v>215.25</v>
      </c>
      <c r="M1165" s="90"/>
      <c r="N1165" s="91"/>
      <c r="O1165" s="65" t="s">
        <v>149</v>
      </c>
      <c r="P1165" s="65" t="s">
        <v>517</v>
      </c>
      <c r="Q1165" s="67"/>
    </row>
    <row r="1166" spans="1:17" ht="30.75" customHeight="1" x14ac:dyDescent="0.2">
      <c r="A1166" s="81"/>
      <c r="B1166" s="49"/>
      <c r="C1166" s="14" t="s">
        <v>841</v>
      </c>
      <c r="D1166" s="95"/>
      <c r="E1166" s="53"/>
      <c r="F1166" s="21"/>
      <c r="G1166" s="21">
        <v>168.27</v>
      </c>
      <c r="H1166" s="21"/>
      <c r="I1166" s="21"/>
      <c r="J1166" s="21">
        <v>46.98</v>
      </c>
      <c r="K1166" s="21"/>
      <c r="L1166" s="21">
        <f>F1166+I1166</f>
        <v>0</v>
      </c>
      <c r="M1166" s="21">
        <f>G1166+J1166</f>
        <v>215.25</v>
      </c>
      <c r="N1166" s="21">
        <f>H1166+K1166</f>
        <v>0</v>
      </c>
      <c r="O1166" s="66"/>
      <c r="P1166" s="66"/>
      <c r="Q1166" s="68"/>
    </row>
    <row r="1167" spans="1:17" ht="30" customHeight="1" x14ac:dyDescent="0.2">
      <c r="A1167" s="80" t="s">
        <v>2322</v>
      </c>
      <c r="B1167" s="48">
        <v>3</v>
      </c>
      <c r="C1167" s="10" t="s">
        <v>1839</v>
      </c>
      <c r="D1167" s="98" t="s">
        <v>1797</v>
      </c>
      <c r="E1167" s="52" t="s">
        <v>2324</v>
      </c>
      <c r="F1167" s="54">
        <f>F1168+G1168+H1168</f>
        <v>0</v>
      </c>
      <c r="G1167" s="90"/>
      <c r="H1167" s="91"/>
      <c r="I1167" s="54">
        <f>I1168+J1168+K1168</f>
        <v>2.2999999999999998</v>
      </c>
      <c r="J1167" s="90"/>
      <c r="K1167" s="91"/>
      <c r="L1167" s="54">
        <f>L1168+M1168+N1168</f>
        <v>2.2999999999999998</v>
      </c>
      <c r="M1167" s="90"/>
      <c r="N1167" s="91"/>
      <c r="O1167" s="65" t="s">
        <v>396</v>
      </c>
      <c r="P1167" s="65" t="s">
        <v>2326</v>
      </c>
      <c r="Q1167" s="67"/>
    </row>
    <row r="1168" spans="1:17" ht="30" customHeight="1" x14ac:dyDescent="0.2">
      <c r="A1168" s="81"/>
      <c r="B1168" s="49"/>
      <c r="C1168" s="14" t="s">
        <v>503</v>
      </c>
      <c r="D1168" s="95"/>
      <c r="E1168" s="53"/>
      <c r="F1168" s="21"/>
      <c r="G1168" s="21"/>
      <c r="H1168" s="21"/>
      <c r="I1168" s="21">
        <v>2.2999999999999998</v>
      </c>
      <c r="J1168" s="21"/>
      <c r="K1168" s="21"/>
      <c r="L1168" s="21">
        <f>F1168+I1168</f>
        <v>2.2999999999999998</v>
      </c>
      <c r="M1168" s="21">
        <f>G1168+J1168</f>
        <v>0</v>
      </c>
      <c r="N1168" s="21">
        <f>H1168+K1168</f>
        <v>0</v>
      </c>
      <c r="O1168" s="66"/>
      <c r="P1168" s="66"/>
      <c r="Q1168" s="68"/>
    </row>
    <row r="1169" spans="1:17" ht="21.75" customHeight="1" x14ac:dyDescent="0.2">
      <c r="A1169" s="80" t="s">
        <v>2322</v>
      </c>
      <c r="B1169" s="48">
        <v>4</v>
      </c>
      <c r="C1169" s="10" t="s">
        <v>111</v>
      </c>
      <c r="D1169" s="94">
        <v>29500</v>
      </c>
      <c r="E1169" s="52" t="s">
        <v>2324</v>
      </c>
      <c r="F1169" s="54">
        <f>F1170+G1170+H1170</f>
        <v>43.57</v>
      </c>
      <c r="G1169" s="90"/>
      <c r="H1169" s="91"/>
      <c r="I1169" s="54">
        <f>I1170+J1170+K1170</f>
        <v>0</v>
      </c>
      <c r="J1169" s="90"/>
      <c r="K1169" s="91"/>
      <c r="L1169" s="54">
        <f>L1170+M1170+N1170</f>
        <v>43.57</v>
      </c>
      <c r="M1169" s="90"/>
      <c r="N1169" s="91"/>
      <c r="O1169" s="65" t="s">
        <v>396</v>
      </c>
      <c r="P1169" s="65" t="s">
        <v>2327</v>
      </c>
      <c r="Q1169" s="67"/>
    </row>
    <row r="1170" spans="1:17" ht="36.75" customHeight="1" x14ac:dyDescent="0.2">
      <c r="A1170" s="81"/>
      <c r="B1170" s="49"/>
      <c r="C1170" s="14" t="s">
        <v>2328</v>
      </c>
      <c r="D1170" s="95"/>
      <c r="E1170" s="53"/>
      <c r="F1170" s="21"/>
      <c r="G1170" s="21">
        <v>43.57</v>
      </c>
      <c r="H1170" s="21"/>
      <c r="I1170" s="21"/>
      <c r="J1170" s="21"/>
      <c r="K1170" s="21"/>
      <c r="L1170" s="21">
        <f>F1170+I1170</f>
        <v>0</v>
      </c>
      <c r="M1170" s="21">
        <f>G1170+J1170</f>
        <v>43.57</v>
      </c>
      <c r="N1170" s="21">
        <f>H1170+K1170</f>
        <v>0</v>
      </c>
      <c r="O1170" s="66"/>
      <c r="P1170" s="66"/>
      <c r="Q1170" s="68"/>
    </row>
    <row r="1171" spans="1:17" ht="24" customHeight="1" x14ac:dyDescent="0.2">
      <c r="A1171" s="80" t="s">
        <v>2322</v>
      </c>
      <c r="B1171" s="48">
        <v>5</v>
      </c>
      <c r="C1171" s="10" t="s">
        <v>2329</v>
      </c>
      <c r="D1171" s="98" t="s">
        <v>1797</v>
      </c>
      <c r="E1171" s="52" t="s">
        <v>246</v>
      </c>
      <c r="F1171" s="54">
        <f>F1172+G1172+H1172</f>
        <v>16</v>
      </c>
      <c r="G1171" s="90"/>
      <c r="H1171" s="91"/>
      <c r="I1171" s="54">
        <f>I1172+J1172+K1172</f>
        <v>13.06</v>
      </c>
      <c r="J1171" s="90"/>
      <c r="K1171" s="91"/>
      <c r="L1171" s="54">
        <f>L1172+M1172+N1172</f>
        <v>29.060000000000002</v>
      </c>
      <c r="M1171" s="90"/>
      <c r="N1171" s="91"/>
      <c r="O1171" s="65" t="s">
        <v>194</v>
      </c>
      <c r="P1171" s="65" t="s">
        <v>2330</v>
      </c>
      <c r="Q1171" s="67"/>
    </row>
    <row r="1172" spans="1:17" ht="24" customHeight="1" x14ac:dyDescent="0.2">
      <c r="A1172" s="81"/>
      <c r="B1172" s="49"/>
      <c r="C1172" s="14" t="s">
        <v>2331</v>
      </c>
      <c r="D1172" s="95"/>
      <c r="E1172" s="53"/>
      <c r="F1172" s="21"/>
      <c r="G1172" s="21">
        <v>16</v>
      </c>
      <c r="H1172" s="21"/>
      <c r="I1172" s="21"/>
      <c r="J1172" s="21">
        <v>13.06</v>
      </c>
      <c r="K1172" s="21"/>
      <c r="L1172" s="21">
        <f>F1172+I1172</f>
        <v>0</v>
      </c>
      <c r="M1172" s="21">
        <f>G1172+J1172</f>
        <v>29.060000000000002</v>
      </c>
      <c r="N1172" s="21">
        <f>H1172+K1172</f>
        <v>0</v>
      </c>
      <c r="O1172" s="66"/>
      <c r="P1172" s="66"/>
      <c r="Q1172" s="68"/>
    </row>
    <row r="1173" spans="1:17" ht="23.25" customHeight="1" x14ac:dyDescent="0.2">
      <c r="A1173" s="80" t="s">
        <v>2322</v>
      </c>
      <c r="B1173" s="48">
        <v>6</v>
      </c>
      <c r="C1173" s="10" t="s">
        <v>2332</v>
      </c>
      <c r="D1173" s="94">
        <v>29500</v>
      </c>
      <c r="E1173" s="52" t="s">
        <v>246</v>
      </c>
      <c r="F1173" s="54">
        <f>F1174+G1174+H1174</f>
        <v>109.91</v>
      </c>
      <c r="G1173" s="90"/>
      <c r="H1173" s="91"/>
      <c r="I1173" s="54">
        <f>I1174+J1174+K1174</f>
        <v>0</v>
      </c>
      <c r="J1173" s="90"/>
      <c r="K1173" s="91"/>
      <c r="L1173" s="54">
        <f>L1174+M1174+N1174</f>
        <v>109.91</v>
      </c>
      <c r="M1173" s="90"/>
      <c r="N1173" s="91"/>
      <c r="O1173" s="65" t="s">
        <v>396</v>
      </c>
      <c r="P1173" s="65" t="s">
        <v>2333</v>
      </c>
      <c r="Q1173" s="67"/>
    </row>
    <row r="1174" spans="1:17" ht="29.25" customHeight="1" x14ac:dyDescent="0.2">
      <c r="A1174" s="81"/>
      <c r="B1174" s="49"/>
      <c r="C1174" s="14" t="s">
        <v>2311</v>
      </c>
      <c r="D1174" s="95"/>
      <c r="E1174" s="53"/>
      <c r="F1174" s="21"/>
      <c r="G1174" s="21">
        <v>109.91</v>
      </c>
      <c r="H1174" s="21"/>
      <c r="I1174" s="21"/>
      <c r="J1174" s="21"/>
      <c r="K1174" s="21"/>
      <c r="L1174" s="21">
        <f>F1174+I1174</f>
        <v>0</v>
      </c>
      <c r="M1174" s="21">
        <f>G1174+J1174</f>
        <v>109.91</v>
      </c>
      <c r="N1174" s="21">
        <f>H1174+K1174</f>
        <v>0</v>
      </c>
      <c r="O1174" s="66"/>
      <c r="P1174" s="66"/>
      <c r="Q1174" s="68"/>
    </row>
    <row r="1175" spans="1:17" ht="23.25" customHeight="1" x14ac:dyDescent="0.2">
      <c r="A1175" s="80" t="s">
        <v>2322</v>
      </c>
      <c r="B1175" s="48">
        <v>7</v>
      </c>
      <c r="C1175" s="10" t="s">
        <v>2334</v>
      </c>
      <c r="D1175" s="98" t="s">
        <v>1797</v>
      </c>
      <c r="E1175" s="52" t="s">
        <v>246</v>
      </c>
      <c r="F1175" s="54">
        <f>F1176+G1176+H1176</f>
        <v>56.43</v>
      </c>
      <c r="G1175" s="90"/>
      <c r="H1175" s="91"/>
      <c r="I1175" s="54">
        <f>I1176+J1176+K1176</f>
        <v>6.84</v>
      </c>
      <c r="J1175" s="90"/>
      <c r="K1175" s="91"/>
      <c r="L1175" s="54">
        <f>L1176+M1176+N1176</f>
        <v>63.269999999999996</v>
      </c>
      <c r="M1175" s="90"/>
      <c r="N1175" s="91"/>
      <c r="O1175" s="65" t="s">
        <v>194</v>
      </c>
      <c r="P1175" s="65" t="s">
        <v>2335</v>
      </c>
      <c r="Q1175" s="67"/>
    </row>
    <row r="1176" spans="1:17" ht="23.25" customHeight="1" x14ac:dyDescent="0.2">
      <c r="A1176" s="81"/>
      <c r="B1176" s="49"/>
      <c r="C1176" s="14" t="s">
        <v>2336</v>
      </c>
      <c r="D1176" s="95"/>
      <c r="E1176" s="53"/>
      <c r="F1176" s="21"/>
      <c r="G1176" s="21">
        <v>56.43</v>
      </c>
      <c r="H1176" s="21"/>
      <c r="I1176" s="21"/>
      <c r="J1176" s="21">
        <v>6.84</v>
      </c>
      <c r="K1176" s="21"/>
      <c r="L1176" s="21">
        <f>F1176+I1176</f>
        <v>0</v>
      </c>
      <c r="M1176" s="21">
        <f>G1176+J1176</f>
        <v>63.269999999999996</v>
      </c>
      <c r="N1176" s="21">
        <f>H1176+K1176</f>
        <v>0</v>
      </c>
      <c r="O1176" s="66"/>
      <c r="P1176" s="66"/>
      <c r="Q1176" s="68"/>
    </row>
    <row r="1177" spans="1:17" ht="23.25" customHeight="1" x14ac:dyDescent="0.2">
      <c r="A1177" s="80" t="s">
        <v>2322</v>
      </c>
      <c r="B1177" s="48">
        <v>8</v>
      </c>
      <c r="C1177" s="10" t="s">
        <v>2125</v>
      </c>
      <c r="D1177" s="94">
        <v>29500</v>
      </c>
      <c r="E1177" s="52" t="s">
        <v>246</v>
      </c>
      <c r="F1177" s="54">
        <f>F1178+G1178+H1178</f>
        <v>94.46</v>
      </c>
      <c r="G1177" s="90"/>
      <c r="H1177" s="91"/>
      <c r="I1177" s="54">
        <f>I1178+J1178+K1178</f>
        <v>0</v>
      </c>
      <c r="J1177" s="90"/>
      <c r="K1177" s="91"/>
      <c r="L1177" s="54">
        <f>L1178+M1178+N1178</f>
        <v>94.46</v>
      </c>
      <c r="M1177" s="90"/>
      <c r="N1177" s="91"/>
      <c r="O1177" s="65" t="s">
        <v>194</v>
      </c>
      <c r="P1177" s="65" t="s">
        <v>2193</v>
      </c>
      <c r="Q1177" s="67"/>
    </row>
    <row r="1178" spans="1:17" ht="23.25" customHeight="1" x14ac:dyDescent="0.2">
      <c r="A1178" s="81"/>
      <c r="B1178" s="49"/>
      <c r="C1178" s="14" t="s">
        <v>2337</v>
      </c>
      <c r="D1178" s="95"/>
      <c r="E1178" s="53"/>
      <c r="F1178" s="21"/>
      <c r="G1178" s="21">
        <v>94.46</v>
      </c>
      <c r="H1178" s="21"/>
      <c r="I1178" s="21"/>
      <c r="J1178" s="21"/>
      <c r="K1178" s="21"/>
      <c r="L1178" s="21">
        <f>F1178+I1178</f>
        <v>0</v>
      </c>
      <c r="M1178" s="21">
        <f>G1178+J1178</f>
        <v>94.46</v>
      </c>
      <c r="N1178" s="21">
        <f>H1178+K1178</f>
        <v>0</v>
      </c>
      <c r="O1178" s="66"/>
      <c r="P1178" s="66"/>
      <c r="Q1178" s="68"/>
    </row>
    <row r="1179" spans="1:17" ht="23.25" customHeight="1" x14ac:dyDescent="0.2">
      <c r="A1179" s="80" t="s">
        <v>2322</v>
      </c>
      <c r="B1179" s="48">
        <v>9</v>
      </c>
      <c r="C1179" s="10" t="s">
        <v>1821</v>
      </c>
      <c r="D1179" s="94">
        <v>29500</v>
      </c>
      <c r="E1179" s="52" t="s">
        <v>246</v>
      </c>
      <c r="F1179" s="54">
        <f>F1180+G1180+H1180</f>
        <v>53.16</v>
      </c>
      <c r="G1179" s="90"/>
      <c r="H1179" s="91"/>
      <c r="I1179" s="54">
        <f>I1180+J1180+K1180</f>
        <v>0</v>
      </c>
      <c r="J1179" s="90"/>
      <c r="K1179" s="91"/>
      <c r="L1179" s="54">
        <f>L1180+M1180+N1180</f>
        <v>53.16</v>
      </c>
      <c r="M1179" s="90"/>
      <c r="N1179" s="91"/>
      <c r="O1179" s="65" t="s">
        <v>396</v>
      </c>
      <c r="P1179" s="65" t="s">
        <v>2338</v>
      </c>
      <c r="Q1179" s="67"/>
    </row>
    <row r="1180" spans="1:17" ht="23.25" customHeight="1" x14ac:dyDescent="0.2">
      <c r="A1180" s="81"/>
      <c r="B1180" s="49"/>
      <c r="C1180" s="14" t="s">
        <v>2339</v>
      </c>
      <c r="D1180" s="95"/>
      <c r="E1180" s="53"/>
      <c r="F1180" s="21"/>
      <c r="G1180" s="21">
        <v>53.16</v>
      </c>
      <c r="H1180" s="21"/>
      <c r="I1180" s="21"/>
      <c r="J1180" s="21"/>
      <c r="K1180" s="21"/>
      <c r="L1180" s="21">
        <f>F1180+I1180</f>
        <v>0</v>
      </c>
      <c r="M1180" s="21">
        <f>G1180+J1180</f>
        <v>53.16</v>
      </c>
      <c r="N1180" s="21">
        <f>H1180+K1180</f>
        <v>0</v>
      </c>
      <c r="O1180" s="66"/>
      <c r="P1180" s="66"/>
      <c r="Q1180" s="68"/>
    </row>
    <row r="1181" spans="1:17" ht="24" customHeight="1" x14ac:dyDescent="0.2">
      <c r="A1181" s="80" t="s">
        <v>2322</v>
      </c>
      <c r="B1181" s="48">
        <v>10</v>
      </c>
      <c r="C1181" s="10" t="s">
        <v>2072</v>
      </c>
      <c r="D1181" s="98" t="s">
        <v>1797</v>
      </c>
      <c r="E1181" s="52" t="s">
        <v>2041</v>
      </c>
      <c r="F1181" s="54">
        <f>F1182+G1182+H1182</f>
        <v>49.25</v>
      </c>
      <c r="G1181" s="90"/>
      <c r="H1181" s="91"/>
      <c r="I1181" s="54">
        <f>I1182+J1182+K1182</f>
        <v>4.1500000000000004</v>
      </c>
      <c r="J1181" s="90"/>
      <c r="K1181" s="91"/>
      <c r="L1181" s="54">
        <f>L1182+M1182+N1182</f>
        <v>53.4</v>
      </c>
      <c r="M1181" s="90"/>
      <c r="N1181" s="91"/>
      <c r="O1181" s="65" t="s">
        <v>194</v>
      </c>
      <c r="P1181" s="65" t="s">
        <v>1585</v>
      </c>
      <c r="Q1181" s="67"/>
    </row>
    <row r="1182" spans="1:17" ht="24" customHeight="1" x14ac:dyDescent="0.2">
      <c r="A1182" s="81"/>
      <c r="B1182" s="49"/>
      <c r="C1182" s="14" t="s">
        <v>2340</v>
      </c>
      <c r="D1182" s="95"/>
      <c r="E1182" s="53"/>
      <c r="F1182" s="21"/>
      <c r="G1182" s="21">
        <v>49.25</v>
      </c>
      <c r="H1182" s="21"/>
      <c r="I1182" s="21"/>
      <c r="J1182" s="21">
        <v>4.1500000000000004</v>
      </c>
      <c r="K1182" s="21"/>
      <c r="L1182" s="21">
        <f>F1182+I1182</f>
        <v>0</v>
      </c>
      <c r="M1182" s="21">
        <f>G1182+J1182</f>
        <v>53.4</v>
      </c>
      <c r="N1182" s="21">
        <f>H1182+K1182</f>
        <v>0</v>
      </c>
      <c r="O1182" s="66"/>
      <c r="P1182" s="66"/>
      <c r="Q1182" s="68"/>
    </row>
    <row r="1183" spans="1:17" ht="22.5" customHeight="1" x14ac:dyDescent="0.2">
      <c r="A1183" s="80" t="s">
        <v>2322</v>
      </c>
      <c r="B1183" s="48">
        <v>11</v>
      </c>
      <c r="C1183" s="38" t="s">
        <v>1550</v>
      </c>
      <c r="D1183" s="98" t="s">
        <v>906</v>
      </c>
      <c r="E1183" s="52" t="s">
        <v>2341</v>
      </c>
      <c r="F1183" s="54">
        <f>F1184+G1184+H1184</f>
        <v>88.09</v>
      </c>
      <c r="G1183" s="90"/>
      <c r="H1183" s="91"/>
      <c r="I1183" s="54">
        <f>I1184+J1184+K1184</f>
        <v>68.069999999999993</v>
      </c>
      <c r="J1183" s="90"/>
      <c r="K1183" s="91"/>
      <c r="L1183" s="54">
        <f>L1184+M1184+N1184</f>
        <v>156.16</v>
      </c>
      <c r="M1183" s="90"/>
      <c r="N1183" s="91"/>
      <c r="O1183" s="65" t="s">
        <v>149</v>
      </c>
      <c r="P1183" s="65" t="s">
        <v>2342</v>
      </c>
      <c r="Q1183" s="67"/>
    </row>
    <row r="1184" spans="1:17" ht="36" customHeight="1" x14ac:dyDescent="0.2">
      <c r="A1184" s="81"/>
      <c r="B1184" s="49"/>
      <c r="C1184" s="42" t="s">
        <v>757</v>
      </c>
      <c r="D1184" s="95"/>
      <c r="E1184" s="53"/>
      <c r="F1184" s="21"/>
      <c r="G1184" s="21">
        <v>88.09</v>
      </c>
      <c r="H1184" s="21"/>
      <c r="I1184" s="21"/>
      <c r="J1184" s="21">
        <v>68.069999999999993</v>
      </c>
      <c r="K1184" s="21"/>
      <c r="L1184" s="21">
        <f>F1184+I1184</f>
        <v>0</v>
      </c>
      <c r="M1184" s="21">
        <f>G1184+J1184</f>
        <v>156.16</v>
      </c>
      <c r="N1184" s="21">
        <f>H1184+K1184</f>
        <v>0</v>
      </c>
      <c r="O1184" s="66"/>
      <c r="P1184" s="66"/>
      <c r="Q1184" s="68"/>
    </row>
    <row r="1185" spans="1:17" ht="21" customHeight="1" x14ac:dyDescent="0.2">
      <c r="A1185" s="80" t="s">
        <v>2322</v>
      </c>
      <c r="B1185" s="119"/>
      <c r="C1185" s="27"/>
      <c r="D1185" s="121"/>
      <c r="E1185" s="123"/>
      <c r="F1185" s="125">
        <f>F1186+G1186+H1186</f>
        <v>796.18</v>
      </c>
      <c r="G1185" s="126"/>
      <c r="H1185" s="127"/>
      <c r="I1185" s="125">
        <f>I1186+J1186+K1186</f>
        <v>154.61000000000001</v>
      </c>
      <c r="J1185" s="126"/>
      <c r="K1185" s="127"/>
      <c r="L1185" s="125">
        <f>L1186+M1186+N1186</f>
        <v>950.78999999999985</v>
      </c>
      <c r="M1185" s="126"/>
      <c r="N1185" s="127"/>
      <c r="O1185" s="115"/>
      <c r="P1185" s="115"/>
      <c r="Q1185" s="117"/>
    </row>
    <row r="1186" spans="1:17" ht="21" customHeight="1" x14ac:dyDescent="0.2">
      <c r="A1186" s="81"/>
      <c r="B1186" s="120"/>
      <c r="C1186" s="43" t="s">
        <v>1800</v>
      </c>
      <c r="D1186" s="122"/>
      <c r="E1186" s="124"/>
      <c r="F1186" s="44">
        <f t="shared" ref="F1186:N1186" si="43">F1164+F1166+F1168+F1170+F1172+F1174+F1176+F1178+F1180+F1182+F1184</f>
        <v>0</v>
      </c>
      <c r="G1186" s="44">
        <f t="shared" si="43"/>
        <v>796.18</v>
      </c>
      <c r="H1186" s="44">
        <f t="shared" si="43"/>
        <v>0</v>
      </c>
      <c r="I1186" s="44">
        <f t="shared" si="43"/>
        <v>2.2999999999999998</v>
      </c>
      <c r="J1186" s="44">
        <f t="shared" si="43"/>
        <v>152.31</v>
      </c>
      <c r="K1186" s="44">
        <f t="shared" si="43"/>
        <v>0</v>
      </c>
      <c r="L1186" s="44">
        <f t="shared" si="43"/>
        <v>2.2999999999999998</v>
      </c>
      <c r="M1186" s="44">
        <f t="shared" si="43"/>
        <v>948.4899999999999</v>
      </c>
      <c r="N1186" s="44">
        <f t="shared" si="43"/>
        <v>0</v>
      </c>
      <c r="O1186" s="116"/>
      <c r="P1186" s="116"/>
      <c r="Q1186" s="118"/>
    </row>
    <row r="1187" spans="1:17" ht="13.5" customHeight="1" x14ac:dyDescent="0.2"/>
    <row r="1188" spans="1:17" ht="13.5" customHeight="1" x14ac:dyDescent="0.2"/>
    <row r="1209" ht="13.5" customHeight="1" x14ac:dyDescent="0.2"/>
  </sheetData>
  <autoFilter ref="A4:Q1186" xr:uid="{AEFC833C-674A-4AF3-A267-70F30636F6B2}"/>
  <mergeCells count="5904">
    <mergeCell ref="O1185:O1186"/>
    <mergeCell ref="P1185:P1186"/>
    <mergeCell ref="Q1185:Q1186"/>
    <mergeCell ref="O1183:O1184"/>
    <mergeCell ref="P1183:P1184"/>
    <mergeCell ref="Q1183:Q1184"/>
    <mergeCell ref="A1185:A1186"/>
    <mergeCell ref="B1185:B1186"/>
    <mergeCell ref="D1185:D1186"/>
    <mergeCell ref="E1185:E1186"/>
    <mergeCell ref="F1185:H1185"/>
    <mergeCell ref="I1185:K1185"/>
    <mergeCell ref="L1185:N1185"/>
    <mergeCell ref="O1181:O1182"/>
    <mergeCell ref="P1181:P1182"/>
    <mergeCell ref="Q1181:Q1182"/>
    <mergeCell ref="A1183:A1184"/>
    <mergeCell ref="B1183:B1184"/>
    <mergeCell ref="D1183:D1184"/>
    <mergeCell ref="E1183:E1184"/>
    <mergeCell ref="F1183:H1183"/>
    <mergeCell ref="I1183:K1183"/>
    <mergeCell ref="L1183:N1183"/>
    <mergeCell ref="O1179:O1180"/>
    <mergeCell ref="P1179:P1180"/>
    <mergeCell ref="Q1179:Q1180"/>
    <mergeCell ref="A1181:A1182"/>
    <mergeCell ref="B1181:B1182"/>
    <mergeCell ref="D1181:D1182"/>
    <mergeCell ref="E1181:E1182"/>
    <mergeCell ref="F1181:H1181"/>
    <mergeCell ref="I1181:K1181"/>
    <mergeCell ref="L1181:N1181"/>
    <mergeCell ref="O1177:O1178"/>
    <mergeCell ref="P1177:P1178"/>
    <mergeCell ref="Q1177:Q1178"/>
    <mergeCell ref="A1179:A1180"/>
    <mergeCell ref="B1179:B1180"/>
    <mergeCell ref="D1179:D1180"/>
    <mergeCell ref="E1179:E1180"/>
    <mergeCell ref="F1179:H1179"/>
    <mergeCell ref="I1179:K1179"/>
    <mergeCell ref="L1179:N1179"/>
    <mergeCell ref="O1175:O1176"/>
    <mergeCell ref="P1175:P1176"/>
    <mergeCell ref="Q1175:Q1176"/>
    <mergeCell ref="A1177:A1178"/>
    <mergeCell ref="B1177:B1178"/>
    <mergeCell ref="D1177:D1178"/>
    <mergeCell ref="E1177:E1178"/>
    <mergeCell ref="F1177:H1177"/>
    <mergeCell ref="I1177:K1177"/>
    <mergeCell ref="L1177:N1177"/>
    <mergeCell ref="O1173:O1174"/>
    <mergeCell ref="P1173:P1174"/>
    <mergeCell ref="Q1173:Q1174"/>
    <mergeCell ref="A1175:A1176"/>
    <mergeCell ref="B1175:B1176"/>
    <mergeCell ref="D1175:D1176"/>
    <mergeCell ref="E1175:E1176"/>
    <mergeCell ref="F1175:H1175"/>
    <mergeCell ref="I1175:K1175"/>
    <mergeCell ref="L1175:N1175"/>
    <mergeCell ref="O1171:O1172"/>
    <mergeCell ref="P1171:P1172"/>
    <mergeCell ref="Q1171:Q1172"/>
    <mergeCell ref="A1173:A1174"/>
    <mergeCell ref="B1173:B1174"/>
    <mergeCell ref="D1173:D1174"/>
    <mergeCell ref="E1173:E1174"/>
    <mergeCell ref="F1173:H1173"/>
    <mergeCell ref="I1173:K1173"/>
    <mergeCell ref="L1173:N1173"/>
    <mergeCell ref="O1169:O1170"/>
    <mergeCell ref="P1169:P1170"/>
    <mergeCell ref="Q1169:Q1170"/>
    <mergeCell ref="A1171:A1172"/>
    <mergeCell ref="B1171:B1172"/>
    <mergeCell ref="D1171:D1172"/>
    <mergeCell ref="E1171:E1172"/>
    <mergeCell ref="F1171:H1171"/>
    <mergeCell ref="I1171:K1171"/>
    <mergeCell ref="L1171:N1171"/>
    <mergeCell ref="O1167:O1168"/>
    <mergeCell ref="P1167:P1168"/>
    <mergeCell ref="Q1167:Q1168"/>
    <mergeCell ref="A1169:A1170"/>
    <mergeCell ref="B1169:B1170"/>
    <mergeCell ref="D1169:D1170"/>
    <mergeCell ref="E1169:E1170"/>
    <mergeCell ref="F1169:H1169"/>
    <mergeCell ref="I1169:K1169"/>
    <mergeCell ref="L1169:N1169"/>
    <mergeCell ref="O1165:O1166"/>
    <mergeCell ref="P1165:P1166"/>
    <mergeCell ref="Q1165:Q1166"/>
    <mergeCell ref="A1167:A1168"/>
    <mergeCell ref="B1167:B1168"/>
    <mergeCell ref="D1167:D1168"/>
    <mergeCell ref="E1167:E1168"/>
    <mergeCell ref="F1167:H1167"/>
    <mergeCell ref="I1167:K1167"/>
    <mergeCell ref="L1167:N1167"/>
    <mergeCell ref="O1163:O1164"/>
    <mergeCell ref="P1163:P1164"/>
    <mergeCell ref="Q1163:Q1164"/>
    <mergeCell ref="A1165:A1166"/>
    <mergeCell ref="B1165:B1166"/>
    <mergeCell ref="D1165:D1166"/>
    <mergeCell ref="E1165:E1166"/>
    <mergeCell ref="F1165:H1165"/>
    <mergeCell ref="I1165:K1165"/>
    <mergeCell ref="L1165:N1165"/>
    <mergeCell ref="O1161:O1162"/>
    <mergeCell ref="P1161:P1162"/>
    <mergeCell ref="Q1161:Q1162"/>
    <mergeCell ref="A1163:A1164"/>
    <mergeCell ref="B1163:B1164"/>
    <mergeCell ref="D1163:D1164"/>
    <mergeCell ref="E1163:E1164"/>
    <mergeCell ref="F1163:H1163"/>
    <mergeCell ref="I1163:K1163"/>
    <mergeCell ref="L1163:N1163"/>
    <mergeCell ref="O1159:O1160"/>
    <mergeCell ref="P1159:P1160"/>
    <mergeCell ref="Q1159:Q1160"/>
    <mergeCell ref="A1161:A1162"/>
    <mergeCell ref="B1161:B1162"/>
    <mergeCell ref="D1161:D1162"/>
    <mergeCell ref="E1161:E1162"/>
    <mergeCell ref="F1161:H1161"/>
    <mergeCell ref="I1161:K1161"/>
    <mergeCell ref="L1161:N1161"/>
    <mergeCell ref="O1157:O1158"/>
    <mergeCell ref="P1157:P1158"/>
    <mergeCell ref="Q1157:Q1158"/>
    <mergeCell ref="A1159:A1160"/>
    <mergeCell ref="B1159:B1160"/>
    <mergeCell ref="D1159:D1160"/>
    <mergeCell ref="E1159:E1160"/>
    <mergeCell ref="F1159:H1159"/>
    <mergeCell ref="I1159:K1159"/>
    <mergeCell ref="L1159:N1159"/>
    <mergeCell ref="O1155:O1156"/>
    <mergeCell ref="P1155:P1156"/>
    <mergeCell ref="Q1155:Q1156"/>
    <mergeCell ref="A1157:A1158"/>
    <mergeCell ref="B1157:B1158"/>
    <mergeCell ref="D1157:D1158"/>
    <mergeCell ref="E1157:E1158"/>
    <mergeCell ref="F1157:H1157"/>
    <mergeCell ref="I1157:K1157"/>
    <mergeCell ref="L1157:N1157"/>
    <mergeCell ref="O1153:O1154"/>
    <mergeCell ref="P1153:P1154"/>
    <mergeCell ref="Q1153:Q1154"/>
    <mergeCell ref="A1155:A1156"/>
    <mergeCell ref="B1155:B1156"/>
    <mergeCell ref="D1155:D1156"/>
    <mergeCell ref="E1155:E1156"/>
    <mergeCell ref="F1155:H1155"/>
    <mergeCell ref="I1155:K1155"/>
    <mergeCell ref="L1155:N1155"/>
    <mergeCell ref="O1151:O1152"/>
    <mergeCell ref="P1151:P1152"/>
    <mergeCell ref="Q1151:Q1152"/>
    <mergeCell ref="A1153:A1154"/>
    <mergeCell ref="B1153:B1154"/>
    <mergeCell ref="D1153:D1154"/>
    <mergeCell ref="E1153:E1154"/>
    <mergeCell ref="F1153:H1153"/>
    <mergeCell ref="I1153:K1153"/>
    <mergeCell ref="L1153:N1153"/>
    <mergeCell ref="O1149:O1150"/>
    <mergeCell ref="P1149:P1150"/>
    <mergeCell ref="Q1149:Q1150"/>
    <mergeCell ref="A1151:A1152"/>
    <mergeCell ref="B1151:B1152"/>
    <mergeCell ref="D1151:D1152"/>
    <mergeCell ref="E1151:E1152"/>
    <mergeCell ref="F1151:H1151"/>
    <mergeCell ref="I1151:K1151"/>
    <mergeCell ref="L1151:N1151"/>
    <mergeCell ref="O1147:O1148"/>
    <mergeCell ref="P1147:P1148"/>
    <mergeCell ref="Q1147:Q1148"/>
    <mergeCell ref="A1149:A1150"/>
    <mergeCell ref="B1149:B1150"/>
    <mergeCell ref="D1149:D1150"/>
    <mergeCell ref="E1149:E1150"/>
    <mergeCell ref="F1149:H1149"/>
    <mergeCell ref="I1149:K1149"/>
    <mergeCell ref="L1149:N1149"/>
    <mergeCell ref="O1145:O1146"/>
    <mergeCell ref="P1145:P1146"/>
    <mergeCell ref="Q1145:Q1146"/>
    <mergeCell ref="A1147:A1148"/>
    <mergeCell ref="B1147:B1148"/>
    <mergeCell ref="D1147:D1148"/>
    <mergeCell ref="E1147:E1148"/>
    <mergeCell ref="F1147:H1147"/>
    <mergeCell ref="I1147:K1147"/>
    <mergeCell ref="L1147:N1147"/>
    <mergeCell ref="O1143:O1144"/>
    <mergeCell ref="P1143:P1144"/>
    <mergeCell ref="Q1143:Q1144"/>
    <mergeCell ref="A1145:A1146"/>
    <mergeCell ref="B1145:B1146"/>
    <mergeCell ref="D1145:D1146"/>
    <mergeCell ref="E1145:E1146"/>
    <mergeCell ref="F1145:H1145"/>
    <mergeCell ref="I1145:K1145"/>
    <mergeCell ref="L1145:N1145"/>
    <mergeCell ref="O1141:O1142"/>
    <mergeCell ref="P1141:P1142"/>
    <mergeCell ref="Q1141:Q1142"/>
    <mergeCell ref="A1143:A1144"/>
    <mergeCell ref="B1143:B1144"/>
    <mergeCell ref="D1143:D1144"/>
    <mergeCell ref="E1143:E1144"/>
    <mergeCell ref="F1143:H1143"/>
    <mergeCell ref="I1143:K1143"/>
    <mergeCell ref="L1143:N1143"/>
    <mergeCell ref="O1139:O1140"/>
    <mergeCell ref="P1139:P1140"/>
    <mergeCell ref="Q1139:Q1140"/>
    <mergeCell ref="A1141:A1142"/>
    <mergeCell ref="B1141:B1142"/>
    <mergeCell ref="D1141:D1142"/>
    <mergeCell ref="E1141:E1142"/>
    <mergeCell ref="F1141:H1141"/>
    <mergeCell ref="I1141:K1141"/>
    <mergeCell ref="L1141:N1141"/>
    <mergeCell ref="O1137:O1138"/>
    <mergeCell ref="P1137:P1138"/>
    <mergeCell ref="Q1137:Q1138"/>
    <mergeCell ref="A1139:A1140"/>
    <mergeCell ref="B1139:B1140"/>
    <mergeCell ref="D1139:D1140"/>
    <mergeCell ref="E1139:E1140"/>
    <mergeCell ref="F1139:H1139"/>
    <mergeCell ref="I1139:K1139"/>
    <mergeCell ref="L1139:N1139"/>
    <mergeCell ref="O1135:O1136"/>
    <mergeCell ref="P1135:P1136"/>
    <mergeCell ref="Q1135:Q1136"/>
    <mergeCell ref="A1137:A1138"/>
    <mergeCell ref="B1137:B1138"/>
    <mergeCell ref="D1137:D1138"/>
    <mergeCell ref="E1137:E1138"/>
    <mergeCell ref="F1137:H1137"/>
    <mergeCell ref="I1137:K1137"/>
    <mergeCell ref="L1137:N1137"/>
    <mergeCell ref="O1133:O1134"/>
    <mergeCell ref="P1133:P1134"/>
    <mergeCell ref="Q1133:Q1134"/>
    <mergeCell ref="A1135:A1136"/>
    <mergeCell ref="B1135:B1136"/>
    <mergeCell ref="D1135:D1136"/>
    <mergeCell ref="E1135:E1136"/>
    <mergeCell ref="F1135:H1135"/>
    <mergeCell ref="I1135:K1135"/>
    <mergeCell ref="L1135:N1135"/>
    <mergeCell ref="O1131:O1132"/>
    <mergeCell ref="P1131:P1132"/>
    <mergeCell ref="Q1131:Q1132"/>
    <mergeCell ref="A1133:A1134"/>
    <mergeCell ref="B1133:B1134"/>
    <mergeCell ref="D1133:D1134"/>
    <mergeCell ref="E1133:E1134"/>
    <mergeCell ref="F1133:H1133"/>
    <mergeCell ref="I1133:K1133"/>
    <mergeCell ref="L1133:N1133"/>
    <mergeCell ref="O1129:O1130"/>
    <mergeCell ref="P1129:P1130"/>
    <mergeCell ref="Q1129:Q1130"/>
    <mergeCell ref="A1131:A1132"/>
    <mergeCell ref="B1131:B1132"/>
    <mergeCell ref="D1131:D1132"/>
    <mergeCell ref="E1131:E1132"/>
    <mergeCell ref="F1131:H1131"/>
    <mergeCell ref="I1131:K1131"/>
    <mergeCell ref="L1131:N1131"/>
    <mergeCell ref="O1127:O1128"/>
    <mergeCell ref="P1127:P1128"/>
    <mergeCell ref="Q1127:Q1128"/>
    <mergeCell ref="A1129:A1130"/>
    <mergeCell ref="B1129:B1130"/>
    <mergeCell ref="D1129:D1130"/>
    <mergeCell ref="E1129:E1130"/>
    <mergeCell ref="F1129:H1129"/>
    <mergeCell ref="I1129:K1129"/>
    <mergeCell ref="L1129:N1129"/>
    <mergeCell ref="O1125:O1126"/>
    <mergeCell ref="P1125:P1126"/>
    <mergeCell ref="Q1125:Q1126"/>
    <mergeCell ref="A1127:A1128"/>
    <mergeCell ref="B1127:B1128"/>
    <mergeCell ref="D1127:D1128"/>
    <mergeCell ref="E1127:E1128"/>
    <mergeCell ref="F1127:H1127"/>
    <mergeCell ref="I1127:K1127"/>
    <mergeCell ref="L1127:N1127"/>
    <mergeCell ref="O1123:O1124"/>
    <mergeCell ref="P1123:P1124"/>
    <mergeCell ref="Q1123:Q1124"/>
    <mergeCell ref="A1125:A1126"/>
    <mergeCell ref="B1125:B1126"/>
    <mergeCell ref="D1125:D1126"/>
    <mergeCell ref="E1125:E1126"/>
    <mergeCell ref="F1125:H1125"/>
    <mergeCell ref="I1125:K1125"/>
    <mergeCell ref="L1125:N1125"/>
    <mergeCell ref="O1121:O1122"/>
    <mergeCell ref="P1121:P1122"/>
    <mergeCell ref="Q1121:Q1122"/>
    <mergeCell ref="A1123:A1124"/>
    <mergeCell ref="B1123:B1124"/>
    <mergeCell ref="D1123:D1124"/>
    <mergeCell ref="E1123:E1124"/>
    <mergeCell ref="F1123:H1123"/>
    <mergeCell ref="I1123:K1123"/>
    <mergeCell ref="L1123:N1123"/>
    <mergeCell ref="O1119:O1120"/>
    <mergeCell ref="P1119:P1120"/>
    <mergeCell ref="Q1119:Q1120"/>
    <mergeCell ref="A1121:A1122"/>
    <mergeCell ref="B1121:B1122"/>
    <mergeCell ref="D1121:D1122"/>
    <mergeCell ref="E1121:E1122"/>
    <mergeCell ref="F1121:H1121"/>
    <mergeCell ref="I1121:K1121"/>
    <mergeCell ref="L1121:N1121"/>
    <mergeCell ref="O1117:O1118"/>
    <mergeCell ref="P1117:P1118"/>
    <mergeCell ref="Q1117:Q1118"/>
    <mergeCell ref="A1119:A1120"/>
    <mergeCell ref="B1119:B1120"/>
    <mergeCell ref="D1119:D1120"/>
    <mergeCell ref="E1119:E1120"/>
    <mergeCell ref="F1119:H1119"/>
    <mergeCell ref="I1119:K1119"/>
    <mergeCell ref="L1119:N1119"/>
    <mergeCell ref="O1115:O1116"/>
    <mergeCell ref="P1115:P1116"/>
    <mergeCell ref="Q1115:Q1116"/>
    <mergeCell ref="A1117:A1118"/>
    <mergeCell ref="B1117:B1118"/>
    <mergeCell ref="D1117:D1118"/>
    <mergeCell ref="E1117:E1118"/>
    <mergeCell ref="F1117:H1117"/>
    <mergeCell ref="I1117:K1117"/>
    <mergeCell ref="L1117:N1117"/>
    <mergeCell ref="O1113:O1114"/>
    <mergeCell ref="P1113:P1114"/>
    <mergeCell ref="Q1113:Q1114"/>
    <mergeCell ref="A1115:A1116"/>
    <mergeCell ref="B1115:B1116"/>
    <mergeCell ref="D1115:D1116"/>
    <mergeCell ref="E1115:E1116"/>
    <mergeCell ref="F1115:H1115"/>
    <mergeCell ref="I1115:K1115"/>
    <mergeCell ref="L1115:N1115"/>
    <mergeCell ref="O1111:O1112"/>
    <mergeCell ref="P1111:P1112"/>
    <mergeCell ref="Q1111:Q1112"/>
    <mergeCell ref="A1113:A1114"/>
    <mergeCell ref="B1113:B1114"/>
    <mergeCell ref="D1113:D1114"/>
    <mergeCell ref="E1113:E1114"/>
    <mergeCell ref="F1113:H1113"/>
    <mergeCell ref="I1113:K1113"/>
    <mergeCell ref="L1113:N1113"/>
    <mergeCell ref="O1109:O1110"/>
    <mergeCell ref="P1109:P1110"/>
    <mergeCell ref="Q1109:Q1110"/>
    <mergeCell ref="A1111:A1112"/>
    <mergeCell ref="B1111:B1112"/>
    <mergeCell ref="D1111:D1112"/>
    <mergeCell ref="E1111:E1112"/>
    <mergeCell ref="F1111:H1111"/>
    <mergeCell ref="I1111:K1111"/>
    <mergeCell ref="L1111:N1111"/>
    <mergeCell ref="O1107:O1108"/>
    <mergeCell ref="P1107:P1108"/>
    <mergeCell ref="Q1107:Q1108"/>
    <mergeCell ref="A1109:A1110"/>
    <mergeCell ref="B1109:B1110"/>
    <mergeCell ref="D1109:D1110"/>
    <mergeCell ref="E1109:E1110"/>
    <mergeCell ref="F1109:H1109"/>
    <mergeCell ref="I1109:K1109"/>
    <mergeCell ref="L1109:N1109"/>
    <mergeCell ref="O1105:O1106"/>
    <mergeCell ref="P1105:P1106"/>
    <mergeCell ref="Q1105:Q1106"/>
    <mergeCell ref="A1107:A1108"/>
    <mergeCell ref="B1107:B1108"/>
    <mergeCell ref="D1107:D1108"/>
    <mergeCell ref="E1107:E1108"/>
    <mergeCell ref="F1107:H1107"/>
    <mergeCell ref="I1107:K1107"/>
    <mergeCell ref="L1107:N1107"/>
    <mergeCell ref="O1103:O1104"/>
    <mergeCell ref="P1103:P1104"/>
    <mergeCell ref="Q1103:Q1104"/>
    <mergeCell ref="A1105:A1106"/>
    <mergeCell ref="B1105:B1106"/>
    <mergeCell ref="D1105:D1106"/>
    <mergeCell ref="E1105:E1106"/>
    <mergeCell ref="F1105:H1105"/>
    <mergeCell ref="I1105:K1105"/>
    <mergeCell ref="L1105:N1105"/>
    <mergeCell ref="O1101:O1102"/>
    <mergeCell ref="P1101:P1102"/>
    <mergeCell ref="Q1101:Q1102"/>
    <mergeCell ref="A1103:A1104"/>
    <mergeCell ref="B1103:B1104"/>
    <mergeCell ref="D1103:D1104"/>
    <mergeCell ref="E1103:E1104"/>
    <mergeCell ref="F1103:H1103"/>
    <mergeCell ref="I1103:K1103"/>
    <mergeCell ref="L1103:N1103"/>
    <mergeCell ref="O1099:O1100"/>
    <mergeCell ref="P1099:P1100"/>
    <mergeCell ref="Q1099:Q1100"/>
    <mergeCell ref="A1101:A1102"/>
    <mergeCell ref="B1101:B1102"/>
    <mergeCell ref="D1101:D1102"/>
    <mergeCell ref="E1101:E1102"/>
    <mergeCell ref="F1101:H1101"/>
    <mergeCell ref="I1101:K1101"/>
    <mergeCell ref="L1101:N1101"/>
    <mergeCell ref="O1097:O1098"/>
    <mergeCell ref="P1097:P1098"/>
    <mergeCell ref="Q1097:Q1098"/>
    <mergeCell ref="A1099:A1100"/>
    <mergeCell ref="B1099:B1100"/>
    <mergeCell ref="D1099:D1100"/>
    <mergeCell ref="E1099:E1100"/>
    <mergeCell ref="F1099:H1099"/>
    <mergeCell ref="I1099:K1099"/>
    <mergeCell ref="L1099:N1099"/>
    <mergeCell ref="O1095:O1096"/>
    <mergeCell ref="P1095:P1096"/>
    <mergeCell ref="Q1095:Q1096"/>
    <mergeCell ref="A1097:A1098"/>
    <mergeCell ref="B1097:B1098"/>
    <mergeCell ref="D1097:D1098"/>
    <mergeCell ref="E1097:E1098"/>
    <mergeCell ref="F1097:H1097"/>
    <mergeCell ref="I1097:K1097"/>
    <mergeCell ref="L1097:N1097"/>
    <mergeCell ref="O1093:O1094"/>
    <mergeCell ref="P1093:P1094"/>
    <mergeCell ref="Q1093:Q1094"/>
    <mergeCell ref="A1095:A1096"/>
    <mergeCell ref="B1095:B1096"/>
    <mergeCell ref="D1095:D1096"/>
    <mergeCell ref="E1095:E1096"/>
    <mergeCell ref="F1095:H1095"/>
    <mergeCell ref="I1095:K1095"/>
    <mergeCell ref="L1095:N1095"/>
    <mergeCell ref="O1091:O1092"/>
    <mergeCell ref="P1091:P1092"/>
    <mergeCell ref="Q1091:Q1092"/>
    <mergeCell ref="A1093:A1094"/>
    <mergeCell ref="B1093:B1094"/>
    <mergeCell ref="D1093:D1094"/>
    <mergeCell ref="E1093:E1094"/>
    <mergeCell ref="F1093:H1093"/>
    <mergeCell ref="I1093:K1093"/>
    <mergeCell ref="L1093:N1093"/>
    <mergeCell ref="O1089:O1090"/>
    <mergeCell ref="P1089:P1090"/>
    <mergeCell ref="Q1089:Q1090"/>
    <mergeCell ref="A1091:A1092"/>
    <mergeCell ref="B1091:B1092"/>
    <mergeCell ref="D1091:D1092"/>
    <mergeCell ref="E1091:E1092"/>
    <mergeCell ref="F1091:H1091"/>
    <mergeCell ref="I1091:K1091"/>
    <mergeCell ref="L1091:N1091"/>
    <mergeCell ref="A1089:A1090"/>
    <mergeCell ref="B1089:B1090"/>
    <mergeCell ref="D1089:D1090"/>
    <mergeCell ref="E1089:E1090"/>
    <mergeCell ref="I1089:K1089"/>
    <mergeCell ref="L1089:N1089"/>
    <mergeCell ref="Q1085:Q1086"/>
    <mergeCell ref="A1087:A1088"/>
    <mergeCell ref="D1087:D1088"/>
    <mergeCell ref="F1087:H1087"/>
    <mergeCell ref="I1087:K1087"/>
    <mergeCell ref="L1087:N1087"/>
    <mergeCell ref="P1087:P1088"/>
    <mergeCell ref="Q1087:Q1088"/>
    <mergeCell ref="Q1083:Q1084"/>
    <mergeCell ref="A1085:A1086"/>
    <mergeCell ref="B1085:B1086"/>
    <mergeCell ref="D1085:D1086"/>
    <mergeCell ref="E1085:E1086"/>
    <mergeCell ref="F1085:H1085"/>
    <mergeCell ref="I1085:K1085"/>
    <mergeCell ref="L1085:N1085"/>
    <mergeCell ref="O1085:O1086"/>
    <mergeCell ref="P1085:P1086"/>
    <mergeCell ref="Q1081:Q1082"/>
    <mergeCell ref="A1083:A1084"/>
    <mergeCell ref="B1083:B1084"/>
    <mergeCell ref="D1083:D1084"/>
    <mergeCell ref="E1083:E1084"/>
    <mergeCell ref="F1083:H1083"/>
    <mergeCell ref="I1083:K1083"/>
    <mergeCell ref="L1083:N1083"/>
    <mergeCell ref="O1083:O1084"/>
    <mergeCell ref="P1083:P1084"/>
    <mergeCell ref="Q1079:Q1080"/>
    <mergeCell ref="A1081:A1082"/>
    <mergeCell ref="B1081:B1082"/>
    <mergeCell ref="D1081:D1082"/>
    <mergeCell ref="E1081:E1082"/>
    <mergeCell ref="F1081:H1081"/>
    <mergeCell ref="I1081:K1081"/>
    <mergeCell ref="L1081:N1081"/>
    <mergeCell ref="O1081:O1082"/>
    <mergeCell ref="P1081:P1082"/>
    <mergeCell ref="Q1077:Q1078"/>
    <mergeCell ref="A1079:A1080"/>
    <mergeCell ref="B1079:B1080"/>
    <mergeCell ref="D1079:D1080"/>
    <mergeCell ref="E1079:E1080"/>
    <mergeCell ref="F1079:H1079"/>
    <mergeCell ref="I1079:K1079"/>
    <mergeCell ref="L1079:N1079"/>
    <mergeCell ref="O1079:O1080"/>
    <mergeCell ref="P1079:P1080"/>
    <mergeCell ref="Q1075:Q1076"/>
    <mergeCell ref="A1077:A1078"/>
    <mergeCell ref="B1077:B1078"/>
    <mergeCell ref="D1077:D1078"/>
    <mergeCell ref="E1077:E1078"/>
    <mergeCell ref="F1077:H1077"/>
    <mergeCell ref="I1077:K1077"/>
    <mergeCell ref="L1077:N1077"/>
    <mergeCell ref="O1077:O1078"/>
    <mergeCell ref="P1077:P1078"/>
    <mergeCell ref="Q1073:Q1074"/>
    <mergeCell ref="A1075:A1076"/>
    <mergeCell ref="B1075:B1076"/>
    <mergeCell ref="D1075:D1076"/>
    <mergeCell ref="E1075:E1076"/>
    <mergeCell ref="F1075:H1075"/>
    <mergeCell ref="I1075:K1075"/>
    <mergeCell ref="L1075:N1075"/>
    <mergeCell ref="O1075:O1076"/>
    <mergeCell ref="P1075:P1076"/>
    <mergeCell ref="Q1071:Q1072"/>
    <mergeCell ref="A1073:A1074"/>
    <mergeCell ref="B1073:B1074"/>
    <mergeCell ref="D1073:D1074"/>
    <mergeCell ref="E1073:E1074"/>
    <mergeCell ref="F1073:H1073"/>
    <mergeCell ref="I1073:K1073"/>
    <mergeCell ref="L1073:N1073"/>
    <mergeCell ref="O1073:O1074"/>
    <mergeCell ref="P1073:P1074"/>
    <mergeCell ref="Q1069:Q1070"/>
    <mergeCell ref="A1071:A1072"/>
    <mergeCell ref="B1071:B1072"/>
    <mergeCell ref="D1071:D1072"/>
    <mergeCell ref="E1071:E1072"/>
    <mergeCell ref="F1071:H1071"/>
    <mergeCell ref="I1071:K1071"/>
    <mergeCell ref="L1071:N1071"/>
    <mergeCell ref="O1071:O1072"/>
    <mergeCell ref="P1071:P1072"/>
    <mergeCell ref="Q1067:Q1068"/>
    <mergeCell ref="A1069:A1070"/>
    <mergeCell ref="B1069:B1070"/>
    <mergeCell ref="D1069:D1070"/>
    <mergeCell ref="E1069:E1070"/>
    <mergeCell ref="F1069:H1069"/>
    <mergeCell ref="I1069:K1069"/>
    <mergeCell ref="L1069:N1069"/>
    <mergeCell ref="O1069:O1070"/>
    <mergeCell ref="P1069:P1070"/>
    <mergeCell ref="Q1065:Q1066"/>
    <mergeCell ref="A1067:A1068"/>
    <mergeCell ref="B1067:B1068"/>
    <mergeCell ref="D1067:D1068"/>
    <mergeCell ref="E1067:E1068"/>
    <mergeCell ref="F1067:H1067"/>
    <mergeCell ref="I1067:K1067"/>
    <mergeCell ref="L1067:N1067"/>
    <mergeCell ref="O1067:O1068"/>
    <mergeCell ref="P1067:P1068"/>
    <mergeCell ref="Q1063:Q1064"/>
    <mergeCell ref="A1065:A1066"/>
    <mergeCell ref="B1065:B1066"/>
    <mergeCell ref="D1065:D1066"/>
    <mergeCell ref="E1065:E1066"/>
    <mergeCell ref="F1065:H1065"/>
    <mergeCell ref="I1065:K1065"/>
    <mergeCell ref="L1065:N1065"/>
    <mergeCell ref="O1065:O1066"/>
    <mergeCell ref="P1065:P1066"/>
    <mergeCell ref="Q1061:Q1062"/>
    <mergeCell ref="A1063:A1064"/>
    <mergeCell ref="B1063:B1064"/>
    <mergeCell ref="D1063:D1064"/>
    <mergeCell ref="E1063:E1064"/>
    <mergeCell ref="F1063:H1063"/>
    <mergeCell ref="I1063:K1063"/>
    <mergeCell ref="L1063:N1063"/>
    <mergeCell ref="O1063:O1064"/>
    <mergeCell ref="P1063:P1064"/>
    <mergeCell ref="Q1059:Q1060"/>
    <mergeCell ref="A1061:A1062"/>
    <mergeCell ref="B1061:B1062"/>
    <mergeCell ref="D1061:D1062"/>
    <mergeCell ref="E1061:E1062"/>
    <mergeCell ref="F1061:H1061"/>
    <mergeCell ref="I1061:K1061"/>
    <mergeCell ref="L1061:N1061"/>
    <mergeCell ref="O1061:O1062"/>
    <mergeCell ref="P1061:P1062"/>
    <mergeCell ref="Q1057:Q1058"/>
    <mergeCell ref="A1059:A1060"/>
    <mergeCell ref="B1059:B1060"/>
    <mergeCell ref="D1059:D1060"/>
    <mergeCell ref="E1059:E1060"/>
    <mergeCell ref="F1059:H1059"/>
    <mergeCell ref="I1059:K1059"/>
    <mergeCell ref="L1059:N1059"/>
    <mergeCell ref="O1059:O1060"/>
    <mergeCell ref="P1059:P1060"/>
    <mergeCell ref="Q1055:Q1056"/>
    <mergeCell ref="A1057:A1058"/>
    <mergeCell ref="B1057:B1058"/>
    <mergeCell ref="D1057:D1058"/>
    <mergeCell ref="E1057:E1058"/>
    <mergeCell ref="F1057:H1057"/>
    <mergeCell ref="I1057:K1057"/>
    <mergeCell ref="L1057:N1057"/>
    <mergeCell ref="O1057:O1058"/>
    <mergeCell ref="P1057:P1058"/>
    <mergeCell ref="Q1053:Q1054"/>
    <mergeCell ref="A1055:A1056"/>
    <mergeCell ref="B1055:B1056"/>
    <mergeCell ref="D1055:D1056"/>
    <mergeCell ref="E1055:E1056"/>
    <mergeCell ref="F1055:H1055"/>
    <mergeCell ref="I1055:K1055"/>
    <mergeCell ref="L1055:N1055"/>
    <mergeCell ref="O1055:O1056"/>
    <mergeCell ref="P1055:P1056"/>
    <mergeCell ref="Q1051:Q1052"/>
    <mergeCell ref="A1053:A1054"/>
    <mergeCell ref="B1053:B1054"/>
    <mergeCell ref="D1053:D1054"/>
    <mergeCell ref="E1053:E1054"/>
    <mergeCell ref="F1053:H1053"/>
    <mergeCell ref="I1053:K1053"/>
    <mergeCell ref="L1053:N1053"/>
    <mergeCell ref="O1053:O1054"/>
    <mergeCell ref="P1053:P1054"/>
    <mergeCell ref="Q1049:Q1050"/>
    <mergeCell ref="A1051:A1052"/>
    <mergeCell ref="B1051:B1052"/>
    <mergeCell ref="D1051:D1052"/>
    <mergeCell ref="E1051:E1052"/>
    <mergeCell ref="F1051:H1051"/>
    <mergeCell ref="I1051:K1051"/>
    <mergeCell ref="L1051:N1051"/>
    <mergeCell ref="O1051:O1052"/>
    <mergeCell ref="P1051:P1052"/>
    <mergeCell ref="Q1047:Q1048"/>
    <mergeCell ref="A1049:A1050"/>
    <mergeCell ref="B1049:B1050"/>
    <mergeCell ref="D1049:D1050"/>
    <mergeCell ref="E1049:E1050"/>
    <mergeCell ref="F1049:H1049"/>
    <mergeCell ref="I1049:K1049"/>
    <mergeCell ref="L1049:N1049"/>
    <mergeCell ref="O1049:O1050"/>
    <mergeCell ref="P1049:P1050"/>
    <mergeCell ref="Q1045:Q1046"/>
    <mergeCell ref="A1047:A1048"/>
    <mergeCell ref="B1047:B1048"/>
    <mergeCell ref="D1047:D1048"/>
    <mergeCell ref="E1047:E1048"/>
    <mergeCell ref="F1047:H1047"/>
    <mergeCell ref="I1047:K1047"/>
    <mergeCell ref="L1047:N1047"/>
    <mergeCell ref="O1047:O1048"/>
    <mergeCell ref="P1047:P1048"/>
    <mergeCell ref="Q1043:Q1044"/>
    <mergeCell ref="A1045:A1046"/>
    <mergeCell ref="B1045:B1046"/>
    <mergeCell ref="D1045:D1046"/>
    <mergeCell ref="E1045:E1046"/>
    <mergeCell ref="F1045:H1045"/>
    <mergeCell ref="I1045:K1045"/>
    <mergeCell ref="L1045:N1045"/>
    <mergeCell ref="O1045:O1046"/>
    <mergeCell ref="P1045:P1046"/>
    <mergeCell ref="Q1041:Q1042"/>
    <mergeCell ref="A1043:A1044"/>
    <mergeCell ref="B1043:B1044"/>
    <mergeCell ref="D1043:D1044"/>
    <mergeCell ref="E1043:E1044"/>
    <mergeCell ref="F1043:H1043"/>
    <mergeCell ref="I1043:K1043"/>
    <mergeCell ref="L1043:N1043"/>
    <mergeCell ref="O1043:O1044"/>
    <mergeCell ref="P1043:P1044"/>
    <mergeCell ref="Q1039:Q1040"/>
    <mergeCell ref="A1041:A1042"/>
    <mergeCell ref="B1041:B1042"/>
    <mergeCell ref="D1041:D1042"/>
    <mergeCell ref="E1041:E1042"/>
    <mergeCell ref="F1041:H1041"/>
    <mergeCell ref="I1041:K1041"/>
    <mergeCell ref="L1041:N1041"/>
    <mergeCell ref="O1041:O1042"/>
    <mergeCell ref="P1041:P1042"/>
    <mergeCell ref="Q1037:Q1038"/>
    <mergeCell ref="A1039:A1040"/>
    <mergeCell ref="B1039:B1040"/>
    <mergeCell ref="D1039:D1040"/>
    <mergeCell ref="E1039:E1040"/>
    <mergeCell ref="F1039:H1039"/>
    <mergeCell ref="I1039:K1039"/>
    <mergeCell ref="L1039:N1039"/>
    <mergeCell ref="O1039:O1040"/>
    <mergeCell ref="P1039:P1040"/>
    <mergeCell ref="Q1035:Q1036"/>
    <mergeCell ref="A1037:A1038"/>
    <mergeCell ref="B1037:B1038"/>
    <mergeCell ref="D1037:D1038"/>
    <mergeCell ref="E1037:E1038"/>
    <mergeCell ref="F1037:H1037"/>
    <mergeCell ref="I1037:K1037"/>
    <mergeCell ref="L1037:N1037"/>
    <mergeCell ref="O1037:O1038"/>
    <mergeCell ref="P1037:P1038"/>
    <mergeCell ref="Q1033:Q1034"/>
    <mergeCell ref="A1035:A1036"/>
    <mergeCell ref="B1035:B1036"/>
    <mergeCell ref="D1035:D1036"/>
    <mergeCell ref="E1035:E1036"/>
    <mergeCell ref="F1035:H1035"/>
    <mergeCell ref="I1035:K1035"/>
    <mergeCell ref="L1035:N1035"/>
    <mergeCell ref="O1035:O1036"/>
    <mergeCell ref="P1035:P1036"/>
    <mergeCell ref="Q1031:Q1032"/>
    <mergeCell ref="A1033:A1034"/>
    <mergeCell ref="B1033:B1034"/>
    <mergeCell ref="D1033:D1034"/>
    <mergeCell ref="E1033:E1034"/>
    <mergeCell ref="F1033:H1033"/>
    <mergeCell ref="I1033:K1033"/>
    <mergeCell ref="L1033:N1033"/>
    <mergeCell ref="O1033:O1034"/>
    <mergeCell ref="P1033:P1034"/>
    <mergeCell ref="Q1029:Q1030"/>
    <mergeCell ref="A1031:A1032"/>
    <mergeCell ref="B1031:B1032"/>
    <mergeCell ref="D1031:D1032"/>
    <mergeCell ref="E1031:E1032"/>
    <mergeCell ref="F1031:H1031"/>
    <mergeCell ref="I1031:K1031"/>
    <mergeCell ref="L1031:N1031"/>
    <mergeCell ref="O1031:O1032"/>
    <mergeCell ref="P1031:P1032"/>
    <mergeCell ref="Q1027:Q1028"/>
    <mergeCell ref="A1029:A1030"/>
    <mergeCell ref="B1029:B1030"/>
    <mergeCell ref="D1029:D1030"/>
    <mergeCell ref="E1029:E1030"/>
    <mergeCell ref="F1029:H1029"/>
    <mergeCell ref="I1029:K1029"/>
    <mergeCell ref="L1029:N1029"/>
    <mergeCell ref="O1029:O1030"/>
    <mergeCell ref="P1029:P1030"/>
    <mergeCell ref="Q1025:Q1026"/>
    <mergeCell ref="A1027:A1028"/>
    <mergeCell ref="B1027:B1028"/>
    <mergeCell ref="D1027:D1028"/>
    <mergeCell ref="E1027:E1028"/>
    <mergeCell ref="F1027:H1027"/>
    <mergeCell ref="I1027:K1027"/>
    <mergeCell ref="L1027:N1027"/>
    <mergeCell ref="O1027:O1028"/>
    <mergeCell ref="P1027:P1028"/>
    <mergeCell ref="Q1023:Q1024"/>
    <mergeCell ref="A1025:A1026"/>
    <mergeCell ref="B1025:B1026"/>
    <mergeCell ref="D1025:D1026"/>
    <mergeCell ref="E1025:E1026"/>
    <mergeCell ref="F1025:H1025"/>
    <mergeCell ref="I1025:K1025"/>
    <mergeCell ref="L1025:N1025"/>
    <mergeCell ref="O1025:O1026"/>
    <mergeCell ref="P1025:P1026"/>
    <mergeCell ref="Q1021:Q1022"/>
    <mergeCell ref="A1023:A1024"/>
    <mergeCell ref="B1023:B1024"/>
    <mergeCell ref="D1023:D1024"/>
    <mergeCell ref="E1023:E1024"/>
    <mergeCell ref="F1023:H1023"/>
    <mergeCell ref="I1023:K1023"/>
    <mergeCell ref="L1023:N1023"/>
    <mergeCell ref="O1023:O1024"/>
    <mergeCell ref="P1023:P1024"/>
    <mergeCell ref="Q1019:Q1020"/>
    <mergeCell ref="A1021:A1022"/>
    <mergeCell ref="B1021:B1022"/>
    <mergeCell ref="D1021:D1022"/>
    <mergeCell ref="E1021:E1022"/>
    <mergeCell ref="F1021:H1021"/>
    <mergeCell ref="I1021:K1021"/>
    <mergeCell ref="L1021:N1021"/>
    <mergeCell ref="O1021:O1022"/>
    <mergeCell ref="P1021:P1022"/>
    <mergeCell ref="Q1017:Q1018"/>
    <mergeCell ref="A1019:A1020"/>
    <mergeCell ref="B1019:B1020"/>
    <mergeCell ref="D1019:D1020"/>
    <mergeCell ref="E1019:E1020"/>
    <mergeCell ref="F1019:H1019"/>
    <mergeCell ref="I1019:K1019"/>
    <mergeCell ref="L1019:N1019"/>
    <mergeCell ref="O1019:O1020"/>
    <mergeCell ref="P1019:P1020"/>
    <mergeCell ref="Q1015:Q1016"/>
    <mergeCell ref="A1017:A1018"/>
    <mergeCell ref="B1017:B1018"/>
    <mergeCell ref="D1017:D1018"/>
    <mergeCell ref="E1017:E1018"/>
    <mergeCell ref="F1017:H1017"/>
    <mergeCell ref="I1017:K1017"/>
    <mergeCell ref="L1017:N1017"/>
    <mergeCell ref="O1017:O1018"/>
    <mergeCell ref="P1017:P1018"/>
    <mergeCell ref="Q1013:Q1014"/>
    <mergeCell ref="A1015:A1016"/>
    <mergeCell ref="B1015:B1016"/>
    <mergeCell ref="D1015:D1016"/>
    <mergeCell ref="E1015:E1016"/>
    <mergeCell ref="F1015:H1015"/>
    <mergeCell ref="I1015:K1015"/>
    <mergeCell ref="L1015:N1015"/>
    <mergeCell ref="O1015:O1016"/>
    <mergeCell ref="P1015:P1016"/>
    <mergeCell ref="Q1011:Q1012"/>
    <mergeCell ref="A1013:A1014"/>
    <mergeCell ref="B1013:B1014"/>
    <mergeCell ref="D1013:D1014"/>
    <mergeCell ref="E1013:E1014"/>
    <mergeCell ref="F1013:H1013"/>
    <mergeCell ref="I1013:K1013"/>
    <mergeCell ref="L1013:N1013"/>
    <mergeCell ref="O1013:O1014"/>
    <mergeCell ref="P1013:P1014"/>
    <mergeCell ref="Q1009:Q1010"/>
    <mergeCell ref="A1011:A1012"/>
    <mergeCell ref="B1011:B1012"/>
    <mergeCell ref="D1011:D1012"/>
    <mergeCell ref="E1011:E1012"/>
    <mergeCell ref="F1011:H1011"/>
    <mergeCell ref="I1011:K1011"/>
    <mergeCell ref="L1011:N1011"/>
    <mergeCell ref="O1011:O1012"/>
    <mergeCell ref="P1011:P1012"/>
    <mergeCell ref="Q1007:Q1008"/>
    <mergeCell ref="A1009:A1010"/>
    <mergeCell ref="B1009:B1010"/>
    <mergeCell ref="D1009:D1010"/>
    <mergeCell ref="E1009:E1010"/>
    <mergeCell ref="F1009:H1009"/>
    <mergeCell ref="I1009:K1009"/>
    <mergeCell ref="L1009:N1009"/>
    <mergeCell ref="O1009:O1010"/>
    <mergeCell ref="P1009:P1010"/>
    <mergeCell ref="Q1005:Q1006"/>
    <mergeCell ref="A1007:A1008"/>
    <mergeCell ref="B1007:B1008"/>
    <mergeCell ref="D1007:D1008"/>
    <mergeCell ref="E1007:E1008"/>
    <mergeCell ref="F1007:H1007"/>
    <mergeCell ref="I1007:K1007"/>
    <mergeCell ref="L1007:N1007"/>
    <mergeCell ref="O1007:O1008"/>
    <mergeCell ref="P1007:P1008"/>
    <mergeCell ref="Q1003:Q1004"/>
    <mergeCell ref="A1005:A1006"/>
    <mergeCell ref="B1005:B1006"/>
    <mergeCell ref="D1005:D1006"/>
    <mergeCell ref="E1005:E1006"/>
    <mergeCell ref="F1005:H1005"/>
    <mergeCell ref="I1005:K1005"/>
    <mergeCell ref="L1005:N1005"/>
    <mergeCell ref="O1005:O1006"/>
    <mergeCell ref="P1005:P1006"/>
    <mergeCell ref="Q1001:Q1002"/>
    <mergeCell ref="A1003:A1004"/>
    <mergeCell ref="B1003:B1004"/>
    <mergeCell ref="D1003:D1004"/>
    <mergeCell ref="E1003:E1004"/>
    <mergeCell ref="F1003:H1003"/>
    <mergeCell ref="I1003:K1003"/>
    <mergeCell ref="L1003:N1003"/>
    <mergeCell ref="O1003:O1004"/>
    <mergeCell ref="P1003:P1004"/>
    <mergeCell ref="Q999:Q1000"/>
    <mergeCell ref="A1001:A1002"/>
    <mergeCell ref="B1001:B1002"/>
    <mergeCell ref="D1001:D1002"/>
    <mergeCell ref="E1001:E1002"/>
    <mergeCell ref="F1001:H1001"/>
    <mergeCell ref="I1001:K1001"/>
    <mergeCell ref="L1001:N1001"/>
    <mergeCell ref="O1001:O1002"/>
    <mergeCell ref="P1001:P1002"/>
    <mergeCell ref="Q997:Q998"/>
    <mergeCell ref="A999:A1000"/>
    <mergeCell ref="B999:B1000"/>
    <mergeCell ref="D999:D1000"/>
    <mergeCell ref="E999:E1000"/>
    <mergeCell ref="F999:H999"/>
    <mergeCell ref="I999:K999"/>
    <mergeCell ref="L999:N999"/>
    <mergeCell ref="O999:O1000"/>
    <mergeCell ref="P999:P1000"/>
    <mergeCell ref="Q995:Q996"/>
    <mergeCell ref="A997:A998"/>
    <mergeCell ref="B997:B998"/>
    <mergeCell ref="D997:D998"/>
    <mergeCell ref="E997:E998"/>
    <mergeCell ref="F997:H997"/>
    <mergeCell ref="I997:K997"/>
    <mergeCell ref="L997:N997"/>
    <mergeCell ref="O997:O998"/>
    <mergeCell ref="P997:P998"/>
    <mergeCell ref="Q993:Q994"/>
    <mergeCell ref="A995:A996"/>
    <mergeCell ref="B995:B996"/>
    <mergeCell ref="D995:D996"/>
    <mergeCell ref="E995:E996"/>
    <mergeCell ref="F995:H995"/>
    <mergeCell ref="I995:K995"/>
    <mergeCell ref="L995:N995"/>
    <mergeCell ref="O995:O996"/>
    <mergeCell ref="P995:P996"/>
    <mergeCell ref="Q991:Q992"/>
    <mergeCell ref="A993:A994"/>
    <mergeCell ref="B993:B994"/>
    <mergeCell ref="D993:D994"/>
    <mergeCell ref="E993:E994"/>
    <mergeCell ref="F993:H993"/>
    <mergeCell ref="I993:K993"/>
    <mergeCell ref="L993:N993"/>
    <mergeCell ref="O993:O994"/>
    <mergeCell ref="P993:P994"/>
    <mergeCell ref="Q989:Q990"/>
    <mergeCell ref="A991:A992"/>
    <mergeCell ref="B991:B992"/>
    <mergeCell ref="D991:D992"/>
    <mergeCell ref="E991:E992"/>
    <mergeCell ref="F991:H991"/>
    <mergeCell ref="I991:K991"/>
    <mergeCell ref="L991:N991"/>
    <mergeCell ref="O991:O992"/>
    <mergeCell ref="P991:P992"/>
    <mergeCell ref="Q987:Q988"/>
    <mergeCell ref="A989:A990"/>
    <mergeCell ref="B989:B990"/>
    <mergeCell ref="D989:D990"/>
    <mergeCell ref="E989:E990"/>
    <mergeCell ref="F989:H989"/>
    <mergeCell ref="I989:K989"/>
    <mergeCell ref="L989:N989"/>
    <mergeCell ref="O989:O990"/>
    <mergeCell ref="P989:P990"/>
    <mergeCell ref="Q985:Q986"/>
    <mergeCell ref="A987:A988"/>
    <mergeCell ref="B987:B988"/>
    <mergeCell ref="D987:D988"/>
    <mergeCell ref="E987:E988"/>
    <mergeCell ref="F987:H987"/>
    <mergeCell ref="I987:K987"/>
    <mergeCell ref="L987:N987"/>
    <mergeCell ref="O987:O988"/>
    <mergeCell ref="P987:P988"/>
    <mergeCell ref="Q983:Q984"/>
    <mergeCell ref="A985:A986"/>
    <mergeCell ref="B985:B986"/>
    <mergeCell ref="D985:D986"/>
    <mergeCell ref="E985:E986"/>
    <mergeCell ref="F985:H985"/>
    <mergeCell ref="I985:K985"/>
    <mergeCell ref="L985:N985"/>
    <mergeCell ref="O985:O986"/>
    <mergeCell ref="P985:P986"/>
    <mergeCell ref="Q981:Q982"/>
    <mergeCell ref="A983:A984"/>
    <mergeCell ref="B983:B984"/>
    <mergeCell ref="D983:D984"/>
    <mergeCell ref="E983:E984"/>
    <mergeCell ref="F983:H983"/>
    <mergeCell ref="I983:K983"/>
    <mergeCell ref="L983:N983"/>
    <mergeCell ref="O983:O984"/>
    <mergeCell ref="P983:P984"/>
    <mergeCell ref="Q979:Q980"/>
    <mergeCell ref="A981:A982"/>
    <mergeCell ref="B981:B982"/>
    <mergeCell ref="D981:D982"/>
    <mergeCell ref="E981:E982"/>
    <mergeCell ref="F981:H981"/>
    <mergeCell ref="I981:K981"/>
    <mergeCell ref="L981:N981"/>
    <mergeCell ref="O981:O982"/>
    <mergeCell ref="P981:P982"/>
    <mergeCell ref="Q977:Q978"/>
    <mergeCell ref="A979:A980"/>
    <mergeCell ref="B979:B980"/>
    <mergeCell ref="D979:D980"/>
    <mergeCell ref="E979:E980"/>
    <mergeCell ref="F979:H979"/>
    <mergeCell ref="I979:K979"/>
    <mergeCell ref="L979:N979"/>
    <mergeCell ref="O979:O980"/>
    <mergeCell ref="P979:P980"/>
    <mergeCell ref="Q975:Q976"/>
    <mergeCell ref="A977:A978"/>
    <mergeCell ref="B977:B978"/>
    <mergeCell ref="D977:D978"/>
    <mergeCell ref="E977:E978"/>
    <mergeCell ref="F977:H977"/>
    <mergeCell ref="I977:K977"/>
    <mergeCell ref="L977:N977"/>
    <mergeCell ref="O977:O978"/>
    <mergeCell ref="P977:P978"/>
    <mergeCell ref="Q973:Q974"/>
    <mergeCell ref="A975:A976"/>
    <mergeCell ref="B975:B976"/>
    <mergeCell ref="D975:D976"/>
    <mergeCell ref="E975:E976"/>
    <mergeCell ref="F975:H975"/>
    <mergeCell ref="I975:K975"/>
    <mergeCell ref="L975:N975"/>
    <mergeCell ref="O975:O976"/>
    <mergeCell ref="P975:P976"/>
    <mergeCell ref="Q971:Q972"/>
    <mergeCell ref="A973:A974"/>
    <mergeCell ref="B973:B974"/>
    <mergeCell ref="D973:D974"/>
    <mergeCell ref="E973:E974"/>
    <mergeCell ref="F973:H973"/>
    <mergeCell ref="I973:K973"/>
    <mergeCell ref="L973:N973"/>
    <mergeCell ref="O973:O974"/>
    <mergeCell ref="P973:P974"/>
    <mergeCell ref="Q969:Q970"/>
    <mergeCell ref="A971:A972"/>
    <mergeCell ref="B971:B972"/>
    <mergeCell ref="D971:D972"/>
    <mergeCell ref="E971:E972"/>
    <mergeCell ref="F971:H971"/>
    <mergeCell ref="I971:K971"/>
    <mergeCell ref="L971:N971"/>
    <mergeCell ref="O971:O972"/>
    <mergeCell ref="P971:P972"/>
    <mergeCell ref="Q967:Q968"/>
    <mergeCell ref="A969:A970"/>
    <mergeCell ref="B969:B970"/>
    <mergeCell ref="D969:D970"/>
    <mergeCell ref="E969:E970"/>
    <mergeCell ref="F969:H969"/>
    <mergeCell ref="I969:K969"/>
    <mergeCell ref="L969:N969"/>
    <mergeCell ref="O969:O970"/>
    <mergeCell ref="P969:P970"/>
    <mergeCell ref="Q965:Q966"/>
    <mergeCell ref="A967:A968"/>
    <mergeCell ref="B967:B968"/>
    <mergeCell ref="D967:D968"/>
    <mergeCell ref="E967:E968"/>
    <mergeCell ref="F967:H967"/>
    <mergeCell ref="I967:K967"/>
    <mergeCell ref="L967:N967"/>
    <mergeCell ref="O967:O968"/>
    <mergeCell ref="P967:P968"/>
    <mergeCell ref="Q963:Q964"/>
    <mergeCell ref="A965:A966"/>
    <mergeCell ref="B965:B966"/>
    <mergeCell ref="D965:D966"/>
    <mergeCell ref="E965:E966"/>
    <mergeCell ref="F965:H965"/>
    <mergeCell ref="I965:K965"/>
    <mergeCell ref="L965:N965"/>
    <mergeCell ref="O965:O966"/>
    <mergeCell ref="P965:P966"/>
    <mergeCell ref="Q961:Q962"/>
    <mergeCell ref="A963:A964"/>
    <mergeCell ref="B963:B964"/>
    <mergeCell ref="D963:D964"/>
    <mergeCell ref="E963:E964"/>
    <mergeCell ref="F963:H963"/>
    <mergeCell ref="I963:K963"/>
    <mergeCell ref="L963:N963"/>
    <mergeCell ref="O963:O964"/>
    <mergeCell ref="P963:P964"/>
    <mergeCell ref="Q959:Q960"/>
    <mergeCell ref="A961:A962"/>
    <mergeCell ref="B961:B962"/>
    <mergeCell ref="D961:D962"/>
    <mergeCell ref="E961:E962"/>
    <mergeCell ref="F961:H961"/>
    <mergeCell ref="I961:K961"/>
    <mergeCell ref="L961:N961"/>
    <mergeCell ref="O961:O962"/>
    <mergeCell ref="P961:P962"/>
    <mergeCell ref="Q957:Q958"/>
    <mergeCell ref="A959:A960"/>
    <mergeCell ref="B959:B960"/>
    <mergeCell ref="D959:D960"/>
    <mergeCell ref="E959:E960"/>
    <mergeCell ref="F959:H959"/>
    <mergeCell ref="I959:K959"/>
    <mergeCell ref="L959:N959"/>
    <mergeCell ref="O959:O960"/>
    <mergeCell ref="P959:P960"/>
    <mergeCell ref="Q955:Q956"/>
    <mergeCell ref="A957:A958"/>
    <mergeCell ref="B957:B958"/>
    <mergeCell ref="D957:D958"/>
    <mergeCell ref="E957:E958"/>
    <mergeCell ref="F957:H957"/>
    <mergeCell ref="I957:K957"/>
    <mergeCell ref="L957:N957"/>
    <mergeCell ref="O957:O958"/>
    <mergeCell ref="P957:P958"/>
    <mergeCell ref="Q953:Q954"/>
    <mergeCell ref="A955:A956"/>
    <mergeCell ref="B955:B956"/>
    <mergeCell ref="D955:D956"/>
    <mergeCell ref="E955:E956"/>
    <mergeCell ref="F955:H955"/>
    <mergeCell ref="I955:K955"/>
    <mergeCell ref="L955:N955"/>
    <mergeCell ref="O955:O956"/>
    <mergeCell ref="P955:P956"/>
    <mergeCell ref="Q951:Q952"/>
    <mergeCell ref="A953:A954"/>
    <mergeCell ref="B953:B954"/>
    <mergeCell ref="D953:D954"/>
    <mergeCell ref="E953:E954"/>
    <mergeCell ref="F953:H953"/>
    <mergeCell ref="I953:K953"/>
    <mergeCell ref="L953:N953"/>
    <mergeCell ref="O953:O954"/>
    <mergeCell ref="P953:P954"/>
    <mergeCell ref="Q949:Q950"/>
    <mergeCell ref="A951:A952"/>
    <mergeCell ref="B951:B952"/>
    <mergeCell ref="D951:D952"/>
    <mergeCell ref="E951:E952"/>
    <mergeCell ref="F951:H951"/>
    <mergeCell ref="I951:K951"/>
    <mergeCell ref="L951:N951"/>
    <mergeCell ref="O951:O952"/>
    <mergeCell ref="P951:P952"/>
    <mergeCell ref="Q947:Q948"/>
    <mergeCell ref="A949:A950"/>
    <mergeCell ref="B949:B950"/>
    <mergeCell ref="D949:D950"/>
    <mergeCell ref="E949:E950"/>
    <mergeCell ref="F949:H949"/>
    <mergeCell ref="I949:K949"/>
    <mergeCell ref="L949:N949"/>
    <mergeCell ref="O949:O950"/>
    <mergeCell ref="P949:P950"/>
    <mergeCell ref="Q945:Q946"/>
    <mergeCell ref="A947:A948"/>
    <mergeCell ref="B947:B948"/>
    <mergeCell ref="D947:D948"/>
    <mergeCell ref="E947:E948"/>
    <mergeCell ref="F947:H947"/>
    <mergeCell ref="I947:K947"/>
    <mergeCell ref="L947:N947"/>
    <mergeCell ref="O947:O948"/>
    <mergeCell ref="P947:P948"/>
    <mergeCell ref="Q943:Q944"/>
    <mergeCell ref="A945:A946"/>
    <mergeCell ref="B945:B946"/>
    <mergeCell ref="D945:D946"/>
    <mergeCell ref="E945:E946"/>
    <mergeCell ref="F945:H945"/>
    <mergeCell ref="I945:K945"/>
    <mergeCell ref="L945:N945"/>
    <mergeCell ref="O945:O946"/>
    <mergeCell ref="P945:P946"/>
    <mergeCell ref="Q941:Q942"/>
    <mergeCell ref="A943:A944"/>
    <mergeCell ref="B943:B944"/>
    <mergeCell ref="D943:D944"/>
    <mergeCell ref="E943:E944"/>
    <mergeCell ref="F943:H943"/>
    <mergeCell ref="I943:K943"/>
    <mergeCell ref="L943:N943"/>
    <mergeCell ref="O943:O944"/>
    <mergeCell ref="P943:P944"/>
    <mergeCell ref="Q939:Q940"/>
    <mergeCell ref="A941:A942"/>
    <mergeCell ref="B941:B942"/>
    <mergeCell ref="D941:D942"/>
    <mergeCell ref="E941:E942"/>
    <mergeCell ref="F941:H941"/>
    <mergeCell ref="I941:K941"/>
    <mergeCell ref="L941:N941"/>
    <mergeCell ref="O941:O942"/>
    <mergeCell ref="P941:P942"/>
    <mergeCell ref="Q937:Q938"/>
    <mergeCell ref="A939:A940"/>
    <mergeCell ref="B939:B940"/>
    <mergeCell ref="D939:D940"/>
    <mergeCell ref="E939:E940"/>
    <mergeCell ref="F939:H939"/>
    <mergeCell ref="I939:K939"/>
    <mergeCell ref="L939:N939"/>
    <mergeCell ref="O939:O940"/>
    <mergeCell ref="P939:P940"/>
    <mergeCell ref="Q935:Q936"/>
    <mergeCell ref="A937:A938"/>
    <mergeCell ref="B937:B938"/>
    <mergeCell ref="D937:D938"/>
    <mergeCell ref="E937:E938"/>
    <mergeCell ref="F937:H937"/>
    <mergeCell ref="I937:K937"/>
    <mergeCell ref="L937:N937"/>
    <mergeCell ref="O937:O938"/>
    <mergeCell ref="P937:P938"/>
    <mergeCell ref="Q933:Q934"/>
    <mergeCell ref="A935:A936"/>
    <mergeCell ref="B935:B936"/>
    <mergeCell ref="D935:D936"/>
    <mergeCell ref="E935:E936"/>
    <mergeCell ref="F935:H935"/>
    <mergeCell ref="I935:K935"/>
    <mergeCell ref="L935:N935"/>
    <mergeCell ref="O935:O936"/>
    <mergeCell ref="P935:P936"/>
    <mergeCell ref="Q931:Q932"/>
    <mergeCell ref="A933:A934"/>
    <mergeCell ref="B933:B934"/>
    <mergeCell ref="D933:D934"/>
    <mergeCell ref="E933:E934"/>
    <mergeCell ref="F933:H933"/>
    <mergeCell ref="I933:K933"/>
    <mergeCell ref="L933:N933"/>
    <mergeCell ref="O933:O934"/>
    <mergeCell ref="P933:P934"/>
    <mergeCell ref="Q929:Q930"/>
    <mergeCell ref="A931:A932"/>
    <mergeCell ref="B931:B932"/>
    <mergeCell ref="D931:D932"/>
    <mergeCell ref="E931:E932"/>
    <mergeCell ref="F931:H931"/>
    <mergeCell ref="I931:K931"/>
    <mergeCell ref="L931:N931"/>
    <mergeCell ref="O931:O932"/>
    <mergeCell ref="P931:P932"/>
    <mergeCell ref="Q927:Q928"/>
    <mergeCell ref="A929:A930"/>
    <mergeCell ref="B929:B930"/>
    <mergeCell ref="D929:D930"/>
    <mergeCell ref="E929:E930"/>
    <mergeCell ref="F929:H929"/>
    <mergeCell ref="I929:K929"/>
    <mergeCell ref="L929:N929"/>
    <mergeCell ref="O929:O930"/>
    <mergeCell ref="P929:P930"/>
    <mergeCell ref="Q925:Q926"/>
    <mergeCell ref="A927:A928"/>
    <mergeCell ref="B927:B928"/>
    <mergeCell ref="D927:D928"/>
    <mergeCell ref="E927:E928"/>
    <mergeCell ref="F927:H927"/>
    <mergeCell ref="I927:K927"/>
    <mergeCell ref="L927:N927"/>
    <mergeCell ref="O927:O928"/>
    <mergeCell ref="P927:P928"/>
    <mergeCell ref="Q923:Q924"/>
    <mergeCell ref="A925:A926"/>
    <mergeCell ref="B925:B926"/>
    <mergeCell ref="D925:D926"/>
    <mergeCell ref="E925:E926"/>
    <mergeCell ref="F925:H925"/>
    <mergeCell ref="I925:K925"/>
    <mergeCell ref="L925:N925"/>
    <mergeCell ref="O925:O926"/>
    <mergeCell ref="P925:P926"/>
    <mergeCell ref="Q921:Q922"/>
    <mergeCell ref="A923:A924"/>
    <mergeCell ref="B923:B924"/>
    <mergeCell ref="D923:D924"/>
    <mergeCell ref="E923:E924"/>
    <mergeCell ref="F923:H923"/>
    <mergeCell ref="I923:K923"/>
    <mergeCell ref="L923:N923"/>
    <mergeCell ref="O923:O924"/>
    <mergeCell ref="P923:P924"/>
    <mergeCell ref="Q919:Q920"/>
    <mergeCell ref="A921:A922"/>
    <mergeCell ref="B921:B922"/>
    <mergeCell ref="D921:D922"/>
    <mergeCell ref="E921:E922"/>
    <mergeCell ref="F921:H921"/>
    <mergeCell ref="I921:K921"/>
    <mergeCell ref="L921:N921"/>
    <mergeCell ref="O921:O922"/>
    <mergeCell ref="P921:P922"/>
    <mergeCell ref="Q917:Q918"/>
    <mergeCell ref="A919:A920"/>
    <mergeCell ref="B919:B920"/>
    <mergeCell ref="D919:D920"/>
    <mergeCell ref="E919:E920"/>
    <mergeCell ref="F919:H919"/>
    <mergeCell ref="I919:K919"/>
    <mergeCell ref="L919:N919"/>
    <mergeCell ref="O919:O920"/>
    <mergeCell ref="P919:P920"/>
    <mergeCell ref="Q915:Q916"/>
    <mergeCell ref="A917:A918"/>
    <mergeCell ref="B917:B918"/>
    <mergeCell ref="D917:D918"/>
    <mergeCell ref="E917:E918"/>
    <mergeCell ref="F917:H917"/>
    <mergeCell ref="I917:K917"/>
    <mergeCell ref="L917:N917"/>
    <mergeCell ref="O917:O918"/>
    <mergeCell ref="P917:P918"/>
    <mergeCell ref="Q913:Q914"/>
    <mergeCell ref="A915:A916"/>
    <mergeCell ref="B915:B916"/>
    <mergeCell ref="D915:D916"/>
    <mergeCell ref="E915:E916"/>
    <mergeCell ref="F915:H915"/>
    <mergeCell ref="I915:K915"/>
    <mergeCell ref="L915:N915"/>
    <mergeCell ref="O915:O916"/>
    <mergeCell ref="P915:P916"/>
    <mergeCell ref="Q911:Q912"/>
    <mergeCell ref="A913:A914"/>
    <mergeCell ref="B913:B914"/>
    <mergeCell ref="D913:D914"/>
    <mergeCell ref="E913:E914"/>
    <mergeCell ref="F913:H913"/>
    <mergeCell ref="I913:K913"/>
    <mergeCell ref="L913:N913"/>
    <mergeCell ref="O913:O914"/>
    <mergeCell ref="P913:P914"/>
    <mergeCell ref="Q909:Q910"/>
    <mergeCell ref="A911:A912"/>
    <mergeCell ref="B911:B912"/>
    <mergeCell ref="D911:D912"/>
    <mergeCell ref="E911:E912"/>
    <mergeCell ref="F911:H911"/>
    <mergeCell ref="I911:K911"/>
    <mergeCell ref="L911:N911"/>
    <mergeCell ref="O911:O912"/>
    <mergeCell ref="P911:P912"/>
    <mergeCell ref="Q907:Q908"/>
    <mergeCell ref="A909:A910"/>
    <mergeCell ref="B909:B910"/>
    <mergeCell ref="D909:D910"/>
    <mergeCell ref="E909:E910"/>
    <mergeCell ref="F909:H909"/>
    <mergeCell ref="I909:K909"/>
    <mergeCell ref="L909:N909"/>
    <mergeCell ref="O909:O910"/>
    <mergeCell ref="P909:P910"/>
    <mergeCell ref="Q905:Q906"/>
    <mergeCell ref="A907:A908"/>
    <mergeCell ref="B907:B908"/>
    <mergeCell ref="D907:D908"/>
    <mergeCell ref="E907:E908"/>
    <mergeCell ref="F907:H907"/>
    <mergeCell ref="I907:K907"/>
    <mergeCell ref="L907:N907"/>
    <mergeCell ref="O907:O908"/>
    <mergeCell ref="P907:P908"/>
    <mergeCell ref="Q903:Q904"/>
    <mergeCell ref="A905:A906"/>
    <mergeCell ref="B905:B906"/>
    <mergeCell ref="D905:D906"/>
    <mergeCell ref="E905:E906"/>
    <mergeCell ref="F905:H905"/>
    <mergeCell ref="I905:K905"/>
    <mergeCell ref="L905:N905"/>
    <mergeCell ref="O905:O906"/>
    <mergeCell ref="P905:P906"/>
    <mergeCell ref="Q901:Q902"/>
    <mergeCell ref="A903:A904"/>
    <mergeCell ref="B903:B904"/>
    <mergeCell ref="D903:D904"/>
    <mergeCell ref="E903:E904"/>
    <mergeCell ref="F903:H903"/>
    <mergeCell ref="I903:K903"/>
    <mergeCell ref="L903:N903"/>
    <mergeCell ref="O903:O904"/>
    <mergeCell ref="P903:P904"/>
    <mergeCell ref="Q899:Q900"/>
    <mergeCell ref="A901:A902"/>
    <mergeCell ref="B901:B902"/>
    <mergeCell ref="D901:D902"/>
    <mergeCell ref="E901:E902"/>
    <mergeCell ref="F901:H901"/>
    <mergeCell ref="I901:K901"/>
    <mergeCell ref="L901:N901"/>
    <mergeCell ref="O901:O902"/>
    <mergeCell ref="P901:P902"/>
    <mergeCell ref="Q897:Q898"/>
    <mergeCell ref="A899:A900"/>
    <mergeCell ref="B899:B900"/>
    <mergeCell ref="D899:D900"/>
    <mergeCell ref="E899:E900"/>
    <mergeCell ref="F899:H899"/>
    <mergeCell ref="I899:K899"/>
    <mergeCell ref="L899:N899"/>
    <mergeCell ref="O899:O900"/>
    <mergeCell ref="P899:P900"/>
    <mergeCell ref="Q895:Q896"/>
    <mergeCell ref="A897:A898"/>
    <mergeCell ref="B897:B898"/>
    <mergeCell ref="D897:D898"/>
    <mergeCell ref="E897:E898"/>
    <mergeCell ref="F897:H897"/>
    <mergeCell ref="I897:K897"/>
    <mergeCell ref="L897:N897"/>
    <mergeCell ref="O897:O898"/>
    <mergeCell ref="P897:P898"/>
    <mergeCell ref="Q893:Q894"/>
    <mergeCell ref="A895:A896"/>
    <mergeCell ref="B895:B896"/>
    <mergeCell ref="D895:D896"/>
    <mergeCell ref="E895:E896"/>
    <mergeCell ref="F895:H895"/>
    <mergeCell ref="I895:K895"/>
    <mergeCell ref="L895:N895"/>
    <mergeCell ref="O895:O896"/>
    <mergeCell ref="P895:P896"/>
    <mergeCell ref="Q891:Q892"/>
    <mergeCell ref="A893:A894"/>
    <mergeCell ref="B893:B894"/>
    <mergeCell ref="D893:D894"/>
    <mergeCell ref="E893:E894"/>
    <mergeCell ref="F893:H893"/>
    <mergeCell ref="I893:K893"/>
    <mergeCell ref="L893:N893"/>
    <mergeCell ref="O893:O894"/>
    <mergeCell ref="P893:P894"/>
    <mergeCell ref="Q889:Q890"/>
    <mergeCell ref="A891:A892"/>
    <mergeCell ref="B891:B892"/>
    <mergeCell ref="D891:D892"/>
    <mergeCell ref="E891:E892"/>
    <mergeCell ref="F891:H891"/>
    <mergeCell ref="I891:K891"/>
    <mergeCell ref="L891:N891"/>
    <mergeCell ref="O891:O892"/>
    <mergeCell ref="P891:P892"/>
    <mergeCell ref="Q887:Q888"/>
    <mergeCell ref="A889:A890"/>
    <mergeCell ref="B889:B890"/>
    <mergeCell ref="D889:D890"/>
    <mergeCell ref="E889:E890"/>
    <mergeCell ref="F889:H889"/>
    <mergeCell ref="I889:K889"/>
    <mergeCell ref="L889:N889"/>
    <mergeCell ref="O889:O890"/>
    <mergeCell ref="P889:P890"/>
    <mergeCell ref="Q885:Q886"/>
    <mergeCell ref="A887:A888"/>
    <mergeCell ref="B887:B888"/>
    <mergeCell ref="D887:D888"/>
    <mergeCell ref="E887:E888"/>
    <mergeCell ref="F887:H887"/>
    <mergeCell ref="I887:K887"/>
    <mergeCell ref="L887:N887"/>
    <mergeCell ref="O887:O888"/>
    <mergeCell ref="P887:P888"/>
    <mergeCell ref="Q883:Q884"/>
    <mergeCell ref="A885:A886"/>
    <mergeCell ref="B885:B886"/>
    <mergeCell ref="D885:D886"/>
    <mergeCell ref="E885:E886"/>
    <mergeCell ref="F885:H885"/>
    <mergeCell ref="I885:K885"/>
    <mergeCell ref="L885:N885"/>
    <mergeCell ref="O885:O886"/>
    <mergeCell ref="P885:P886"/>
    <mergeCell ref="Q881:Q882"/>
    <mergeCell ref="A883:A884"/>
    <mergeCell ref="B883:B884"/>
    <mergeCell ref="D883:D884"/>
    <mergeCell ref="E883:E884"/>
    <mergeCell ref="F883:H883"/>
    <mergeCell ref="I883:K883"/>
    <mergeCell ref="L883:N883"/>
    <mergeCell ref="O883:O884"/>
    <mergeCell ref="P883:P884"/>
    <mergeCell ref="Q879:Q880"/>
    <mergeCell ref="A881:A882"/>
    <mergeCell ref="B881:B882"/>
    <mergeCell ref="D881:D882"/>
    <mergeCell ref="E881:E882"/>
    <mergeCell ref="F881:H881"/>
    <mergeCell ref="I881:K881"/>
    <mergeCell ref="L881:N881"/>
    <mergeCell ref="O881:O882"/>
    <mergeCell ref="P881:P882"/>
    <mergeCell ref="Q877:Q878"/>
    <mergeCell ref="A879:A880"/>
    <mergeCell ref="B879:B880"/>
    <mergeCell ref="D879:D880"/>
    <mergeCell ref="E879:E880"/>
    <mergeCell ref="F879:H879"/>
    <mergeCell ref="I879:K879"/>
    <mergeCell ref="L879:N879"/>
    <mergeCell ref="O879:O880"/>
    <mergeCell ref="P879:P880"/>
    <mergeCell ref="Q875:Q876"/>
    <mergeCell ref="A877:A878"/>
    <mergeCell ref="B877:B878"/>
    <mergeCell ref="D877:D878"/>
    <mergeCell ref="E877:E878"/>
    <mergeCell ref="F877:H877"/>
    <mergeCell ref="I877:K877"/>
    <mergeCell ref="L877:N877"/>
    <mergeCell ref="O877:O878"/>
    <mergeCell ref="P877:P878"/>
    <mergeCell ref="Q873:Q874"/>
    <mergeCell ref="A875:A876"/>
    <mergeCell ref="B875:B876"/>
    <mergeCell ref="D875:D876"/>
    <mergeCell ref="E875:E876"/>
    <mergeCell ref="F875:H875"/>
    <mergeCell ref="I875:K875"/>
    <mergeCell ref="L875:N875"/>
    <mergeCell ref="O875:O876"/>
    <mergeCell ref="P875:P876"/>
    <mergeCell ref="Q871:Q872"/>
    <mergeCell ref="A873:A874"/>
    <mergeCell ref="B873:B874"/>
    <mergeCell ref="D873:D874"/>
    <mergeCell ref="E873:E874"/>
    <mergeCell ref="F873:H873"/>
    <mergeCell ref="I873:K873"/>
    <mergeCell ref="L873:N873"/>
    <mergeCell ref="O873:O874"/>
    <mergeCell ref="P873:P874"/>
    <mergeCell ref="Q869:Q870"/>
    <mergeCell ref="A871:A872"/>
    <mergeCell ref="B871:B872"/>
    <mergeCell ref="D871:D872"/>
    <mergeCell ref="E871:E872"/>
    <mergeCell ref="F871:H871"/>
    <mergeCell ref="I871:K871"/>
    <mergeCell ref="L871:N871"/>
    <mergeCell ref="O871:O872"/>
    <mergeCell ref="P871:P872"/>
    <mergeCell ref="Q867:Q868"/>
    <mergeCell ref="A869:A870"/>
    <mergeCell ref="B869:B870"/>
    <mergeCell ref="D869:D870"/>
    <mergeCell ref="E869:E870"/>
    <mergeCell ref="F869:H869"/>
    <mergeCell ref="I869:K869"/>
    <mergeCell ref="L869:N869"/>
    <mergeCell ref="O869:O870"/>
    <mergeCell ref="P869:P870"/>
    <mergeCell ref="Q865:Q866"/>
    <mergeCell ref="A867:A868"/>
    <mergeCell ref="B867:B868"/>
    <mergeCell ref="D867:D868"/>
    <mergeCell ref="E867:E868"/>
    <mergeCell ref="F867:H867"/>
    <mergeCell ref="I867:K867"/>
    <mergeCell ref="L867:N867"/>
    <mergeCell ref="O867:O868"/>
    <mergeCell ref="P867:P868"/>
    <mergeCell ref="Q863:Q864"/>
    <mergeCell ref="A865:A866"/>
    <mergeCell ref="B865:B866"/>
    <mergeCell ref="D865:D866"/>
    <mergeCell ref="E865:E866"/>
    <mergeCell ref="F865:H865"/>
    <mergeCell ref="I865:K865"/>
    <mergeCell ref="L865:N865"/>
    <mergeCell ref="O865:O866"/>
    <mergeCell ref="P865:P866"/>
    <mergeCell ref="Q861:Q862"/>
    <mergeCell ref="A863:A864"/>
    <mergeCell ref="B863:B864"/>
    <mergeCell ref="D863:D864"/>
    <mergeCell ref="E863:E864"/>
    <mergeCell ref="F863:H863"/>
    <mergeCell ref="I863:K863"/>
    <mergeCell ref="L863:N863"/>
    <mergeCell ref="O863:O864"/>
    <mergeCell ref="P863:P864"/>
    <mergeCell ref="Q859:Q860"/>
    <mergeCell ref="A861:A862"/>
    <mergeCell ref="B861:B862"/>
    <mergeCell ref="D861:D862"/>
    <mergeCell ref="E861:E862"/>
    <mergeCell ref="F861:H861"/>
    <mergeCell ref="I861:K861"/>
    <mergeCell ref="L861:N861"/>
    <mergeCell ref="O861:O862"/>
    <mergeCell ref="P861:P862"/>
    <mergeCell ref="Q857:Q858"/>
    <mergeCell ref="A859:A860"/>
    <mergeCell ref="B859:B860"/>
    <mergeCell ref="D859:D860"/>
    <mergeCell ref="E859:E860"/>
    <mergeCell ref="F859:H859"/>
    <mergeCell ref="I859:K859"/>
    <mergeCell ref="L859:N859"/>
    <mergeCell ref="O859:O860"/>
    <mergeCell ref="P859:P860"/>
    <mergeCell ref="Q855:Q856"/>
    <mergeCell ref="A857:A858"/>
    <mergeCell ref="B857:B858"/>
    <mergeCell ref="D857:D858"/>
    <mergeCell ref="E857:E858"/>
    <mergeCell ref="F857:H857"/>
    <mergeCell ref="I857:K857"/>
    <mergeCell ref="L857:N857"/>
    <mergeCell ref="O857:O858"/>
    <mergeCell ref="P857:P858"/>
    <mergeCell ref="Q853:Q854"/>
    <mergeCell ref="A855:A856"/>
    <mergeCell ref="B855:B856"/>
    <mergeCell ref="D855:D856"/>
    <mergeCell ref="E855:E856"/>
    <mergeCell ref="F855:H855"/>
    <mergeCell ref="I855:K855"/>
    <mergeCell ref="L855:N855"/>
    <mergeCell ref="O855:O856"/>
    <mergeCell ref="P855:P856"/>
    <mergeCell ref="Q851:Q852"/>
    <mergeCell ref="A853:A854"/>
    <mergeCell ref="B853:B854"/>
    <mergeCell ref="D853:D854"/>
    <mergeCell ref="E853:E854"/>
    <mergeCell ref="F853:H853"/>
    <mergeCell ref="I853:K853"/>
    <mergeCell ref="L853:N853"/>
    <mergeCell ref="O853:O854"/>
    <mergeCell ref="P853:P854"/>
    <mergeCell ref="Q849:Q850"/>
    <mergeCell ref="A851:A852"/>
    <mergeCell ref="B851:B852"/>
    <mergeCell ref="D851:D852"/>
    <mergeCell ref="E851:E852"/>
    <mergeCell ref="F851:H851"/>
    <mergeCell ref="I851:K851"/>
    <mergeCell ref="L851:N851"/>
    <mergeCell ref="O851:O852"/>
    <mergeCell ref="P851:P852"/>
    <mergeCell ref="Q847:Q848"/>
    <mergeCell ref="A849:A850"/>
    <mergeCell ref="B849:B850"/>
    <mergeCell ref="D849:D850"/>
    <mergeCell ref="E849:E850"/>
    <mergeCell ref="F849:H849"/>
    <mergeCell ref="I849:K849"/>
    <mergeCell ref="L849:N849"/>
    <mergeCell ref="O849:O850"/>
    <mergeCell ref="P849:P850"/>
    <mergeCell ref="Q845:Q846"/>
    <mergeCell ref="A847:A848"/>
    <mergeCell ref="B847:B848"/>
    <mergeCell ref="D847:D848"/>
    <mergeCell ref="E847:E848"/>
    <mergeCell ref="F847:H847"/>
    <mergeCell ref="I847:K847"/>
    <mergeCell ref="L847:N847"/>
    <mergeCell ref="O847:O848"/>
    <mergeCell ref="P847:P848"/>
    <mergeCell ref="Q843:Q844"/>
    <mergeCell ref="A845:A846"/>
    <mergeCell ref="B845:B846"/>
    <mergeCell ref="D845:D846"/>
    <mergeCell ref="E845:E846"/>
    <mergeCell ref="F845:H845"/>
    <mergeCell ref="I845:K845"/>
    <mergeCell ref="L845:N845"/>
    <mergeCell ref="O845:O846"/>
    <mergeCell ref="P845:P846"/>
    <mergeCell ref="Q841:Q842"/>
    <mergeCell ref="A843:A844"/>
    <mergeCell ref="B843:B844"/>
    <mergeCell ref="D843:D844"/>
    <mergeCell ref="E843:E844"/>
    <mergeCell ref="F843:H843"/>
    <mergeCell ref="I843:K843"/>
    <mergeCell ref="L843:N843"/>
    <mergeCell ref="O843:O844"/>
    <mergeCell ref="P843:P844"/>
    <mergeCell ref="Q839:Q840"/>
    <mergeCell ref="A841:A842"/>
    <mergeCell ref="B841:B842"/>
    <mergeCell ref="D841:D842"/>
    <mergeCell ref="E841:E842"/>
    <mergeCell ref="F841:H841"/>
    <mergeCell ref="I841:K841"/>
    <mergeCell ref="L841:N841"/>
    <mergeCell ref="O841:O842"/>
    <mergeCell ref="P841:P842"/>
    <mergeCell ref="Q837:Q838"/>
    <mergeCell ref="A839:A840"/>
    <mergeCell ref="B839:B840"/>
    <mergeCell ref="D839:D840"/>
    <mergeCell ref="E839:E840"/>
    <mergeCell ref="F839:H839"/>
    <mergeCell ref="I839:K839"/>
    <mergeCell ref="L839:N839"/>
    <mergeCell ref="O839:O840"/>
    <mergeCell ref="P839:P840"/>
    <mergeCell ref="Q835:Q836"/>
    <mergeCell ref="A837:A838"/>
    <mergeCell ref="B837:B838"/>
    <mergeCell ref="D837:D838"/>
    <mergeCell ref="E837:E838"/>
    <mergeCell ref="F837:H837"/>
    <mergeCell ref="I837:K837"/>
    <mergeCell ref="L837:N837"/>
    <mergeCell ref="O837:O838"/>
    <mergeCell ref="P837:P838"/>
    <mergeCell ref="Q833:Q834"/>
    <mergeCell ref="A835:A836"/>
    <mergeCell ref="B835:B836"/>
    <mergeCell ref="D835:D836"/>
    <mergeCell ref="E835:E836"/>
    <mergeCell ref="F835:H835"/>
    <mergeCell ref="I835:K835"/>
    <mergeCell ref="L835:N835"/>
    <mergeCell ref="O835:O836"/>
    <mergeCell ref="P835:P836"/>
    <mergeCell ref="Q831:Q832"/>
    <mergeCell ref="A833:A834"/>
    <mergeCell ref="B833:B834"/>
    <mergeCell ref="D833:D834"/>
    <mergeCell ref="E833:E834"/>
    <mergeCell ref="F833:H833"/>
    <mergeCell ref="I833:K833"/>
    <mergeCell ref="L833:N833"/>
    <mergeCell ref="O833:O834"/>
    <mergeCell ref="P833:P834"/>
    <mergeCell ref="Q829:Q830"/>
    <mergeCell ref="A831:A832"/>
    <mergeCell ref="B831:B832"/>
    <mergeCell ref="D831:D832"/>
    <mergeCell ref="E831:E832"/>
    <mergeCell ref="F831:H831"/>
    <mergeCell ref="I831:K831"/>
    <mergeCell ref="L831:N831"/>
    <mergeCell ref="O831:O832"/>
    <mergeCell ref="P831:P832"/>
    <mergeCell ref="Q827:Q828"/>
    <mergeCell ref="A829:A830"/>
    <mergeCell ref="B829:B830"/>
    <mergeCell ref="D829:D830"/>
    <mergeCell ref="E829:E830"/>
    <mergeCell ref="F829:H829"/>
    <mergeCell ref="I829:K829"/>
    <mergeCell ref="L829:N829"/>
    <mergeCell ref="O829:O830"/>
    <mergeCell ref="P829:P830"/>
    <mergeCell ref="Q825:Q826"/>
    <mergeCell ref="A827:A828"/>
    <mergeCell ref="B827:B828"/>
    <mergeCell ref="D827:D828"/>
    <mergeCell ref="E827:E828"/>
    <mergeCell ref="F827:H827"/>
    <mergeCell ref="I827:K827"/>
    <mergeCell ref="L827:N827"/>
    <mergeCell ref="O827:O828"/>
    <mergeCell ref="P827:P828"/>
    <mergeCell ref="Q823:Q824"/>
    <mergeCell ref="A825:A826"/>
    <mergeCell ref="B825:B826"/>
    <mergeCell ref="D825:D826"/>
    <mergeCell ref="E825:E826"/>
    <mergeCell ref="F825:H825"/>
    <mergeCell ref="I825:K825"/>
    <mergeCell ref="L825:N825"/>
    <mergeCell ref="O825:O826"/>
    <mergeCell ref="P825:P826"/>
    <mergeCell ref="Q821:Q822"/>
    <mergeCell ref="A823:A824"/>
    <mergeCell ref="B823:B824"/>
    <mergeCell ref="D823:D824"/>
    <mergeCell ref="E823:E824"/>
    <mergeCell ref="F823:H823"/>
    <mergeCell ref="I823:K823"/>
    <mergeCell ref="L823:N823"/>
    <mergeCell ref="O823:O824"/>
    <mergeCell ref="P823:P824"/>
    <mergeCell ref="Q819:Q820"/>
    <mergeCell ref="A821:A822"/>
    <mergeCell ref="B821:B822"/>
    <mergeCell ref="D821:D822"/>
    <mergeCell ref="E821:E822"/>
    <mergeCell ref="F821:H821"/>
    <mergeCell ref="I821:K821"/>
    <mergeCell ref="L821:N821"/>
    <mergeCell ref="O821:O822"/>
    <mergeCell ref="P821:P822"/>
    <mergeCell ref="Q817:Q818"/>
    <mergeCell ref="A819:A820"/>
    <mergeCell ref="B819:B820"/>
    <mergeCell ref="D819:D820"/>
    <mergeCell ref="E819:E820"/>
    <mergeCell ref="F819:H819"/>
    <mergeCell ref="I819:K819"/>
    <mergeCell ref="L819:N819"/>
    <mergeCell ref="O819:O820"/>
    <mergeCell ref="P819:P820"/>
    <mergeCell ref="Q815:Q816"/>
    <mergeCell ref="A817:A818"/>
    <mergeCell ref="B817:B818"/>
    <mergeCell ref="D817:D818"/>
    <mergeCell ref="E817:E818"/>
    <mergeCell ref="F817:H817"/>
    <mergeCell ref="I817:K817"/>
    <mergeCell ref="L817:N817"/>
    <mergeCell ref="O817:O818"/>
    <mergeCell ref="P817:P818"/>
    <mergeCell ref="Q813:Q814"/>
    <mergeCell ref="A815:A816"/>
    <mergeCell ref="B815:B816"/>
    <mergeCell ref="D815:D816"/>
    <mergeCell ref="E815:E816"/>
    <mergeCell ref="F815:H815"/>
    <mergeCell ref="I815:K815"/>
    <mergeCell ref="L815:N815"/>
    <mergeCell ref="O815:O816"/>
    <mergeCell ref="P815:P816"/>
    <mergeCell ref="Q811:Q812"/>
    <mergeCell ref="A813:A814"/>
    <mergeCell ref="B813:B814"/>
    <mergeCell ref="D813:D814"/>
    <mergeCell ref="E813:E814"/>
    <mergeCell ref="F813:H813"/>
    <mergeCell ref="I813:K813"/>
    <mergeCell ref="L813:N813"/>
    <mergeCell ref="O813:O814"/>
    <mergeCell ref="P813:P814"/>
    <mergeCell ref="Q809:Q810"/>
    <mergeCell ref="A811:A812"/>
    <mergeCell ref="B811:B812"/>
    <mergeCell ref="D811:D812"/>
    <mergeCell ref="E811:E812"/>
    <mergeCell ref="F811:H811"/>
    <mergeCell ref="I811:K811"/>
    <mergeCell ref="L811:N811"/>
    <mergeCell ref="O811:O812"/>
    <mergeCell ref="P811:P812"/>
    <mergeCell ref="Q807:Q808"/>
    <mergeCell ref="A809:A810"/>
    <mergeCell ref="B809:B810"/>
    <mergeCell ref="D809:D810"/>
    <mergeCell ref="E809:E810"/>
    <mergeCell ref="F809:H809"/>
    <mergeCell ref="I809:K809"/>
    <mergeCell ref="L809:N809"/>
    <mergeCell ref="O809:O810"/>
    <mergeCell ref="P809:P810"/>
    <mergeCell ref="Q805:Q806"/>
    <mergeCell ref="A807:A808"/>
    <mergeCell ref="B807:B808"/>
    <mergeCell ref="D807:D808"/>
    <mergeCell ref="E807:E808"/>
    <mergeCell ref="F807:H807"/>
    <mergeCell ref="I807:K807"/>
    <mergeCell ref="L807:N807"/>
    <mergeCell ref="O807:O808"/>
    <mergeCell ref="P807:P808"/>
    <mergeCell ref="Q803:Q804"/>
    <mergeCell ref="A805:A806"/>
    <mergeCell ref="B805:B806"/>
    <mergeCell ref="D805:D806"/>
    <mergeCell ref="E805:E806"/>
    <mergeCell ref="F805:H805"/>
    <mergeCell ref="I805:K805"/>
    <mergeCell ref="L805:N805"/>
    <mergeCell ref="O805:O806"/>
    <mergeCell ref="P805:P806"/>
    <mergeCell ref="Q801:Q802"/>
    <mergeCell ref="A803:A804"/>
    <mergeCell ref="B803:B804"/>
    <mergeCell ref="D803:D804"/>
    <mergeCell ref="E803:E804"/>
    <mergeCell ref="F803:H803"/>
    <mergeCell ref="I803:K803"/>
    <mergeCell ref="L803:N803"/>
    <mergeCell ref="O803:O804"/>
    <mergeCell ref="P803:P804"/>
    <mergeCell ref="Q799:Q800"/>
    <mergeCell ref="A801:A802"/>
    <mergeCell ref="B801:B802"/>
    <mergeCell ref="D801:D802"/>
    <mergeCell ref="E801:E802"/>
    <mergeCell ref="F801:H801"/>
    <mergeCell ref="I801:K801"/>
    <mergeCell ref="L801:N801"/>
    <mergeCell ref="O801:O802"/>
    <mergeCell ref="P801:P802"/>
    <mergeCell ref="Q797:Q798"/>
    <mergeCell ref="A799:A800"/>
    <mergeCell ref="B799:B800"/>
    <mergeCell ref="D799:D800"/>
    <mergeCell ref="E799:E800"/>
    <mergeCell ref="F799:H799"/>
    <mergeCell ref="I799:K799"/>
    <mergeCell ref="L799:N799"/>
    <mergeCell ref="O799:O800"/>
    <mergeCell ref="P799:P800"/>
    <mergeCell ref="Q795:Q796"/>
    <mergeCell ref="A797:A798"/>
    <mergeCell ref="B797:B798"/>
    <mergeCell ref="D797:D798"/>
    <mergeCell ref="E797:E798"/>
    <mergeCell ref="F797:H797"/>
    <mergeCell ref="I797:K797"/>
    <mergeCell ref="L797:N797"/>
    <mergeCell ref="O797:O798"/>
    <mergeCell ref="P797:P798"/>
    <mergeCell ref="Q793:Q794"/>
    <mergeCell ref="A795:A796"/>
    <mergeCell ref="B795:B796"/>
    <mergeCell ref="D795:D796"/>
    <mergeCell ref="E795:E796"/>
    <mergeCell ref="F795:H795"/>
    <mergeCell ref="I795:K795"/>
    <mergeCell ref="L795:N795"/>
    <mergeCell ref="O795:O796"/>
    <mergeCell ref="P795:P796"/>
    <mergeCell ref="Q791:Q792"/>
    <mergeCell ref="A793:A794"/>
    <mergeCell ref="B793:B794"/>
    <mergeCell ref="D793:D794"/>
    <mergeCell ref="E793:E794"/>
    <mergeCell ref="F793:H793"/>
    <mergeCell ref="I793:K793"/>
    <mergeCell ref="L793:N793"/>
    <mergeCell ref="O793:O794"/>
    <mergeCell ref="P793:P794"/>
    <mergeCell ref="Q789:Q790"/>
    <mergeCell ref="A791:A792"/>
    <mergeCell ref="B791:B792"/>
    <mergeCell ref="D791:D792"/>
    <mergeCell ref="E791:E792"/>
    <mergeCell ref="F791:H791"/>
    <mergeCell ref="I791:K791"/>
    <mergeCell ref="L791:N791"/>
    <mergeCell ref="O791:O792"/>
    <mergeCell ref="P791:P792"/>
    <mergeCell ref="Q787:Q788"/>
    <mergeCell ref="A789:A790"/>
    <mergeCell ref="B789:B790"/>
    <mergeCell ref="D789:D790"/>
    <mergeCell ref="E789:E790"/>
    <mergeCell ref="F789:H789"/>
    <mergeCell ref="I789:K789"/>
    <mergeCell ref="L789:N789"/>
    <mergeCell ref="O789:O790"/>
    <mergeCell ref="P789:P790"/>
    <mergeCell ref="Q785:Q786"/>
    <mergeCell ref="A787:A788"/>
    <mergeCell ref="B787:B788"/>
    <mergeCell ref="D787:D788"/>
    <mergeCell ref="E787:E788"/>
    <mergeCell ref="F787:H787"/>
    <mergeCell ref="I787:K787"/>
    <mergeCell ref="L787:N787"/>
    <mergeCell ref="O787:O788"/>
    <mergeCell ref="P787:P788"/>
    <mergeCell ref="Q783:Q784"/>
    <mergeCell ref="A785:A786"/>
    <mergeCell ref="B785:B786"/>
    <mergeCell ref="D785:D786"/>
    <mergeCell ref="E785:E786"/>
    <mergeCell ref="F785:H785"/>
    <mergeCell ref="I785:K785"/>
    <mergeCell ref="L785:N785"/>
    <mergeCell ref="O785:O786"/>
    <mergeCell ref="P785:P786"/>
    <mergeCell ref="Q781:Q782"/>
    <mergeCell ref="A783:A784"/>
    <mergeCell ref="B783:B784"/>
    <mergeCell ref="D783:D784"/>
    <mergeCell ref="E783:E784"/>
    <mergeCell ref="F783:H783"/>
    <mergeCell ref="I783:K783"/>
    <mergeCell ref="L783:N783"/>
    <mergeCell ref="O783:O784"/>
    <mergeCell ref="P783:P784"/>
    <mergeCell ref="Q779:Q780"/>
    <mergeCell ref="A781:A782"/>
    <mergeCell ref="B781:B782"/>
    <mergeCell ref="D781:D782"/>
    <mergeCell ref="E781:E782"/>
    <mergeCell ref="F781:H781"/>
    <mergeCell ref="I781:K781"/>
    <mergeCell ref="L781:N781"/>
    <mergeCell ref="O781:O782"/>
    <mergeCell ref="P781:P782"/>
    <mergeCell ref="Q777:Q778"/>
    <mergeCell ref="A779:A780"/>
    <mergeCell ref="B779:B780"/>
    <mergeCell ref="D779:D780"/>
    <mergeCell ref="E779:E780"/>
    <mergeCell ref="F779:H779"/>
    <mergeCell ref="I779:K779"/>
    <mergeCell ref="L779:N779"/>
    <mergeCell ref="O779:O780"/>
    <mergeCell ref="P779:P780"/>
    <mergeCell ref="Q775:Q776"/>
    <mergeCell ref="A777:A778"/>
    <mergeCell ref="B777:B778"/>
    <mergeCell ref="D777:D778"/>
    <mergeCell ref="E777:E778"/>
    <mergeCell ref="F777:H777"/>
    <mergeCell ref="I777:K777"/>
    <mergeCell ref="L777:N777"/>
    <mergeCell ref="O777:O778"/>
    <mergeCell ref="P777:P778"/>
    <mergeCell ref="Q773:Q774"/>
    <mergeCell ref="A775:A776"/>
    <mergeCell ref="B775:B776"/>
    <mergeCell ref="D775:D776"/>
    <mergeCell ref="E775:E776"/>
    <mergeCell ref="F775:H775"/>
    <mergeCell ref="I775:K775"/>
    <mergeCell ref="L775:N775"/>
    <mergeCell ref="O775:O776"/>
    <mergeCell ref="P775:P776"/>
    <mergeCell ref="Q771:Q772"/>
    <mergeCell ref="A773:A774"/>
    <mergeCell ref="B773:B774"/>
    <mergeCell ref="D773:D774"/>
    <mergeCell ref="E773:E774"/>
    <mergeCell ref="F773:H773"/>
    <mergeCell ref="I773:K773"/>
    <mergeCell ref="L773:N773"/>
    <mergeCell ref="O773:O774"/>
    <mergeCell ref="P773:P774"/>
    <mergeCell ref="Q769:Q770"/>
    <mergeCell ref="A771:A772"/>
    <mergeCell ref="B771:B772"/>
    <mergeCell ref="D771:D772"/>
    <mergeCell ref="E771:E772"/>
    <mergeCell ref="F771:H771"/>
    <mergeCell ref="I771:K771"/>
    <mergeCell ref="L771:N771"/>
    <mergeCell ref="O771:O772"/>
    <mergeCell ref="P771:P772"/>
    <mergeCell ref="Q767:Q768"/>
    <mergeCell ref="A769:A770"/>
    <mergeCell ref="B769:B770"/>
    <mergeCell ref="D769:D770"/>
    <mergeCell ref="E769:E770"/>
    <mergeCell ref="F769:H769"/>
    <mergeCell ref="I769:K769"/>
    <mergeCell ref="L769:N769"/>
    <mergeCell ref="O769:O770"/>
    <mergeCell ref="P769:P770"/>
    <mergeCell ref="P765:P766"/>
    <mergeCell ref="Q765:Q766"/>
    <mergeCell ref="A767:A768"/>
    <mergeCell ref="B767:B768"/>
    <mergeCell ref="E767:E768"/>
    <mergeCell ref="F767:H767"/>
    <mergeCell ref="I767:K767"/>
    <mergeCell ref="L767:N767"/>
    <mergeCell ref="O767:O768"/>
    <mergeCell ref="P767:P768"/>
    <mergeCell ref="P763:P764"/>
    <mergeCell ref="Q763:Q764"/>
    <mergeCell ref="A765:A766"/>
    <mergeCell ref="B765:B766"/>
    <mergeCell ref="D765:D766"/>
    <mergeCell ref="E765:E766"/>
    <mergeCell ref="F765:H765"/>
    <mergeCell ref="I765:K765"/>
    <mergeCell ref="L765:N765"/>
    <mergeCell ref="O765:O766"/>
    <mergeCell ref="P761:P762"/>
    <mergeCell ref="Q761:Q762"/>
    <mergeCell ref="A763:A764"/>
    <mergeCell ref="B763:B764"/>
    <mergeCell ref="D763:D764"/>
    <mergeCell ref="E763:E764"/>
    <mergeCell ref="F763:H763"/>
    <mergeCell ref="I763:K763"/>
    <mergeCell ref="L763:N763"/>
    <mergeCell ref="O763:O764"/>
    <mergeCell ref="P759:P760"/>
    <mergeCell ref="Q759:Q760"/>
    <mergeCell ref="A761:A762"/>
    <mergeCell ref="B761:B762"/>
    <mergeCell ref="D761:D762"/>
    <mergeCell ref="E761:E762"/>
    <mergeCell ref="F761:H761"/>
    <mergeCell ref="I761:K761"/>
    <mergeCell ref="L761:N761"/>
    <mergeCell ref="O761:O762"/>
    <mergeCell ref="P757:P758"/>
    <mergeCell ref="Q757:Q758"/>
    <mergeCell ref="A759:A760"/>
    <mergeCell ref="B759:B760"/>
    <mergeCell ref="D759:D760"/>
    <mergeCell ref="E759:E760"/>
    <mergeCell ref="F759:H759"/>
    <mergeCell ref="I759:K759"/>
    <mergeCell ref="L759:N759"/>
    <mergeCell ref="O759:O760"/>
    <mergeCell ref="P755:P756"/>
    <mergeCell ref="Q755:Q756"/>
    <mergeCell ref="A757:A758"/>
    <mergeCell ref="B757:B758"/>
    <mergeCell ref="D757:D758"/>
    <mergeCell ref="E757:E758"/>
    <mergeCell ref="F757:H757"/>
    <mergeCell ref="I757:K757"/>
    <mergeCell ref="L757:N757"/>
    <mergeCell ref="O757:O758"/>
    <mergeCell ref="P753:P754"/>
    <mergeCell ref="Q753:Q754"/>
    <mergeCell ref="A755:A756"/>
    <mergeCell ref="B755:B756"/>
    <mergeCell ref="D755:D756"/>
    <mergeCell ref="E755:E756"/>
    <mergeCell ref="F755:H755"/>
    <mergeCell ref="I755:K755"/>
    <mergeCell ref="L755:N755"/>
    <mergeCell ref="O755:O756"/>
    <mergeCell ref="P751:P752"/>
    <mergeCell ref="Q751:Q752"/>
    <mergeCell ref="A753:A754"/>
    <mergeCell ref="B753:B754"/>
    <mergeCell ref="D753:D754"/>
    <mergeCell ref="E753:E754"/>
    <mergeCell ref="F753:H753"/>
    <mergeCell ref="I753:K753"/>
    <mergeCell ref="L753:N753"/>
    <mergeCell ref="O753:O754"/>
    <mergeCell ref="P749:P750"/>
    <mergeCell ref="Q749:Q750"/>
    <mergeCell ref="A751:A752"/>
    <mergeCell ref="B751:B752"/>
    <mergeCell ref="D751:D752"/>
    <mergeCell ref="E751:E752"/>
    <mergeCell ref="F751:H751"/>
    <mergeCell ref="I751:K751"/>
    <mergeCell ref="L751:N751"/>
    <mergeCell ref="O751:O752"/>
    <mergeCell ref="P747:P748"/>
    <mergeCell ref="Q747:Q748"/>
    <mergeCell ref="A749:A750"/>
    <mergeCell ref="B749:B750"/>
    <mergeCell ref="D749:D750"/>
    <mergeCell ref="E749:E750"/>
    <mergeCell ref="F749:H749"/>
    <mergeCell ref="I749:K749"/>
    <mergeCell ref="L749:N749"/>
    <mergeCell ref="O749:O750"/>
    <mergeCell ref="P745:P746"/>
    <mergeCell ref="Q745:Q746"/>
    <mergeCell ref="A747:A748"/>
    <mergeCell ref="B747:B748"/>
    <mergeCell ref="D747:D748"/>
    <mergeCell ref="E747:E748"/>
    <mergeCell ref="F747:H747"/>
    <mergeCell ref="I747:K747"/>
    <mergeCell ref="L747:N747"/>
    <mergeCell ref="O747:O748"/>
    <mergeCell ref="P743:P744"/>
    <mergeCell ref="Q743:Q744"/>
    <mergeCell ref="A745:A746"/>
    <mergeCell ref="B745:B746"/>
    <mergeCell ref="D745:D746"/>
    <mergeCell ref="E745:E746"/>
    <mergeCell ref="F745:H745"/>
    <mergeCell ref="I745:K745"/>
    <mergeCell ref="L745:N745"/>
    <mergeCell ref="O745:O746"/>
    <mergeCell ref="P741:P742"/>
    <mergeCell ref="Q741:Q742"/>
    <mergeCell ref="A743:A744"/>
    <mergeCell ref="B743:B744"/>
    <mergeCell ref="D743:D744"/>
    <mergeCell ref="E743:E744"/>
    <mergeCell ref="F743:H743"/>
    <mergeCell ref="I743:K743"/>
    <mergeCell ref="L743:N743"/>
    <mergeCell ref="O743:O744"/>
    <mergeCell ref="P739:P740"/>
    <mergeCell ref="Q739:Q740"/>
    <mergeCell ref="A741:A742"/>
    <mergeCell ref="B741:B742"/>
    <mergeCell ref="D741:D742"/>
    <mergeCell ref="E741:E742"/>
    <mergeCell ref="F741:H741"/>
    <mergeCell ref="I741:K741"/>
    <mergeCell ref="L741:N741"/>
    <mergeCell ref="O741:O742"/>
    <mergeCell ref="P737:P738"/>
    <mergeCell ref="Q737:Q738"/>
    <mergeCell ref="A739:A740"/>
    <mergeCell ref="B739:B740"/>
    <mergeCell ref="D739:D740"/>
    <mergeCell ref="E739:E740"/>
    <mergeCell ref="F739:H739"/>
    <mergeCell ref="I739:K739"/>
    <mergeCell ref="L739:N739"/>
    <mergeCell ref="O739:O740"/>
    <mergeCell ref="P735:P736"/>
    <mergeCell ref="Q735:Q736"/>
    <mergeCell ref="A737:A738"/>
    <mergeCell ref="B737:B738"/>
    <mergeCell ref="D737:D738"/>
    <mergeCell ref="E737:E738"/>
    <mergeCell ref="F737:H737"/>
    <mergeCell ref="I737:K737"/>
    <mergeCell ref="L737:N737"/>
    <mergeCell ref="O737:O738"/>
    <mergeCell ref="P733:P734"/>
    <mergeCell ref="Q733:Q734"/>
    <mergeCell ref="A735:A736"/>
    <mergeCell ref="B735:B736"/>
    <mergeCell ref="D735:D736"/>
    <mergeCell ref="E735:E736"/>
    <mergeCell ref="F735:H735"/>
    <mergeCell ref="I735:K735"/>
    <mergeCell ref="L735:N735"/>
    <mergeCell ref="O735:O736"/>
    <mergeCell ref="P731:P732"/>
    <mergeCell ref="Q731:Q732"/>
    <mergeCell ref="A733:A734"/>
    <mergeCell ref="B733:B734"/>
    <mergeCell ref="D733:D734"/>
    <mergeCell ref="E733:E734"/>
    <mergeCell ref="F733:H733"/>
    <mergeCell ref="I733:K733"/>
    <mergeCell ref="L733:N733"/>
    <mergeCell ref="O733:O734"/>
    <mergeCell ref="P729:P730"/>
    <mergeCell ref="Q729:Q730"/>
    <mergeCell ref="A731:A732"/>
    <mergeCell ref="B731:B732"/>
    <mergeCell ref="D731:D732"/>
    <mergeCell ref="E731:E732"/>
    <mergeCell ref="F731:H731"/>
    <mergeCell ref="I731:K731"/>
    <mergeCell ref="L731:N731"/>
    <mergeCell ref="O731:O732"/>
    <mergeCell ref="P727:P728"/>
    <mergeCell ref="Q727:Q728"/>
    <mergeCell ref="A729:A730"/>
    <mergeCell ref="B729:B730"/>
    <mergeCell ref="D729:D730"/>
    <mergeCell ref="E729:E730"/>
    <mergeCell ref="F729:H729"/>
    <mergeCell ref="I729:K729"/>
    <mergeCell ref="L729:N729"/>
    <mergeCell ref="O729:O730"/>
    <mergeCell ref="P725:P726"/>
    <mergeCell ref="Q725:Q726"/>
    <mergeCell ref="A727:A728"/>
    <mergeCell ref="B727:B728"/>
    <mergeCell ref="D727:D728"/>
    <mergeCell ref="E727:E728"/>
    <mergeCell ref="F727:H727"/>
    <mergeCell ref="I727:K727"/>
    <mergeCell ref="L727:N727"/>
    <mergeCell ref="O727:O728"/>
    <mergeCell ref="P723:P724"/>
    <mergeCell ref="Q723:Q724"/>
    <mergeCell ref="A725:A726"/>
    <mergeCell ref="B725:B726"/>
    <mergeCell ref="D725:D726"/>
    <mergeCell ref="E725:E726"/>
    <mergeCell ref="F725:H725"/>
    <mergeCell ref="I725:K725"/>
    <mergeCell ref="L725:N725"/>
    <mergeCell ref="O725:O726"/>
    <mergeCell ref="P721:P722"/>
    <mergeCell ref="Q721:Q722"/>
    <mergeCell ref="A723:A724"/>
    <mergeCell ref="B723:B724"/>
    <mergeCell ref="D723:D724"/>
    <mergeCell ref="E723:E724"/>
    <mergeCell ref="F723:H723"/>
    <mergeCell ref="I723:K723"/>
    <mergeCell ref="L723:N723"/>
    <mergeCell ref="O723:O724"/>
    <mergeCell ref="P719:P720"/>
    <mergeCell ref="Q719:Q720"/>
    <mergeCell ref="A721:A722"/>
    <mergeCell ref="B721:B722"/>
    <mergeCell ref="D721:D722"/>
    <mergeCell ref="E721:E722"/>
    <mergeCell ref="F721:H721"/>
    <mergeCell ref="I721:K721"/>
    <mergeCell ref="L721:N721"/>
    <mergeCell ref="O721:O722"/>
    <mergeCell ref="P717:P718"/>
    <mergeCell ref="Q717:Q718"/>
    <mergeCell ref="A719:A720"/>
    <mergeCell ref="B719:B720"/>
    <mergeCell ref="D719:D720"/>
    <mergeCell ref="E719:E720"/>
    <mergeCell ref="F719:H719"/>
    <mergeCell ref="I719:K719"/>
    <mergeCell ref="L719:N719"/>
    <mergeCell ref="O719:O720"/>
    <mergeCell ref="P715:P716"/>
    <mergeCell ref="Q715:Q716"/>
    <mergeCell ref="A717:A718"/>
    <mergeCell ref="B717:B718"/>
    <mergeCell ref="D717:D718"/>
    <mergeCell ref="E717:E718"/>
    <mergeCell ref="F717:H717"/>
    <mergeCell ref="I717:K717"/>
    <mergeCell ref="L717:N717"/>
    <mergeCell ref="O717:O718"/>
    <mergeCell ref="P713:P714"/>
    <mergeCell ref="Q713:Q714"/>
    <mergeCell ref="A715:A716"/>
    <mergeCell ref="B715:B716"/>
    <mergeCell ref="D715:D716"/>
    <mergeCell ref="E715:E716"/>
    <mergeCell ref="F715:H715"/>
    <mergeCell ref="I715:K715"/>
    <mergeCell ref="L715:N715"/>
    <mergeCell ref="O715:O716"/>
    <mergeCell ref="P711:P712"/>
    <mergeCell ref="Q711:Q712"/>
    <mergeCell ref="A713:A714"/>
    <mergeCell ref="B713:B714"/>
    <mergeCell ref="D713:D714"/>
    <mergeCell ref="E713:E714"/>
    <mergeCell ref="F713:H713"/>
    <mergeCell ref="I713:K713"/>
    <mergeCell ref="L713:N713"/>
    <mergeCell ref="O713:O714"/>
    <mergeCell ref="P709:P710"/>
    <mergeCell ref="Q709:Q710"/>
    <mergeCell ref="A711:A712"/>
    <mergeCell ref="B711:B712"/>
    <mergeCell ref="D711:D712"/>
    <mergeCell ref="E711:E712"/>
    <mergeCell ref="F711:H711"/>
    <mergeCell ref="I711:K711"/>
    <mergeCell ref="L711:N711"/>
    <mergeCell ref="O711:O712"/>
    <mergeCell ref="P707:P708"/>
    <mergeCell ref="Q707:Q708"/>
    <mergeCell ref="A709:A710"/>
    <mergeCell ref="B709:B710"/>
    <mergeCell ref="D709:D710"/>
    <mergeCell ref="E709:E710"/>
    <mergeCell ref="F709:H709"/>
    <mergeCell ref="I709:K709"/>
    <mergeCell ref="L709:N709"/>
    <mergeCell ref="O709:O710"/>
    <mergeCell ref="P705:P706"/>
    <mergeCell ref="Q705:Q706"/>
    <mergeCell ref="A707:A708"/>
    <mergeCell ref="B707:B708"/>
    <mergeCell ref="D707:D708"/>
    <mergeCell ref="E707:E708"/>
    <mergeCell ref="F707:H707"/>
    <mergeCell ref="I707:K707"/>
    <mergeCell ref="L707:N707"/>
    <mergeCell ref="O707:O708"/>
    <mergeCell ref="P703:P704"/>
    <mergeCell ref="Q703:Q704"/>
    <mergeCell ref="A705:A706"/>
    <mergeCell ref="B705:B706"/>
    <mergeCell ref="D705:D706"/>
    <mergeCell ref="E705:E706"/>
    <mergeCell ref="F705:H705"/>
    <mergeCell ref="I705:K705"/>
    <mergeCell ref="L705:N705"/>
    <mergeCell ref="O705:O706"/>
    <mergeCell ref="P701:P702"/>
    <mergeCell ref="Q701:Q702"/>
    <mergeCell ref="A703:A704"/>
    <mergeCell ref="B703:B704"/>
    <mergeCell ref="D703:D704"/>
    <mergeCell ref="E703:E704"/>
    <mergeCell ref="F703:H703"/>
    <mergeCell ref="I703:K703"/>
    <mergeCell ref="L703:N703"/>
    <mergeCell ref="O703:O704"/>
    <mergeCell ref="P699:P700"/>
    <mergeCell ref="Q699:Q700"/>
    <mergeCell ref="A701:A702"/>
    <mergeCell ref="B701:B702"/>
    <mergeCell ref="D701:D702"/>
    <mergeCell ref="E701:E702"/>
    <mergeCell ref="F701:H701"/>
    <mergeCell ref="I701:K701"/>
    <mergeCell ref="L701:N701"/>
    <mergeCell ref="O701:O702"/>
    <mergeCell ref="P697:P698"/>
    <mergeCell ref="Q697:Q698"/>
    <mergeCell ref="A699:A700"/>
    <mergeCell ref="B699:B700"/>
    <mergeCell ref="D699:D700"/>
    <mergeCell ref="E699:E700"/>
    <mergeCell ref="F699:H699"/>
    <mergeCell ref="I699:K699"/>
    <mergeCell ref="L699:N699"/>
    <mergeCell ref="O699:O700"/>
    <mergeCell ref="P695:P696"/>
    <mergeCell ref="Q695:Q696"/>
    <mergeCell ref="A697:A698"/>
    <mergeCell ref="B697:B698"/>
    <mergeCell ref="D697:D698"/>
    <mergeCell ref="E697:E698"/>
    <mergeCell ref="F697:H697"/>
    <mergeCell ref="I697:K697"/>
    <mergeCell ref="L697:N697"/>
    <mergeCell ref="O697:O698"/>
    <mergeCell ref="P693:P694"/>
    <mergeCell ref="Q693:Q694"/>
    <mergeCell ref="A695:A696"/>
    <mergeCell ref="B695:B696"/>
    <mergeCell ref="D695:D696"/>
    <mergeCell ref="E695:E696"/>
    <mergeCell ref="F695:H695"/>
    <mergeCell ref="I695:K695"/>
    <mergeCell ref="L695:N695"/>
    <mergeCell ref="O695:O696"/>
    <mergeCell ref="P691:P692"/>
    <mergeCell ref="Q691:Q692"/>
    <mergeCell ref="A693:A694"/>
    <mergeCell ref="B693:B694"/>
    <mergeCell ref="D693:D694"/>
    <mergeCell ref="E693:E694"/>
    <mergeCell ref="F693:H693"/>
    <mergeCell ref="I693:K693"/>
    <mergeCell ref="L693:N693"/>
    <mergeCell ref="O693:O694"/>
    <mergeCell ref="P689:P690"/>
    <mergeCell ref="Q689:Q690"/>
    <mergeCell ref="A691:A692"/>
    <mergeCell ref="B691:B692"/>
    <mergeCell ref="D691:D692"/>
    <mergeCell ref="E691:E692"/>
    <mergeCell ref="F691:H691"/>
    <mergeCell ref="I691:K691"/>
    <mergeCell ref="L691:N691"/>
    <mergeCell ref="O691:O692"/>
    <mergeCell ref="P687:P688"/>
    <mergeCell ref="Q687:Q688"/>
    <mergeCell ref="A689:A690"/>
    <mergeCell ref="B689:B690"/>
    <mergeCell ref="D689:D690"/>
    <mergeCell ref="E689:E690"/>
    <mergeCell ref="F689:H689"/>
    <mergeCell ref="I689:K689"/>
    <mergeCell ref="L689:N689"/>
    <mergeCell ref="O689:O690"/>
    <mergeCell ref="P685:P686"/>
    <mergeCell ref="Q685:Q686"/>
    <mergeCell ref="A687:A688"/>
    <mergeCell ref="B687:B688"/>
    <mergeCell ref="D687:D688"/>
    <mergeCell ref="E687:E688"/>
    <mergeCell ref="F687:H687"/>
    <mergeCell ref="I687:K687"/>
    <mergeCell ref="L687:N687"/>
    <mergeCell ref="O687:O688"/>
    <mergeCell ref="P683:P684"/>
    <mergeCell ref="Q683:Q684"/>
    <mergeCell ref="A685:A686"/>
    <mergeCell ref="B685:B686"/>
    <mergeCell ref="D685:D686"/>
    <mergeCell ref="E685:E686"/>
    <mergeCell ref="F685:H685"/>
    <mergeCell ref="I685:K685"/>
    <mergeCell ref="L685:N685"/>
    <mergeCell ref="O685:O686"/>
    <mergeCell ref="P681:P682"/>
    <mergeCell ref="Q681:Q682"/>
    <mergeCell ref="A683:A684"/>
    <mergeCell ref="B683:B684"/>
    <mergeCell ref="D683:D684"/>
    <mergeCell ref="E683:E684"/>
    <mergeCell ref="F683:H683"/>
    <mergeCell ref="I683:K683"/>
    <mergeCell ref="L683:N683"/>
    <mergeCell ref="O683:O684"/>
    <mergeCell ref="P679:P680"/>
    <mergeCell ref="Q679:Q680"/>
    <mergeCell ref="A681:A682"/>
    <mergeCell ref="B681:B682"/>
    <mergeCell ref="D681:D682"/>
    <mergeCell ref="E681:E682"/>
    <mergeCell ref="F681:H681"/>
    <mergeCell ref="I681:K681"/>
    <mergeCell ref="L681:N681"/>
    <mergeCell ref="O681:O682"/>
    <mergeCell ref="P677:P678"/>
    <mergeCell ref="Q677:Q678"/>
    <mergeCell ref="A679:A680"/>
    <mergeCell ref="B679:B680"/>
    <mergeCell ref="D679:D680"/>
    <mergeCell ref="E679:E680"/>
    <mergeCell ref="F679:H679"/>
    <mergeCell ref="I679:K679"/>
    <mergeCell ref="L679:N679"/>
    <mergeCell ref="O679:O680"/>
    <mergeCell ref="P675:P676"/>
    <mergeCell ref="Q675:Q676"/>
    <mergeCell ref="A677:A678"/>
    <mergeCell ref="B677:B678"/>
    <mergeCell ref="D677:D678"/>
    <mergeCell ref="E677:E678"/>
    <mergeCell ref="F677:H677"/>
    <mergeCell ref="I677:K677"/>
    <mergeCell ref="L677:N677"/>
    <mergeCell ref="O677:O678"/>
    <mergeCell ref="P673:P674"/>
    <mergeCell ref="Q673:Q674"/>
    <mergeCell ref="A675:A676"/>
    <mergeCell ref="B675:B676"/>
    <mergeCell ref="D675:D676"/>
    <mergeCell ref="E675:E676"/>
    <mergeCell ref="F675:H675"/>
    <mergeCell ref="I675:K675"/>
    <mergeCell ref="L675:N675"/>
    <mergeCell ref="O675:O676"/>
    <mergeCell ref="P671:P672"/>
    <mergeCell ref="Q671:Q672"/>
    <mergeCell ref="A673:A674"/>
    <mergeCell ref="B673:B674"/>
    <mergeCell ref="D673:D674"/>
    <mergeCell ref="E673:E674"/>
    <mergeCell ref="F673:H673"/>
    <mergeCell ref="I673:K673"/>
    <mergeCell ref="L673:N673"/>
    <mergeCell ref="O673:O674"/>
    <mergeCell ref="P669:P670"/>
    <mergeCell ref="Q669:Q670"/>
    <mergeCell ref="A671:A672"/>
    <mergeCell ref="B671:B672"/>
    <mergeCell ref="D671:D672"/>
    <mergeCell ref="E671:E672"/>
    <mergeCell ref="F671:H671"/>
    <mergeCell ref="I671:K671"/>
    <mergeCell ref="L671:N671"/>
    <mergeCell ref="O671:O672"/>
    <mergeCell ref="P667:P668"/>
    <mergeCell ref="Q667:Q668"/>
    <mergeCell ref="A669:A670"/>
    <mergeCell ref="B669:B670"/>
    <mergeCell ref="D669:D670"/>
    <mergeCell ref="E669:E670"/>
    <mergeCell ref="F669:H669"/>
    <mergeCell ref="I669:K669"/>
    <mergeCell ref="L669:N669"/>
    <mergeCell ref="O669:O670"/>
    <mergeCell ref="P665:P666"/>
    <mergeCell ref="Q665:Q666"/>
    <mergeCell ref="A667:A668"/>
    <mergeCell ref="B667:B668"/>
    <mergeCell ref="D667:D668"/>
    <mergeCell ref="E667:E668"/>
    <mergeCell ref="F667:H667"/>
    <mergeCell ref="I667:K667"/>
    <mergeCell ref="L667:N667"/>
    <mergeCell ref="O667:O668"/>
    <mergeCell ref="P663:P664"/>
    <mergeCell ref="Q663:Q664"/>
    <mergeCell ref="A665:A666"/>
    <mergeCell ref="B665:B666"/>
    <mergeCell ref="D665:D666"/>
    <mergeCell ref="E665:E666"/>
    <mergeCell ref="F665:H665"/>
    <mergeCell ref="I665:K665"/>
    <mergeCell ref="L665:N665"/>
    <mergeCell ref="O665:O666"/>
    <mergeCell ref="P661:P662"/>
    <mergeCell ref="Q661:Q662"/>
    <mergeCell ref="A663:A664"/>
    <mergeCell ref="B663:B664"/>
    <mergeCell ref="D663:D664"/>
    <mergeCell ref="E663:E664"/>
    <mergeCell ref="F663:H663"/>
    <mergeCell ref="I663:K663"/>
    <mergeCell ref="L663:N663"/>
    <mergeCell ref="O663:O664"/>
    <mergeCell ref="P659:P660"/>
    <mergeCell ref="Q659:Q660"/>
    <mergeCell ref="A661:A662"/>
    <mergeCell ref="B661:B662"/>
    <mergeCell ref="D661:D662"/>
    <mergeCell ref="E661:E662"/>
    <mergeCell ref="F661:H661"/>
    <mergeCell ref="I661:K661"/>
    <mergeCell ref="L661:N661"/>
    <mergeCell ref="O661:O662"/>
    <mergeCell ref="P657:P658"/>
    <mergeCell ref="Q657:Q658"/>
    <mergeCell ref="A659:A660"/>
    <mergeCell ref="B659:B660"/>
    <mergeCell ref="D659:D660"/>
    <mergeCell ref="E659:E660"/>
    <mergeCell ref="F659:H659"/>
    <mergeCell ref="I659:K659"/>
    <mergeCell ref="L659:N659"/>
    <mergeCell ref="O659:O660"/>
    <mergeCell ref="P655:P656"/>
    <mergeCell ref="Q655:Q656"/>
    <mergeCell ref="A657:A658"/>
    <mergeCell ref="B657:B658"/>
    <mergeCell ref="D657:D658"/>
    <mergeCell ref="E657:E658"/>
    <mergeCell ref="F657:H657"/>
    <mergeCell ref="I657:K657"/>
    <mergeCell ref="L657:N657"/>
    <mergeCell ref="O657:O658"/>
    <mergeCell ref="P653:P654"/>
    <mergeCell ref="Q653:Q654"/>
    <mergeCell ref="A655:A656"/>
    <mergeCell ref="B655:B656"/>
    <mergeCell ref="D655:D656"/>
    <mergeCell ref="E655:E656"/>
    <mergeCell ref="F655:H655"/>
    <mergeCell ref="I655:K655"/>
    <mergeCell ref="L655:N655"/>
    <mergeCell ref="O655:O656"/>
    <mergeCell ref="P651:P652"/>
    <mergeCell ref="Q651:Q652"/>
    <mergeCell ref="A653:A654"/>
    <mergeCell ref="B653:B654"/>
    <mergeCell ref="D653:D654"/>
    <mergeCell ref="E653:E654"/>
    <mergeCell ref="F653:H653"/>
    <mergeCell ref="I653:K653"/>
    <mergeCell ref="L653:N653"/>
    <mergeCell ref="O653:O654"/>
    <mergeCell ref="P649:P650"/>
    <mergeCell ref="Q649:Q650"/>
    <mergeCell ref="A651:A652"/>
    <mergeCell ref="B651:B652"/>
    <mergeCell ref="D651:D652"/>
    <mergeCell ref="E651:E652"/>
    <mergeCell ref="F651:H651"/>
    <mergeCell ref="I651:K651"/>
    <mergeCell ref="L651:N651"/>
    <mergeCell ref="O651:O652"/>
    <mergeCell ref="P647:P648"/>
    <mergeCell ref="Q647:Q648"/>
    <mergeCell ref="A649:A650"/>
    <mergeCell ref="B649:B650"/>
    <mergeCell ref="D649:D650"/>
    <mergeCell ref="E649:E650"/>
    <mergeCell ref="F649:H649"/>
    <mergeCell ref="I649:K649"/>
    <mergeCell ref="L649:N649"/>
    <mergeCell ref="O649:O650"/>
    <mergeCell ref="P645:P646"/>
    <mergeCell ref="Q645:Q646"/>
    <mergeCell ref="A647:A648"/>
    <mergeCell ref="B647:B648"/>
    <mergeCell ref="D647:D648"/>
    <mergeCell ref="E647:E648"/>
    <mergeCell ref="F647:H647"/>
    <mergeCell ref="I647:K647"/>
    <mergeCell ref="L647:N647"/>
    <mergeCell ref="O647:O648"/>
    <mergeCell ref="P643:P644"/>
    <mergeCell ref="Q643:Q644"/>
    <mergeCell ref="A645:A646"/>
    <mergeCell ref="B645:B646"/>
    <mergeCell ref="D645:D646"/>
    <mergeCell ref="E645:E646"/>
    <mergeCell ref="F645:H645"/>
    <mergeCell ref="I645:K645"/>
    <mergeCell ref="L645:N645"/>
    <mergeCell ref="O645:O646"/>
    <mergeCell ref="P641:P642"/>
    <mergeCell ref="Q641:Q642"/>
    <mergeCell ref="A643:A644"/>
    <mergeCell ref="B643:B644"/>
    <mergeCell ref="D643:D644"/>
    <mergeCell ref="E643:E644"/>
    <mergeCell ref="F643:H643"/>
    <mergeCell ref="I643:K643"/>
    <mergeCell ref="L643:N643"/>
    <mergeCell ref="O643:O644"/>
    <mergeCell ref="P639:P640"/>
    <mergeCell ref="Q639:Q640"/>
    <mergeCell ref="A641:A642"/>
    <mergeCell ref="B641:B642"/>
    <mergeCell ref="D641:D642"/>
    <mergeCell ref="E641:E642"/>
    <mergeCell ref="F641:H641"/>
    <mergeCell ref="I641:K641"/>
    <mergeCell ref="L641:N641"/>
    <mergeCell ref="O641:O642"/>
    <mergeCell ref="P637:P638"/>
    <mergeCell ref="Q637:Q638"/>
    <mergeCell ref="A639:A640"/>
    <mergeCell ref="B639:B640"/>
    <mergeCell ref="D639:D640"/>
    <mergeCell ref="E639:E640"/>
    <mergeCell ref="F639:H639"/>
    <mergeCell ref="I639:K639"/>
    <mergeCell ref="L639:N639"/>
    <mergeCell ref="O639:O640"/>
    <mergeCell ref="P635:P636"/>
    <mergeCell ref="Q635:Q636"/>
    <mergeCell ref="A637:A638"/>
    <mergeCell ref="B637:B638"/>
    <mergeCell ref="D637:D638"/>
    <mergeCell ref="E637:E638"/>
    <mergeCell ref="F637:H637"/>
    <mergeCell ref="I637:K637"/>
    <mergeCell ref="L637:N637"/>
    <mergeCell ref="O637:O638"/>
    <mergeCell ref="P633:P634"/>
    <mergeCell ref="Q633:Q634"/>
    <mergeCell ref="A635:A636"/>
    <mergeCell ref="B635:B636"/>
    <mergeCell ref="D635:D636"/>
    <mergeCell ref="E635:E636"/>
    <mergeCell ref="F635:H635"/>
    <mergeCell ref="I635:K635"/>
    <mergeCell ref="L635:N635"/>
    <mergeCell ref="O635:O636"/>
    <mergeCell ref="P631:P632"/>
    <mergeCell ref="Q631:Q632"/>
    <mergeCell ref="A633:A634"/>
    <mergeCell ref="B633:B634"/>
    <mergeCell ref="D633:D634"/>
    <mergeCell ref="E633:E634"/>
    <mergeCell ref="F633:H633"/>
    <mergeCell ref="I633:K633"/>
    <mergeCell ref="L633:N633"/>
    <mergeCell ref="O633:O634"/>
    <mergeCell ref="P629:P630"/>
    <mergeCell ref="Q629:Q630"/>
    <mergeCell ref="A631:A632"/>
    <mergeCell ref="B631:B632"/>
    <mergeCell ref="D631:D632"/>
    <mergeCell ref="E631:E632"/>
    <mergeCell ref="F631:H631"/>
    <mergeCell ref="I631:K631"/>
    <mergeCell ref="L631:N631"/>
    <mergeCell ref="O631:O632"/>
    <mergeCell ref="P627:P628"/>
    <mergeCell ref="Q627:Q628"/>
    <mergeCell ref="A629:A630"/>
    <mergeCell ref="B629:B630"/>
    <mergeCell ref="D629:D630"/>
    <mergeCell ref="E629:E630"/>
    <mergeCell ref="F629:H629"/>
    <mergeCell ref="I629:K629"/>
    <mergeCell ref="L629:N629"/>
    <mergeCell ref="O629:O630"/>
    <mergeCell ref="P625:P626"/>
    <mergeCell ref="Q625:Q626"/>
    <mergeCell ref="A627:A628"/>
    <mergeCell ref="B627:B628"/>
    <mergeCell ref="D627:D628"/>
    <mergeCell ref="E627:E628"/>
    <mergeCell ref="F627:H627"/>
    <mergeCell ref="I627:K627"/>
    <mergeCell ref="L627:N627"/>
    <mergeCell ref="O627:O628"/>
    <mergeCell ref="P623:P624"/>
    <mergeCell ref="Q623:Q624"/>
    <mergeCell ref="A625:A626"/>
    <mergeCell ref="B625:B626"/>
    <mergeCell ref="D625:D626"/>
    <mergeCell ref="E625:E626"/>
    <mergeCell ref="F625:H625"/>
    <mergeCell ref="I625:K625"/>
    <mergeCell ref="L625:N625"/>
    <mergeCell ref="O625:O626"/>
    <mergeCell ref="P621:P622"/>
    <mergeCell ref="Q621:Q622"/>
    <mergeCell ref="A623:A624"/>
    <mergeCell ref="B623:B624"/>
    <mergeCell ref="D623:D624"/>
    <mergeCell ref="E623:E624"/>
    <mergeCell ref="F623:H623"/>
    <mergeCell ref="I623:K623"/>
    <mergeCell ref="L623:N623"/>
    <mergeCell ref="O623:O624"/>
    <mergeCell ref="P619:P620"/>
    <mergeCell ref="Q619:Q620"/>
    <mergeCell ref="A621:A622"/>
    <mergeCell ref="B621:B622"/>
    <mergeCell ref="D621:D622"/>
    <mergeCell ref="E621:E622"/>
    <mergeCell ref="F621:H621"/>
    <mergeCell ref="I621:K621"/>
    <mergeCell ref="L621:N621"/>
    <mergeCell ref="O621:O622"/>
    <mergeCell ref="P617:P618"/>
    <mergeCell ref="Q617:Q618"/>
    <mergeCell ref="A619:A620"/>
    <mergeCell ref="B619:B620"/>
    <mergeCell ref="D619:D620"/>
    <mergeCell ref="E619:E620"/>
    <mergeCell ref="F619:H619"/>
    <mergeCell ref="I619:K619"/>
    <mergeCell ref="L619:N619"/>
    <mergeCell ref="O619:O620"/>
    <mergeCell ref="P615:P616"/>
    <mergeCell ref="Q615:Q616"/>
    <mergeCell ref="A617:A618"/>
    <mergeCell ref="B617:B618"/>
    <mergeCell ref="D617:D618"/>
    <mergeCell ref="E617:E618"/>
    <mergeCell ref="F617:H617"/>
    <mergeCell ref="I617:K617"/>
    <mergeCell ref="L617:N617"/>
    <mergeCell ref="O617:O618"/>
    <mergeCell ref="P613:P614"/>
    <mergeCell ref="Q613:Q614"/>
    <mergeCell ref="A615:A616"/>
    <mergeCell ref="B615:B616"/>
    <mergeCell ref="D615:D616"/>
    <mergeCell ref="E615:E616"/>
    <mergeCell ref="F615:H615"/>
    <mergeCell ref="I615:K615"/>
    <mergeCell ref="L615:N615"/>
    <mergeCell ref="O615:O616"/>
    <mergeCell ref="P611:P612"/>
    <mergeCell ref="Q611:Q612"/>
    <mergeCell ref="A613:A614"/>
    <mergeCell ref="B613:B614"/>
    <mergeCell ref="D613:D614"/>
    <mergeCell ref="E613:E614"/>
    <mergeCell ref="F613:H613"/>
    <mergeCell ref="I613:K613"/>
    <mergeCell ref="L613:N613"/>
    <mergeCell ref="O613:O614"/>
    <mergeCell ref="P609:P610"/>
    <mergeCell ref="Q609:Q610"/>
    <mergeCell ref="A611:A612"/>
    <mergeCell ref="B611:B612"/>
    <mergeCell ref="D611:D612"/>
    <mergeCell ref="E611:E612"/>
    <mergeCell ref="F611:H611"/>
    <mergeCell ref="I611:K611"/>
    <mergeCell ref="L611:N611"/>
    <mergeCell ref="O611:O612"/>
    <mergeCell ref="P607:P608"/>
    <mergeCell ref="Q607:Q608"/>
    <mergeCell ref="A609:A610"/>
    <mergeCell ref="B609:B610"/>
    <mergeCell ref="D609:D610"/>
    <mergeCell ref="E609:E610"/>
    <mergeCell ref="F609:H609"/>
    <mergeCell ref="I609:K609"/>
    <mergeCell ref="L609:N609"/>
    <mergeCell ref="O609:O610"/>
    <mergeCell ref="P605:P606"/>
    <mergeCell ref="Q605:Q606"/>
    <mergeCell ref="A607:A608"/>
    <mergeCell ref="B607:B608"/>
    <mergeCell ref="D607:D608"/>
    <mergeCell ref="E607:E608"/>
    <mergeCell ref="F607:H607"/>
    <mergeCell ref="I607:K607"/>
    <mergeCell ref="L607:N607"/>
    <mergeCell ref="O607:O608"/>
    <mergeCell ref="P603:P604"/>
    <mergeCell ref="Q603:Q604"/>
    <mergeCell ref="A605:A606"/>
    <mergeCell ref="B605:B606"/>
    <mergeCell ref="D605:D606"/>
    <mergeCell ref="E605:E606"/>
    <mergeCell ref="F605:H605"/>
    <mergeCell ref="I605:K605"/>
    <mergeCell ref="L605:N605"/>
    <mergeCell ref="O605:O606"/>
    <mergeCell ref="P601:P602"/>
    <mergeCell ref="Q601:Q602"/>
    <mergeCell ref="A603:A604"/>
    <mergeCell ref="B603:B604"/>
    <mergeCell ref="D603:D604"/>
    <mergeCell ref="E603:E604"/>
    <mergeCell ref="F603:H603"/>
    <mergeCell ref="I603:K603"/>
    <mergeCell ref="L603:N603"/>
    <mergeCell ref="O603:O604"/>
    <mergeCell ref="P599:P600"/>
    <mergeCell ref="Q599:Q600"/>
    <mergeCell ref="A601:A602"/>
    <mergeCell ref="B601:B602"/>
    <mergeCell ref="D601:D602"/>
    <mergeCell ref="E601:E602"/>
    <mergeCell ref="F601:H601"/>
    <mergeCell ref="I601:K601"/>
    <mergeCell ref="L601:N601"/>
    <mergeCell ref="O601:O602"/>
    <mergeCell ref="P597:P598"/>
    <mergeCell ref="Q597:Q598"/>
    <mergeCell ref="A599:A600"/>
    <mergeCell ref="B599:B600"/>
    <mergeCell ref="D599:D600"/>
    <mergeCell ref="E599:E600"/>
    <mergeCell ref="F599:H599"/>
    <mergeCell ref="I599:K599"/>
    <mergeCell ref="L599:N599"/>
    <mergeCell ref="O599:O600"/>
    <mergeCell ref="P595:P596"/>
    <mergeCell ref="Q595:Q596"/>
    <mergeCell ref="A597:A598"/>
    <mergeCell ref="B597:B598"/>
    <mergeCell ref="D597:D598"/>
    <mergeCell ref="E597:E598"/>
    <mergeCell ref="F597:H597"/>
    <mergeCell ref="I597:K597"/>
    <mergeCell ref="L597:N597"/>
    <mergeCell ref="O597:O598"/>
    <mergeCell ref="P593:P594"/>
    <mergeCell ref="Q593:Q594"/>
    <mergeCell ref="A595:A596"/>
    <mergeCell ref="B595:B596"/>
    <mergeCell ref="D595:D596"/>
    <mergeCell ref="E595:E596"/>
    <mergeCell ref="F595:H595"/>
    <mergeCell ref="I595:K595"/>
    <mergeCell ref="L595:N595"/>
    <mergeCell ref="O595:O596"/>
    <mergeCell ref="P591:P592"/>
    <mergeCell ref="Q591:Q592"/>
    <mergeCell ref="A593:A594"/>
    <mergeCell ref="B593:B594"/>
    <mergeCell ref="D593:D594"/>
    <mergeCell ref="E593:E594"/>
    <mergeCell ref="F593:H593"/>
    <mergeCell ref="I593:K593"/>
    <mergeCell ref="L593:N593"/>
    <mergeCell ref="O593:O594"/>
    <mergeCell ref="P589:P590"/>
    <mergeCell ref="Q589:Q590"/>
    <mergeCell ref="A591:A592"/>
    <mergeCell ref="B591:B592"/>
    <mergeCell ref="D591:D592"/>
    <mergeCell ref="E591:E592"/>
    <mergeCell ref="F591:H591"/>
    <mergeCell ref="I591:K591"/>
    <mergeCell ref="L591:N591"/>
    <mergeCell ref="O591:O592"/>
    <mergeCell ref="P587:P588"/>
    <mergeCell ref="Q587:Q588"/>
    <mergeCell ref="A589:A590"/>
    <mergeCell ref="B589:B590"/>
    <mergeCell ref="D589:D590"/>
    <mergeCell ref="E589:E590"/>
    <mergeCell ref="F589:H589"/>
    <mergeCell ref="I589:K589"/>
    <mergeCell ref="L589:N589"/>
    <mergeCell ref="O589:O590"/>
    <mergeCell ref="P585:P586"/>
    <mergeCell ref="Q585:Q586"/>
    <mergeCell ref="A587:A588"/>
    <mergeCell ref="B587:B588"/>
    <mergeCell ref="D587:D588"/>
    <mergeCell ref="E587:E588"/>
    <mergeCell ref="F587:H587"/>
    <mergeCell ref="I587:K587"/>
    <mergeCell ref="L587:N587"/>
    <mergeCell ref="O587:O588"/>
    <mergeCell ref="P583:P584"/>
    <mergeCell ref="Q583:Q584"/>
    <mergeCell ref="A585:A586"/>
    <mergeCell ref="B585:B586"/>
    <mergeCell ref="D585:D586"/>
    <mergeCell ref="E585:E586"/>
    <mergeCell ref="F585:H585"/>
    <mergeCell ref="I585:K585"/>
    <mergeCell ref="L585:N585"/>
    <mergeCell ref="O585:O586"/>
    <mergeCell ref="P581:P582"/>
    <mergeCell ref="Q581:Q582"/>
    <mergeCell ref="A583:A584"/>
    <mergeCell ref="B583:B584"/>
    <mergeCell ref="D583:D584"/>
    <mergeCell ref="E583:E584"/>
    <mergeCell ref="F583:H583"/>
    <mergeCell ref="I583:K583"/>
    <mergeCell ref="L583:N583"/>
    <mergeCell ref="O583:O584"/>
    <mergeCell ref="P579:P580"/>
    <mergeCell ref="Q579:Q580"/>
    <mergeCell ref="A581:A582"/>
    <mergeCell ref="B581:B582"/>
    <mergeCell ref="D581:D582"/>
    <mergeCell ref="E581:E582"/>
    <mergeCell ref="F581:H581"/>
    <mergeCell ref="I581:K581"/>
    <mergeCell ref="L581:N581"/>
    <mergeCell ref="O581:O582"/>
    <mergeCell ref="P577:P578"/>
    <mergeCell ref="Q577:Q578"/>
    <mergeCell ref="A579:A580"/>
    <mergeCell ref="B579:B580"/>
    <mergeCell ref="D579:D580"/>
    <mergeCell ref="E579:E580"/>
    <mergeCell ref="F579:H579"/>
    <mergeCell ref="I579:K579"/>
    <mergeCell ref="L579:N579"/>
    <mergeCell ref="O579:O580"/>
    <mergeCell ref="P575:P576"/>
    <mergeCell ref="Q575:Q576"/>
    <mergeCell ref="A577:A578"/>
    <mergeCell ref="B577:B578"/>
    <mergeCell ref="D577:D578"/>
    <mergeCell ref="E577:E578"/>
    <mergeCell ref="F577:H577"/>
    <mergeCell ref="I577:K577"/>
    <mergeCell ref="L577:N577"/>
    <mergeCell ref="O577:O578"/>
    <mergeCell ref="P573:P574"/>
    <mergeCell ref="Q573:Q574"/>
    <mergeCell ref="A575:A576"/>
    <mergeCell ref="B575:B576"/>
    <mergeCell ref="D575:D576"/>
    <mergeCell ref="E575:E576"/>
    <mergeCell ref="F575:H575"/>
    <mergeCell ref="I575:K575"/>
    <mergeCell ref="L575:N575"/>
    <mergeCell ref="O575:O576"/>
    <mergeCell ref="P571:P572"/>
    <mergeCell ref="Q571:Q572"/>
    <mergeCell ref="A573:A574"/>
    <mergeCell ref="B573:B574"/>
    <mergeCell ref="D573:D574"/>
    <mergeCell ref="E573:E574"/>
    <mergeCell ref="F573:H573"/>
    <mergeCell ref="I573:K573"/>
    <mergeCell ref="L573:N573"/>
    <mergeCell ref="O573:O574"/>
    <mergeCell ref="P569:P570"/>
    <mergeCell ref="Q569:Q570"/>
    <mergeCell ref="A571:A572"/>
    <mergeCell ref="B571:B572"/>
    <mergeCell ref="D571:D572"/>
    <mergeCell ref="E571:E572"/>
    <mergeCell ref="F571:H571"/>
    <mergeCell ref="I571:K571"/>
    <mergeCell ref="L571:N571"/>
    <mergeCell ref="O571:O572"/>
    <mergeCell ref="P567:P568"/>
    <mergeCell ref="Q567:Q568"/>
    <mergeCell ref="A569:A570"/>
    <mergeCell ref="B569:B570"/>
    <mergeCell ref="D569:D570"/>
    <mergeCell ref="E569:E570"/>
    <mergeCell ref="F569:H569"/>
    <mergeCell ref="I569:K569"/>
    <mergeCell ref="L569:N569"/>
    <mergeCell ref="O569:O570"/>
    <mergeCell ref="P565:P566"/>
    <mergeCell ref="Q565:Q566"/>
    <mergeCell ref="A567:A568"/>
    <mergeCell ref="B567:B568"/>
    <mergeCell ref="D567:D568"/>
    <mergeCell ref="E567:E568"/>
    <mergeCell ref="F567:H567"/>
    <mergeCell ref="I567:K567"/>
    <mergeCell ref="L567:N567"/>
    <mergeCell ref="O567:O568"/>
    <mergeCell ref="P563:P564"/>
    <mergeCell ref="Q563:Q564"/>
    <mergeCell ref="A565:A566"/>
    <mergeCell ref="B565:B566"/>
    <mergeCell ref="D565:D566"/>
    <mergeCell ref="E565:E566"/>
    <mergeCell ref="F565:H565"/>
    <mergeCell ref="I565:K565"/>
    <mergeCell ref="L565:N565"/>
    <mergeCell ref="O565:O566"/>
    <mergeCell ref="P561:P562"/>
    <mergeCell ref="Q561:Q562"/>
    <mergeCell ref="A563:A564"/>
    <mergeCell ref="B563:B564"/>
    <mergeCell ref="D563:D564"/>
    <mergeCell ref="E563:E564"/>
    <mergeCell ref="F563:H563"/>
    <mergeCell ref="I563:K563"/>
    <mergeCell ref="L563:N563"/>
    <mergeCell ref="O563:O564"/>
    <mergeCell ref="P559:P560"/>
    <mergeCell ref="Q559:Q560"/>
    <mergeCell ref="A561:A562"/>
    <mergeCell ref="B561:B562"/>
    <mergeCell ref="D561:D562"/>
    <mergeCell ref="E561:E562"/>
    <mergeCell ref="F561:H561"/>
    <mergeCell ref="I561:K561"/>
    <mergeCell ref="L561:N561"/>
    <mergeCell ref="O561:O562"/>
    <mergeCell ref="P557:P558"/>
    <mergeCell ref="Q557:Q558"/>
    <mergeCell ref="A559:A560"/>
    <mergeCell ref="B559:B560"/>
    <mergeCell ref="D559:D560"/>
    <mergeCell ref="E559:E560"/>
    <mergeCell ref="F559:H559"/>
    <mergeCell ref="I559:K559"/>
    <mergeCell ref="L559:N559"/>
    <mergeCell ref="O559:O560"/>
    <mergeCell ref="P555:P556"/>
    <mergeCell ref="Q555:Q556"/>
    <mergeCell ref="A557:A558"/>
    <mergeCell ref="B557:B558"/>
    <mergeCell ref="D557:D558"/>
    <mergeCell ref="E557:E558"/>
    <mergeCell ref="F557:H557"/>
    <mergeCell ref="I557:K557"/>
    <mergeCell ref="L557:N557"/>
    <mergeCell ref="O557:O558"/>
    <mergeCell ref="P553:P554"/>
    <mergeCell ref="Q553:Q554"/>
    <mergeCell ref="A555:A556"/>
    <mergeCell ref="B555:B556"/>
    <mergeCell ref="D555:D556"/>
    <mergeCell ref="E555:E556"/>
    <mergeCell ref="F555:H555"/>
    <mergeCell ref="I555:K555"/>
    <mergeCell ref="L555:N555"/>
    <mergeCell ref="O555:O556"/>
    <mergeCell ref="P551:P552"/>
    <mergeCell ref="Q551:Q552"/>
    <mergeCell ref="A553:A554"/>
    <mergeCell ref="B553:B554"/>
    <mergeCell ref="D553:D554"/>
    <mergeCell ref="E553:E554"/>
    <mergeCell ref="F553:H553"/>
    <mergeCell ref="I553:K553"/>
    <mergeCell ref="L553:N553"/>
    <mergeCell ref="O553:O554"/>
    <mergeCell ref="P549:P550"/>
    <mergeCell ref="Q549:Q550"/>
    <mergeCell ref="A551:A552"/>
    <mergeCell ref="B551:B552"/>
    <mergeCell ref="D551:D552"/>
    <mergeCell ref="E551:E552"/>
    <mergeCell ref="F551:H551"/>
    <mergeCell ref="I551:K551"/>
    <mergeCell ref="L551:N551"/>
    <mergeCell ref="O551:O552"/>
    <mergeCell ref="P547:P548"/>
    <mergeCell ref="Q547:Q548"/>
    <mergeCell ref="A549:A550"/>
    <mergeCell ref="B549:B550"/>
    <mergeCell ref="D549:D550"/>
    <mergeCell ref="E549:E550"/>
    <mergeCell ref="F549:H549"/>
    <mergeCell ref="I549:K549"/>
    <mergeCell ref="L549:N549"/>
    <mergeCell ref="O549:O550"/>
    <mergeCell ref="P545:P546"/>
    <mergeCell ref="Q545:Q546"/>
    <mergeCell ref="A547:A548"/>
    <mergeCell ref="B547:B548"/>
    <mergeCell ref="D547:D548"/>
    <mergeCell ref="E547:E548"/>
    <mergeCell ref="F547:H547"/>
    <mergeCell ref="I547:K547"/>
    <mergeCell ref="L547:N547"/>
    <mergeCell ref="O547:O548"/>
    <mergeCell ref="P543:P544"/>
    <mergeCell ref="Q543:Q544"/>
    <mergeCell ref="A545:A546"/>
    <mergeCell ref="B545:B546"/>
    <mergeCell ref="D545:D546"/>
    <mergeCell ref="E545:E546"/>
    <mergeCell ref="F545:H545"/>
    <mergeCell ref="I545:K545"/>
    <mergeCell ref="L545:N545"/>
    <mergeCell ref="O545:O546"/>
    <mergeCell ref="P541:P542"/>
    <mergeCell ref="Q541:Q542"/>
    <mergeCell ref="A543:A544"/>
    <mergeCell ref="B543:B544"/>
    <mergeCell ref="D543:D544"/>
    <mergeCell ref="E543:E544"/>
    <mergeCell ref="F543:H543"/>
    <mergeCell ref="I543:K543"/>
    <mergeCell ref="L543:N543"/>
    <mergeCell ref="O543:O544"/>
    <mergeCell ref="P539:P540"/>
    <mergeCell ref="Q539:Q540"/>
    <mergeCell ref="A541:A542"/>
    <mergeCell ref="B541:B542"/>
    <mergeCell ref="D541:D542"/>
    <mergeCell ref="E541:E542"/>
    <mergeCell ref="F541:H541"/>
    <mergeCell ref="I541:K541"/>
    <mergeCell ref="L541:N541"/>
    <mergeCell ref="O541:O542"/>
    <mergeCell ref="P537:P538"/>
    <mergeCell ref="Q537:Q538"/>
    <mergeCell ref="A539:A540"/>
    <mergeCell ref="B539:B540"/>
    <mergeCell ref="D539:D540"/>
    <mergeCell ref="E539:E540"/>
    <mergeCell ref="F539:H539"/>
    <mergeCell ref="I539:K539"/>
    <mergeCell ref="L539:N539"/>
    <mergeCell ref="O539:O540"/>
    <mergeCell ref="P535:P536"/>
    <mergeCell ref="Q535:Q536"/>
    <mergeCell ref="A537:A538"/>
    <mergeCell ref="B537:B538"/>
    <mergeCell ref="D537:D538"/>
    <mergeCell ref="E537:E538"/>
    <mergeCell ref="F537:H537"/>
    <mergeCell ref="I537:K537"/>
    <mergeCell ref="L537:N537"/>
    <mergeCell ref="O537:O538"/>
    <mergeCell ref="P533:P534"/>
    <mergeCell ref="Q533:Q534"/>
    <mergeCell ref="A535:A536"/>
    <mergeCell ref="B535:B536"/>
    <mergeCell ref="D535:D536"/>
    <mergeCell ref="E535:E536"/>
    <mergeCell ref="F535:H535"/>
    <mergeCell ref="I535:K535"/>
    <mergeCell ref="L535:N535"/>
    <mergeCell ref="O535:O536"/>
    <mergeCell ref="P531:P532"/>
    <mergeCell ref="Q531:Q532"/>
    <mergeCell ref="A533:A534"/>
    <mergeCell ref="B533:B534"/>
    <mergeCell ref="D533:D534"/>
    <mergeCell ref="E533:E534"/>
    <mergeCell ref="F533:H533"/>
    <mergeCell ref="I533:K533"/>
    <mergeCell ref="L533:N533"/>
    <mergeCell ref="O533:O534"/>
    <mergeCell ref="P529:P530"/>
    <mergeCell ref="Q529:Q530"/>
    <mergeCell ref="A531:A532"/>
    <mergeCell ref="B531:B532"/>
    <mergeCell ref="D531:D532"/>
    <mergeCell ref="E531:E532"/>
    <mergeCell ref="F531:H531"/>
    <mergeCell ref="I531:K531"/>
    <mergeCell ref="L531:N531"/>
    <mergeCell ref="O531:O532"/>
    <mergeCell ref="P527:P528"/>
    <mergeCell ref="Q527:Q528"/>
    <mergeCell ref="A529:A530"/>
    <mergeCell ref="B529:B530"/>
    <mergeCell ref="D529:D530"/>
    <mergeCell ref="E529:E530"/>
    <mergeCell ref="F529:H529"/>
    <mergeCell ref="I529:K529"/>
    <mergeCell ref="L529:N529"/>
    <mergeCell ref="O529:O530"/>
    <mergeCell ref="P525:P526"/>
    <mergeCell ref="Q525:Q526"/>
    <mergeCell ref="A527:A528"/>
    <mergeCell ref="B527:B528"/>
    <mergeCell ref="D527:D528"/>
    <mergeCell ref="E527:E528"/>
    <mergeCell ref="F527:H527"/>
    <mergeCell ref="I527:K527"/>
    <mergeCell ref="L527:N527"/>
    <mergeCell ref="O527:O528"/>
    <mergeCell ref="P523:P524"/>
    <mergeCell ref="Q523:Q524"/>
    <mergeCell ref="A525:A526"/>
    <mergeCell ref="B525:B526"/>
    <mergeCell ref="D525:D526"/>
    <mergeCell ref="E525:E526"/>
    <mergeCell ref="F525:H525"/>
    <mergeCell ref="I525:K525"/>
    <mergeCell ref="L525:N525"/>
    <mergeCell ref="O525:O526"/>
    <mergeCell ref="P521:P522"/>
    <mergeCell ref="Q521:Q522"/>
    <mergeCell ref="A523:A524"/>
    <mergeCell ref="B523:B524"/>
    <mergeCell ref="D523:D524"/>
    <mergeCell ref="E523:E524"/>
    <mergeCell ref="F523:H523"/>
    <mergeCell ref="I523:K523"/>
    <mergeCell ref="L523:N523"/>
    <mergeCell ref="O523:O524"/>
    <mergeCell ref="P519:P520"/>
    <mergeCell ref="Q519:Q520"/>
    <mergeCell ref="A521:A522"/>
    <mergeCell ref="B521:B522"/>
    <mergeCell ref="D521:D522"/>
    <mergeCell ref="E521:E522"/>
    <mergeCell ref="F521:H521"/>
    <mergeCell ref="I521:K521"/>
    <mergeCell ref="L521:N521"/>
    <mergeCell ref="O521:O522"/>
    <mergeCell ref="P517:P518"/>
    <mergeCell ref="Q517:Q518"/>
    <mergeCell ref="A519:A520"/>
    <mergeCell ref="B519:B520"/>
    <mergeCell ref="D519:D520"/>
    <mergeCell ref="E519:E520"/>
    <mergeCell ref="F519:H519"/>
    <mergeCell ref="I519:K519"/>
    <mergeCell ref="L519:N519"/>
    <mergeCell ref="O519:O520"/>
    <mergeCell ref="P515:P516"/>
    <mergeCell ref="Q515:Q516"/>
    <mergeCell ref="A517:A518"/>
    <mergeCell ref="B517:B518"/>
    <mergeCell ref="D517:D518"/>
    <mergeCell ref="E517:E518"/>
    <mergeCell ref="F517:H517"/>
    <mergeCell ref="I517:K517"/>
    <mergeCell ref="L517:N517"/>
    <mergeCell ref="O517:O518"/>
    <mergeCell ref="P513:P514"/>
    <mergeCell ref="Q513:Q514"/>
    <mergeCell ref="A515:A516"/>
    <mergeCell ref="B515:B516"/>
    <mergeCell ref="D515:D516"/>
    <mergeCell ref="E515:E516"/>
    <mergeCell ref="F515:H515"/>
    <mergeCell ref="I515:K515"/>
    <mergeCell ref="L515:N515"/>
    <mergeCell ref="O515:O516"/>
    <mergeCell ref="P511:P512"/>
    <mergeCell ref="Q511:Q512"/>
    <mergeCell ref="A513:A514"/>
    <mergeCell ref="B513:B514"/>
    <mergeCell ref="D513:D514"/>
    <mergeCell ref="E513:E514"/>
    <mergeCell ref="F513:H513"/>
    <mergeCell ref="I513:K513"/>
    <mergeCell ref="L513:N513"/>
    <mergeCell ref="O513:O514"/>
    <mergeCell ref="P509:P510"/>
    <mergeCell ref="Q509:Q510"/>
    <mergeCell ref="A511:A512"/>
    <mergeCell ref="B511:B512"/>
    <mergeCell ref="D511:D512"/>
    <mergeCell ref="E511:E512"/>
    <mergeCell ref="F511:H511"/>
    <mergeCell ref="I511:K511"/>
    <mergeCell ref="L511:N511"/>
    <mergeCell ref="O511:O512"/>
    <mergeCell ref="P507:P508"/>
    <mergeCell ref="Q507:Q508"/>
    <mergeCell ref="A509:A510"/>
    <mergeCell ref="B509:B510"/>
    <mergeCell ref="D509:D510"/>
    <mergeCell ref="E509:E510"/>
    <mergeCell ref="F509:H509"/>
    <mergeCell ref="I509:K509"/>
    <mergeCell ref="L509:N509"/>
    <mergeCell ref="O509:O510"/>
    <mergeCell ref="P505:P506"/>
    <mergeCell ref="Q505:Q506"/>
    <mergeCell ref="A507:A508"/>
    <mergeCell ref="B507:B508"/>
    <mergeCell ref="D507:D508"/>
    <mergeCell ref="E507:E508"/>
    <mergeCell ref="F507:H507"/>
    <mergeCell ref="I507:K507"/>
    <mergeCell ref="L507:N507"/>
    <mergeCell ref="O507:O508"/>
    <mergeCell ref="P503:P504"/>
    <mergeCell ref="Q503:Q504"/>
    <mergeCell ref="A505:A506"/>
    <mergeCell ref="B505:B506"/>
    <mergeCell ref="D505:D506"/>
    <mergeCell ref="E505:E506"/>
    <mergeCell ref="F505:H505"/>
    <mergeCell ref="I505:K505"/>
    <mergeCell ref="L505:N505"/>
    <mergeCell ref="O505:O506"/>
    <mergeCell ref="P501:P502"/>
    <mergeCell ref="Q501:Q502"/>
    <mergeCell ref="A503:A504"/>
    <mergeCell ref="B503:B504"/>
    <mergeCell ref="D503:D504"/>
    <mergeCell ref="E503:E504"/>
    <mergeCell ref="F503:H503"/>
    <mergeCell ref="I503:K503"/>
    <mergeCell ref="L503:N503"/>
    <mergeCell ref="O503:O504"/>
    <mergeCell ref="P499:P500"/>
    <mergeCell ref="Q499:Q500"/>
    <mergeCell ref="A501:A502"/>
    <mergeCell ref="B501:B502"/>
    <mergeCell ref="D501:D502"/>
    <mergeCell ref="E501:E502"/>
    <mergeCell ref="F501:H501"/>
    <mergeCell ref="I501:K501"/>
    <mergeCell ref="L501:N501"/>
    <mergeCell ref="O501:O502"/>
    <mergeCell ref="P497:P498"/>
    <mergeCell ref="Q497:Q498"/>
    <mergeCell ref="A499:A500"/>
    <mergeCell ref="B499:B500"/>
    <mergeCell ref="D499:D500"/>
    <mergeCell ref="E499:E500"/>
    <mergeCell ref="F499:H499"/>
    <mergeCell ref="I499:K499"/>
    <mergeCell ref="L499:N499"/>
    <mergeCell ref="O499:O500"/>
    <mergeCell ref="P495:P496"/>
    <mergeCell ref="Q495:Q496"/>
    <mergeCell ref="A497:A498"/>
    <mergeCell ref="B497:B498"/>
    <mergeCell ref="D497:D498"/>
    <mergeCell ref="E497:E498"/>
    <mergeCell ref="F497:H497"/>
    <mergeCell ref="I497:K497"/>
    <mergeCell ref="L497:N497"/>
    <mergeCell ref="O497:O498"/>
    <mergeCell ref="P493:P494"/>
    <mergeCell ref="Q493:Q494"/>
    <mergeCell ref="A495:A496"/>
    <mergeCell ref="B495:B496"/>
    <mergeCell ref="D495:D496"/>
    <mergeCell ref="E495:E496"/>
    <mergeCell ref="F495:H495"/>
    <mergeCell ref="I495:K495"/>
    <mergeCell ref="L495:N495"/>
    <mergeCell ref="O495:O496"/>
    <mergeCell ref="P491:P492"/>
    <mergeCell ref="Q491:Q492"/>
    <mergeCell ref="A493:A494"/>
    <mergeCell ref="B493:B494"/>
    <mergeCell ref="D493:D494"/>
    <mergeCell ref="E493:E494"/>
    <mergeCell ref="F493:H493"/>
    <mergeCell ref="I493:K493"/>
    <mergeCell ref="L493:N493"/>
    <mergeCell ref="O493:O494"/>
    <mergeCell ref="P489:P490"/>
    <mergeCell ref="Q489:Q490"/>
    <mergeCell ref="A491:A492"/>
    <mergeCell ref="B491:B492"/>
    <mergeCell ref="D491:D492"/>
    <mergeCell ref="E491:E492"/>
    <mergeCell ref="F491:H491"/>
    <mergeCell ref="I491:K491"/>
    <mergeCell ref="L491:N491"/>
    <mergeCell ref="O491:O492"/>
    <mergeCell ref="P487:P488"/>
    <mergeCell ref="Q487:Q488"/>
    <mergeCell ref="A489:A490"/>
    <mergeCell ref="B489:B490"/>
    <mergeCell ref="D489:D490"/>
    <mergeCell ref="E489:E490"/>
    <mergeCell ref="F489:H489"/>
    <mergeCell ref="I489:K489"/>
    <mergeCell ref="L489:N489"/>
    <mergeCell ref="O489:O490"/>
    <mergeCell ref="P485:P486"/>
    <mergeCell ref="Q485:Q486"/>
    <mergeCell ref="A487:A488"/>
    <mergeCell ref="B487:B488"/>
    <mergeCell ref="D487:D488"/>
    <mergeCell ref="E487:E488"/>
    <mergeCell ref="F487:H487"/>
    <mergeCell ref="I487:K487"/>
    <mergeCell ref="L487:N487"/>
    <mergeCell ref="O487:O488"/>
    <mergeCell ref="P483:P484"/>
    <mergeCell ref="Q483:Q484"/>
    <mergeCell ref="A485:A486"/>
    <mergeCell ref="B485:B486"/>
    <mergeCell ref="D485:D486"/>
    <mergeCell ref="E485:E486"/>
    <mergeCell ref="F485:H485"/>
    <mergeCell ref="I485:K485"/>
    <mergeCell ref="L485:N485"/>
    <mergeCell ref="O485:O486"/>
    <mergeCell ref="P481:P482"/>
    <mergeCell ref="Q481:Q482"/>
    <mergeCell ref="A483:A484"/>
    <mergeCell ref="B483:B484"/>
    <mergeCell ref="D483:D484"/>
    <mergeCell ref="E483:E484"/>
    <mergeCell ref="F483:H483"/>
    <mergeCell ref="I483:K483"/>
    <mergeCell ref="L483:N483"/>
    <mergeCell ref="O483:O484"/>
    <mergeCell ref="P479:P480"/>
    <mergeCell ref="Q479:Q480"/>
    <mergeCell ref="A481:A482"/>
    <mergeCell ref="B481:B482"/>
    <mergeCell ref="D481:D482"/>
    <mergeCell ref="E481:E482"/>
    <mergeCell ref="F481:H481"/>
    <mergeCell ref="I481:K481"/>
    <mergeCell ref="L481:N481"/>
    <mergeCell ref="O481:O482"/>
    <mergeCell ref="P477:P478"/>
    <mergeCell ref="Q477:Q478"/>
    <mergeCell ref="A479:A480"/>
    <mergeCell ref="B479:B480"/>
    <mergeCell ref="D479:D480"/>
    <mergeCell ref="E479:E480"/>
    <mergeCell ref="F479:H479"/>
    <mergeCell ref="I479:K479"/>
    <mergeCell ref="L479:N479"/>
    <mergeCell ref="O479:O480"/>
    <mergeCell ref="P475:P476"/>
    <mergeCell ref="Q475:Q476"/>
    <mergeCell ref="A477:A478"/>
    <mergeCell ref="B477:B478"/>
    <mergeCell ref="D477:D478"/>
    <mergeCell ref="E477:E478"/>
    <mergeCell ref="F477:H477"/>
    <mergeCell ref="I477:K477"/>
    <mergeCell ref="L477:N477"/>
    <mergeCell ref="O477:O478"/>
    <mergeCell ref="P473:P474"/>
    <mergeCell ref="Q473:Q474"/>
    <mergeCell ref="A475:A476"/>
    <mergeCell ref="B475:B476"/>
    <mergeCell ref="D475:D476"/>
    <mergeCell ref="E475:E476"/>
    <mergeCell ref="F475:H475"/>
    <mergeCell ref="I475:K475"/>
    <mergeCell ref="L475:N475"/>
    <mergeCell ref="O475:O476"/>
    <mergeCell ref="P471:P472"/>
    <mergeCell ref="Q471:Q472"/>
    <mergeCell ref="A473:A474"/>
    <mergeCell ref="B473:B474"/>
    <mergeCell ref="D473:D474"/>
    <mergeCell ref="E473:E474"/>
    <mergeCell ref="F473:H473"/>
    <mergeCell ref="I473:K473"/>
    <mergeCell ref="L473:N473"/>
    <mergeCell ref="O473:O474"/>
    <mergeCell ref="P469:P470"/>
    <mergeCell ref="Q469:Q470"/>
    <mergeCell ref="A471:A472"/>
    <mergeCell ref="B471:B472"/>
    <mergeCell ref="D471:D472"/>
    <mergeCell ref="E471:E472"/>
    <mergeCell ref="F471:H471"/>
    <mergeCell ref="I471:K471"/>
    <mergeCell ref="L471:N471"/>
    <mergeCell ref="O471:O472"/>
    <mergeCell ref="P467:P468"/>
    <mergeCell ref="Q467:Q468"/>
    <mergeCell ref="A469:A470"/>
    <mergeCell ref="B469:B470"/>
    <mergeCell ref="D469:D470"/>
    <mergeCell ref="E469:E470"/>
    <mergeCell ref="F469:H469"/>
    <mergeCell ref="I469:K469"/>
    <mergeCell ref="L469:N469"/>
    <mergeCell ref="O469:O470"/>
    <mergeCell ref="P465:P466"/>
    <mergeCell ref="Q465:Q466"/>
    <mergeCell ref="A467:A468"/>
    <mergeCell ref="B467:B468"/>
    <mergeCell ref="D467:D468"/>
    <mergeCell ref="E467:E468"/>
    <mergeCell ref="F467:H467"/>
    <mergeCell ref="I467:K467"/>
    <mergeCell ref="L467:N467"/>
    <mergeCell ref="O467:O468"/>
    <mergeCell ref="P463:P464"/>
    <mergeCell ref="Q463:Q464"/>
    <mergeCell ref="A465:A466"/>
    <mergeCell ref="B465:B466"/>
    <mergeCell ref="D465:D466"/>
    <mergeCell ref="E465:E466"/>
    <mergeCell ref="F465:H465"/>
    <mergeCell ref="I465:K465"/>
    <mergeCell ref="L465:N465"/>
    <mergeCell ref="O465:O466"/>
    <mergeCell ref="P461:P462"/>
    <mergeCell ref="Q461:Q462"/>
    <mergeCell ref="A463:A464"/>
    <mergeCell ref="B463:B464"/>
    <mergeCell ref="D463:D464"/>
    <mergeCell ref="E463:E464"/>
    <mergeCell ref="F463:H463"/>
    <mergeCell ref="I463:K463"/>
    <mergeCell ref="L463:N463"/>
    <mergeCell ref="O463:O464"/>
    <mergeCell ref="P459:P460"/>
    <mergeCell ref="Q459:Q460"/>
    <mergeCell ref="A461:A462"/>
    <mergeCell ref="B461:B462"/>
    <mergeCell ref="D461:D462"/>
    <mergeCell ref="E461:E462"/>
    <mergeCell ref="F461:H461"/>
    <mergeCell ref="I461:K461"/>
    <mergeCell ref="L461:N461"/>
    <mergeCell ref="O461:O462"/>
    <mergeCell ref="P457:P458"/>
    <mergeCell ref="Q457:Q458"/>
    <mergeCell ref="A459:A460"/>
    <mergeCell ref="B459:B460"/>
    <mergeCell ref="D459:D460"/>
    <mergeCell ref="E459:E460"/>
    <mergeCell ref="F459:H459"/>
    <mergeCell ref="I459:K459"/>
    <mergeCell ref="L459:N459"/>
    <mergeCell ref="O459:O460"/>
    <mergeCell ref="P455:P456"/>
    <mergeCell ref="Q455:Q456"/>
    <mergeCell ref="A457:A458"/>
    <mergeCell ref="B457:B458"/>
    <mergeCell ref="D457:D458"/>
    <mergeCell ref="E457:E458"/>
    <mergeCell ref="F457:H457"/>
    <mergeCell ref="I457:K457"/>
    <mergeCell ref="L457:N457"/>
    <mergeCell ref="O457:O458"/>
    <mergeCell ref="P453:P454"/>
    <mergeCell ref="Q453:Q454"/>
    <mergeCell ref="A455:A456"/>
    <mergeCell ref="B455:B456"/>
    <mergeCell ref="D455:D456"/>
    <mergeCell ref="E455:E456"/>
    <mergeCell ref="F455:H455"/>
    <mergeCell ref="I455:K455"/>
    <mergeCell ref="L455:N455"/>
    <mergeCell ref="O455:O456"/>
    <mergeCell ref="P451:P452"/>
    <mergeCell ref="Q451:Q452"/>
    <mergeCell ref="A453:A454"/>
    <mergeCell ref="B453:B454"/>
    <mergeCell ref="D453:D454"/>
    <mergeCell ref="E453:E454"/>
    <mergeCell ref="F453:H453"/>
    <mergeCell ref="I453:K453"/>
    <mergeCell ref="L453:N453"/>
    <mergeCell ref="O453:O454"/>
    <mergeCell ref="P449:P450"/>
    <mergeCell ref="Q449:Q450"/>
    <mergeCell ref="A451:A452"/>
    <mergeCell ref="B451:B452"/>
    <mergeCell ref="D451:D452"/>
    <mergeCell ref="E451:E452"/>
    <mergeCell ref="F451:H451"/>
    <mergeCell ref="I451:K451"/>
    <mergeCell ref="L451:N451"/>
    <mergeCell ref="O451:O452"/>
    <mergeCell ref="P447:P448"/>
    <mergeCell ref="Q447:Q448"/>
    <mergeCell ref="A449:A450"/>
    <mergeCell ref="B449:B450"/>
    <mergeCell ref="D449:D450"/>
    <mergeCell ref="E449:E450"/>
    <mergeCell ref="F449:H449"/>
    <mergeCell ref="I449:K449"/>
    <mergeCell ref="L449:N449"/>
    <mergeCell ref="O449:O450"/>
    <mergeCell ref="P445:P446"/>
    <mergeCell ref="Q445:Q446"/>
    <mergeCell ref="A447:A448"/>
    <mergeCell ref="B447:B448"/>
    <mergeCell ref="D447:D448"/>
    <mergeCell ref="E447:E448"/>
    <mergeCell ref="F447:H447"/>
    <mergeCell ref="I447:K447"/>
    <mergeCell ref="L447:N447"/>
    <mergeCell ref="O447:O448"/>
    <mergeCell ref="P443:P444"/>
    <mergeCell ref="Q443:Q444"/>
    <mergeCell ref="A445:A446"/>
    <mergeCell ref="B445:B446"/>
    <mergeCell ref="D445:D446"/>
    <mergeCell ref="E445:E446"/>
    <mergeCell ref="F445:H445"/>
    <mergeCell ref="I445:K445"/>
    <mergeCell ref="L445:N445"/>
    <mergeCell ref="O445:O446"/>
    <mergeCell ref="P441:P442"/>
    <mergeCell ref="Q441:Q442"/>
    <mergeCell ref="A443:A444"/>
    <mergeCell ref="B443:B444"/>
    <mergeCell ref="D443:D444"/>
    <mergeCell ref="E443:E444"/>
    <mergeCell ref="F443:H443"/>
    <mergeCell ref="I443:K443"/>
    <mergeCell ref="L443:N443"/>
    <mergeCell ref="O443:O444"/>
    <mergeCell ref="P439:P440"/>
    <mergeCell ref="Q439:Q440"/>
    <mergeCell ref="A441:A442"/>
    <mergeCell ref="B441:B442"/>
    <mergeCell ref="D441:D442"/>
    <mergeCell ref="E441:E442"/>
    <mergeCell ref="F441:H441"/>
    <mergeCell ref="I441:K441"/>
    <mergeCell ref="L441:N441"/>
    <mergeCell ref="O441:O442"/>
    <mergeCell ref="P437:P438"/>
    <mergeCell ref="Q437:Q438"/>
    <mergeCell ref="A439:A440"/>
    <mergeCell ref="B439:B440"/>
    <mergeCell ref="D439:D440"/>
    <mergeCell ref="E439:E440"/>
    <mergeCell ref="F439:H439"/>
    <mergeCell ref="I439:K439"/>
    <mergeCell ref="L439:N439"/>
    <mergeCell ref="O439:O440"/>
    <mergeCell ref="P435:P436"/>
    <mergeCell ref="Q435:Q436"/>
    <mergeCell ref="A437:A438"/>
    <mergeCell ref="B437:B438"/>
    <mergeCell ref="D437:D438"/>
    <mergeCell ref="E437:E438"/>
    <mergeCell ref="F437:H437"/>
    <mergeCell ref="I437:K437"/>
    <mergeCell ref="L437:N437"/>
    <mergeCell ref="O437:O438"/>
    <mergeCell ref="P433:P434"/>
    <mergeCell ref="Q433:Q434"/>
    <mergeCell ref="A435:A436"/>
    <mergeCell ref="B435:B436"/>
    <mergeCell ref="D435:D436"/>
    <mergeCell ref="E435:E436"/>
    <mergeCell ref="F435:H435"/>
    <mergeCell ref="I435:K435"/>
    <mergeCell ref="L435:N435"/>
    <mergeCell ref="O435:O436"/>
    <mergeCell ref="P431:P432"/>
    <mergeCell ref="Q431:Q432"/>
    <mergeCell ref="A433:A434"/>
    <mergeCell ref="B433:B434"/>
    <mergeCell ref="D433:D434"/>
    <mergeCell ref="E433:E434"/>
    <mergeCell ref="F433:H433"/>
    <mergeCell ref="I433:K433"/>
    <mergeCell ref="L433:N433"/>
    <mergeCell ref="O433:O434"/>
    <mergeCell ref="P429:P430"/>
    <mergeCell ref="Q429:Q430"/>
    <mergeCell ref="A431:A432"/>
    <mergeCell ref="B431:B432"/>
    <mergeCell ref="D431:D432"/>
    <mergeCell ref="E431:E432"/>
    <mergeCell ref="F431:H431"/>
    <mergeCell ref="I431:K431"/>
    <mergeCell ref="L431:N431"/>
    <mergeCell ref="O431:O432"/>
    <mergeCell ref="P427:P428"/>
    <mergeCell ref="Q427:Q428"/>
    <mergeCell ref="A429:A430"/>
    <mergeCell ref="B429:B430"/>
    <mergeCell ref="D429:D430"/>
    <mergeCell ref="E429:E430"/>
    <mergeCell ref="F429:H429"/>
    <mergeCell ref="I429:K429"/>
    <mergeCell ref="L429:N429"/>
    <mergeCell ref="O429:O430"/>
    <mergeCell ref="P425:P426"/>
    <mergeCell ref="Q425:Q426"/>
    <mergeCell ref="A427:A428"/>
    <mergeCell ref="B427:B428"/>
    <mergeCell ref="D427:D428"/>
    <mergeCell ref="E427:E428"/>
    <mergeCell ref="F427:H427"/>
    <mergeCell ref="I427:K427"/>
    <mergeCell ref="L427:N427"/>
    <mergeCell ref="O427:O428"/>
    <mergeCell ref="P423:P424"/>
    <mergeCell ref="Q423:Q424"/>
    <mergeCell ref="A425:A426"/>
    <mergeCell ref="B425:B426"/>
    <mergeCell ref="D425:D426"/>
    <mergeCell ref="E425:E426"/>
    <mergeCell ref="F425:H425"/>
    <mergeCell ref="I425:K425"/>
    <mergeCell ref="L425:N425"/>
    <mergeCell ref="O425:O426"/>
    <mergeCell ref="P421:P422"/>
    <mergeCell ref="Q421:Q422"/>
    <mergeCell ref="A423:A424"/>
    <mergeCell ref="B423:B424"/>
    <mergeCell ref="D423:D424"/>
    <mergeCell ref="E423:E424"/>
    <mergeCell ref="F423:H423"/>
    <mergeCell ref="I423:K423"/>
    <mergeCell ref="L423:N423"/>
    <mergeCell ref="O423:O424"/>
    <mergeCell ref="P419:P420"/>
    <mergeCell ref="Q419:Q420"/>
    <mergeCell ref="A421:A422"/>
    <mergeCell ref="B421:B422"/>
    <mergeCell ref="D421:D422"/>
    <mergeCell ref="E421:E422"/>
    <mergeCell ref="F421:H421"/>
    <mergeCell ref="I421:K421"/>
    <mergeCell ref="L421:N421"/>
    <mergeCell ref="O421:O422"/>
    <mergeCell ref="P417:P418"/>
    <mergeCell ref="Q417:Q418"/>
    <mergeCell ref="A419:A420"/>
    <mergeCell ref="B419:B420"/>
    <mergeCell ref="D419:D420"/>
    <mergeCell ref="E419:E420"/>
    <mergeCell ref="F419:H419"/>
    <mergeCell ref="I419:K419"/>
    <mergeCell ref="L419:N419"/>
    <mergeCell ref="O419:O420"/>
    <mergeCell ref="P415:P416"/>
    <mergeCell ref="Q415:Q416"/>
    <mergeCell ref="A417:A418"/>
    <mergeCell ref="B417:B418"/>
    <mergeCell ref="D417:D418"/>
    <mergeCell ref="E417:E418"/>
    <mergeCell ref="F417:H417"/>
    <mergeCell ref="I417:K417"/>
    <mergeCell ref="L417:N417"/>
    <mergeCell ref="O417:O418"/>
    <mergeCell ref="P413:P414"/>
    <mergeCell ref="Q413:Q414"/>
    <mergeCell ref="A415:A416"/>
    <mergeCell ref="B415:B416"/>
    <mergeCell ref="D415:D416"/>
    <mergeCell ref="E415:E416"/>
    <mergeCell ref="F415:H415"/>
    <mergeCell ref="I415:K415"/>
    <mergeCell ref="L415:N415"/>
    <mergeCell ref="O415:O416"/>
    <mergeCell ref="P411:P412"/>
    <mergeCell ref="Q411:Q412"/>
    <mergeCell ref="A413:A414"/>
    <mergeCell ref="B413:B414"/>
    <mergeCell ref="D413:D414"/>
    <mergeCell ref="E413:E414"/>
    <mergeCell ref="F413:H413"/>
    <mergeCell ref="I413:K413"/>
    <mergeCell ref="L413:N413"/>
    <mergeCell ref="O413:O414"/>
    <mergeCell ref="P409:P410"/>
    <mergeCell ref="Q409:Q410"/>
    <mergeCell ref="A411:A412"/>
    <mergeCell ref="B411:B412"/>
    <mergeCell ref="D411:D412"/>
    <mergeCell ref="E411:E412"/>
    <mergeCell ref="F411:H411"/>
    <mergeCell ref="I411:K411"/>
    <mergeCell ref="L411:N411"/>
    <mergeCell ref="O411:O412"/>
    <mergeCell ref="P407:P408"/>
    <mergeCell ref="Q407:Q408"/>
    <mergeCell ref="A409:A410"/>
    <mergeCell ref="B409:B410"/>
    <mergeCell ref="D409:D410"/>
    <mergeCell ref="E409:E410"/>
    <mergeCell ref="F409:H409"/>
    <mergeCell ref="I409:K409"/>
    <mergeCell ref="L409:N409"/>
    <mergeCell ref="O409:O410"/>
    <mergeCell ref="P405:P406"/>
    <mergeCell ref="Q405:Q406"/>
    <mergeCell ref="A407:A408"/>
    <mergeCell ref="B407:B408"/>
    <mergeCell ref="D407:D408"/>
    <mergeCell ref="E407:E408"/>
    <mergeCell ref="F407:H407"/>
    <mergeCell ref="I407:K407"/>
    <mergeCell ref="L407:N407"/>
    <mergeCell ref="O407:O408"/>
    <mergeCell ref="P403:P404"/>
    <mergeCell ref="Q403:Q404"/>
    <mergeCell ref="A405:A406"/>
    <mergeCell ref="B405:B406"/>
    <mergeCell ref="D405:D406"/>
    <mergeCell ref="E405:E406"/>
    <mergeCell ref="F405:H405"/>
    <mergeCell ref="I405:K405"/>
    <mergeCell ref="L405:N405"/>
    <mergeCell ref="O405:O406"/>
    <mergeCell ref="P401:P402"/>
    <mergeCell ref="Q401:Q402"/>
    <mergeCell ref="A403:A404"/>
    <mergeCell ref="B403:B404"/>
    <mergeCell ref="D403:D404"/>
    <mergeCell ref="E403:E404"/>
    <mergeCell ref="F403:H403"/>
    <mergeCell ref="I403:K403"/>
    <mergeCell ref="L403:N403"/>
    <mergeCell ref="O403:O404"/>
    <mergeCell ref="P399:P400"/>
    <mergeCell ref="Q399:Q400"/>
    <mergeCell ref="A401:A402"/>
    <mergeCell ref="B401:B402"/>
    <mergeCell ref="D401:D402"/>
    <mergeCell ref="E401:E402"/>
    <mergeCell ref="F401:H401"/>
    <mergeCell ref="I401:K401"/>
    <mergeCell ref="L401:N401"/>
    <mergeCell ref="O401:O402"/>
    <mergeCell ref="P397:P398"/>
    <mergeCell ref="Q397:Q398"/>
    <mergeCell ref="A399:A400"/>
    <mergeCell ref="B399:B400"/>
    <mergeCell ref="D399:D400"/>
    <mergeCell ref="E399:E400"/>
    <mergeCell ref="F399:H399"/>
    <mergeCell ref="I399:K399"/>
    <mergeCell ref="L399:N399"/>
    <mergeCell ref="O399:O400"/>
    <mergeCell ref="P395:P396"/>
    <mergeCell ref="Q395:Q396"/>
    <mergeCell ref="A397:A398"/>
    <mergeCell ref="B397:B398"/>
    <mergeCell ref="D397:D398"/>
    <mergeCell ref="E397:E398"/>
    <mergeCell ref="F397:H397"/>
    <mergeCell ref="I397:K397"/>
    <mergeCell ref="L397:N397"/>
    <mergeCell ref="O397:O398"/>
    <mergeCell ref="P393:P394"/>
    <mergeCell ref="Q393:Q394"/>
    <mergeCell ref="A395:A396"/>
    <mergeCell ref="B395:B396"/>
    <mergeCell ref="D395:D396"/>
    <mergeCell ref="E395:E396"/>
    <mergeCell ref="F395:H395"/>
    <mergeCell ref="I395:K395"/>
    <mergeCell ref="L395:N395"/>
    <mergeCell ref="O395:O396"/>
    <mergeCell ref="P391:P392"/>
    <mergeCell ref="Q391:Q392"/>
    <mergeCell ref="A393:A394"/>
    <mergeCell ref="B393:B394"/>
    <mergeCell ref="D393:D394"/>
    <mergeCell ref="E393:E394"/>
    <mergeCell ref="F393:H393"/>
    <mergeCell ref="I393:K393"/>
    <mergeCell ref="L393:N393"/>
    <mergeCell ref="O393:O394"/>
    <mergeCell ref="P389:P390"/>
    <mergeCell ref="Q389:Q390"/>
    <mergeCell ref="A391:A392"/>
    <mergeCell ref="B391:B392"/>
    <mergeCell ref="D391:D392"/>
    <mergeCell ref="E391:E392"/>
    <mergeCell ref="F391:H391"/>
    <mergeCell ref="I391:K391"/>
    <mergeCell ref="L391:N391"/>
    <mergeCell ref="O391:O392"/>
    <mergeCell ref="P387:P388"/>
    <mergeCell ref="Q387:Q388"/>
    <mergeCell ref="A389:A390"/>
    <mergeCell ref="B389:B390"/>
    <mergeCell ref="D389:D390"/>
    <mergeCell ref="E389:E390"/>
    <mergeCell ref="F389:H389"/>
    <mergeCell ref="I389:K389"/>
    <mergeCell ref="L389:N389"/>
    <mergeCell ref="O389:O390"/>
    <mergeCell ref="P385:P386"/>
    <mergeCell ref="Q385:Q386"/>
    <mergeCell ref="A387:A388"/>
    <mergeCell ref="B387:B388"/>
    <mergeCell ref="D387:D388"/>
    <mergeCell ref="E387:E388"/>
    <mergeCell ref="F387:H387"/>
    <mergeCell ref="I387:K387"/>
    <mergeCell ref="L387:N387"/>
    <mergeCell ref="O387:O388"/>
    <mergeCell ref="P383:P384"/>
    <mergeCell ref="Q383:Q384"/>
    <mergeCell ref="A385:A386"/>
    <mergeCell ref="B385:B386"/>
    <mergeCell ref="D385:D386"/>
    <mergeCell ref="E385:E386"/>
    <mergeCell ref="F385:H385"/>
    <mergeCell ref="I385:K385"/>
    <mergeCell ref="L385:N385"/>
    <mergeCell ref="O385:O386"/>
    <mergeCell ref="P381:P382"/>
    <mergeCell ref="Q381:Q382"/>
    <mergeCell ref="A383:A384"/>
    <mergeCell ref="B383:B384"/>
    <mergeCell ref="D383:D384"/>
    <mergeCell ref="E383:E384"/>
    <mergeCell ref="F383:H383"/>
    <mergeCell ref="I383:K383"/>
    <mergeCell ref="L383:N383"/>
    <mergeCell ref="O383:O384"/>
    <mergeCell ref="P379:P380"/>
    <mergeCell ref="Q379:Q380"/>
    <mergeCell ref="A381:A382"/>
    <mergeCell ref="B381:B382"/>
    <mergeCell ref="D381:D382"/>
    <mergeCell ref="E381:E382"/>
    <mergeCell ref="F381:H381"/>
    <mergeCell ref="I381:K381"/>
    <mergeCell ref="L381:N381"/>
    <mergeCell ref="O381:O382"/>
    <mergeCell ref="P377:P378"/>
    <mergeCell ref="Q377:Q378"/>
    <mergeCell ref="A379:A380"/>
    <mergeCell ref="B379:B380"/>
    <mergeCell ref="D379:D380"/>
    <mergeCell ref="E379:E380"/>
    <mergeCell ref="F379:H379"/>
    <mergeCell ref="I379:K379"/>
    <mergeCell ref="L379:N379"/>
    <mergeCell ref="O379:O380"/>
    <mergeCell ref="P375:P376"/>
    <mergeCell ref="Q375:Q376"/>
    <mergeCell ref="A377:A378"/>
    <mergeCell ref="B377:B378"/>
    <mergeCell ref="D377:D378"/>
    <mergeCell ref="E377:E378"/>
    <mergeCell ref="F377:H377"/>
    <mergeCell ref="I377:K377"/>
    <mergeCell ref="L377:N377"/>
    <mergeCell ref="O377:O378"/>
    <mergeCell ref="P373:P374"/>
    <mergeCell ref="Q373:Q374"/>
    <mergeCell ref="A375:A376"/>
    <mergeCell ref="B375:B376"/>
    <mergeCell ref="D375:D376"/>
    <mergeCell ref="E375:E376"/>
    <mergeCell ref="F375:H375"/>
    <mergeCell ref="I375:K375"/>
    <mergeCell ref="L375:N375"/>
    <mergeCell ref="O375:O376"/>
    <mergeCell ref="O371:O372"/>
    <mergeCell ref="P371:P372"/>
    <mergeCell ref="Q371:Q372"/>
    <mergeCell ref="A373:A374"/>
    <mergeCell ref="B373:B374"/>
    <mergeCell ref="E373:E374"/>
    <mergeCell ref="F373:H373"/>
    <mergeCell ref="I373:K373"/>
    <mergeCell ref="L373:N373"/>
    <mergeCell ref="O373:O374"/>
    <mergeCell ref="A371:A372"/>
    <mergeCell ref="B371:B372"/>
    <mergeCell ref="E371:E372"/>
    <mergeCell ref="F371:H371"/>
    <mergeCell ref="I371:K371"/>
    <mergeCell ref="L371:N371"/>
    <mergeCell ref="Q367:Q368"/>
    <mergeCell ref="A369:A370"/>
    <mergeCell ref="B369:B370"/>
    <mergeCell ref="F369:H369"/>
    <mergeCell ref="I369:K369"/>
    <mergeCell ref="L369:N369"/>
    <mergeCell ref="O369:O370"/>
    <mergeCell ref="P369:P370"/>
    <mergeCell ref="Q369:Q370"/>
    <mergeCell ref="Q365:Q366"/>
    <mergeCell ref="A367:A368"/>
    <mergeCell ref="B367:B368"/>
    <mergeCell ref="D367:D368"/>
    <mergeCell ref="E367:E368"/>
    <mergeCell ref="F367:H367"/>
    <mergeCell ref="I367:K367"/>
    <mergeCell ref="L367:N367"/>
    <mergeCell ref="O367:O368"/>
    <mergeCell ref="P367:P368"/>
    <mergeCell ref="Q363:Q364"/>
    <mergeCell ref="A365:A366"/>
    <mergeCell ref="B365:B366"/>
    <mergeCell ref="D365:D366"/>
    <mergeCell ref="E365:E366"/>
    <mergeCell ref="F365:H365"/>
    <mergeCell ref="I365:K365"/>
    <mergeCell ref="L365:N365"/>
    <mergeCell ref="O365:O366"/>
    <mergeCell ref="P365:P366"/>
    <mergeCell ref="Q361:Q362"/>
    <mergeCell ref="A363:A364"/>
    <mergeCell ref="B363:B364"/>
    <mergeCell ref="D363:D364"/>
    <mergeCell ref="E363:E364"/>
    <mergeCell ref="F363:H363"/>
    <mergeCell ref="I363:K363"/>
    <mergeCell ref="L363:N363"/>
    <mergeCell ref="O363:O364"/>
    <mergeCell ref="P363:P364"/>
    <mergeCell ref="Q359:Q360"/>
    <mergeCell ref="A361:A362"/>
    <mergeCell ref="B361:B362"/>
    <mergeCell ref="D361:D362"/>
    <mergeCell ref="E361:E362"/>
    <mergeCell ref="F361:H361"/>
    <mergeCell ref="I361:K361"/>
    <mergeCell ref="L361:N361"/>
    <mergeCell ref="O361:O362"/>
    <mergeCell ref="P361:P362"/>
    <mergeCell ref="Q357:Q358"/>
    <mergeCell ref="A359:A360"/>
    <mergeCell ref="B359:B360"/>
    <mergeCell ref="D359:D360"/>
    <mergeCell ref="E359:E360"/>
    <mergeCell ref="F359:H359"/>
    <mergeCell ref="I359:K359"/>
    <mergeCell ref="L359:N359"/>
    <mergeCell ref="O359:O360"/>
    <mergeCell ref="P359:P360"/>
    <mergeCell ref="Q355:Q356"/>
    <mergeCell ref="A357:A358"/>
    <mergeCell ref="B357:B358"/>
    <mergeCell ref="D357:D358"/>
    <mergeCell ref="E357:E358"/>
    <mergeCell ref="F357:H357"/>
    <mergeCell ref="I357:K357"/>
    <mergeCell ref="L357:N357"/>
    <mergeCell ref="O357:O358"/>
    <mergeCell ref="P357:P358"/>
    <mergeCell ref="Q353:Q354"/>
    <mergeCell ref="A355:A356"/>
    <mergeCell ref="B355:B356"/>
    <mergeCell ref="D355:D356"/>
    <mergeCell ref="E355:E356"/>
    <mergeCell ref="F355:H355"/>
    <mergeCell ref="I355:K355"/>
    <mergeCell ref="L355:N355"/>
    <mergeCell ref="O355:O356"/>
    <mergeCell ref="P355:P356"/>
    <mergeCell ref="Q351:Q352"/>
    <mergeCell ref="A353:A354"/>
    <mergeCell ref="B353:B354"/>
    <mergeCell ref="D353:D354"/>
    <mergeCell ref="E353:E354"/>
    <mergeCell ref="F353:H353"/>
    <mergeCell ref="I353:K353"/>
    <mergeCell ref="L353:N353"/>
    <mergeCell ref="O353:O354"/>
    <mergeCell ref="P353:P354"/>
    <mergeCell ref="Q349:Q350"/>
    <mergeCell ref="A351:A352"/>
    <mergeCell ref="B351:B352"/>
    <mergeCell ref="D351:D352"/>
    <mergeCell ref="E351:E352"/>
    <mergeCell ref="F351:H351"/>
    <mergeCell ref="I351:K351"/>
    <mergeCell ref="L351:N351"/>
    <mergeCell ref="O351:O352"/>
    <mergeCell ref="P351:P352"/>
    <mergeCell ref="Q347:Q348"/>
    <mergeCell ref="A349:A350"/>
    <mergeCell ref="B349:B350"/>
    <mergeCell ref="D349:D350"/>
    <mergeCell ref="E349:E350"/>
    <mergeCell ref="F349:H349"/>
    <mergeCell ref="I349:K349"/>
    <mergeCell ref="L349:N349"/>
    <mergeCell ref="O349:O350"/>
    <mergeCell ref="P349:P350"/>
    <mergeCell ref="Q345:Q346"/>
    <mergeCell ref="A347:A348"/>
    <mergeCell ref="B347:B348"/>
    <mergeCell ref="D347:D348"/>
    <mergeCell ref="E347:E348"/>
    <mergeCell ref="F347:H347"/>
    <mergeCell ref="I347:K347"/>
    <mergeCell ref="L347:N347"/>
    <mergeCell ref="O347:O348"/>
    <mergeCell ref="P347:P348"/>
    <mergeCell ref="Q343:Q344"/>
    <mergeCell ref="A345:A346"/>
    <mergeCell ref="B345:B346"/>
    <mergeCell ref="D345:D346"/>
    <mergeCell ref="E345:E346"/>
    <mergeCell ref="F345:H345"/>
    <mergeCell ref="I345:K345"/>
    <mergeCell ref="L345:N345"/>
    <mergeCell ref="O345:O346"/>
    <mergeCell ref="P345:P346"/>
    <mergeCell ref="Q341:Q342"/>
    <mergeCell ref="A343:A344"/>
    <mergeCell ref="B343:B344"/>
    <mergeCell ref="D343:D344"/>
    <mergeCell ref="E343:E344"/>
    <mergeCell ref="F343:H343"/>
    <mergeCell ref="I343:K343"/>
    <mergeCell ref="L343:N343"/>
    <mergeCell ref="O343:O344"/>
    <mergeCell ref="P343:P344"/>
    <mergeCell ref="Q339:Q340"/>
    <mergeCell ref="A341:A342"/>
    <mergeCell ref="B341:B342"/>
    <mergeCell ref="D341:D342"/>
    <mergeCell ref="E341:E342"/>
    <mergeCell ref="F341:H341"/>
    <mergeCell ref="I341:K341"/>
    <mergeCell ref="L341:N341"/>
    <mergeCell ref="O341:O342"/>
    <mergeCell ref="P341:P342"/>
    <mergeCell ref="Q337:Q338"/>
    <mergeCell ref="A339:A340"/>
    <mergeCell ref="B339:B340"/>
    <mergeCell ref="D339:D340"/>
    <mergeCell ref="E339:E340"/>
    <mergeCell ref="F339:H339"/>
    <mergeCell ref="I339:K339"/>
    <mergeCell ref="L339:N339"/>
    <mergeCell ref="O339:O340"/>
    <mergeCell ref="P339:P340"/>
    <mergeCell ref="Q335:Q336"/>
    <mergeCell ref="A337:A338"/>
    <mergeCell ref="B337:B338"/>
    <mergeCell ref="D337:D338"/>
    <mergeCell ref="E337:E338"/>
    <mergeCell ref="F337:H337"/>
    <mergeCell ref="I337:K337"/>
    <mergeCell ref="L337:N337"/>
    <mergeCell ref="O337:O338"/>
    <mergeCell ref="P337:P338"/>
    <mergeCell ref="Q333:Q334"/>
    <mergeCell ref="A335:A336"/>
    <mergeCell ref="B335:B336"/>
    <mergeCell ref="D335:D336"/>
    <mergeCell ref="E335:E336"/>
    <mergeCell ref="F335:H335"/>
    <mergeCell ref="I335:K335"/>
    <mergeCell ref="L335:N335"/>
    <mergeCell ref="O335:O336"/>
    <mergeCell ref="P335:P336"/>
    <mergeCell ref="Q331:Q332"/>
    <mergeCell ref="A333:A334"/>
    <mergeCell ref="B333:B334"/>
    <mergeCell ref="D333:D334"/>
    <mergeCell ref="E333:E334"/>
    <mergeCell ref="F333:H333"/>
    <mergeCell ref="I333:K333"/>
    <mergeCell ref="L333:N333"/>
    <mergeCell ref="O333:O334"/>
    <mergeCell ref="P333:P334"/>
    <mergeCell ref="Q329:Q330"/>
    <mergeCell ref="A331:A332"/>
    <mergeCell ref="B331:B332"/>
    <mergeCell ref="D331:D332"/>
    <mergeCell ref="E331:E332"/>
    <mergeCell ref="F331:H331"/>
    <mergeCell ref="I331:K331"/>
    <mergeCell ref="L331:N331"/>
    <mergeCell ref="O331:O332"/>
    <mergeCell ref="P331:P332"/>
    <mergeCell ref="Q327:Q328"/>
    <mergeCell ref="A329:A330"/>
    <mergeCell ref="B329:B330"/>
    <mergeCell ref="D329:D330"/>
    <mergeCell ref="E329:E330"/>
    <mergeCell ref="F329:H329"/>
    <mergeCell ref="I329:K329"/>
    <mergeCell ref="L329:N329"/>
    <mergeCell ref="O329:O330"/>
    <mergeCell ref="P329:P330"/>
    <mergeCell ref="Q325:Q326"/>
    <mergeCell ref="A327:A328"/>
    <mergeCell ref="B327:B328"/>
    <mergeCell ref="D327:D328"/>
    <mergeCell ref="E327:E328"/>
    <mergeCell ref="F327:H327"/>
    <mergeCell ref="I327:K327"/>
    <mergeCell ref="L327:N327"/>
    <mergeCell ref="O327:O328"/>
    <mergeCell ref="P327:P328"/>
    <mergeCell ref="Q323:Q324"/>
    <mergeCell ref="A325:A326"/>
    <mergeCell ref="B325:B326"/>
    <mergeCell ref="D325:D326"/>
    <mergeCell ref="E325:E326"/>
    <mergeCell ref="F325:H325"/>
    <mergeCell ref="I325:K325"/>
    <mergeCell ref="L325:N325"/>
    <mergeCell ref="O325:O326"/>
    <mergeCell ref="P325:P326"/>
    <mergeCell ref="Q321:Q322"/>
    <mergeCell ref="A323:A324"/>
    <mergeCell ref="B323:B324"/>
    <mergeCell ref="D323:D324"/>
    <mergeCell ref="E323:E324"/>
    <mergeCell ref="F323:H323"/>
    <mergeCell ref="I323:K323"/>
    <mergeCell ref="L323:N323"/>
    <mergeCell ref="O323:O324"/>
    <mergeCell ref="P323:P324"/>
    <mergeCell ref="Q319:Q320"/>
    <mergeCell ref="A321:A322"/>
    <mergeCell ref="B321:B322"/>
    <mergeCell ref="D321:D322"/>
    <mergeCell ref="E321:E322"/>
    <mergeCell ref="F321:H321"/>
    <mergeCell ref="I321:K321"/>
    <mergeCell ref="L321:N321"/>
    <mergeCell ref="O321:O322"/>
    <mergeCell ref="P321:P322"/>
    <mergeCell ref="Q317:Q318"/>
    <mergeCell ref="A319:A320"/>
    <mergeCell ref="B319:B320"/>
    <mergeCell ref="D319:D320"/>
    <mergeCell ref="E319:E320"/>
    <mergeCell ref="F319:H319"/>
    <mergeCell ref="I319:K319"/>
    <mergeCell ref="L319:N319"/>
    <mergeCell ref="O319:O320"/>
    <mergeCell ref="P319:P320"/>
    <mergeCell ref="Q315:Q316"/>
    <mergeCell ref="A317:A318"/>
    <mergeCell ref="B317:B318"/>
    <mergeCell ref="D317:D318"/>
    <mergeCell ref="E317:E318"/>
    <mergeCell ref="F317:H317"/>
    <mergeCell ref="I317:K317"/>
    <mergeCell ref="L317:N317"/>
    <mergeCell ref="O317:O318"/>
    <mergeCell ref="P317:P318"/>
    <mergeCell ref="Q313:Q314"/>
    <mergeCell ref="A315:A316"/>
    <mergeCell ref="B315:B316"/>
    <mergeCell ref="D315:D316"/>
    <mergeCell ref="E315:E316"/>
    <mergeCell ref="F315:H315"/>
    <mergeCell ref="I315:K315"/>
    <mergeCell ref="L315:N315"/>
    <mergeCell ref="O315:O316"/>
    <mergeCell ref="P315:P316"/>
    <mergeCell ref="Q311:Q312"/>
    <mergeCell ref="A313:A314"/>
    <mergeCell ref="B313:B314"/>
    <mergeCell ref="D313:D314"/>
    <mergeCell ref="E313:E314"/>
    <mergeCell ref="F313:H313"/>
    <mergeCell ref="I313:K313"/>
    <mergeCell ref="L313:N313"/>
    <mergeCell ref="O313:O314"/>
    <mergeCell ref="P313:P314"/>
    <mergeCell ref="Q309:Q310"/>
    <mergeCell ref="A311:A312"/>
    <mergeCell ref="B311:B312"/>
    <mergeCell ref="D311:D312"/>
    <mergeCell ref="E311:E312"/>
    <mergeCell ref="F311:H311"/>
    <mergeCell ref="I311:K311"/>
    <mergeCell ref="L311:N311"/>
    <mergeCell ref="O311:O312"/>
    <mergeCell ref="P311:P312"/>
    <mergeCell ref="Q307:Q308"/>
    <mergeCell ref="A309:A310"/>
    <mergeCell ref="B309:B310"/>
    <mergeCell ref="D309:D310"/>
    <mergeCell ref="E309:E310"/>
    <mergeCell ref="F309:H309"/>
    <mergeCell ref="I309:K309"/>
    <mergeCell ref="L309:N309"/>
    <mergeCell ref="O309:O310"/>
    <mergeCell ref="P309:P310"/>
    <mergeCell ref="Q305:Q306"/>
    <mergeCell ref="A307:A308"/>
    <mergeCell ref="B307:B308"/>
    <mergeCell ref="D307:D308"/>
    <mergeCell ref="E307:E308"/>
    <mergeCell ref="F307:H307"/>
    <mergeCell ref="I307:K307"/>
    <mergeCell ref="L307:N307"/>
    <mergeCell ref="O307:O308"/>
    <mergeCell ref="P307:P308"/>
    <mergeCell ref="Q303:Q304"/>
    <mergeCell ref="A305:A306"/>
    <mergeCell ref="B305:B306"/>
    <mergeCell ref="D305:D306"/>
    <mergeCell ref="E305:E306"/>
    <mergeCell ref="F305:H305"/>
    <mergeCell ref="I305:K305"/>
    <mergeCell ref="L305:N305"/>
    <mergeCell ref="O305:O306"/>
    <mergeCell ref="P305:P306"/>
    <mergeCell ref="Q301:Q302"/>
    <mergeCell ref="A303:A304"/>
    <mergeCell ref="B303:B304"/>
    <mergeCell ref="D303:D304"/>
    <mergeCell ref="E303:E304"/>
    <mergeCell ref="F303:H303"/>
    <mergeCell ref="I303:K303"/>
    <mergeCell ref="L303:N303"/>
    <mergeCell ref="O303:O304"/>
    <mergeCell ref="P303:P304"/>
    <mergeCell ref="Q299:Q300"/>
    <mergeCell ref="A301:A302"/>
    <mergeCell ref="B301:B302"/>
    <mergeCell ref="D301:D302"/>
    <mergeCell ref="E301:E302"/>
    <mergeCell ref="F301:H301"/>
    <mergeCell ref="I301:K301"/>
    <mergeCell ref="L301:N301"/>
    <mergeCell ref="O301:O302"/>
    <mergeCell ref="P301:P302"/>
    <mergeCell ref="Q297:Q298"/>
    <mergeCell ref="A299:A300"/>
    <mergeCell ref="B299:B300"/>
    <mergeCell ref="D299:D300"/>
    <mergeCell ref="E299:E300"/>
    <mergeCell ref="F299:H299"/>
    <mergeCell ref="I299:K299"/>
    <mergeCell ref="L299:N299"/>
    <mergeCell ref="O299:O300"/>
    <mergeCell ref="P299:P300"/>
    <mergeCell ref="Q295:Q296"/>
    <mergeCell ref="A297:A298"/>
    <mergeCell ref="B297:B298"/>
    <mergeCell ref="D297:D298"/>
    <mergeCell ref="E297:E298"/>
    <mergeCell ref="F297:H297"/>
    <mergeCell ref="I297:K297"/>
    <mergeCell ref="L297:N297"/>
    <mergeCell ref="O297:O298"/>
    <mergeCell ref="P297:P298"/>
    <mergeCell ref="Q293:Q294"/>
    <mergeCell ref="A295:A296"/>
    <mergeCell ref="B295:B296"/>
    <mergeCell ref="D295:D296"/>
    <mergeCell ref="E295:E296"/>
    <mergeCell ref="F295:H295"/>
    <mergeCell ref="I295:K295"/>
    <mergeCell ref="L295:N295"/>
    <mergeCell ref="O295:O296"/>
    <mergeCell ref="P295:P296"/>
    <mergeCell ref="Q291:Q292"/>
    <mergeCell ref="A293:A294"/>
    <mergeCell ref="B293:B294"/>
    <mergeCell ref="D293:D294"/>
    <mergeCell ref="E293:E294"/>
    <mergeCell ref="F293:H293"/>
    <mergeCell ref="I293:K293"/>
    <mergeCell ref="L293:N293"/>
    <mergeCell ref="O293:O294"/>
    <mergeCell ref="P293:P294"/>
    <mergeCell ref="Q289:Q290"/>
    <mergeCell ref="A291:A292"/>
    <mergeCell ref="B291:B292"/>
    <mergeCell ref="D291:D292"/>
    <mergeCell ref="E291:E292"/>
    <mergeCell ref="F291:H291"/>
    <mergeCell ref="I291:K291"/>
    <mergeCell ref="L291:N291"/>
    <mergeCell ref="O291:O292"/>
    <mergeCell ref="P291:P292"/>
    <mergeCell ref="Q287:Q288"/>
    <mergeCell ref="A289:A290"/>
    <mergeCell ref="B289:B290"/>
    <mergeCell ref="D289:D290"/>
    <mergeCell ref="E289:E290"/>
    <mergeCell ref="F289:H289"/>
    <mergeCell ref="I289:K289"/>
    <mergeCell ref="L289:N289"/>
    <mergeCell ref="O289:O290"/>
    <mergeCell ref="P289:P290"/>
    <mergeCell ref="Q285:Q286"/>
    <mergeCell ref="A287:A288"/>
    <mergeCell ref="B287:B288"/>
    <mergeCell ref="D287:D288"/>
    <mergeCell ref="E287:E288"/>
    <mergeCell ref="F287:H287"/>
    <mergeCell ref="I287:K287"/>
    <mergeCell ref="L287:N287"/>
    <mergeCell ref="O287:O288"/>
    <mergeCell ref="P287:P288"/>
    <mergeCell ref="Q283:Q284"/>
    <mergeCell ref="A285:A286"/>
    <mergeCell ref="B285:B286"/>
    <mergeCell ref="D285:D286"/>
    <mergeCell ref="E285:E286"/>
    <mergeCell ref="F285:H285"/>
    <mergeCell ref="I285:K285"/>
    <mergeCell ref="L285:N285"/>
    <mergeCell ref="O285:O286"/>
    <mergeCell ref="P285:P286"/>
    <mergeCell ref="Q281:Q282"/>
    <mergeCell ref="A283:A284"/>
    <mergeCell ref="B283:B284"/>
    <mergeCell ref="D283:D284"/>
    <mergeCell ref="E283:E284"/>
    <mergeCell ref="F283:H283"/>
    <mergeCell ref="I283:K283"/>
    <mergeCell ref="L283:N283"/>
    <mergeCell ref="O283:O284"/>
    <mergeCell ref="P283:P284"/>
    <mergeCell ref="Q279:Q280"/>
    <mergeCell ref="A281:A282"/>
    <mergeCell ref="B281:B282"/>
    <mergeCell ref="D281:D282"/>
    <mergeCell ref="E281:E282"/>
    <mergeCell ref="F281:H281"/>
    <mergeCell ref="I281:K281"/>
    <mergeCell ref="L281:N281"/>
    <mergeCell ref="O281:O282"/>
    <mergeCell ref="P281:P282"/>
    <mergeCell ref="Q277:Q278"/>
    <mergeCell ref="A279:A280"/>
    <mergeCell ref="B279:B280"/>
    <mergeCell ref="D279:D280"/>
    <mergeCell ref="E279:E280"/>
    <mergeCell ref="F279:H279"/>
    <mergeCell ref="I279:K279"/>
    <mergeCell ref="L279:N279"/>
    <mergeCell ref="O279:O280"/>
    <mergeCell ref="P279:P280"/>
    <mergeCell ref="Q275:Q276"/>
    <mergeCell ref="A277:A278"/>
    <mergeCell ref="B277:B278"/>
    <mergeCell ref="D277:D278"/>
    <mergeCell ref="E277:E278"/>
    <mergeCell ref="F277:H277"/>
    <mergeCell ref="I277:K277"/>
    <mergeCell ref="L277:N277"/>
    <mergeCell ref="O277:O278"/>
    <mergeCell ref="P277:P278"/>
    <mergeCell ref="Q273:Q274"/>
    <mergeCell ref="A275:A276"/>
    <mergeCell ref="B275:B276"/>
    <mergeCell ref="D275:D276"/>
    <mergeCell ref="E275:E276"/>
    <mergeCell ref="F275:H275"/>
    <mergeCell ref="I275:K275"/>
    <mergeCell ref="L275:N275"/>
    <mergeCell ref="O275:O276"/>
    <mergeCell ref="P275:P276"/>
    <mergeCell ref="Q271:Q272"/>
    <mergeCell ref="A273:A274"/>
    <mergeCell ref="B273:B274"/>
    <mergeCell ref="D273:D274"/>
    <mergeCell ref="E273:E274"/>
    <mergeCell ref="F273:H273"/>
    <mergeCell ref="I273:K273"/>
    <mergeCell ref="L273:N273"/>
    <mergeCell ref="O273:O274"/>
    <mergeCell ref="P273:P274"/>
    <mergeCell ref="Q269:Q270"/>
    <mergeCell ref="A271:A272"/>
    <mergeCell ref="B271:B272"/>
    <mergeCell ref="D271:D272"/>
    <mergeCell ref="E271:E272"/>
    <mergeCell ref="F271:H271"/>
    <mergeCell ref="I271:K271"/>
    <mergeCell ref="L271:N271"/>
    <mergeCell ref="O271:O272"/>
    <mergeCell ref="P271:P272"/>
    <mergeCell ref="Q267:Q268"/>
    <mergeCell ref="A269:A270"/>
    <mergeCell ref="B269:B270"/>
    <mergeCell ref="D269:D270"/>
    <mergeCell ref="E269:E270"/>
    <mergeCell ref="F269:H269"/>
    <mergeCell ref="I269:K269"/>
    <mergeCell ref="L269:N269"/>
    <mergeCell ref="O269:O270"/>
    <mergeCell ref="P269:P270"/>
    <mergeCell ref="Q265:Q266"/>
    <mergeCell ref="A267:A268"/>
    <mergeCell ref="B267:B268"/>
    <mergeCell ref="D267:D268"/>
    <mergeCell ref="E267:E268"/>
    <mergeCell ref="F267:H267"/>
    <mergeCell ref="I267:K267"/>
    <mergeCell ref="L267:N267"/>
    <mergeCell ref="O267:O268"/>
    <mergeCell ref="P267:P268"/>
    <mergeCell ref="Q263:Q264"/>
    <mergeCell ref="A265:A266"/>
    <mergeCell ref="B265:B266"/>
    <mergeCell ref="D265:D266"/>
    <mergeCell ref="E265:E266"/>
    <mergeCell ref="F265:H265"/>
    <mergeCell ref="I265:K265"/>
    <mergeCell ref="L265:N265"/>
    <mergeCell ref="O265:O266"/>
    <mergeCell ref="P265:P266"/>
    <mergeCell ref="Q261:Q262"/>
    <mergeCell ref="A263:A264"/>
    <mergeCell ref="B263:B264"/>
    <mergeCell ref="D263:D264"/>
    <mergeCell ref="E263:E264"/>
    <mergeCell ref="F263:H263"/>
    <mergeCell ref="I263:K263"/>
    <mergeCell ref="L263:N263"/>
    <mergeCell ref="O263:O264"/>
    <mergeCell ref="P263:P264"/>
    <mergeCell ref="Q259:Q260"/>
    <mergeCell ref="A261:A262"/>
    <mergeCell ref="B261:B262"/>
    <mergeCell ref="D261:D262"/>
    <mergeCell ref="E261:E262"/>
    <mergeCell ref="F261:H261"/>
    <mergeCell ref="I261:K261"/>
    <mergeCell ref="L261:N261"/>
    <mergeCell ref="O261:O262"/>
    <mergeCell ref="P261:P262"/>
    <mergeCell ref="Q257:Q258"/>
    <mergeCell ref="A259:A260"/>
    <mergeCell ref="B259:B260"/>
    <mergeCell ref="D259:D260"/>
    <mergeCell ref="E259:E260"/>
    <mergeCell ref="F259:H259"/>
    <mergeCell ref="I259:K259"/>
    <mergeCell ref="L259:N259"/>
    <mergeCell ref="O259:O260"/>
    <mergeCell ref="P259:P260"/>
    <mergeCell ref="Q255:Q256"/>
    <mergeCell ref="A257:A258"/>
    <mergeCell ref="B257:B258"/>
    <mergeCell ref="D257:D258"/>
    <mergeCell ref="E257:E258"/>
    <mergeCell ref="F257:H257"/>
    <mergeCell ref="I257:K257"/>
    <mergeCell ref="L257:N257"/>
    <mergeCell ref="O257:O258"/>
    <mergeCell ref="P257:P258"/>
    <mergeCell ref="Q253:Q254"/>
    <mergeCell ref="A255:A256"/>
    <mergeCell ref="B255:B256"/>
    <mergeCell ref="D255:D256"/>
    <mergeCell ref="E255:E256"/>
    <mergeCell ref="F255:H255"/>
    <mergeCell ref="I255:K255"/>
    <mergeCell ref="L255:N255"/>
    <mergeCell ref="O255:O256"/>
    <mergeCell ref="P255:P256"/>
    <mergeCell ref="Q251:Q252"/>
    <mergeCell ref="A253:A254"/>
    <mergeCell ref="B253:B254"/>
    <mergeCell ref="D253:D254"/>
    <mergeCell ref="E253:E254"/>
    <mergeCell ref="F253:H253"/>
    <mergeCell ref="I253:K253"/>
    <mergeCell ref="L253:N253"/>
    <mergeCell ref="O253:O254"/>
    <mergeCell ref="P253:P254"/>
    <mergeCell ref="Q249:Q250"/>
    <mergeCell ref="A251:A252"/>
    <mergeCell ref="B251:B252"/>
    <mergeCell ref="D251:D252"/>
    <mergeCell ref="E251:E252"/>
    <mergeCell ref="F251:H251"/>
    <mergeCell ref="I251:K251"/>
    <mergeCell ref="L251:N251"/>
    <mergeCell ref="O251:O252"/>
    <mergeCell ref="P251:P252"/>
    <mergeCell ref="Q247:Q248"/>
    <mergeCell ref="A249:A250"/>
    <mergeCell ref="B249:B250"/>
    <mergeCell ref="D249:D250"/>
    <mergeCell ref="E249:E250"/>
    <mergeCell ref="F249:H249"/>
    <mergeCell ref="I249:K249"/>
    <mergeCell ref="L249:N249"/>
    <mergeCell ref="O249:O250"/>
    <mergeCell ref="P249:P250"/>
    <mergeCell ref="Q245:Q246"/>
    <mergeCell ref="A247:A248"/>
    <mergeCell ref="B247:B248"/>
    <mergeCell ref="D247:D248"/>
    <mergeCell ref="E247:E248"/>
    <mergeCell ref="F247:H247"/>
    <mergeCell ref="I247:K247"/>
    <mergeCell ref="L247:N247"/>
    <mergeCell ref="O247:O248"/>
    <mergeCell ref="P247:P248"/>
    <mergeCell ref="Q243:Q244"/>
    <mergeCell ref="A245:A246"/>
    <mergeCell ref="B245:B246"/>
    <mergeCell ref="D245:D246"/>
    <mergeCell ref="E245:E246"/>
    <mergeCell ref="F245:H245"/>
    <mergeCell ref="I245:K245"/>
    <mergeCell ref="L245:N245"/>
    <mergeCell ref="O245:O246"/>
    <mergeCell ref="P245:P246"/>
    <mergeCell ref="Q241:Q242"/>
    <mergeCell ref="A243:A244"/>
    <mergeCell ref="B243:B244"/>
    <mergeCell ref="D243:D244"/>
    <mergeCell ref="E243:E244"/>
    <mergeCell ref="F243:H243"/>
    <mergeCell ref="I243:K243"/>
    <mergeCell ref="L243:N243"/>
    <mergeCell ref="O243:O244"/>
    <mergeCell ref="P243:P244"/>
    <mergeCell ref="Q239:Q240"/>
    <mergeCell ref="A241:A242"/>
    <mergeCell ref="B241:B242"/>
    <mergeCell ref="D241:D242"/>
    <mergeCell ref="E241:E242"/>
    <mergeCell ref="F241:H241"/>
    <mergeCell ref="I241:K241"/>
    <mergeCell ref="L241:N241"/>
    <mergeCell ref="O241:O242"/>
    <mergeCell ref="P241:P242"/>
    <mergeCell ref="Q237:Q238"/>
    <mergeCell ref="A239:A240"/>
    <mergeCell ref="B239:B240"/>
    <mergeCell ref="D239:D240"/>
    <mergeCell ref="E239:E240"/>
    <mergeCell ref="F239:H239"/>
    <mergeCell ref="I239:K239"/>
    <mergeCell ref="L239:N239"/>
    <mergeCell ref="O239:O240"/>
    <mergeCell ref="P239:P240"/>
    <mergeCell ref="Q235:Q236"/>
    <mergeCell ref="A237:A238"/>
    <mergeCell ref="B237:B238"/>
    <mergeCell ref="D237:D238"/>
    <mergeCell ref="E237:E238"/>
    <mergeCell ref="F237:H237"/>
    <mergeCell ref="I237:K237"/>
    <mergeCell ref="L237:N237"/>
    <mergeCell ref="O237:O238"/>
    <mergeCell ref="P237:P238"/>
    <mergeCell ref="Q233:Q234"/>
    <mergeCell ref="A235:A236"/>
    <mergeCell ref="B235:B236"/>
    <mergeCell ref="D235:D236"/>
    <mergeCell ref="E235:E236"/>
    <mergeCell ref="F235:H235"/>
    <mergeCell ref="I235:K235"/>
    <mergeCell ref="L235:N235"/>
    <mergeCell ref="O235:O236"/>
    <mergeCell ref="P235:P236"/>
    <mergeCell ref="Q231:Q232"/>
    <mergeCell ref="A233:A234"/>
    <mergeCell ref="B233:B234"/>
    <mergeCell ref="D233:D234"/>
    <mergeCell ref="E233:E234"/>
    <mergeCell ref="F233:H233"/>
    <mergeCell ref="I233:K233"/>
    <mergeCell ref="L233:N233"/>
    <mergeCell ref="O233:O234"/>
    <mergeCell ref="P233:P234"/>
    <mergeCell ref="Q229:Q230"/>
    <mergeCell ref="A231:A232"/>
    <mergeCell ref="B231:B232"/>
    <mergeCell ref="D231:D232"/>
    <mergeCell ref="E231:E232"/>
    <mergeCell ref="F231:H231"/>
    <mergeCell ref="I231:K231"/>
    <mergeCell ref="L231:N231"/>
    <mergeCell ref="O231:O232"/>
    <mergeCell ref="P231:P232"/>
    <mergeCell ref="Q227:Q228"/>
    <mergeCell ref="A229:A230"/>
    <mergeCell ref="B229:B230"/>
    <mergeCell ref="D229:D230"/>
    <mergeCell ref="E229:E230"/>
    <mergeCell ref="F229:H229"/>
    <mergeCell ref="I229:K229"/>
    <mergeCell ref="L229:N229"/>
    <mergeCell ref="O229:O230"/>
    <mergeCell ref="P229:P230"/>
    <mergeCell ref="Q225:Q226"/>
    <mergeCell ref="A227:A228"/>
    <mergeCell ref="B227:B228"/>
    <mergeCell ref="D227:D228"/>
    <mergeCell ref="E227:E228"/>
    <mergeCell ref="F227:H227"/>
    <mergeCell ref="I227:K227"/>
    <mergeCell ref="L227:N227"/>
    <mergeCell ref="O227:O228"/>
    <mergeCell ref="P227:P228"/>
    <mergeCell ref="Q223:Q224"/>
    <mergeCell ref="A225:A226"/>
    <mergeCell ref="B225:B226"/>
    <mergeCell ref="D225:D226"/>
    <mergeCell ref="E225:E226"/>
    <mergeCell ref="F225:H225"/>
    <mergeCell ref="I225:K225"/>
    <mergeCell ref="L225:N225"/>
    <mergeCell ref="O225:O226"/>
    <mergeCell ref="P225:P226"/>
    <mergeCell ref="Q221:Q222"/>
    <mergeCell ref="A223:A224"/>
    <mergeCell ref="B223:B224"/>
    <mergeCell ref="D223:D224"/>
    <mergeCell ref="E223:E224"/>
    <mergeCell ref="F223:H223"/>
    <mergeCell ref="I223:K223"/>
    <mergeCell ref="L223:N223"/>
    <mergeCell ref="O223:O224"/>
    <mergeCell ref="P223:P224"/>
    <mergeCell ref="Q219:Q220"/>
    <mergeCell ref="A221:A222"/>
    <mergeCell ref="B221:B222"/>
    <mergeCell ref="D221:D222"/>
    <mergeCell ref="E221:E222"/>
    <mergeCell ref="F221:H221"/>
    <mergeCell ref="I221:K221"/>
    <mergeCell ref="L221:N221"/>
    <mergeCell ref="O221:O222"/>
    <mergeCell ref="P221:P222"/>
    <mergeCell ref="Q217:Q218"/>
    <mergeCell ref="A219:A220"/>
    <mergeCell ref="B219:B220"/>
    <mergeCell ref="D219:D220"/>
    <mergeCell ref="E219:E220"/>
    <mergeCell ref="F219:H219"/>
    <mergeCell ref="I219:K219"/>
    <mergeCell ref="L219:N219"/>
    <mergeCell ref="O219:O220"/>
    <mergeCell ref="P219:P220"/>
    <mergeCell ref="Q215:Q216"/>
    <mergeCell ref="A217:A218"/>
    <mergeCell ref="B217:B218"/>
    <mergeCell ref="D217:D218"/>
    <mergeCell ref="E217:E218"/>
    <mergeCell ref="F217:H217"/>
    <mergeCell ref="I217:K217"/>
    <mergeCell ref="L217:N217"/>
    <mergeCell ref="O217:O218"/>
    <mergeCell ref="P217:P218"/>
    <mergeCell ref="Q213:Q214"/>
    <mergeCell ref="A215:A216"/>
    <mergeCell ref="B215:B216"/>
    <mergeCell ref="D215:D216"/>
    <mergeCell ref="E215:E216"/>
    <mergeCell ref="F215:H215"/>
    <mergeCell ref="I215:K215"/>
    <mergeCell ref="L215:N215"/>
    <mergeCell ref="O215:O216"/>
    <mergeCell ref="P215:P216"/>
    <mergeCell ref="Q211:Q212"/>
    <mergeCell ref="A213:A214"/>
    <mergeCell ref="B213:B214"/>
    <mergeCell ref="D213:D214"/>
    <mergeCell ref="E213:E214"/>
    <mergeCell ref="F213:H213"/>
    <mergeCell ref="I213:K213"/>
    <mergeCell ref="L213:N213"/>
    <mergeCell ref="O213:O214"/>
    <mergeCell ref="P213:P214"/>
    <mergeCell ref="Q209:Q210"/>
    <mergeCell ref="A211:A212"/>
    <mergeCell ref="B211:B212"/>
    <mergeCell ref="D211:D212"/>
    <mergeCell ref="E211:E212"/>
    <mergeCell ref="F211:H211"/>
    <mergeCell ref="I211:K211"/>
    <mergeCell ref="L211:N211"/>
    <mergeCell ref="O211:O212"/>
    <mergeCell ref="P211:P212"/>
    <mergeCell ref="Q207:Q208"/>
    <mergeCell ref="A209:A210"/>
    <mergeCell ref="B209:B210"/>
    <mergeCell ref="D209:D210"/>
    <mergeCell ref="E209:E210"/>
    <mergeCell ref="F209:H209"/>
    <mergeCell ref="I209:K209"/>
    <mergeCell ref="L209:N209"/>
    <mergeCell ref="O209:O210"/>
    <mergeCell ref="P209:P210"/>
    <mergeCell ref="Q205:Q206"/>
    <mergeCell ref="A207:A208"/>
    <mergeCell ref="B207:B208"/>
    <mergeCell ref="D207:D208"/>
    <mergeCell ref="E207:E208"/>
    <mergeCell ref="F207:H207"/>
    <mergeCell ref="I207:K207"/>
    <mergeCell ref="L207:N207"/>
    <mergeCell ref="O207:O208"/>
    <mergeCell ref="P207:P208"/>
    <mergeCell ref="Q203:Q204"/>
    <mergeCell ref="A205:A206"/>
    <mergeCell ref="B205:B206"/>
    <mergeCell ref="D205:D206"/>
    <mergeCell ref="E205:E206"/>
    <mergeCell ref="F205:H205"/>
    <mergeCell ref="I205:K205"/>
    <mergeCell ref="L205:N205"/>
    <mergeCell ref="O205:O206"/>
    <mergeCell ref="P205:P206"/>
    <mergeCell ref="Q201:Q202"/>
    <mergeCell ref="A203:A204"/>
    <mergeCell ref="B203:B204"/>
    <mergeCell ref="D203:D204"/>
    <mergeCell ref="E203:E204"/>
    <mergeCell ref="F203:H203"/>
    <mergeCell ref="I203:K203"/>
    <mergeCell ref="L203:N203"/>
    <mergeCell ref="O203:O204"/>
    <mergeCell ref="P203:P204"/>
    <mergeCell ref="Q199:Q200"/>
    <mergeCell ref="A201:A202"/>
    <mergeCell ref="B201:B202"/>
    <mergeCell ref="D201:D202"/>
    <mergeCell ref="E201:E202"/>
    <mergeCell ref="F201:H201"/>
    <mergeCell ref="I201:K201"/>
    <mergeCell ref="L201:N201"/>
    <mergeCell ref="O201:O202"/>
    <mergeCell ref="P201:P202"/>
    <mergeCell ref="Q197:Q198"/>
    <mergeCell ref="A199:A200"/>
    <mergeCell ref="B199:B200"/>
    <mergeCell ref="D199:D200"/>
    <mergeCell ref="E199:E200"/>
    <mergeCell ref="F199:H199"/>
    <mergeCell ref="I199:K199"/>
    <mergeCell ref="L199:N199"/>
    <mergeCell ref="O199:O200"/>
    <mergeCell ref="P199:P200"/>
    <mergeCell ref="Q195:Q196"/>
    <mergeCell ref="A197:A198"/>
    <mergeCell ref="B197:B198"/>
    <mergeCell ref="D197:D198"/>
    <mergeCell ref="E197:E198"/>
    <mergeCell ref="F197:H197"/>
    <mergeCell ref="I197:K197"/>
    <mergeCell ref="L197:N197"/>
    <mergeCell ref="O197:O198"/>
    <mergeCell ref="P197:P198"/>
    <mergeCell ref="Q193:Q194"/>
    <mergeCell ref="A195:A196"/>
    <mergeCell ref="B195:B196"/>
    <mergeCell ref="D195:D196"/>
    <mergeCell ref="E195:E196"/>
    <mergeCell ref="F195:H195"/>
    <mergeCell ref="I195:K195"/>
    <mergeCell ref="L195:N195"/>
    <mergeCell ref="O195:O196"/>
    <mergeCell ref="P195:P196"/>
    <mergeCell ref="Q191:Q192"/>
    <mergeCell ref="A193:A194"/>
    <mergeCell ref="B193:B194"/>
    <mergeCell ref="D193:D194"/>
    <mergeCell ref="E193:E194"/>
    <mergeCell ref="F193:H193"/>
    <mergeCell ref="I193:K193"/>
    <mergeCell ref="L193:N193"/>
    <mergeCell ref="O193:O194"/>
    <mergeCell ref="P193:P194"/>
    <mergeCell ref="Q189:Q190"/>
    <mergeCell ref="A191:A192"/>
    <mergeCell ref="B191:B192"/>
    <mergeCell ref="D191:D192"/>
    <mergeCell ref="E191:E192"/>
    <mergeCell ref="F191:H191"/>
    <mergeCell ref="I191:K191"/>
    <mergeCell ref="L191:N191"/>
    <mergeCell ref="O191:O192"/>
    <mergeCell ref="P191:P192"/>
    <mergeCell ref="Q187:Q188"/>
    <mergeCell ref="A189:A190"/>
    <mergeCell ref="B189:B190"/>
    <mergeCell ref="D189:D190"/>
    <mergeCell ref="E189:E190"/>
    <mergeCell ref="F189:H189"/>
    <mergeCell ref="I189:K189"/>
    <mergeCell ref="L189:N189"/>
    <mergeCell ref="O189:O190"/>
    <mergeCell ref="P189:P190"/>
    <mergeCell ref="Q185:Q186"/>
    <mergeCell ref="A187:A188"/>
    <mergeCell ref="B187:B188"/>
    <mergeCell ref="D187:D188"/>
    <mergeCell ref="E187:E188"/>
    <mergeCell ref="F187:H187"/>
    <mergeCell ref="I187:K187"/>
    <mergeCell ref="L187:N187"/>
    <mergeCell ref="O187:O188"/>
    <mergeCell ref="P187:P188"/>
    <mergeCell ref="Q183:Q184"/>
    <mergeCell ref="A185:A186"/>
    <mergeCell ref="B185:B186"/>
    <mergeCell ref="D185:D186"/>
    <mergeCell ref="E185:E186"/>
    <mergeCell ref="F185:H185"/>
    <mergeCell ref="I185:K185"/>
    <mergeCell ref="L185:N185"/>
    <mergeCell ref="O185:O186"/>
    <mergeCell ref="P185:P186"/>
    <mergeCell ref="Q181:Q182"/>
    <mergeCell ref="A183:A184"/>
    <mergeCell ref="B183:B184"/>
    <mergeCell ref="D183:D184"/>
    <mergeCell ref="E183:E184"/>
    <mergeCell ref="F183:H183"/>
    <mergeCell ref="I183:K183"/>
    <mergeCell ref="L183:N183"/>
    <mergeCell ref="O183:O184"/>
    <mergeCell ref="P183:P184"/>
    <mergeCell ref="Q179:Q180"/>
    <mergeCell ref="A181:A182"/>
    <mergeCell ref="B181:B182"/>
    <mergeCell ref="D181:D182"/>
    <mergeCell ref="E181:E182"/>
    <mergeCell ref="F181:H181"/>
    <mergeCell ref="I181:K181"/>
    <mergeCell ref="L181:N181"/>
    <mergeCell ref="O181:O182"/>
    <mergeCell ref="P181:P182"/>
    <mergeCell ref="Q177:Q178"/>
    <mergeCell ref="A179:A180"/>
    <mergeCell ref="B179:B180"/>
    <mergeCell ref="D179:D180"/>
    <mergeCell ref="E179:E180"/>
    <mergeCell ref="F179:H179"/>
    <mergeCell ref="I179:K179"/>
    <mergeCell ref="L179:N179"/>
    <mergeCell ref="O179:O180"/>
    <mergeCell ref="P179:P180"/>
    <mergeCell ref="Q175:Q176"/>
    <mergeCell ref="A177:A178"/>
    <mergeCell ref="B177:B178"/>
    <mergeCell ref="D177:D178"/>
    <mergeCell ref="E177:E178"/>
    <mergeCell ref="F177:H177"/>
    <mergeCell ref="I177:K177"/>
    <mergeCell ref="L177:N177"/>
    <mergeCell ref="O177:O178"/>
    <mergeCell ref="P177:P178"/>
    <mergeCell ref="Q173:Q174"/>
    <mergeCell ref="A175:A176"/>
    <mergeCell ref="B175:B176"/>
    <mergeCell ref="D175:D176"/>
    <mergeCell ref="E175:E176"/>
    <mergeCell ref="F175:H175"/>
    <mergeCell ref="I175:K175"/>
    <mergeCell ref="L175:N175"/>
    <mergeCell ref="O175:O176"/>
    <mergeCell ref="P175:P176"/>
    <mergeCell ref="Q171:Q172"/>
    <mergeCell ref="A173:A174"/>
    <mergeCell ref="B173:B174"/>
    <mergeCell ref="D173:D174"/>
    <mergeCell ref="E173:E174"/>
    <mergeCell ref="F173:H173"/>
    <mergeCell ref="I173:K173"/>
    <mergeCell ref="L173:N173"/>
    <mergeCell ref="O173:O174"/>
    <mergeCell ref="P173:P174"/>
    <mergeCell ref="Q169:Q170"/>
    <mergeCell ref="A171:A172"/>
    <mergeCell ref="B171:B172"/>
    <mergeCell ref="D171:D172"/>
    <mergeCell ref="E171:E172"/>
    <mergeCell ref="F171:H171"/>
    <mergeCell ref="I171:K171"/>
    <mergeCell ref="L171:N171"/>
    <mergeCell ref="O171:O172"/>
    <mergeCell ref="P171:P172"/>
    <mergeCell ref="Q167:Q168"/>
    <mergeCell ref="A169:A170"/>
    <mergeCell ref="B169:B170"/>
    <mergeCell ref="D169:D170"/>
    <mergeCell ref="E169:E170"/>
    <mergeCell ref="F169:H169"/>
    <mergeCell ref="I169:K169"/>
    <mergeCell ref="L169:N169"/>
    <mergeCell ref="O169:O170"/>
    <mergeCell ref="P169:P170"/>
    <mergeCell ref="Q165:Q166"/>
    <mergeCell ref="A167:A168"/>
    <mergeCell ref="B167:B168"/>
    <mergeCell ref="D167:D168"/>
    <mergeCell ref="E167:E168"/>
    <mergeCell ref="F167:H167"/>
    <mergeCell ref="I167:K167"/>
    <mergeCell ref="L167:N167"/>
    <mergeCell ref="O167:O168"/>
    <mergeCell ref="P167:P168"/>
    <mergeCell ref="Q163:Q164"/>
    <mergeCell ref="A165:A166"/>
    <mergeCell ref="B165:B166"/>
    <mergeCell ref="D165:D166"/>
    <mergeCell ref="E165:E166"/>
    <mergeCell ref="F165:H165"/>
    <mergeCell ref="I165:K165"/>
    <mergeCell ref="L165:N165"/>
    <mergeCell ref="O165:O166"/>
    <mergeCell ref="P165:P166"/>
    <mergeCell ref="Q161:Q162"/>
    <mergeCell ref="A163:A164"/>
    <mergeCell ref="B163:B164"/>
    <mergeCell ref="D163:D164"/>
    <mergeCell ref="E163:E164"/>
    <mergeCell ref="F163:H163"/>
    <mergeCell ref="I163:K163"/>
    <mergeCell ref="L163:N163"/>
    <mergeCell ref="O163:O164"/>
    <mergeCell ref="P163:P164"/>
    <mergeCell ref="Q159:Q160"/>
    <mergeCell ref="A161:A162"/>
    <mergeCell ref="B161:B162"/>
    <mergeCell ref="D161:D162"/>
    <mergeCell ref="E161:E162"/>
    <mergeCell ref="F161:H161"/>
    <mergeCell ref="I161:K161"/>
    <mergeCell ref="L161:N161"/>
    <mergeCell ref="O161:O162"/>
    <mergeCell ref="P161:P162"/>
    <mergeCell ref="Q157:Q158"/>
    <mergeCell ref="A159:A160"/>
    <mergeCell ref="B159:B160"/>
    <mergeCell ref="D159:D160"/>
    <mergeCell ref="E159:E160"/>
    <mergeCell ref="F159:H159"/>
    <mergeCell ref="I159:K159"/>
    <mergeCell ref="L159:N159"/>
    <mergeCell ref="O159:O160"/>
    <mergeCell ref="P159:P160"/>
    <mergeCell ref="Q155:Q156"/>
    <mergeCell ref="A157:A158"/>
    <mergeCell ref="B157:B158"/>
    <mergeCell ref="D157:D158"/>
    <mergeCell ref="E157:E158"/>
    <mergeCell ref="F157:H157"/>
    <mergeCell ref="I157:K157"/>
    <mergeCell ref="L157:N157"/>
    <mergeCell ref="O157:O158"/>
    <mergeCell ref="P157:P158"/>
    <mergeCell ref="Q153:Q154"/>
    <mergeCell ref="A155:A156"/>
    <mergeCell ref="B155:B156"/>
    <mergeCell ref="D155:D156"/>
    <mergeCell ref="E155:E156"/>
    <mergeCell ref="F155:H155"/>
    <mergeCell ref="I155:K155"/>
    <mergeCell ref="L155:N155"/>
    <mergeCell ref="O155:O156"/>
    <mergeCell ref="P155:P156"/>
    <mergeCell ref="Q151:Q152"/>
    <mergeCell ref="A153:A154"/>
    <mergeCell ref="B153:B154"/>
    <mergeCell ref="D153:D154"/>
    <mergeCell ref="E153:E154"/>
    <mergeCell ref="F153:H153"/>
    <mergeCell ref="I153:K153"/>
    <mergeCell ref="L153:N153"/>
    <mergeCell ref="O153:O154"/>
    <mergeCell ref="P153:P154"/>
    <mergeCell ref="Q149:Q150"/>
    <mergeCell ref="A151:A152"/>
    <mergeCell ref="B151:B152"/>
    <mergeCell ref="D151:D152"/>
    <mergeCell ref="E151:E152"/>
    <mergeCell ref="F151:H151"/>
    <mergeCell ref="I151:K151"/>
    <mergeCell ref="L151:N151"/>
    <mergeCell ref="O151:O152"/>
    <mergeCell ref="P151:P152"/>
    <mergeCell ref="Q147:Q148"/>
    <mergeCell ref="A149:A150"/>
    <mergeCell ref="B149:B150"/>
    <mergeCell ref="D149:D150"/>
    <mergeCell ref="E149:E150"/>
    <mergeCell ref="F149:H149"/>
    <mergeCell ref="I149:K149"/>
    <mergeCell ref="L149:N149"/>
    <mergeCell ref="O149:O150"/>
    <mergeCell ref="P149:P150"/>
    <mergeCell ref="Q145:Q146"/>
    <mergeCell ref="A147:A148"/>
    <mergeCell ref="B147:B148"/>
    <mergeCell ref="D147:D148"/>
    <mergeCell ref="E147:E148"/>
    <mergeCell ref="F147:H147"/>
    <mergeCell ref="I147:K147"/>
    <mergeCell ref="L147:N147"/>
    <mergeCell ref="O147:O148"/>
    <mergeCell ref="P147:P148"/>
    <mergeCell ref="Q143:Q144"/>
    <mergeCell ref="A145:A146"/>
    <mergeCell ref="B145:B146"/>
    <mergeCell ref="D145:D146"/>
    <mergeCell ref="E145:E146"/>
    <mergeCell ref="F145:H145"/>
    <mergeCell ref="I145:K145"/>
    <mergeCell ref="L145:N145"/>
    <mergeCell ref="O145:O146"/>
    <mergeCell ref="P145:P146"/>
    <mergeCell ref="Q141:Q142"/>
    <mergeCell ref="A143:A144"/>
    <mergeCell ref="B143:B144"/>
    <mergeCell ref="D143:D144"/>
    <mergeCell ref="E143:E144"/>
    <mergeCell ref="F143:H143"/>
    <mergeCell ref="I143:K143"/>
    <mergeCell ref="L143:N143"/>
    <mergeCell ref="O143:O144"/>
    <mergeCell ref="P143:P144"/>
    <mergeCell ref="Q139:Q140"/>
    <mergeCell ref="A141:A142"/>
    <mergeCell ref="B141:B142"/>
    <mergeCell ref="D141:D142"/>
    <mergeCell ref="E141:E142"/>
    <mergeCell ref="F141:H141"/>
    <mergeCell ref="I141:K141"/>
    <mergeCell ref="L141:N141"/>
    <mergeCell ref="O141:O142"/>
    <mergeCell ref="P141:P142"/>
    <mergeCell ref="Q137:Q138"/>
    <mergeCell ref="A139:A140"/>
    <mergeCell ref="B139:B140"/>
    <mergeCell ref="D139:D140"/>
    <mergeCell ref="E139:E140"/>
    <mergeCell ref="F139:H139"/>
    <mergeCell ref="I139:K139"/>
    <mergeCell ref="L139:N139"/>
    <mergeCell ref="O139:O140"/>
    <mergeCell ref="P139:P140"/>
    <mergeCell ref="Q135:Q136"/>
    <mergeCell ref="A137:A138"/>
    <mergeCell ref="B137:B138"/>
    <mergeCell ref="D137:D138"/>
    <mergeCell ref="E137:E138"/>
    <mergeCell ref="F137:H137"/>
    <mergeCell ref="I137:K137"/>
    <mergeCell ref="L137:N137"/>
    <mergeCell ref="O137:O138"/>
    <mergeCell ref="P137:P138"/>
    <mergeCell ref="Q133:Q134"/>
    <mergeCell ref="A135:A136"/>
    <mergeCell ref="B135:B136"/>
    <mergeCell ref="D135:D136"/>
    <mergeCell ref="E135:E136"/>
    <mergeCell ref="F135:H135"/>
    <mergeCell ref="I135:K135"/>
    <mergeCell ref="L135:N135"/>
    <mergeCell ref="O135:O136"/>
    <mergeCell ref="P135:P136"/>
    <mergeCell ref="Q131:Q132"/>
    <mergeCell ref="A133:A134"/>
    <mergeCell ref="B133:B134"/>
    <mergeCell ref="D133:D134"/>
    <mergeCell ref="E133:E134"/>
    <mergeCell ref="F133:H133"/>
    <mergeCell ref="I133:K133"/>
    <mergeCell ref="L133:N133"/>
    <mergeCell ref="O133:O134"/>
    <mergeCell ref="P133:P134"/>
    <mergeCell ref="Q129:Q130"/>
    <mergeCell ref="A131:A132"/>
    <mergeCell ref="B131:B132"/>
    <mergeCell ref="D131:D132"/>
    <mergeCell ref="E131:E132"/>
    <mergeCell ref="F131:H131"/>
    <mergeCell ref="I131:K131"/>
    <mergeCell ref="L131:N131"/>
    <mergeCell ref="O131:O132"/>
    <mergeCell ref="P131:P132"/>
    <mergeCell ref="Q127:Q128"/>
    <mergeCell ref="A129:A130"/>
    <mergeCell ref="B129:B130"/>
    <mergeCell ref="D129:D130"/>
    <mergeCell ref="E129:E130"/>
    <mergeCell ref="F129:H129"/>
    <mergeCell ref="I129:K129"/>
    <mergeCell ref="L129:N129"/>
    <mergeCell ref="O129:O130"/>
    <mergeCell ref="P129:P130"/>
    <mergeCell ref="Q125:Q126"/>
    <mergeCell ref="A127:A128"/>
    <mergeCell ref="B127:B128"/>
    <mergeCell ref="D127:D128"/>
    <mergeCell ref="E127:E128"/>
    <mergeCell ref="F127:H127"/>
    <mergeCell ref="I127:K127"/>
    <mergeCell ref="L127:N127"/>
    <mergeCell ref="O127:O128"/>
    <mergeCell ref="P127:P128"/>
    <mergeCell ref="Q123:Q124"/>
    <mergeCell ref="A125:A126"/>
    <mergeCell ref="B125:B126"/>
    <mergeCell ref="D125:D126"/>
    <mergeCell ref="E125:E126"/>
    <mergeCell ref="F125:H125"/>
    <mergeCell ref="I125:K125"/>
    <mergeCell ref="L125:N125"/>
    <mergeCell ref="O125:O126"/>
    <mergeCell ref="P125:P126"/>
    <mergeCell ref="Q121:Q122"/>
    <mergeCell ref="A123:A124"/>
    <mergeCell ref="B123:B124"/>
    <mergeCell ref="D123:D124"/>
    <mergeCell ref="E123:E124"/>
    <mergeCell ref="F123:H123"/>
    <mergeCell ref="I123:K123"/>
    <mergeCell ref="L123:N123"/>
    <mergeCell ref="O123:O124"/>
    <mergeCell ref="P123:P124"/>
    <mergeCell ref="Q119:Q120"/>
    <mergeCell ref="A121:A122"/>
    <mergeCell ref="B121:B122"/>
    <mergeCell ref="D121:D122"/>
    <mergeCell ref="E121:E122"/>
    <mergeCell ref="F121:H121"/>
    <mergeCell ref="I121:K121"/>
    <mergeCell ref="L121:N121"/>
    <mergeCell ref="O121:O122"/>
    <mergeCell ref="P121:P122"/>
    <mergeCell ref="Q117:Q118"/>
    <mergeCell ref="A119:A120"/>
    <mergeCell ref="B119:B120"/>
    <mergeCell ref="D119:D120"/>
    <mergeCell ref="E119:E120"/>
    <mergeCell ref="F119:H119"/>
    <mergeCell ref="I119:K119"/>
    <mergeCell ref="L119:N119"/>
    <mergeCell ref="O119:O120"/>
    <mergeCell ref="P119:P120"/>
    <mergeCell ref="Q115:Q116"/>
    <mergeCell ref="A117:A118"/>
    <mergeCell ref="B117:B118"/>
    <mergeCell ref="D117:D118"/>
    <mergeCell ref="E117:E118"/>
    <mergeCell ref="F117:H117"/>
    <mergeCell ref="I117:K117"/>
    <mergeCell ref="L117:N117"/>
    <mergeCell ref="O117:O118"/>
    <mergeCell ref="P117:P118"/>
    <mergeCell ref="Q113:Q114"/>
    <mergeCell ref="A115:A116"/>
    <mergeCell ref="B115:B116"/>
    <mergeCell ref="D115:D116"/>
    <mergeCell ref="E115:E116"/>
    <mergeCell ref="F115:H115"/>
    <mergeCell ref="I115:K115"/>
    <mergeCell ref="L115:N115"/>
    <mergeCell ref="O115:O116"/>
    <mergeCell ref="P115:P116"/>
    <mergeCell ref="Q111:Q112"/>
    <mergeCell ref="A113:A114"/>
    <mergeCell ref="B113:B114"/>
    <mergeCell ref="D113:D114"/>
    <mergeCell ref="E113:E114"/>
    <mergeCell ref="F113:H113"/>
    <mergeCell ref="I113:K113"/>
    <mergeCell ref="L113:N113"/>
    <mergeCell ref="O113:O114"/>
    <mergeCell ref="P113:P114"/>
    <mergeCell ref="Q109:Q110"/>
    <mergeCell ref="A111:A112"/>
    <mergeCell ref="B111:B112"/>
    <mergeCell ref="D111:D112"/>
    <mergeCell ref="E111:E112"/>
    <mergeCell ref="F111:H111"/>
    <mergeCell ref="I111:K111"/>
    <mergeCell ref="L111:N111"/>
    <mergeCell ref="O111:O112"/>
    <mergeCell ref="P111:P112"/>
    <mergeCell ref="Q107:Q108"/>
    <mergeCell ref="A109:A110"/>
    <mergeCell ref="B109:B110"/>
    <mergeCell ref="D109:D110"/>
    <mergeCell ref="E109:E110"/>
    <mergeCell ref="F109:H109"/>
    <mergeCell ref="I109:K109"/>
    <mergeCell ref="L109:N109"/>
    <mergeCell ref="O109:O110"/>
    <mergeCell ref="P109:P110"/>
    <mergeCell ref="Q105:Q106"/>
    <mergeCell ref="A107:A108"/>
    <mergeCell ref="B107:B108"/>
    <mergeCell ref="D107:D108"/>
    <mergeCell ref="E107:E108"/>
    <mergeCell ref="F107:H107"/>
    <mergeCell ref="I107:K107"/>
    <mergeCell ref="L107:N107"/>
    <mergeCell ref="O107:O108"/>
    <mergeCell ref="P107:P108"/>
    <mergeCell ref="Q103:Q104"/>
    <mergeCell ref="A105:A106"/>
    <mergeCell ref="B105:B106"/>
    <mergeCell ref="D105:D106"/>
    <mergeCell ref="E105:E106"/>
    <mergeCell ref="F105:H105"/>
    <mergeCell ref="I105:K105"/>
    <mergeCell ref="L105:N105"/>
    <mergeCell ref="O105:O106"/>
    <mergeCell ref="P105:P106"/>
    <mergeCell ref="Q101:Q102"/>
    <mergeCell ref="A103:A104"/>
    <mergeCell ref="B103:B104"/>
    <mergeCell ref="D103:D104"/>
    <mergeCell ref="E103:E104"/>
    <mergeCell ref="F103:H103"/>
    <mergeCell ref="I103:K103"/>
    <mergeCell ref="L103:N103"/>
    <mergeCell ref="O103:O104"/>
    <mergeCell ref="P103:P104"/>
    <mergeCell ref="Q99:Q100"/>
    <mergeCell ref="A101:A102"/>
    <mergeCell ref="B101:B102"/>
    <mergeCell ref="D101:D102"/>
    <mergeCell ref="E101:E102"/>
    <mergeCell ref="F101:H101"/>
    <mergeCell ref="I101:K101"/>
    <mergeCell ref="L101:N101"/>
    <mergeCell ref="O101:O102"/>
    <mergeCell ref="P101:P102"/>
    <mergeCell ref="P97:P98"/>
    <mergeCell ref="A99:A100"/>
    <mergeCell ref="B99:B100"/>
    <mergeCell ref="D99:D100"/>
    <mergeCell ref="E99:E100"/>
    <mergeCell ref="F99:H99"/>
    <mergeCell ref="I99:K99"/>
    <mergeCell ref="L99:N99"/>
    <mergeCell ref="O99:O100"/>
    <mergeCell ref="P99:P100"/>
    <mergeCell ref="L95:N95"/>
    <mergeCell ref="O95:O96"/>
    <mergeCell ref="P95:P96"/>
    <mergeCell ref="Q95:Q96"/>
    <mergeCell ref="A97:A98"/>
    <mergeCell ref="B97:B98"/>
    <mergeCell ref="D97:D98"/>
    <mergeCell ref="E97:E98"/>
    <mergeCell ref="F97:H97"/>
    <mergeCell ref="L97:N97"/>
    <mergeCell ref="L93:N93"/>
    <mergeCell ref="O93:O94"/>
    <mergeCell ref="P93:P94"/>
    <mergeCell ref="Q93:Q94"/>
    <mergeCell ref="A95:A96"/>
    <mergeCell ref="B95:B96"/>
    <mergeCell ref="D95:D96"/>
    <mergeCell ref="E95:E96"/>
    <mergeCell ref="F95:H95"/>
    <mergeCell ref="I95:K95"/>
    <mergeCell ref="L91:N91"/>
    <mergeCell ref="O91:O92"/>
    <mergeCell ref="P91:P92"/>
    <mergeCell ref="Q91:Q92"/>
    <mergeCell ref="A93:A94"/>
    <mergeCell ref="B93:B94"/>
    <mergeCell ref="D93:D94"/>
    <mergeCell ref="E93:E94"/>
    <mergeCell ref="F93:H93"/>
    <mergeCell ref="I93:K93"/>
    <mergeCell ref="L89:N89"/>
    <mergeCell ref="O89:O90"/>
    <mergeCell ref="P89:P90"/>
    <mergeCell ref="Q89:Q90"/>
    <mergeCell ref="A91:A92"/>
    <mergeCell ref="B91:B92"/>
    <mergeCell ref="D91:D92"/>
    <mergeCell ref="E91:E92"/>
    <mergeCell ref="F91:H91"/>
    <mergeCell ref="I91:K91"/>
    <mergeCell ref="L87:N87"/>
    <mergeCell ref="O87:O88"/>
    <mergeCell ref="P87:P88"/>
    <mergeCell ref="Q87:Q88"/>
    <mergeCell ref="A89:A90"/>
    <mergeCell ref="B89:B90"/>
    <mergeCell ref="D89:D90"/>
    <mergeCell ref="E89:E90"/>
    <mergeCell ref="F89:H89"/>
    <mergeCell ref="I89:K89"/>
    <mergeCell ref="L85:N85"/>
    <mergeCell ref="O85:O86"/>
    <mergeCell ref="P85:P86"/>
    <mergeCell ref="Q85:Q86"/>
    <mergeCell ref="A87:A88"/>
    <mergeCell ref="B87:B88"/>
    <mergeCell ref="D87:D88"/>
    <mergeCell ref="E87:E88"/>
    <mergeCell ref="F87:H87"/>
    <mergeCell ref="I87:K87"/>
    <mergeCell ref="L83:N83"/>
    <mergeCell ref="O83:O84"/>
    <mergeCell ref="P83:P84"/>
    <mergeCell ref="Q83:Q84"/>
    <mergeCell ref="A85:A86"/>
    <mergeCell ref="B85:B86"/>
    <mergeCell ref="D85:D86"/>
    <mergeCell ref="E85:E86"/>
    <mergeCell ref="F85:H85"/>
    <mergeCell ref="I85:K85"/>
    <mergeCell ref="L81:N81"/>
    <mergeCell ref="O81:O82"/>
    <mergeCell ref="P81:P82"/>
    <mergeCell ref="Q81:Q82"/>
    <mergeCell ref="A83:A84"/>
    <mergeCell ref="B83:B84"/>
    <mergeCell ref="D83:D84"/>
    <mergeCell ref="E83:E84"/>
    <mergeCell ref="F83:H83"/>
    <mergeCell ref="I83:K83"/>
    <mergeCell ref="L79:N79"/>
    <mergeCell ref="O79:O80"/>
    <mergeCell ref="P79:P80"/>
    <mergeCell ref="Q79:Q80"/>
    <mergeCell ref="A81:A82"/>
    <mergeCell ref="B81:B82"/>
    <mergeCell ref="D81:D82"/>
    <mergeCell ref="E81:E82"/>
    <mergeCell ref="F81:H81"/>
    <mergeCell ref="I81:K81"/>
    <mergeCell ref="L77:N77"/>
    <mergeCell ref="O77:O78"/>
    <mergeCell ref="P77:P78"/>
    <mergeCell ref="Q77:Q78"/>
    <mergeCell ref="A79:A80"/>
    <mergeCell ref="B79:B80"/>
    <mergeCell ref="D79:D80"/>
    <mergeCell ref="E79:E80"/>
    <mergeCell ref="F79:H79"/>
    <mergeCell ref="I79:K79"/>
    <mergeCell ref="L75:N75"/>
    <mergeCell ref="O75:O76"/>
    <mergeCell ref="P75:P76"/>
    <mergeCell ref="Q75:Q76"/>
    <mergeCell ref="A77:A78"/>
    <mergeCell ref="B77:B78"/>
    <mergeCell ref="D77:D78"/>
    <mergeCell ref="E77:E78"/>
    <mergeCell ref="F77:H77"/>
    <mergeCell ref="I77:K77"/>
    <mergeCell ref="L73:N73"/>
    <mergeCell ref="O73:O74"/>
    <mergeCell ref="P73:P74"/>
    <mergeCell ref="Q73:Q74"/>
    <mergeCell ref="A75:A76"/>
    <mergeCell ref="B75:B76"/>
    <mergeCell ref="D75:D76"/>
    <mergeCell ref="E75:E76"/>
    <mergeCell ref="F75:H75"/>
    <mergeCell ref="I75:K75"/>
    <mergeCell ref="L71:N71"/>
    <mergeCell ref="O71:O72"/>
    <mergeCell ref="P71:P72"/>
    <mergeCell ref="Q71:Q72"/>
    <mergeCell ref="A73:A74"/>
    <mergeCell ref="B73:B74"/>
    <mergeCell ref="D73:D74"/>
    <mergeCell ref="E73:E74"/>
    <mergeCell ref="F73:H73"/>
    <mergeCell ref="I73:K73"/>
    <mergeCell ref="L69:N69"/>
    <mergeCell ref="O69:O70"/>
    <mergeCell ref="P69:P70"/>
    <mergeCell ref="Q69:Q70"/>
    <mergeCell ref="A71:A72"/>
    <mergeCell ref="B71:B72"/>
    <mergeCell ref="D71:D72"/>
    <mergeCell ref="E71:E72"/>
    <mergeCell ref="F71:H71"/>
    <mergeCell ref="I71:K71"/>
    <mergeCell ref="L67:N67"/>
    <mergeCell ref="O67:O68"/>
    <mergeCell ref="P67:P68"/>
    <mergeCell ref="Q67:Q68"/>
    <mergeCell ref="A69:A70"/>
    <mergeCell ref="B69:B70"/>
    <mergeCell ref="D69:D70"/>
    <mergeCell ref="E69:E70"/>
    <mergeCell ref="F69:H69"/>
    <mergeCell ref="I69:K69"/>
    <mergeCell ref="L65:N65"/>
    <mergeCell ref="O65:O66"/>
    <mergeCell ref="P65:P66"/>
    <mergeCell ref="Q65:Q66"/>
    <mergeCell ref="A67:A68"/>
    <mergeCell ref="B67:B68"/>
    <mergeCell ref="D67:D68"/>
    <mergeCell ref="E67:E68"/>
    <mergeCell ref="F67:H67"/>
    <mergeCell ref="I67:K67"/>
    <mergeCell ref="L63:N63"/>
    <mergeCell ref="O63:O64"/>
    <mergeCell ref="P63:P64"/>
    <mergeCell ref="Q63:Q64"/>
    <mergeCell ref="A65:A66"/>
    <mergeCell ref="B65:B66"/>
    <mergeCell ref="D65:D66"/>
    <mergeCell ref="E65:E66"/>
    <mergeCell ref="F65:H65"/>
    <mergeCell ref="I65:K65"/>
    <mergeCell ref="L61:N61"/>
    <mergeCell ref="O61:O62"/>
    <mergeCell ref="P61:P62"/>
    <mergeCell ref="Q61:Q62"/>
    <mergeCell ref="A63:A64"/>
    <mergeCell ref="B63:B64"/>
    <mergeCell ref="D63:D64"/>
    <mergeCell ref="E63:E64"/>
    <mergeCell ref="F63:H63"/>
    <mergeCell ref="I63:K63"/>
    <mergeCell ref="L59:N59"/>
    <mergeCell ref="O59:O60"/>
    <mergeCell ref="P59:P60"/>
    <mergeCell ref="Q59:Q60"/>
    <mergeCell ref="A61:A62"/>
    <mergeCell ref="B61:B62"/>
    <mergeCell ref="D61:D62"/>
    <mergeCell ref="E61:E62"/>
    <mergeCell ref="F61:H61"/>
    <mergeCell ref="I61:K61"/>
    <mergeCell ref="L57:N57"/>
    <mergeCell ref="O57:O58"/>
    <mergeCell ref="P57:P58"/>
    <mergeCell ref="Q57:Q58"/>
    <mergeCell ref="A59:A60"/>
    <mergeCell ref="B59:B60"/>
    <mergeCell ref="D59:D60"/>
    <mergeCell ref="E59:E60"/>
    <mergeCell ref="F59:H59"/>
    <mergeCell ref="I59:K59"/>
    <mergeCell ref="L55:N55"/>
    <mergeCell ref="O55:O56"/>
    <mergeCell ref="P55:P56"/>
    <mergeCell ref="Q55:Q56"/>
    <mergeCell ref="A57:A58"/>
    <mergeCell ref="B57:B58"/>
    <mergeCell ref="D57:D58"/>
    <mergeCell ref="E57:E58"/>
    <mergeCell ref="F57:H57"/>
    <mergeCell ref="I57:K57"/>
    <mergeCell ref="L53:N53"/>
    <mergeCell ref="O53:O54"/>
    <mergeCell ref="P53:P54"/>
    <mergeCell ref="Q53:Q54"/>
    <mergeCell ref="A55:A56"/>
    <mergeCell ref="B55:B56"/>
    <mergeCell ref="D55:D56"/>
    <mergeCell ref="E55:E56"/>
    <mergeCell ref="F55:H55"/>
    <mergeCell ref="I55:K55"/>
    <mergeCell ref="L51:N51"/>
    <mergeCell ref="O51:O52"/>
    <mergeCell ref="P51:P52"/>
    <mergeCell ref="Q51:Q52"/>
    <mergeCell ref="A53:A54"/>
    <mergeCell ref="B53:B54"/>
    <mergeCell ref="D53:D54"/>
    <mergeCell ref="E53:E54"/>
    <mergeCell ref="F53:H53"/>
    <mergeCell ref="I53:K53"/>
    <mergeCell ref="L49:N49"/>
    <mergeCell ref="O49:O50"/>
    <mergeCell ref="P49:P50"/>
    <mergeCell ref="Q49:Q50"/>
    <mergeCell ref="A51:A52"/>
    <mergeCell ref="B51:B52"/>
    <mergeCell ref="D51:D52"/>
    <mergeCell ref="E51:E52"/>
    <mergeCell ref="F51:H51"/>
    <mergeCell ref="I51:K51"/>
    <mergeCell ref="L47:N47"/>
    <mergeCell ref="O47:O48"/>
    <mergeCell ref="P47:P48"/>
    <mergeCell ref="Q47:Q48"/>
    <mergeCell ref="A49:A50"/>
    <mergeCell ref="B49:B50"/>
    <mergeCell ref="D49:D50"/>
    <mergeCell ref="E49:E50"/>
    <mergeCell ref="F49:H49"/>
    <mergeCell ref="I49:K49"/>
    <mergeCell ref="L45:N45"/>
    <mergeCell ref="O45:O46"/>
    <mergeCell ref="P45:P46"/>
    <mergeCell ref="Q45:Q46"/>
    <mergeCell ref="A47:A48"/>
    <mergeCell ref="B47:B48"/>
    <mergeCell ref="D47:D48"/>
    <mergeCell ref="E47:E48"/>
    <mergeCell ref="F47:H47"/>
    <mergeCell ref="I47:K47"/>
    <mergeCell ref="L43:N43"/>
    <mergeCell ref="O43:O44"/>
    <mergeCell ref="P43:P44"/>
    <mergeCell ref="Q43:Q44"/>
    <mergeCell ref="A45:A46"/>
    <mergeCell ref="B45:B46"/>
    <mergeCell ref="D45:D46"/>
    <mergeCell ref="E45:E46"/>
    <mergeCell ref="F45:H45"/>
    <mergeCell ref="I45:K45"/>
    <mergeCell ref="L41:N41"/>
    <mergeCell ref="O41:O42"/>
    <mergeCell ref="P41:P42"/>
    <mergeCell ref="Q41:Q42"/>
    <mergeCell ref="A43:A44"/>
    <mergeCell ref="B43:B44"/>
    <mergeCell ref="D43:D44"/>
    <mergeCell ref="E43:E44"/>
    <mergeCell ref="F43:H43"/>
    <mergeCell ref="I43:K43"/>
    <mergeCell ref="L39:N39"/>
    <mergeCell ref="O39:O40"/>
    <mergeCell ref="P39:P40"/>
    <mergeCell ref="Q39:Q40"/>
    <mergeCell ref="A41:A42"/>
    <mergeCell ref="B41:B42"/>
    <mergeCell ref="D41:D42"/>
    <mergeCell ref="E41:E42"/>
    <mergeCell ref="F41:H41"/>
    <mergeCell ref="I41:K41"/>
    <mergeCell ref="L37:N37"/>
    <mergeCell ref="O37:O38"/>
    <mergeCell ref="P37:P38"/>
    <mergeCell ref="Q37:Q38"/>
    <mergeCell ref="A39:A40"/>
    <mergeCell ref="B39:B40"/>
    <mergeCell ref="D39:D40"/>
    <mergeCell ref="E39:E40"/>
    <mergeCell ref="F39:H39"/>
    <mergeCell ref="I39:K39"/>
    <mergeCell ref="L35:N35"/>
    <mergeCell ref="O35:O36"/>
    <mergeCell ref="P35:P36"/>
    <mergeCell ref="Q35:Q36"/>
    <mergeCell ref="A37:A38"/>
    <mergeCell ref="B37:B38"/>
    <mergeCell ref="D37:D38"/>
    <mergeCell ref="E37:E38"/>
    <mergeCell ref="F37:H37"/>
    <mergeCell ref="I37:K37"/>
    <mergeCell ref="L33:N33"/>
    <mergeCell ref="O33:O34"/>
    <mergeCell ref="P33:P34"/>
    <mergeCell ref="Q33:Q34"/>
    <mergeCell ref="A35:A36"/>
    <mergeCell ref="B35:B36"/>
    <mergeCell ref="D35:D36"/>
    <mergeCell ref="E35:E36"/>
    <mergeCell ref="F35:H35"/>
    <mergeCell ref="I35:K35"/>
    <mergeCell ref="L31:N31"/>
    <mergeCell ref="O31:O32"/>
    <mergeCell ref="P31:P32"/>
    <mergeCell ref="Q31:Q32"/>
    <mergeCell ref="A33:A34"/>
    <mergeCell ref="B33:B34"/>
    <mergeCell ref="D33:D34"/>
    <mergeCell ref="E33:E34"/>
    <mergeCell ref="F33:H33"/>
    <mergeCell ref="I33:K33"/>
    <mergeCell ref="L29:N29"/>
    <mergeCell ref="O29:O30"/>
    <mergeCell ref="P29:P30"/>
    <mergeCell ref="Q29:Q30"/>
    <mergeCell ref="A31:A32"/>
    <mergeCell ref="B31:B32"/>
    <mergeCell ref="D31:D32"/>
    <mergeCell ref="E31:E32"/>
    <mergeCell ref="F31:H31"/>
    <mergeCell ref="I31:K31"/>
    <mergeCell ref="L27:N27"/>
    <mergeCell ref="O27:O28"/>
    <mergeCell ref="P27:P28"/>
    <mergeCell ref="Q27:Q28"/>
    <mergeCell ref="A29:A30"/>
    <mergeCell ref="B29:B30"/>
    <mergeCell ref="D29:D30"/>
    <mergeCell ref="E29:E30"/>
    <mergeCell ref="F29:H29"/>
    <mergeCell ref="I29:K29"/>
    <mergeCell ref="L25:N25"/>
    <mergeCell ref="O25:O26"/>
    <mergeCell ref="P25:P26"/>
    <mergeCell ref="Q25:Q26"/>
    <mergeCell ref="A27:A28"/>
    <mergeCell ref="B27:B28"/>
    <mergeCell ref="D27:D28"/>
    <mergeCell ref="E27:E28"/>
    <mergeCell ref="F27:H27"/>
    <mergeCell ref="I27:K27"/>
    <mergeCell ref="L23:N23"/>
    <mergeCell ref="O23:O24"/>
    <mergeCell ref="P23:P24"/>
    <mergeCell ref="Q23:Q24"/>
    <mergeCell ref="A25:A26"/>
    <mergeCell ref="B25:B26"/>
    <mergeCell ref="D25:D26"/>
    <mergeCell ref="E25:E26"/>
    <mergeCell ref="F25:H25"/>
    <mergeCell ref="I25:K25"/>
    <mergeCell ref="L21:N21"/>
    <mergeCell ref="O21:O22"/>
    <mergeCell ref="P21:P22"/>
    <mergeCell ref="Q21:Q22"/>
    <mergeCell ref="A23:A24"/>
    <mergeCell ref="B23:B24"/>
    <mergeCell ref="D23:D24"/>
    <mergeCell ref="E23:E24"/>
    <mergeCell ref="F23:H23"/>
    <mergeCell ref="I23:K23"/>
    <mergeCell ref="A21:A22"/>
    <mergeCell ref="B21:B22"/>
    <mergeCell ref="D21:D22"/>
    <mergeCell ref="E21:E22"/>
    <mergeCell ref="F21:H21"/>
    <mergeCell ref="I21:K21"/>
    <mergeCell ref="Q17:Q18"/>
    <mergeCell ref="B19:B20"/>
    <mergeCell ref="D19:D20"/>
    <mergeCell ref="E19:E20"/>
    <mergeCell ref="F19:H19"/>
    <mergeCell ref="I19:K19"/>
    <mergeCell ref="L19:N19"/>
    <mergeCell ref="O19:O20"/>
    <mergeCell ref="P19:P20"/>
    <mergeCell ref="Q19:Q20"/>
    <mergeCell ref="P15:P16"/>
    <mergeCell ref="Q15:Q16"/>
    <mergeCell ref="B17:B18"/>
    <mergeCell ref="D17:D18"/>
    <mergeCell ref="E17:E18"/>
    <mergeCell ref="F17:H17"/>
    <mergeCell ref="I17:K17"/>
    <mergeCell ref="L17:N17"/>
    <mergeCell ref="O17:O18"/>
    <mergeCell ref="P17:P18"/>
    <mergeCell ref="O13:O14"/>
    <mergeCell ref="P13:P14"/>
    <mergeCell ref="Q13:Q14"/>
    <mergeCell ref="B15:B16"/>
    <mergeCell ref="D15:D16"/>
    <mergeCell ref="E15:E16"/>
    <mergeCell ref="F15:H15"/>
    <mergeCell ref="I15:K15"/>
    <mergeCell ref="L15:N15"/>
    <mergeCell ref="O15:O16"/>
    <mergeCell ref="B13:B14"/>
    <mergeCell ref="D13:D14"/>
    <mergeCell ref="E13:E14"/>
    <mergeCell ref="F13:H13"/>
    <mergeCell ref="I13:K13"/>
    <mergeCell ref="L13:N13"/>
    <mergeCell ref="Q9:Q10"/>
    <mergeCell ref="B11:B12"/>
    <mergeCell ref="D11:D12"/>
    <mergeCell ref="E11:E12"/>
    <mergeCell ref="F11:H11"/>
    <mergeCell ref="I11:K11"/>
    <mergeCell ref="L11:N11"/>
    <mergeCell ref="O11:O12"/>
    <mergeCell ref="P11:P12"/>
    <mergeCell ref="Q11:Q12"/>
    <mergeCell ref="P7:P8"/>
    <mergeCell ref="Q7:Q8"/>
    <mergeCell ref="B9:B10"/>
    <mergeCell ref="D9:D10"/>
    <mergeCell ref="E9:E10"/>
    <mergeCell ref="F9:H9"/>
    <mergeCell ref="I9:K9"/>
    <mergeCell ref="L9:N9"/>
    <mergeCell ref="O9:O10"/>
    <mergeCell ref="P9:P10"/>
    <mergeCell ref="O5:O6"/>
    <mergeCell ref="P5:P6"/>
    <mergeCell ref="Q5:Q6"/>
    <mergeCell ref="B7:B8"/>
    <mergeCell ref="D7:D8"/>
    <mergeCell ref="E7:E8"/>
    <mergeCell ref="F7:H7"/>
    <mergeCell ref="I7:K7"/>
    <mergeCell ref="L7:N7"/>
    <mergeCell ref="O7:O8"/>
    <mergeCell ref="Q2:Q4"/>
    <mergeCell ref="F3:H3"/>
    <mergeCell ref="I3:K3"/>
    <mergeCell ref="L3:N3"/>
    <mergeCell ref="B5:B6"/>
    <mergeCell ref="D5:D6"/>
    <mergeCell ref="E5:E6"/>
    <mergeCell ref="F5:H5"/>
    <mergeCell ref="I5:K5"/>
    <mergeCell ref="L5:N5"/>
    <mergeCell ref="A1:O1"/>
    <mergeCell ref="P1:Q1"/>
    <mergeCell ref="A2:A4"/>
    <mergeCell ref="B2:B4"/>
    <mergeCell ref="C2:C4"/>
    <mergeCell ref="D2:D4"/>
    <mergeCell ref="E2:E4"/>
    <mergeCell ref="F2:N2"/>
    <mergeCell ref="O2:O4"/>
    <mergeCell ref="P2:P4"/>
  </mergeCells>
  <phoneticPr fontId="25"/>
  <pageMargins left="0.59055118110236227" right="0.59055118110236227" top="0.78740157480314965" bottom="0.78740157480314965" header="0.51181102362204722" footer="0.51181102362204722"/>
  <pageSetup paperSize="9" scale="48" firstPageNumber="0" fitToHeight="0" orientation="landscape" r:id="rId1"/>
  <headerFooter alignWithMargins="0"/>
  <rowBreaks count="34" manualBreakCount="34">
    <brk id="44" max="16" man="1"/>
    <brk id="80" max="16" man="1"/>
    <brk id="118" max="16" man="1"/>
    <brk id="152" max="16" man="1"/>
    <brk id="192" max="16" man="1"/>
    <brk id="226" max="16" man="1"/>
    <brk id="266" max="16" man="1"/>
    <brk id="304" max="16" man="1"/>
    <brk id="342" max="16" man="1"/>
    <brk id="376" max="16" man="1"/>
    <brk id="402" max="16" man="1"/>
    <brk id="430" max="16" man="1"/>
    <brk id="460" max="16" man="1"/>
    <brk id="488" max="16" man="1"/>
    <brk id="516" max="16" man="1"/>
    <brk id="548" max="16" man="1"/>
    <brk id="570" max="16" man="1"/>
    <brk id="606" max="16" man="1"/>
    <brk id="630" max="16" man="1"/>
    <brk id="668" max="16" man="1"/>
    <brk id="702" max="16" man="1"/>
    <brk id="740" max="16" man="1"/>
    <brk id="778" max="16" man="1"/>
    <brk id="814" max="16" man="1"/>
    <brk id="846" max="16" man="1"/>
    <brk id="882" max="16" man="1"/>
    <brk id="920" max="16" man="1"/>
    <brk id="954" max="16" man="1"/>
    <brk id="982" max="16" man="1"/>
    <brk id="1020" max="16" man="1"/>
    <brk id="1052" max="16" man="1"/>
    <brk id="1088" max="16" man="1"/>
    <brk id="1124" max="16" man="1"/>
    <brk id="1162" max="1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FAD75ED64CD094780355453240A35AA" ma:contentTypeVersion="14" ma:contentTypeDescription="新しいドキュメントを作成します。" ma:contentTypeScope="" ma:versionID="db66dbc4eb9db6c183ba0dec991e55df">
  <xsd:schema xmlns:xsd="http://www.w3.org/2001/XMLSchema" xmlns:xs="http://www.w3.org/2001/XMLSchema" xmlns:p="http://schemas.microsoft.com/office/2006/metadata/properties" xmlns:ns2="74445f20-183c-40d5-974d-dc6fd81c4da0" xmlns:ns3="cda7ca9d-041f-4b53-b8c7-d4b05a471310" targetNamespace="http://schemas.microsoft.com/office/2006/metadata/properties" ma:root="true" ma:fieldsID="483244ea50011dad4f1d9e538c7ae1b2" ns2:_="" ns3:_="">
    <xsd:import namespace="74445f20-183c-40d5-974d-dc6fd81c4da0"/>
    <xsd:import namespace="cda7ca9d-041f-4b53-b8c7-d4b05a47131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445f20-183c-40d5-974d-dc6fd81c4da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ObjectDetectorVersions" ma:index="15"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a7ca9d-041f-4b53-b8c7-d4b05a47131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af1eb906-4ada-44f8-b24f-6c0758363813}" ma:internalName="TaxCatchAll" ma:showField="CatchAllData" ma:web="cda7ca9d-041f-4b53-b8c7-d4b05a471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74445f20-183c-40d5-974d-dc6fd81c4da0">
      <Terms xmlns="http://schemas.microsoft.com/office/infopath/2007/PartnerControls"/>
    </lcf76f155ced4ddcb4097134ff3c332f>
    <TaxCatchAll xmlns="cda7ca9d-041f-4b53-b8c7-d4b05a471310" xsi:nil="true"/>
  </documentManagement>
</p:properties>
</file>

<file path=customXml/itemProps1.xml><?xml version="1.0" encoding="utf-8"?>
<ds:datastoreItem xmlns:ds="http://schemas.openxmlformats.org/officeDocument/2006/customXml" ds:itemID="{BB0E1F6A-E58F-4ECA-BDC2-8CC28ED7F0F0}">
  <ds:schemaRefs>
    <ds:schemaRef ds:uri="http://schemas.microsoft.com/office/2006/metadata/longProperties"/>
  </ds:schemaRefs>
</ds:datastoreItem>
</file>

<file path=customXml/itemProps2.xml><?xml version="1.0" encoding="utf-8"?>
<ds:datastoreItem xmlns:ds="http://schemas.openxmlformats.org/officeDocument/2006/customXml" ds:itemID="{2C102A3D-D1BC-44E2-B93B-F4E871E35CB9}">
  <ds:schemaRefs>
    <ds:schemaRef ds:uri="http://schemas.microsoft.com/sharepoint/v3/contenttype/forms"/>
  </ds:schemaRefs>
</ds:datastoreItem>
</file>

<file path=customXml/itemProps3.xml><?xml version="1.0" encoding="utf-8"?>
<ds:datastoreItem xmlns:ds="http://schemas.openxmlformats.org/officeDocument/2006/customXml" ds:itemID="{AF9AE0F3-6AB3-44F6-A7B5-1D40CA0946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445f20-183c-40d5-974d-dc6fd81c4da0"/>
    <ds:schemaRef ds:uri="cda7ca9d-041f-4b53-b8c7-d4b05a4713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F746366-7054-442C-B9FD-F0D79D2F98F9}">
  <ds:schemaRefs>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cda7ca9d-041f-4b53-b8c7-d4b05a471310"/>
    <ds:schemaRef ds:uri="74445f20-183c-40d5-974d-dc6fd81c4da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内訳表</vt:lpstr>
      <vt:lpstr>内訳表!Print_Area</vt:lpstr>
      <vt:lpstr>内訳表!Print_Titles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cp:lastPrinted>1601-01-01T00:00:00Z</cp:lastPrinted>
  <dcterms:created xsi:type="dcterms:W3CDTF">2020-02-18T07:25:03Z</dcterms:created>
  <dcterms:modified xsi:type="dcterms:W3CDTF">2026-03-19T11:50:57Z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MediaServiceImageTags">
    <vt:lpwstr/>
  </property>
  <property fmtid="{D5CDD505-2E9C-101B-9397-08002B2CF9AE}" pid="5" name="ContentTypeId">
    <vt:lpwstr>0x010100EFAD75ED64CD094780355453240A35AA</vt:lpwstr>
  </property>
</Properties>
</file>