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0" documentId="13_ncr:1_{E54FA613-8BBB-49A8-9674-9039BA18E798}" xr6:coauthVersionLast="47" xr6:coauthVersionMax="47" xr10:uidLastSave="{00000000-0000-0000-0000-000000000000}"/>
  <bookViews>
    <workbookView xWindow="-110" yWindow="-110" windowWidth="19420" windowHeight="10420" xr2:uid="{FE5ADC88-925E-4454-8B31-63AB4FE2634B}"/>
  </bookViews>
  <sheets>
    <sheet name="19" sheetId="1" r:id="rId1"/>
  </sheets>
  <definedNames>
    <definedName name="_xlnm._FilterDatabase" localSheetId="0" hidden="1">'19'!$A$4:$A$191</definedName>
    <definedName name="_xlnm.Print_Area" localSheetId="0">'19'!$A$1:$O$187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6" i="1" l="1"/>
  <c r="J147" i="1"/>
  <c r="J148" i="1"/>
  <c r="J149" i="1"/>
  <c r="J150" i="1"/>
  <c r="J151" i="1"/>
  <c r="J152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D51" i="1" s="1"/>
  <c r="J178" i="1"/>
  <c r="J179" i="1"/>
  <c r="J180" i="1"/>
  <c r="J181" i="1"/>
  <c r="J182" i="1"/>
  <c r="J183" i="1"/>
  <c r="J184" i="1"/>
  <c r="J185" i="1"/>
  <c r="J186" i="1"/>
  <c r="D146" i="1"/>
  <c r="D147" i="1"/>
  <c r="D148" i="1"/>
  <c r="D149" i="1"/>
  <c r="D150" i="1"/>
  <c r="D151" i="1"/>
  <c r="D152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42" i="1"/>
  <c r="D143" i="1"/>
  <c r="D144" i="1"/>
  <c r="D145" i="1"/>
  <c r="J143" i="1"/>
  <c r="J144" i="1"/>
  <c r="J145" i="1"/>
  <c r="E77" i="1"/>
  <c r="F77" i="1"/>
  <c r="G77" i="1"/>
  <c r="H77" i="1"/>
  <c r="I77" i="1"/>
  <c r="K77" i="1"/>
  <c r="C77" i="1"/>
  <c r="B15" i="1"/>
  <c r="B14" i="1" s="1"/>
  <c r="H60" i="1"/>
  <c r="G61" i="1"/>
  <c r="F61" i="1"/>
  <c r="E61" i="1"/>
  <c r="G60" i="1"/>
  <c r="F60" i="1"/>
  <c r="E60" i="1"/>
  <c r="C60" i="1"/>
  <c r="H59" i="1"/>
  <c r="G59" i="1"/>
  <c r="F59" i="1"/>
  <c r="E59" i="1"/>
  <c r="C59" i="1"/>
  <c r="H58" i="1"/>
  <c r="G58" i="1"/>
  <c r="F58" i="1"/>
  <c r="E58" i="1"/>
  <c r="C58" i="1"/>
  <c r="H57" i="1"/>
  <c r="G57" i="1"/>
  <c r="F57" i="1"/>
  <c r="E57" i="1"/>
  <c r="C57" i="1"/>
  <c r="H56" i="1"/>
  <c r="G56" i="1"/>
  <c r="F56" i="1"/>
  <c r="E56" i="1"/>
  <c r="C56" i="1"/>
  <c r="G55" i="1"/>
  <c r="F55" i="1"/>
  <c r="E55" i="1"/>
  <c r="C55" i="1"/>
  <c r="H54" i="1"/>
  <c r="G54" i="1"/>
  <c r="F54" i="1"/>
  <c r="E54" i="1"/>
  <c r="C54" i="1"/>
  <c r="H53" i="1"/>
  <c r="G53" i="1"/>
  <c r="F53" i="1"/>
  <c r="E53" i="1"/>
  <c r="C53" i="1"/>
  <c r="H52" i="1"/>
  <c r="G52" i="1"/>
  <c r="F52" i="1"/>
  <c r="E52" i="1"/>
  <c r="C52" i="1"/>
  <c r="H51" i="1"/>
  <c r="G51" i="1"/>
  <c r="F51" i="1"/>
  <c r="E51" i="1"/>
  <c r="C51" i="1"/>
  <c r="H50" i="1"/>
  <c r="G50" i="1"/>
  <c r="F50" i="1"/>
  <c r="E50" i="1"/>
  <c r="C50" i="1"/>
  <c r="H49" i="1"/>
  <c r="G49" i="1"/>
  <c r="F49" i="1"/>
  <c r="E49" i="1"/>
  <c r="C49" i="1"/>
  <c r="H48" i="1"/>
  <c r="G48" i="1"/>
  <c r="F48" i="1"/>
  <c r="E48" i="1"/>
  <c r="C48" i="1"/>
  <c r="H47" i="1"/>
  <c r="G47" i="1"/>
  <c r="F47" i="1"/>
  <c r="E47" i="1"/>
  <c r="C47" i="1"/>
  <c r="G46" i="1"/>
  <c r="F46" i="1"/>
  <c r="E46" i="1"/>
  <c r="C46" i="1"/>
  <c r="H45" i="1"/>
  <c r="G45" i="1"/>
  <c r="F45" i="1"/>
  <c r="E45" i="1"/>
  <c r="C45" i="1"/>
  <c r="H44" i="1"/>
  <c r="G44" i="1"/>
  <c r="F44" i="1"/>
  <c r="E44" i="1"/>
  <c r="C44" i="1"/>
  <c r="H43" i="1"/>
  <c r="G43" i="1"/>
  <c r="F43" i="1"/>
  <c r="E43" i="1"/>
  <c r="C43" i="1"/>
  <c r="H42" i="1"/>
  <c r="G42" i="1"/>
  <c r="F42" i="1"/>
  <c r="E42" i="1"/>
  <c r="C42" i="1"/>
  <c r="H41" i="1"/>
  <c r="G41" i="1"/>
  <c r="F41" i="1"/>
  <c r="E41" i="1"/>
  <c r="C41" i="1"/>
  <c r="H40" i="1"/>
  <c r="G40" i="1"/>
  <c r="F40" i="1"/>
  <c r="E40" i="1"/>
  <c r="C40" i="1"/>
  <c r="H39" i="1"/>
  <c r="G39" i="1"/>
  <c r="F39" i="1"/>
  <c r="E39" i="1"/>
  <c r="C39" i="1"/>
  <c r="H38" i="1"/>
  <c r="G38" i="1"/>
  <c r="F38" i="1"/>
  <c r="E38" i="1"/>
  <c r="C38" i="1"/>
  <c r="H37" i="1"/>
  <c r="G37" i="1"/>
  <c r="F37" i="1"/>
  <c r="E37" i="1"/>
  <c r="C37" i="1"/>
  <c r="H36" i="1"/>
  <c r="G36" i="1"/>
  <c r="F36" i="1"/>
  <c r="E36" i="1"/>
  <c r="C36" i="1"/>
  <c r="H35" i="1"/>
  <c r="G35" i="1"/>
  <c r="F35" i="1"/>
  <c r="E35" i="1"/>
  <c r="C35" i="1"/>
  <c r="H34" i="1"/>
  <c r="G34" i="1"/>
  <c r="F34" i="1"/>
  <c r="E34" i="1"/>
  <c r="C34" i="1"/>
  <c r="H33" i="1"/>
  <c r="G33" i="1"/>
  <c r="F33" i="1"/>
  <c r="E33" i="1"/>
  <c r="C33" i="1"/>
  <c r="H32" i="1"/>
  <c r="G32" i="1"/>
  <c r="F32" i="1"/>
  <c r="E32" i="1"/>
  <c r="C32" i="1"/>
  <c r="H31" i="1"/>
  <c r="G31" i="1"/>
  <c r="F31" i="1"/>
  <c r="E31" i="1"/>
  <c r="C31" i="1"/>
  <c r="H30" i="1"/>
  <c r="G30" i="1"/>
  <c r="F30" i="1"/>
  <c r="E30" i="1"/>
  <c r="C30" i="1"/>
  <c r="H29" i="1"/>
  <c r="C29" i="1"/>
  <c r="H28" i="1"/>
  <c r="G28" i="1"/>
  <c r="F28" i="1"/>
  <c r="E28" i="1"/>
  <c r="C28" i="1"/>
  <c r="G27" i="1"/>
  <c r="H26" i="1"/>
  <c r="G26" i="1"/>
  <c r="F26" i="1"/>
  <c r="E26" i="1"/>
  <c r="C26" i="1"/>
  <c r="H25" i="1"/>
  <c r="G25" i="1"/>
  <c r="F25" i="1"/>
  <c r="E25" i="1"/>
  <c r="C25" i="1"/>
  <c r="H24" i="1"/>
  <c r="G24" i="1"/>
  <c r="F24" i="1"/>
  <c r="E24" i="1"/>
  <c r="C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C21" i="1"/>
  <c r="H20" i="1"/>
  <c r="G20" i="1"/>
  <c r="F20" i="1"/>
  <c r="E20" i="1"/>
  <c r="C20" i="1"/>
  <c r="H19" i="1"/>
  <c r="G19" i="1"/>
  <c r="F19" i="1"/>
  <c r="E19" i="1"/>
  <c r="C19" i="1"/>
  <c r="E18" i="1"/>
  <c r="C18" i="1"/>
  <c r="H17" i="1"/>
  <c r="G17" i="1"/>
  <c r="F17" i="1"/>
  <c r="E17" i="1"/>
  <c r="C17" i="1"/>
  <c r="H16" i="1"/>
  <c r="F16" i="1"/>
  <c r="E16" i="1"/>
  <c r="C16" i="1"/>
  <c r="C15" i="1"/>
  <c r="K153" i="1"/>
  <c r="J153" i="1" s="1"/>
  <c r="N187" i="1"/>
  <c r="H61" i="1" s="1"/>
  <c r="L155" i="1"/>
  <c r="L140" i="1" s="1"/>
  <c r="K155" i="1"/>
  <c r="E29" i="1"/>
  <c r="M142" i="1"/>
  <c r="M140" i="1" s="1"/>
  <c r="J142" i="1"/>
  <c r="J141" i="1"/>
  <c r="C61" i="1"/>
  <c r="H153" i="1"/>
  <c r="H140" i="1" s="1"/>
  <c r="F153" i="1"/>
  <c r="F140" i="1" s="1"/>
  <c r="E153" i="1"/>
  <c r="E27" i="1" s="1"/>
  <c r="C153" i="1"/>
  <c r="C27" i="1" s="1"/>
  <c r="D141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D56" i="1" s="1"/>
  <c r="N118" i="1"/>
  <c r="H55" i="1" s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N109" i="1"/>
  <c r="H46" i="1" s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3" i="1"/>
  <c r="D103" i="1"/>
  <c r="D40" i="1"/>
  <c r="J102" i="1"/>
  <c r="D102" i="1"/>
  <c r="J101" i="1"/>
  <c r="D101" i="1"/>
  <c r="D38" i="1" s="1"/>
  <c r="J100" i="1"/>
  <c r="D100" i="1"/>
  <c r="J99" i="1"/>
  <c r="D99" i="1"/>
  <c r="J98" i="1"/>
  <c r="D98" i="1"/>
  <c r="J97" i="1"/>
  <c r="D97" i="1"/>
  <c r="J96" i="1"/>
  <c r="D96" i="1"/>
  <c r="J95" i="1"/>
  <c r="D95" i="1"/>
  <c r="D32" i="1" s="1"/>
  <c r="J94" i="1"/>
  <c r="D94" i="1"/>
  <c r="J93" i="1"/>
  <c r="D30" i="1" s="1"/>
  <c r="D93" i="1"/>
  <c r="M92" i="1"/>
  <c r="G29" i="1" s="1"/>
  <c r="L92" i="1"/>
  <c r="F29" i="1" s="1"/>
  <c r="D92" i="1"/>
  <c r="J91" i="1"/>
  <c r="D91" i="1"/>
  <c r="J90" i="1"/>
  <c r="D90" i="1"/>
  <c r="J89" i="1"/>
  <c r="D89" i="1"/>
  <c r="J88" i="1"/>
  <c r="D88" i="1"/>
  <c r="J87" i="1"/>
  <c r="D87" i="1"/>
  <c r="D24" i="1" s="1"/>
  <c r="J86" i="1"/>
  <c r="D86" i="1"/>
  <c r="D23" i="1" s="1"/>
  <c r="J85" i="1"/>
  <c r="D22" i="1" s="1"/>
  <c r="D85" i="1"/>
  <c r="J84" i="1"/>
  <c r="D84" i="1"/>
  <c r="J83" i="1"/>
  <c r="D83" i="1"/>
  <c r="J82" i="1"/>
  <c r="D82" i="1"/>
  <c r="N81" i="1"/>
  <c r="H18" i="1" s="1"/>
  <c r="M81" i="1"/>
  <c r="M77" i="1" s="1"/>
  <c r="L81" i="1"/>
  <c r="F18" i="1" s="1"/>
  <c r="D81" i="1"/>
  <c r="J80" i="1"/>
  <c r="D80" i="1"/>
  <c r="J79" i="1"/>
  <c r="D79" i="1"/>
  <c r="J78" i="1"/>
  <c r="D78" i="1"/>
  <c r="N14" i="1"/>
  <c r="N13" i="1" s="1"/>
  <c r="M14" i="1"/>
  <c r="M13" i="1" s="1"/>
  <c r="L14" i="1"/>
  <c r="L13" i="1" s="1"/>
  <c r="K14" i="1"/>
  <c r="K13" i="1" s="1"/>
  <c r="J14" i="1"/>
  <c r="J13" i="1" s="1"/>
  <c r="I14" i="1"/>
  <c r="I13" i="1" s="1"/>
  <c r="I140" i="1"/>
  <c r="G140" i="1"/>
  <c r="C140" i="1"/>
  <c r="K140" i="1"/>
  <c r="E140" i="1"/>
  <c r="H27" i="1"/>
  <c r="D15" i="1" l="1"/>
  <c r="F27" i="1"/>
  <c r="J187" i="1"/>
  <c r="N140" i="1"/>
  <c r="D54" i="1"/>
  <c r="L77" i="1"/>
  <c r="D57" i="1"/>
  <c r="D58" i="1"/>
  <c r="D50" i="1"/>
  <c r="D42" i="1"/>
  <c r="D34" i="1"/>
  <c r="J118" i="1"/>
  <c r="C14" i="1"/>
  <c r="D61" i="1"/>
  <c r="D45" i="1"/>
  <c r="D48" i="1"/>
  <c r="D55" i="1"/>
  <c r="D46" i="1"/>
  <c r="J155" i="1"/>
  <c r="D33" i="1"/>
  <c r="J81" i="1"/>
  <c r="D43" i="1"/>
  <c r="D19" i="1"/>
  <c r="D25" i="1"/>
  <c r="N77" i="1"/>
  <c r="D53" i="1"/>
  <c r="D37" i="1"/>
  <c r="D21" i="1"/>
  <c r="D31" i="1"/>
  <c r="J140" i="1"/>
  <c r="D26" i="1"/>
  <c r="D39" i="1"/>
  <c r="D49" i="1"/>
  <c r="D41" i="1"/>
  <c r="J92" i="1"/>
  <c r="D29" i="1" s="1"/>
  <c r="G18" i="1"/>
  <c r="G16" i="1"/>
  <c r="G14" i="1" s="1"/>
  <c r="D60" i="1"/>
  <c r="D52" i="1"/>
  <c r="D44" i="1"/>
  <c r="D36" i="1"/>
  <c r="D28" i="1"/>
  <c r="D20" i="1"/>
  <c r="H14" i="1"/>
  <c r="D153" i="1"/>
  <c r="D27" i="1" s="1"/>
  <c r="D77" i="1"/>
  <c r="J77" i="1"/>
  <c r="D47" i="1"/>
  <c r="D59" i="1"/>
  <c r="D35" i="1"/>
  <c r="D17" i="1"/>
  <c r="D18" i="1"/>
  <c r="E14" i="1"/>
  <c r="F14" i="1"/>
  <c r="D16" i="1"/>
  <c r="D140" i="1" l="1"/>
  <c r="D14" i="1"/>
</calcChain>
</file>

<file path=xl/sharedStrings.xml><?xml version="1.0" encoding="utf-8"?>
<sst xmlns="http://schemas.openxmlformats.org/spreadsheetml/2006/main" count="219" uniqueCount="78">
  <si>
    <t>47　沖　縄</t>
  </si>
  <si>
    <t>46　鹿児島</t>
  </si>
  <si>
    <t>45　宮　崎</t>
  </si>
  <si>
    <t>44　大　分</t>
  </si>
  <si>
    <t>43　熊　本</t>
  </si>
  <si>
    <t>42　長　崎</t>
  </si>
  <si>
    <t>41　佐　賀</t>
  </si>
  <si>
    <t>40　福　岡</t>
  </si>
  <si>
    <t>39　高　知</t>
  </si>
  <si>
    <t>38　愛　媛</t>
  </si>
  <si>
    <t>37　香　川</t>
  </si>
  <si>
    <t>36　徳　島</t>
  </si>
  <si>
    <t>35　山　口</t>
  </si>
  <si>
    <t>34　広　島</t>
  </si>
  <si>
    <t>33　岡　山</t>
  </si>
  <si>
    <t>32　島　根</t>
  </si>
  <si>
    <t>31　鳥　取</t>
  </si>
  <si>
    <t>30　和歌山</t>
  </si>
  <si>
    <t>29　奈　良</t>
  </si>
  <si>
    <t>28　兵　庫</t>
  </si>
  <si>
    <t>27　大　阪</t>
  </si>
  <si>
    <t>26　京　都</t>
  </si>
  <si>
    <t>25　滋　賀</t>
  </si>
  <si>
    <t>24　三　重</t>
  </si>
  <si>
    <t>23　愛　知</t>
  </si>
  <si>
    <t>22　静　岡</t>
  </si>
  <si>
    <t>21　岐　阜</t>
  </si>
  <si>
    <t>20　長　野</t>
  </si>
  <si>
    <t>19　山　梨</t>
  </si>
  <si>
    <t>18　福　井</t>
  </si>
  <si>
    <t>17　石　川</t>
  </si>
  <si>
    <t>16　富　山</t>
  </si>
  <si>
    <t>15　新　潟</t>
  </si>
  <si>
    <t>14　神奈川</t>
  </si>
  <si>
    <t>13　東　京</t>
  </si>
  <si>
    <t>12　千　葉</t>
  </si>
  <si>
    <t>11　埼　玉</t>
  </si>
  <si>
    <t>10　群　馬</t>
  </si>
  <si>
    <t>09　栃　木</t>
  </si>
  <si>
    <t>08　茨　城</t>
  </si>
  <si>
    <t>07　福　島</t>
  </si>
  <si>
    <t>06　山　形</t>
  </si>
  <si>
    <t>05　秋　田</t>
  </si>
  <si>
    <t>04　宮　城</t>
  </si>
  <si>
    <t>03　岩　手</t>
  </si>
  <si>
    <t>02　青　森</t>
  </si>
  <si>
    <t>01　北海道</t>
  </si>
  <si>
    <t>水　面</t>
  </si>
  <si>
    <t>私有地</t>
  </si>
  <si>
    <t>公有地</t>
  </si>
  <si>
    <t>国有地</t>
  </si>
  <si>
    <t>計</t>
  </si>
  <si>
    <t xml:space="preserve">  都道府県</t>
  </si>
  <si>
    <t>か所数</t>
  </si>
  <si>
    <t>　 か所数</t>
  </si>
  <si>
    <t xml:space="preserve">  年度及び</t>
  </si>
  <si>
    <t xml:space="preserve"> 　　　　         面　　　　　積　　　　(ha)</t>
  </si>
  <si>
    <t>　　　　区分</t>
  </si>
  <si>
    <t>（３）</t>
  </si>
  <si>
    <t>（２）</t>
  </si>
  <si>
    <t>　　　　1.* : ２県以上にまたがる重複数値で内数である</t>
  </si>
  <si>
    <t>*</t>
  </si>
  <si>
    <t>（１）</t>
  </si>
  <si>
    <t xml:space="preserve">    計</t>
  </si>
  <si>
    <t xml:space="preserve">   　　　　　　（１） 森 林 鳥 獣 生 息 地 の 鳥 獣 保 護 区</t>
  </si>
  <si>
    <t xml:space="preserve">      3.２県にまたがる鳥獣保護区の水面で所属する</t>
  </si>
  <si>
    <t>　　　　県が不明なものは一方の県に含めている。</t>
  </si>
  <si>
    <t xml:space="preserve">     　　　　　（２） 大 規 模 生 息 地 の 鳥 獣 保 護 区</t>
  </si>
  <si>
    <t xml:space="preserve">  　　　　　　　（３）　集 団 渡 来 地 の 鳥 獣 保 護 区</t>
  </si>
  <si>
    <t xml:space="preserve">     　　　　　（４） 集 団 繁 殖 地 の 鳥 獣 保 護 区</t>
  </si>
  <si>
    <t xml:space="preserve">   　　　　　　（５）　希 少 鳥 獣 生 息 地 の 鳥 獣 保 護 区</t>
  </si>
  <si>
    <t>39  高　知</t>
  </si>
  <si>
    <r>
      <t xml:space="preserve">        2.重複数値を除いた国指定鳥獣保護区の地区数は</t>
    </r>
    <r>
      <rPr>
        <sz val="9"/>
        <color indexed="8"/>
        <rFont val="ＭＳ 明朝"/>
        <family val="1"/>
        <charset val="128"/>
      </rPr>
      <t>86</t>
    </r>
    <r>
      <rPr>
        <sz val="9"/>
        <rFont val="ＭＳ 明朝"/>
        <family val="1"/>
        <charset val="128"/>
      </rPr>
      <t>地区である</t>
    </r>
    <phoneticPr fontId="2"/>
  </si>
  <si>
    <t>-</t>
  </si>
  <si>
    <t>令和 元 年度</t>
    <rPh sb="0" eb="2">
      <t>レイワ</t>
    </rPh>
    <rPh sb="3" eb="4">
      <t>モト</t>
    </rPh>
    <phoneticPr fontId="2"/>
  </si>
  <si>
    <t>令和 ２ 年度</t>
    <rPh sb="0" eb="2">
      <t>レイワ</t>
    </rPh>
    <rPh sb="5" eb="7">
      <t>ネンド</t>
    </rPh>
    <phoneticPr fontId="2"/>
  </si>
  <si>
    <t>令和 ３ 年度</t>
    <rPh sb="0" eb="2">
      <t>レイワ</t>
    </rPh>
    <rPh sb="5" eb="7">
      <t>ネンド</t>
    </rPh>
    <phoneticPr fontId="2"/>
  </si>
  <si>
    <t>　　　　１９　令和３年度　国指定鳥獣保護区の指定状況</t>
    <rPh sb="7" eb="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</si>
</sst>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7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9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vertical="center"/>
    </xf>
    <xf numFmtId="38" fontId="1" fillId="0" borderId="1" xfId="0" applyNumberFormat="1" applyFont="1" applyBorder="1"/>
    <xf numFmtId="176" fontId="1" fillId="0" borderId="2" xfId="0" applyNumberFormat="1" applyFont="1" applyBorder="1" applyAlignment="1" applyProtection="1">
      <alignment horizontal="right"/>
      <protection locked="0"/>
    </xf>
    <xf numFmtId="38" fontId="1" fillId="0" borderId="3" xfId="0" applyNumberFormat="1" applyFont="1" applyBorder="1" applyAlignment="1">
      <alignment horizontal="center"/>
    </xf>
    <xf numFmtId="176" fontId="1" fillId="0" borderId="4" xfId="0" applyNumberFormat="1" applyFont="1" applyBorder="1" applyAlignment="1" applyProtection="1">
      <alignment horizontal="right"/>
      <protection locked="0"/>
    </xf>
    <xf numFmtId="38" fontId="1" fillId="0" borderId="5" xfId="0" applyNumberFormat="1" applyFont="1" applyBorder="1" applyAlignment="1">
      <alignment horizontal="center"/>
    </xf>
    <xf numFmtId="176" fontId="1" fillId="0" borderId="6" xfId="0" applyNumberFormat="1" applyFont="1" applyBorder="1" applyAlignment="1" applyProtection="1">
      <alignment horizontal="right"/>
      <protection locked="0"/>
    </xf>
    <xf numFmtId="38" fontId="1" fillId="0" borderId="7" xfId="0" applyNumberFormat="1" applyFont="1" applyBorder="1" applyAlignment="1">
      <alignment horizontal="center"/>
    </xf>
    <xf numFmtId="176" fontId="1" fillId="0" borderId="8" xfId="0" applyNumberFormat="1" applyFont="1" applyBorder="1" applyAlignment="1" applyProtection="1">
      <alignment horizontal="right"/>
      <protection locked="0"/>
    </xf>
    <xf numFmtId="38" fontId="1" fillId="0" borderId="9" xfId="0" applyNumberFormat="1" applyFont="1" applyBorder="1" applyAlignment="1">
      <alignment horizontal="center"/>
    </xf>
    <xf numFmtId="38" fontId="1" fillId="0" borderId="10" xfId="0" applyNumberFormat="1" applyFon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176" fontId="1" fillId="0" borderId="12" xfId="0" applyNumberFormat="1" applyFont="1" applyBorder="1" applyAlignment="1">
      <alignment horizontal="right"/>
    </xf>
    <xf numFmtId="176" fontId="1" fillId="0" borderId="13" xfId="0" applyNumberFormat="1" applyFont="1" applyBorder="1" applyAlignment="1">
      <alignment horizontal="right"/>
    </xf>
    <xf numFmtId="176" fontId="1" fillId="0" borderId="14" xfId="0" applyNumberFormat="1" applyFont="1" applyBorder="1" applyAlignment="1">
      <alignment horizontal="right"/>
    </xf>
    <xf numFmtId="38" fontId="1" fillId="0" borderId="15" xfId="0" applyNumberFormat="1" applyFont="1" applyBorder="1" applyAlignment="1">
      <alignment horizontal="center"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7" xfId="0" applyNumberFormat="1" applyFont="1" applyBorder="1"/>
    <xf numFmtId="38" fontId="1" fillId="0" borderId="6" xfId="0" applyNumberFormat="1" applyFont="1" applyBorder="1"/>
    <xf numFmtId="38" fontId="1" fillId="0" borderId="5" xfId="0" applyNumberFormat="1" applyFont="1" applyBorder="1" applyAlignment="1">
      <alignment horizontal="left"/>
    </xf>
    <xf numFmtId="38" fontId="1" fillId="0" borderId="18" xfId="0" applyNumberFormat="1" applyFont="1" applyBorder="1" applyAlignment="1">
      <alignment horizontal="center"/>
    </xf>
    <xf numFmtId="38" fontId="1" fillId="0" borderId="19" xfId="0" applyNumberFormat="1" applyFont="1" applyBorder="1" applyAlignment="1">
      <alignment horizontal="center"/>
    </xf>
    <xf numFmtId="38" fontId="1" fillId="0" borderId="6" xfId="0" applyNumberFormat="1" applyFont="1" applyBorder="1" applyAlignment="1">
      <alignment horizontal="center"/>
    </xf>
    <xf numFmtId="38" fontId="1" fillId="0" borderId="20" xfId="0" applyNumberFormat="1" applyFont="1" applyBorder="1" applyAlignment="1">
      <alignment horizontal="center"/>
    </xf>
    <xf numFmtId="38" fontId="1" fillId="0" borderId="17" xfId="0" applyNumberFormat="1" applyFont="1" applyBorder="1" applyAlignment="1">
      <alignment horizontal="center"/>
    </xf>
    <xf numFmtId="38" fontId="1" fillId="0" borderId="21" xfId="0" applyNumberFormat="1" applyFont="1" applyBorder="1"/>
    <xf numFmtId="38" fontId="1" fillId="0" borderId="22" xfId="0" applyNumberFormat="1" applyFont="1" applyBorder="1"/>
    <xf numFmtId="38" fontId="1" fillId="0" borderId="8" xfId="0" applyNumberFormat="1" applyFont="1" applyBorder="1"/>
    <xf numFmtId="38" fontId="1" fillId="0" borderId="23" xfId="0" applyNumberFormat="1" applyFont="1" applyBorder="1"/>
    <xf numFmtId="38" fontId="1" fillId="0" borderId="24" xfId="0" applyNumberFormat="1" applyFont="1" applyBorder="1"/>
    <xf numFmtId="38" fontId="1" fillId="0" borderId="5" xfId="0" applyNumberFormat="1" applyFont="1" applyBorder="1"/>
    <xf numFmtId="38" fontId="1" fillId="0" borderId="18" xfId="0" applyNumberFormat="1" applyFont="1" applyBorder="1"/>
    <xf numFmtId="38" fontId="1" fillId="0" borderId="19" xfId="0" applyNumberFormat="1" applyFont="1" applyBorder="1"/>
    <xf numFmtId="38" fontId="1" fillId="0" borderId="5" xfId="0" applyNumberFormat="1" applyFont="1" applyBorder="1" applyAlignment="1">
      <alignment horizontal="center" vertical="center"/>
    </xf>
    <xf numFmtId="38" fontId="1" fillId="0" borderId="25" xfId="0" applyNumberFormat="1" applyFont="1" applyBorder="1"/>
    <xf numFmtId="38" fontId="1" fillId="0" borderId="26" xfId="0" applyNumberFormat="1" applyFont="1" applyBorder="1" applyAlignment="1">
      <alignment horizontal="left"/>
    </xf>
    <xf numFmtId="38" fontId="1" fillId="0" borderId="26" xfId="0" applyNumberFormat="1" applyFont="1" applyBorder="1"/>
    <xf numFmtId="38" fontId="1" fillId="0" borderId="27" xfId="0" applyNumberFormat="1" applyFont="1" applyBorder="1"/>
    <xf numFmtId="38" fontId="1" fillId="0" borderId="28" xfId="0" applyNumberFormat="1" applyFont="1" applyBorder="1"/>
    <xf numFmtId="38" fontId="1" fillId="0" borderId="29" xfId="0" applyNumberFormat="1" applyFont="1" applyBorder="1"/>
    <xf numFmtId="38" fontId="3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left"/>
    </xf>
    <xf numFmtId="38" fontId="4" fillId="0" borderId="0" xfId="0" applyNumberFormat="1" applyFont="1" applyAlignment="1">
      <alignment vertical="center"/>
    </xf>
    <xf numFmtId="176" fontId="1" fillId="0" borderId="1" xfId="0" applyNumberFormat="1" applyFont="1" applyBorder="1"/>
    <xf numFmtId="38" fontId="1" fillId="0" borderId="4" xfId="0" applyNumberFormat="1" applyFont="1" applyBorder="1"/>
    <xf numFmtId="49" fontId="3" fillId="0" borderId="0" xfId="0" applyNumberFormat="1" applyFont="1" applyAlignment="1">
      <alignment vertical="center"/>
    </xf>
    <xf numFmtId="176" fontId="0" fillId="0" borderId="12" xfId="0" applyNumberFormat="1" applyBorder="1" applyAlignment="1">
      <alignment horizontal="right"/>
    </xf>
    <xf numFmtId="176" fontId="0" fillId="0" borderId="14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176" fontId="0" fillId="0" borderId="23" xfId="0" applyNumberFormat="1" applyBorder="1" applyAlignment="1" applyProtection="1">
      <alignment horizontal="right"/>
      <protection locked="0"/>
    </xf>
    <xf numFmtId="176" fontId="0" fillId="0" borderId="31" xfId="0" applyNumberFormat="1" applyBorder="1" applyAlignment="1" applyProtection="1">
      <alignment horizontal="right"/>
      <protection locked="0"/>
    </xf>
    <xf numFmtId="176" fontId="0" fillId="0" borderId="20" xfId="0" applyNumberFormat="1" applyBorder="1" applyAlignment="1" applyProtection="1">
      <alignment horizontal="right"/>
      <protection locked="0"/>
    </xf>
    <xf numFmtId="176" fontId="0" fillId="0" borderId="32" xfId="0" applyNumberFormat="1" applyBorder="1" applyAlignment="1" applyProtection="1">
      <alignment horizontal="right"/>
      <protection locked="0"/>
    </xf>
    <xf numFmtId="176" fontId="0" fillId="0" borderId="16" xfId="0" applyNumberFormat="1" applyBorder="1" applyAlignment="1" applyProtection="1">
      <alignment horizontal="right"/>
      <protection locked="0"/>
    </xf>
    <xf numFmtId="176" fontId="0" fillId="0" borderId="15" xfId="0" applyNumberFormat="1" applyBorder="1" applyAlignment="1" applyProtection="1">
      <alignment horizontal="right"/>
      <protection locked="0"/>
    </xf>
    <xf numFmtId="176" fontId="0" fillId="0" borderId="24" xfId="0" applyNumberFormat="1" applyBorder="1" applyAlignment="1" applyProtection="1">
      <alignment horizontal="right"/>
      <protection locked="0"/>
    </xf>
    <xf numFmtId="176" fontId="0" fillId="0" borderId="33" xfId="0" applyNumberFormat="1" applyBorder="1" applyAlignment="1" applyProtection="1">
      <alignment horizontal="right"/>
      <protection locked="0"/>
    </xf>
    <xf numFmtId="176" fontId="0" fillId="0" borderId="34" xfId="0" applyNumberFormat="1" applyBorder="1" applyAlignment="1" applyProtection="1">
      <alignment horizontal="right"/>
      <protection locked="0"/>
    </xf>
    <xf numFmtId="176" fontId="0" fillId="0" borderId="13" xfId="0" applyNumberFormat="1" applyBorder="1" applyAlignment="1">
      <alignment horizontal="right"/>
    </xf>
    <xf numFmtId="176" fontId="1" fillId="0" borderId="30" xfId="0" applyNumberFormat="1" applyFont="1" applyBorder="1" applyAlignment="1">
      <alignment horizontal="right"/>
    </xf>
    <xf numFmtId="38" fontId="1" fillId="0" borderId="35" xfId="0" applyNumberFormat="1" applyFont="1" applyBorder="1"/>
    <xf numFmtId="38" fontId="0" fillId="0" borderId="29" xfId="0" applyNumberFormat="1" applyBorder="1"/>
    <xf numFmtId="38" fontId="0" fillId="0" borderId="27" xfId="0" applyNumberFormat="1" applyBorder="1" applyAlignment="1">
      <alignment horizontal="left"/>
    </xf>
    <xf numFmtId="38" fontId="0" fillId="0" borderId="26" xfId="0" applyNumberFormat="1" applyBorder="1" applyAlignment="1">
      <alignment horizontal="left"/>
    </xf>
    <xf numFmtId="38" fontId="0" fillId="0" borderId="26" xfId="0" applyNumberFormat="1" applyBorder="1"/>
    <xf numFmtId="38" fontId="0" fillId="0" borderId="28" xfId="0" applyNumberFormat="1" applyBorder="1"/>
    <xf numFmtId="38" fontId="0" fillId="0" borderId="27" xfId="0" applyNumberFormat="1" applyBorder="1"/>
    <xf numFmtId="38" fontId="0" fillId="0" borderId="25" xfId="0" applyNumberFormat="1" applyBorder="1"/>
    <xf numFmtId="38" fontId="0" fillId="0" borderId="5" xfId="0" applyNumberFormat="1" applyBorder="1" applyAlignment="1">
      <alignment horizontal="center" vertical="center"/>
    </xf>
    <xf numFmtId="38" fontId="0" fillId="0" borderId="6" xfId="0" applyNumberFormat="1" applyBorder="1"/>
    <xf numFmtId="38" fontId="0" fillId="0" borderId="19" xfId="0" applyNumberFormat="1" applyBorder="1"/>
    <xf numFmtId="38" fontId="0" fillId="0" borderId="17" xfId="0" applyNumberFormat="1" applyBorder="1"/>
    <xf numFmtId="38" fontId="0" fillId="0" borderId="18" xfId="0" applyNumberFormat="1" applyBorder="1"/>
    <xf numFmtId="38" fontId="0" fillId="0" borderId="5" xfId="0" applyNumberFormat="1" applyBorder="1"/>
    <xf numFmtId="38" fontId="0" fillId="0" borderId="4" xfId="0" applyNumberFormat="1" applyBorder="1"/>
    <xf numFmtId="38" fontId="0" fillId="0" borderId="22" xfId="0" applyNumberFormat="1" applyBorder="1"/>
    <xf numFmtId="38" fontId="0" fillId="0" borderId="8" xfId="0" applyNumberFormat="1" applyBorder="1"/>
    <xf numFmtId="38" fontId="0" fillId="0" borderId="24" xfId="0" applyNumberFormat="1" applyBorder="1"/>
    <xf numFmtId="38" fontId="0" fillId="0" borderId="23" xfId="0" applyNumberFormat="1" applyBorder="1"/>
    <xf numFmtId="38" fontId="0" fillId="0" borderId="21" xfId="0" applyNumberFormat="1" applyBorder="1"/>
    <xf numFmtId="38" fontId="0" fillId="0" borderId="5" xfId="0" applyNumberFormat="1" applyBorder="1" applyAlignment="1">
      <alignment horizontal="left"/>
    </xf>
    <xf numFmtId="38" fontId="0" fillId="0" borderId="6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19" xfId="0" applyNumberFormat="1" applyBorder="1" applyAlignment="1">
      <alignment horizontal="center"/>
    </xf>
    <xf numFmtId="38" fontId="0" fillId="0" borderId="17" xfId="0" applyNumberFormat="1" applyBorder="1" applyAlignment="1">
      <alignment horizontal="center"/>
    </xf>
    <xf numFmtId="38" fontId="0" fillId="0" borderId="20" xfId="0" applyNumberFormat="1" applyBorder="1" applyAlignment="1">
      <alignment horizontal="center"/>
    </xf>
    <xf numFmtId="38" fontId="0" fillId="0" borderId="18" xfId="0" applyNumberFormat="1" applyBorder="1" applyAlignment="1">
      <alignment horizontal="center"/>
    </xf>
    <xf numFmtId="38" fontId="0" fillId="0" borderId="12" xfId="0" applyNumberFormat="1" applyBorder="1"/>
    <xf numFmtId="38" fontId="0" fillId="0" borderId="16" xfId="0" applyNumberForma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38" fontId="0" fillId="0" borderId="36" xfId="0" applyNumberFormat="1" applyBorder="1" applyAlignment="1">
      <alignment horizontal="center"/>
    </xf>
    <xf numFmtId="38" fontId="0" fillId="0" borderId="11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0" fillId="0" borderId="10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8" fontId="0" fillId="0" borderId="5" xfId="0" applyNumberFormat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38" fontId="0" fillId="0" borderId="3" xfId="0" applyNumberFormat="1" applyBorder="1" applyAlignment="1">
      <alignment horizontal="center"/>
    </xf>
    <xf numFmtId="38" fontId="0" fillId="0" borderId="0" xfId="0" applyNumberFormat="1" applyAlignment="1">
      <alignment vertical="center"/>
    </xf>
    <xf numFmtId="38" fontId="0" fillId="0" borderId="0" xfId="0" applyNumberFormat="1"/>
    <xf numFmtId="176" fontId="1" fillId="0" borderId="23" xfId="1" applyNumberFormat="1" applyFont="1" applyBorder="1" applyAlignment="1" applyProtection="1">
      <alignment horizontal="right"/>
      <protection locked="0"/>
    </xf>
    <xf numFmtId="176" fontId="1" fillId="0" borderId="20" xfId="1" applyNumberFormat="1" applyFont="1" applyBorder="1" applyAlignment="1" applyProtection="1">
      <alignment horizontal="right"/>
      <protection locked="0"/>
    </xf>
    <xf numFmtId="176" fontId="1" fillId="0" borderId="16" xfId="1" applyNumberFormat="1" applyFont="1" applyBorder="1" applyAlignment="1" applyProtection="1">
      <alignment horizontal="right"/>
      <protection locked="0"/>
    </xf>
    <xf numFmtId="176" fontId="0" fillId="0" borderId="35" xfId="0" applyNumberFormat="1" applyBorder="1" applyAlignment="1" applyProtection="1">
      <alignment horizontal="right"/>
      <protection locked="0"/>
    </xf>
    <xf numFmtId="176" fontId="1" fillId="0" borderId="33" xfId="1" applyNumberFormat="1" applyFont="1" applyBorder="1" applyAlignment="1" applyProtection="1">
      <alignment horizontal="right"/>
      <protection locked="0"/>
    </xf>
    <xf numFmtId="38" fontId="0" fillId="0" borderId="0" xfId="0" applyNumberFormat="1" applyAlignment="1">
      <alignment horizontal="left"/>
    </xf>
    <xf numFmtId="176" fontId="0" fillId="0" borderId="17" xfId="0" applyNumberFormat="1" applyBorder="1" applyAlignment="1" applyProtection="1">
      <alignment horizontal="right"/>
      <protection locked="0"/>
    </xf>
    <xf numFmtId="176" fontId="0" fillId="0" borderId="37" xfId="0" applyNumberFormat="1" applyBorder="1" applyAlignment="1" applyProtection="1">
      <alignment horizontal="right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176" fontId="0" fillId="0" borderId="38" xfId="0" applyNumberFormat="1" applyBorder="1" applyAlignment="1" applyProtection="1">
      <alignment horizontal="right"/>
      <protection locked="0"/>
    </xf>
    <xf numFmtId="176" fontId="1" fillId="0" borderId="24" xfId="0" applyNumberFormat="1" applyFont="1" applyBorder="1" applyAlignment="1" applyProtection="1">
      <alignment horizontal="right"/>
      <protection locked="0"/>
    </xf>
    <xf numFmtId="176" fontId="1" fillId="0" borderId="23" xfId="0" applyNumberFormat="1" applyFont="1" applyBorder="1" applyAlignment="1" applyProtection="1">
      <alignment horizontal="right"/>
      <protection locked="0"/>
    </xf>
    <xf numFmtId="176" fontId="1" fillId="0" borderId="23" xfId="0" applyNumberFormat="1" applyFont="1" applyBorder="1" applyAlignment="1">
      <alignment horizontal="right"/>
    </xf>
    <xf numFmtId="176" fontId="1" fillId="0" borderId="31" xfId="0" applyNumberFormat="1" applyFont="1" applyBorder="1" applyAlignment="1" applyProtection="1">
      <alignment horizontal="right"/>
      <protection locked="0"/>
    </xf>
    <xf numFmtId="176" fontId="1" fillId="0" borderId="35" xfId="0" applyNumberFormat="1" applyFont="1" applyBorder="1" applyAlignment="1" applyProtection="1">
      <alignment horizontal="right"/>
      <protection locked="0"/>
    </xf>
    <xf numFmtId="176" fontId="1" fillId="0" borderId="20" xfId="0" applyNumberFormat="1" applyFont="1" applyBorder="1" applyAlignment="1" applyProtection="1">
      <alignment horizontal="right"/>
      <protection locked="0"/>
    </xf>
    <xf numFmtId="176" fontId="1" fillId="0" borderId="32" xfId="0" applyNumberFormat="1" applyFont="1" applyBorder="1" applyAlignment="1" applyProtection="1">
      <alignment horizontal="right"/>
      <protection locked="0"/>
    </xf>
    <xf numFmtId="176" fontId="1" fillId="0" borderId="22" xfId="0" applyNumberFormat="1" applyFont="1" applyBorder="1" applyAlignment="1" applyProtection="1">
      <alignment horizontal="right"/>
      <protection locked="0"/>
    </xf>
    <xf numFmtId="176" fontId="1" fillId="0" borderId="37" xfId="0" applyNumberFormat="1" applyFont="1" applyBorder="1" applyAlignment="1" applyProtection="1">
      <alignment horizontal="right"/>
      <protection locked="0"/>
    </xf>
    <xf numFmtId="176" fontId="1" fillId="0" borderId="17" xfId="0" applyNumberFormat="1" applyFont="1" applyBorder="1" applyAlignment="1" applyProtection="1">
      <alignment horizontal="right"/>
      <protection locked="0"/>
    </xf>
    <xf numFmtId="176" fontId="1" fillId="0" borderId="16" xfId="0" applyNumberFormat="1" applyFont="1" applyBorder="1" applyAlignment="1" applyProtection="1">
      <alignment horizontal="right"/>
      <protection locked="0"/>
    </xf>
    <xf numFmtId="176" fontId="1" fillId="0" borderId="15" xfId="0" applyNumberFormat="1" applyFont="1" applyBorder="1" applyAlignment="1" applyProtection="1">
      <alignment horizontal="right"/>
      <protection locked="0"/>
    </xf>
    <xf numFmtId="176" fontId="1" fillId="0" borderId="21" xfId="0" applyNumberFormat="1" applyFont="1" applyBorder="1" applyAlignment="1" applyProtection="1">
      <alignment horizontal="right"/>
      <protection locked="0"/>
    </xf>
    <xf numFmtId="176" fontId="1" fillId="0" borderId="38" xfId="0" applyNumberFormat="1" applyFont="1" applyBorder="1" applyAlignment="1" applyProtection="1">
      <alignment horizontal="right"/>
      <protection locked="0"/>
    </xf>
    <xf numFmtId="176" fontId="1" fillId="0" borderId="33" xfId="0" applyNumberFormat="1" applyFont="1" applyBorder="1" applyAlignment="1" applyProtection="1">
      <alignment horizontal="right"/>
      <protection locked="0"/>
    </xf>
    <xf numFmtId="176" fontId="1" fillId="0" borderId="34" xfId="0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_H12-18・19" xfId="1" xr:uid="{90852FD1-BE56-453E-A762-CC34A99907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0B8AD5D9-4120-8994-91F2-6B4C2CCB4329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290" name="Line 2">
          <a:extLst>
            <a:ext uri="{FF2B5EF4-FFF2-40B4-BE49-F238E27FC236}">
              <a16:creationId xmlns:a16="http://schemas.microsoft.com/office/drawing/2014/main" id="{9EC54217-F169-A507-8607-AF6BDDD91168}"/>
            </a:ext>
          </a:extLst>
        </xdr:cNvPr>
        <xdr:cNvSpPr>
          <a:spLocks noChangeShapeType="1"/>
        </xdr:cNvSpPr>
      </xdr:nvSpPr>
      <xdr:spPr bwMode="auto">
        <a:xfrm>
          <a:off x="0" y="113855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1291" name="Line 3">
          <a:extLst>
            <a:ext uri="{FF2B5EF4-FFF2-40B4-BE49-F238E27FC236}">
              <a16:creationId xmlns:a16="http://schemas.microsoft.com/office/drawing/2014/main" id="{DF65DEA3-4E5A-B082-5607-5155DE9F01D9}"/>
            </a:ext>
          </a:extLst>
        </xdr:cNvPr>
        <xdr:cNvSpPr>
          <a:spLocks noChangeShapeType="1"/>
        </xdr:cNvSpPr>
      </xdr:nvSpPr>
      <xdr:spPr bwMode="auto">
        <a:xfrm>
          <a:off x="0" y="217868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C8B2-4523-457D-9B7E-24920722A78C}">
  <sheetPr codeName="Sheet1"/>
  <dimension ref="A4:V188"/>
  <sheetViews>
    <sheetView tabSelected="1" view="pageBreakPreview" topLeftCell="A133" zoomScaleNormal="100" zoomScaleSheetLayoutView="100" workbookViewId="0">
      <selection activeCell="E144" sqref="E144"/>
    </sheetView>
  </sheetViews>
  <sheetFormatPr defaultColWidth="12.77734375" defaultRowHeight="13" customHeight="1" x14ac:dyDescent="0.2"/>
  <cols>
    <col min="1" max="1" width="18.77734375" style="1" customWidth="1"/>
    <col min="2" max="3" width="6.77734375" style="1" customWidth="1"/>
    <col min="4" max="4" width="12.77734375" style="1" customWidth="1"/>
    <col min="5" max="9" width="12.77734375" style="1"/>
    <col min="10" max="10" width="12.77734375" style="1" customWidth="1"/>
    <col min="11" max="14" width="12.77734375" style="1"/>
    <col min="15" max="15" width="5.6640625" style="1" customWidth="1"/>
    <col min="16" max="16384" width="12.77734375" style="1"/>
  </cols>
  <sheetData>
    <row r="4" spans="1:22" ht="13" customHeight="1" x14ac:dyDescent="0.2">
      <c r="A4" s="45" t="s">
        <v>77</v>
      </c>
    </row>
    <row r="5" spans="1:22" ht="13" customHeight="1" x14ac:dyDescent="0.2">
      <c r="A5" s="43"/>
      <c r="B5" s="48" t="s">
        <v>62</v>
      </c>
      <c r="C5" s="43"/>
      <c r="D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13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13" customHeight="1" x14ac:dyDescent="0.2">
      <c r="A7" s="64"/>
      <c r="B7" s="65"/>
      <c r="C7" s="66"/>
      <c r="D7" s="67"/>
      <c r="E7" s="67" t="s">
        <v>63</v>
      </c>
      <c r="F7" s="67"/>
      <c r="G7" s="66"/>
      <c r="H7" s="68"/>
      <c r="I7" s="69" t="s">
        <v>64</v>
      </c>
      <c r="J7" s="66"/>
      <c r="K7" s="67"/>
      <c r="L7" s="67"/>
      <c r="M7" s="66"/>
      <c r="N7" s="70"/>
      <c r="O7" s="3"/>
    </row>
    <row r="8" spans="1:22" ht="13" customHeight="1" x14ac:dyDescent="0.2">
      <c r="A8" s="71" t="s">
        <v>57</v>
      </c>
      <c r="B8" s="72"/>
      <c r="C8" s="73"/>
      <c r="D8" s="73"/>
      <c r="E8" s="73"/>
      <c r="F8" s="73"/>
      <c r="G8" s="73"/>
      <c r="H8" s="74"/>
      <c r="I8" s="72"/>
      <c r="J8" s="73"/>
      <c r="K8" s="73"/>
      <c r="L8" s="73"/>
      <c r="M8" s="73"/>
      <c r="N8" s="75"/>
      <c r="O8" s="3"/>
    </row>
    <row r="9" spans="1:22" ht="13" customHeight="1" x14ac:dyDescent="0.2">
      <c r="A9" s="76"/>
      <c r="B9" s="77" t="s">
        <v>54</v>
      </c>
      <c r="C9" s="78"/>
      <c r="D9" s="79" t="s">
        <v>56</v>
      </c>
      <c r="E9" s="78"/>
      <c r="F9" s="78"/>
      <c r="G9" s="78"/>
      <c r="H9" s="80"/>
      <c r="I9" s="81"/>
      <c r="J9" s="79" t="s">
        <v>56</v>
      </c>
      <c r="K9" s="78"/>
      <c r="L9" s="78"/>
      <c r="M9" s="78"/>
      <c r="N9" s="82"/>
      <c r="O9" s="3"/>
    </row>
    <row r="10" spans="1:22" ht="13" customHeight="1" x14ac:dyDescent="0.2">
      <c r="A10" s="83" t="s">
        <v>55</v>
      </c>
      <c r="B10" s="84"/>
      <c r="C10" s="85"/>
      <c r="D10" s="84"/>
      <c r="E10" s="86"/>
      <c r="F10" s="86"/>
      <c r="G10" s="86"/>
      <c r="H10" s="87"/>
      <c r="I10" s="88" t="s">
        <v>53</v>
      </c>
      <c r="J10" s="84"/>
      <c r="K10" s="86"/>
      <c r="L10" s="86"/>
      <c r="M10" s="86"/>
      <c r="N10" s="89"/>
      <c r="O10" s="3"/>
    </row>
    <row r="11" spans="1:22" ht="13" customHeight="1" x14ac:dyDescent="0.2">
      <c r="A11" s="83" t="s">
        <v>52</v>
      </c>
      <c r="B11" s="72" t="s">
        <v>61</v>
      </c>
      <c r="C11" s="90"/>
      <c r="D11" s="91" t="s">
        <v>51</v>
      </c>
      <c r="E11" s="91" t="s">
        <v>50</v>
      </c>
      <c r="F11" s="91" t="s">
        <v>49</v>
      </c>
      <c r="G11" s="91" t="s">
        <v>48</v>
      </c>
      <c r="H11" s="91" t="s">
        <v>47</v>
      </c>
      <c r="I11" s="91"/>
      <c r="J11" s="91" t="s">
        <v>51</v>
      </c>
      <c r="K11" s="91" t="s">
        <v>50</v>
      </c>
      <c r="L11" s="91" t="s">
        <v>49</v>
      </c>
      <c r="M11" s="91" t="s">
        <v>48</v>
      </c>
      <c r="N11" s="92" t="s">
        <v>47</v>
      </c>
      <c r="O11" s="3"/>
    </row>
    <row r="12" spans="1:22" ht="12.75" customHeight="1" x14ac:dyDescent="0.2">
      <c r="A12" s="93" t="s">
        <v>74</v>
      </c>
      <c r="B12" s="50">
        <v>21</v>
      </c>
      <c r="C12" s="49">
        <v>101</v>
      </c>
      <c r="D12" s="49">
        <v>593068</v>
      </c>
      <c r="E12" s="49">
        <v>402495</v>
      </c>
      <c r="F12" s="49">
        <v>32315.3</v>
      </c>
      <c r="G12" s="49">
        <v>71567.7</v>
      </c>
      <c r="H12" s="49">
        <v>86652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51">
        <v>0</v>
      </c>
      <c r="O12" s="46"/>
    </row>
    <row r="13" spans="1:22" ht="13" customHeight="1" x14ac:dyDescent="0.2">
      <c r="A13" s="93" t="s">
        <v>75</v>
      </c>
      <c r="B13" s="50">
        <v>21</v>
      </c>
      <c r="C13" s="49">
        <v>101</v>
      </c>
      <c r="D13" s="49">
        <v>593098</v>
      </c>
      <c r="E13" s="49">
        <v>402495</v>
      </c>
      <c r="F13" s="49">
        <v>32358.3</v>
      </c>
      <c r="G13" s="49">
        <v>71567.7</v>
      </c>
      <c r="H13" s="49">
        <v>86677</v>
      </c>
      <c r="I13" s="49">
        <f t="shared" ref="I13:N13" si="0">SUM(I14:I60)</f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51">
        <f t="shared" si="0"/>
        <v>0</v>
      </c>
      <c r="O13" s="46"/>
    </row>
    <row r="14" spans="1:22" ht="13" customHeight="1" x14ac:dyDescent="0.2">
      <c r="A14" s="93" t="s">
        <v>76</v>
      </c>
      <c r="B14" s="50">
        <f>SUM(B15:B61)</f>
        <v>21</v>
      </c>
      <c r="C14" s="50">
        <f t="shared" ref="C14:H14" si="1">SUM(C15:C61)</f>
        <v>101</v>
      </c>
      <c r="D14" s="50">
        <f t="shared" si="1"/>
        <v>593168</v>
      </c>
      <c r="E14" s="50">
        <f t="shared" si="1"/>
        <v>402519</v>
      </c>
      <c r="F14" s="50">
        <f t="shared" si="1"/>
        <v>32421.3</v>
      </c>
      <c r="G14" s="50">
        <f t="shared" si="1"/>
        <v>71333.7</v>
      </c>
      <c r="H14" s="50">
        <f t="shared" si="1"/>
        <v>86894</v>
      </c>
      <c r="I14" s="49">
        <f t="shared" ref="I14:N14" si="2">SUM(I15:I61)</f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51">
        <f t="shared" si="2"/>
        <v>0</v>
      </c>
      <c r="O14" s="46"/>
    </row>
    <row r="15" spans="1:22" ht="13" customHeight="1" x14ac:dyDescent="0.2">
      <c r="A15" s="94" t="s">
        <v>46</v>
      </c>
      <c r="B15" s="103">
        <f t="shared" ref="B15" si="3">B78+H78+B141+H141</f>
        <v>0</v>
      </c>
      <c r="C15" s="103">
        <f t="shared" ref="C15:C61" si="4">C78+I78+C141+I141</f>
        <v>14</v>
      </c>
      <c r="D15" s="52">
        <f t="shared" ref="D15:D61" si="5">D78+J78+D141+J141</f>
        <v>134108</v>
      </c>
      <c r="E15" s="52">
        <v>94520</v>
      </c>
      <c r="F15" s="52">
        <v>12642</v>
      </c>
      <c r="G15" s="52">
        <v>7083</v>
      </c>
      <c r="H15" s="52">
        <v>19863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3">
        <v>0</v>
      </c>
      <c r="O15" s="46"/>
    </row>
    <row r="16" spans="1:22" ht="13" customHeight="1" x14ac:dyDescent="0.2">
      <c r="A16" s="95" t="s">
        <v>45</v>
      </c>
      <c r="B16" s="104">
        <v>2</v>
      </c>
      <c r="C16" s="104">
        <f t="shared" si="4"/>
        <v>5</v>
      </c>
      <c r="D16" s="54">
        <f t="shared" si="5"/>
        <v>55744</v>
      </c>
      <c r="E16" s="54">
        <f t="shared" ref="E16:E61" si="6">E79+K79+E142+K142</f>
        <v>42652</v>
      </c>
      <c r="F16" s="54">
        <f t="shared" ref="F16:F61" si="7">F79+L79+F142+L142</f>
        <v>879</v>
      </c>
      <c r="G16" s="54">
        <f t="shared" ref="G16:G61" si="8">G79+M79+G142+M142</f>
        <v>3888</v>
      </c>
      <c r="H16" s="54">
        <f t="shared" ref="H16:H61" si="9">H79+N79+H142+N142</f>
        <v>8325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5">
        <v>0</v>
      </c>
      <c r="O16" s="46"/>
    </row>
    <row r="17" spans="1:15" ht="13" customHeight="1" x14ac:dyDescent="0.2">
      <c r="A17" s="95" t="s">
        <v>44</v>
      </c>
      <c r="B17" s="104">
        <v>0</v>
      </c>
      <c r="C17" s="104">
        <f t="shared" si="4"/>
        <v>2</v>
      </c>
      <c r="D17" s="54">
        <f t="shared" si="5"/>
        <v>38</v>
      </c>
      <c r="E17" s="54">
        <f t="shared" si="6"/>
        <v>4</v>
      </c>
      <c r="F17" s="54">
        <f t="shared" si="7"/>
        <v>26</v>
      </c>
      <c r="G17" s="54">
        <f t="shared" si="8"/>
        <v>8</v>
      </c>
      <c r="H17" s="54">
        <f t="shared" si="9"/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5">
        <v>0</v>
      </c>
      <c r="O17" s="46"/>
    </row>
    <row r="18" spans="1:15" ht="13" customHeight="1" x14ac:dyDescent="0.2">
      <c r="A18" s="95" t="s">
        <v>43</v>
      </c>
      <c r="B18" s="104">
        <v>0</v>
      </c>
      <c r="C18" s="104">
        <f t="shared" si="4"/>
        <v>4</v>
      </c>
      <c r="D18" s="54">
        <f t="shared" si="5"/>
        <v>12190</v>
      </c>
      <c r="E18" s="54">
        <f t="shared" si="6"/>
        <v>353</v>
      </c>
      <c r="F18" s="54">
        <f t="shared" si="7"/>
        <v>471</v>
      </c>
      <c r="G18" s="54">
        <f t="shared" si="8"/>
        <v>3999</v>
      </c>
      <c r="H18" s="54">
        <f t="shared" si="9"/>
        <v>7367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5">
        <v>0</v>
      </c>
      <c r="O18" s="46"/>
    </row>
    <row r="19" spans="1:15" ht="13" customHeight="1" x14ac:dyDescent="0.2">
      <c r="A19" s="96" t="s">
        <v>42</v>
      </c>
      <c r="B19" s="105">
        <v>2</v>
      </c>
      <c r="C19" s="105">
        <f t="shared" si="4"/>
        <v>4</v>
      </c>
      <c r="D19" s="56">
        <f t="shared" si="5"/>
        <v>16213</v>
      </c>
      <c r="E19" s="56">
        <f t="shared" si="6"/>
        <v>12963</v>
      </c>
      <c r="F19" s="56">
        <f t="shared" si="7"/>
        <v>594</v>
      </c>
      <c r="G19" s="56">
        <f t="shared" si="8"/>
        <v>162</v>
      </c>
      <c r="H19" s="56">
        <f t="shared" si="9"/>
        <v>2494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7">
        <v>0</v>
      </c>
      <c r="O19" s="46"/>
    </row>
    <row r="20" spans="1:15" ht="13" customHeight="1" x14ac:dyDescent="0.2">
      <c r="A20" s="97" t="s">
        <v>41</v>
      </c>
      <c r="B20" s="103">
        <v>1</v>
      </c>
      <c r="C20" s="103">
        <f t="shared" si="4"/>
        <v>3</v>
      </c>
      <c r="D20" s="52">
        <f t="shared" si="5"/>
        <v>30253</v>
      </c>
      <c r="E20" s="52">
        <f t="shared" si="6"/>
        <v>28417</v>
      </c>
      <c r="F20" s="52">
        <f t="shared" si="7"/>
        <v>22</v>
      </c>
      <c r="G20" s="52">
        <f t="shared" si="8"/>
        <v>1063</v>
      </c>
      <c r="H20" s="52">
        <f t="shared" si="9"/>
        <v>751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3">
        <v>0</v>
      </c>
      <c r="O20" s="46"/>
    </row>
    <row r="21" spans="1:15" ht="13" customHeight="1" x14ac:dyDescent="0.2">
      <c r="A21" s="98" t="s">
        <v>40</v>
      </c>
      <c r="B21" s="104">
        <v>0</v>
      </c>
      <c r="C21" s="104">
        <f t="shared" si="4"/>
        <v>0</v>
      </c>
      <c r="D21" s="106">
        <f t="shared" si="5"/>
        <v>0</v>
      </c>
      <c r="E21" s="106">
        <f t="shared" si="6"/>
        <v>0</v>
      </c>
      <c r="F21" s="106">
        <f t="shared" si="7"/>
        <v>0</v>
      </c>
      <c r="G21" s="106">
        <f t="shared" si="8"/>
        <v>0</v>
      </c>
      <c r="H21" s="106">
        <f t="shared" si="9"/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5">
        <v>0</v>
      </c>
      <c r="O21" s="46"/>
    </row>
    <row r="22" spans="1:15" ht="13" customHeight="1" x14ac:dyDescent="0.2">
      <c r="A22" s="98" t="s">
        <v>39</v>
      </c>
      <c r="B22" s="104">
        <v>0</v>
      </c>
      <c r="C22" s="104">
        <f t="shared" si="4"/>
        <v>2</v>
      </c>
      <c r="D22" s="54">
        <f t="shared" si="5"/>
        <v>2091</v>
      </c>
      <c r="E22" s="54">
        <f t="shared" si="6"/>
        <v>19</v>
      </c>
      <c r="F22" s="54">
        <f t="shared" si="7"/>
        <v>55</v>
      </c>
      <c r="G22" s="54">
        <f t="shared" si="8"/>
        <v>1097</v>
      </c>
      <c r="H22" s="54">
        <f t="shared" si="9"/>
        <v>920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5">
        <v>0</v>
      </c>
      <c r="O22" s="46"/>
    </row>
    <row r="23" spans="1:15" ht="13" customHeight="1" x14ac:dyDescent="0.2">
      <c r="A23" s="98" t="s">
        <v>38</v>
      </c>
      <c r="B23" s="104">
        <v>0</v>
      </c>
      <c r="C23" s="104">
        <f t="shared" si="4"/>
        <v>1</v>
      </c>
      <c r="D23" s="54">
        <f t="shared" si="5"/>
        <v>2702</v>
      </c>
      <c r="E23" s="54">
        <f t="shared" si="6"/>
        <v>2702</v>
      </c>
      <c r="F23" s="54">
        <f t="shared" si="7"/>
        <v>0</v>
      </c>
      <c r="G23" s="54">
        <f t="shared" si="8"/>
        <v>0</v>
      </c>
      <c r="H23" s="54">
        <f t="shared" si="9"/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5">
        <v>0</v>
      </c>
      <c r="O23" s="46"/>
    </row>
    <row r="24" spans="1:15" ht="13" customHeight="1" x14ac:dyDescent="0.2">
      <c r="A24" s="99" t="s">
        <v>37</v>
      </c>
      <c r="B24" s="105">
        <v>1</v>
      </c>
      <c r="C24" s="105">
        <f t="shared" si="4"/>
        <v>2</v>
      </c>
      <c r="D24" s="56">
        <f t="shared" si="5"/>
        <v>25004</v>
      </c>
      <c r="E24" s="56">
        <f t="shared" si="6"/>
        <v>16121</v>
      </c>
      <c r="F24" s="56">
        <f t="shared" si="7"/>
        <v>3254</v>
      </c>
      <c r="G24" s="56">
        <f t="shared" si="8"/>
        <v>5629</v>
      </c>
      <c r="H24" s="56">
        <f t="shared" si="9"/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7">
        <v>0</v>
      </c>
      <c r="O24" s="46"/>
    </row>
    <row r="25" spans="1:15" ht="13" customHeight="1" x14ac:dyDescent="0.2">
      <c r="A25" s="97" t="s">
        <v>36</v>
      </c>
      <c r="B25" s="103">
        <v>0</v>
      </c>
      <c r="C25" s="103">
        <f t="shared" si="4"/>
        <v>1</v>
      </c>
      <c r="D25" s="52">
        <f t="shared" si="5"/>
        <v>51</v>
      </c>
      <c r="E25" s="52">
        <f t="shared" si="6"/>
        <v>51</v>
      </c>
      <c r="F25" s="52">
        <f t="shared" si="7"/>
        <v>0</v>
      </c>
      <c r="G25" s="52">
        <f t="shared" si="8"/>
        <v>0</v>
      </c>
      <c r="H25" s="52">
        <f t="shared" si="9"/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3">
        <v>0</v>
      </c>
      <c r="O25" s="46"/>
    </row>
    <row r="26" spans="1:15" ht="13" customHeight="1" x14ac:dyDescent="0.2">
      <c r="A26" s="98" t="s">
        <v>35</v>
      </c>
      <c r="B26" s="104">
        <v>0</v>
      </c>
      <c r="C26" s="104">
        <f t="shared" si="4"/>
        <v>1</v>
      </c>
      <c r="D26" s="54">
        <f t="shared" si="5"/>
        <v>41</v>
      </c>
      <c r="E26" s="54">
        <f t="shared" si="6"/>
        <v>41</v>
      </c>
      <c r="F26" s="54">
        <f t="shared" si="7"/>
        <v>0</v>
      </c>
      <c r="G26" s="54">
        <f t="shared" si="8"/>
        <v>0</v>
      </c>
      <c r="H26" s="54">
        <f t="shared" si="9"/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5">
        <v>0</v>
      </c>
      <c r="O26" s="46"/>
    </row>
    <row r="27" spans="1:15" ht="13" customHeight="1" x14ac:dyDescent="0.2">
      <c r="A27" s="98" t="s">
        <v>34</v>
      </c>
      <c r="B27" s="104">
        <v>0</v>
      </c>
      <c r="C27" s="104">
        <f t="shared" si="4"/>
        <v>8</v>
      </c>
      <c r="D27" s="54">
        <f t="shared" si="5"/>
        <v>23347</v>
      </c>
      <c r="E27" s="54">
        <f t="shared" si="6"/>
        <v>6512</v>
      </c>
      <c r="F27" s="54">
        <f t="shared" si="7"/>
        <v>557</v>
      </c>
      <c r="G27" s="54">
        <f t="shared" si="8"/>
        <v>1238</v>
      </c>
      <c r="H27" s="54">
        <f t="shared" si="9"/>
        <v>15040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5">
        <v>0</v>
      </c>
      <c r="O27" s="46"/>
    </row>
    <row r="28" spans="1:15" ht="13" customHeight="1" x14ac:dyDescent="0.2">
      <c r="A28" s="98" t="s">
        <v>33</v>
      </c>
      <c r="B28" s="104">
        <v>0</v>
      </c>
      <c r="C28" s="104">
        <f t="shared" si="4"/>
        <v>0</v>
      </c>
      <c r="D28" s="54">
        <f t="shared" si="5"/>
        <v>0</v>
      </c>
      <c r="E28" s="54">
        <f t="shared" si="6"/>
        <v>0</v>
      </c>
      <c r="F28" s="54">
        <f t="shared" si="7"/>
        <v>0</v>
      </c>
      <c r="G28" s="54">
        <f t="shared" si="8"/>
        <v>0</v>
      </c>
      <c r="H28" s="54">
        <f t="shared" si="9"/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5">
        <v>0</v>
      </c>
      <c r="O28" s="46"/>
    </row>
    <row r="29" spans="1:15" ht="13" customHeight="1" x14ac:dyDescent="0.2">
      <c r="A29" s="99" t="s">
        <v>32</v>
      </c>
      <c r="B29" s="105">
        <v>1</v>
      </c>
      <c r="C29" s="105">
        <f t="shared" si="4"/>
        <v>5</v>
      </c>
      <c r="D29" s="56">
        <f t="shared" si="5"/>
        <v>23328</v>
      </c>
      <c r="E29" s="56">
        <f t="shared" si="6"/>
        <v>10877</v>
      </c>
      <c r="F29" s="56">
        <f t="shared" si="7"/>
        <v>2004</v>
      </c>
      <c r="G29" s="56">
        <f t="shared" si="8"/>
        <v>10400</v>
      </c>
      <c r="H29" s="56">
        <f t="shared" si="9"/>
        <v>47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7">
        <v>0</v>
      </c>
      <c r="O29" s="46"/>
    </row>
    <row r="30" spans="1:15" ht="13" customHeight="1" x14ac:dyDescent="0.2">
      <c r="A30" s="97" t="s">
        <v>31</v>
      </c>
      <c r="B30" s="103">
        <v>1</v>
      </c>
      <c r="C30" s="103">
        <f t="shared" si="4"/>
        <v>1</v>
      </c>
      <c r="D30" s="52">
        <f t="shared" si="5"/>
        <v>64819</v>
      </c>
      <c r="E30" s="52">
        <f t="shared" si="6"/>
        <v>57070</v>
      </c>
      <c r="F30" s="52">
        <f t="shared" si="7"/>
        <v>1069</v>
      </c>
      <c r="G30" s="52">
        <f t="shared" si="8"/>
        <v>6678</v>
      </c>
      <c r="H30" s="52">
        <f t="shared" si="9"/>
        <v>2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3">
        <v>0</v>
      </c>
      <c r="O30" s="46"/>
    </row>
    <row r="31" spans="1:15" ht="13" customHeight="1" x14ac:dyDescent="0.2">
      <c r="A31" s="98" t="s">
        <v>30</v>
      </c>
      <c r="B31" s="104">
        <v>1</v>
      </c>
      <c r="C31" s="104">
        <f t="shared" si="4"/>
        <v>3</v>
      </c>
      <c r="D31" s="54">
        <f t="shared" si="5"/>
        <v>25992</v>
      </c>
      <c r="E31" s="54">
        <f t="shared" si="6"/>
        <v>20445</v>
      </c>
      <c r="F31" s="54">
        <f t="shared" si="7"/>
        <v>2687.3</v>
      </c>
      <c r="G31" s="54">
        <f t="shared" si="8"/>
        <v>2859.7</v>
      </c>
      <c r="H31" s="54">
        <f t="shared" si="9"/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5">
        <v>0</v>
      </c>
      <c r="O31" s="46"/>
    </row>
    <row r="32" spans="1:15" ht="13" customHeight="1" x14ac:dyDescent="0.2">
      <c r="A32" s="98" t="s">
        <v>29</v>
      </c>
      <c r="B32" s="104">
        <v>0</v>
      </c>
      <c r="C32" s="104">
        <f t="shared" si="4"/>
        <v>0</v>
      </c>
      <c r="D32" s="106">
        <f t="shared" si="5"/>
        <v>0</v>
      </c>
      <c r="E32" s="106">
        <f t="shared" si="6"/>
        <v>0</v>
      </c>
      <c r="F32" s="106">
        <f t="shared" si="7"/>
        <v>0</v>
      </c>
      <c r="G32" s="106">
        <f t="shared" si="8"/>
        <v>0</v>
      </c>
      <c r="H32" s="106">
        <f t="shared" si="9"/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5">
        <v>0</v>
      </c>
      <c r="O32" s="46"/>
    </row>
    <row r="33" spans="1:15" ht="13" customHeight="1" x14ac:dyDescent="0.2">
      <c r="A33" s="98" t="s">
        <v>28</v>
      </c>
      <c r="B33" s="104">
        <v>0</v>
      </c>
      <c r="C33" s="104">
        <f t="shared" si="4"/>
        <v>0</v>
      </c>
      <c r="D33" s="54">
        <f t="shared" si="5"/>
        <v>0</v>
      </c>
      <c r="E33" s="54">
        <f t="shared" si="6"/>
        <v>0</v>
      </c>
      <c r="F33" s="54">
        <f t="shared" si="7"/>
        <v>0</v>
      </c>
      <c r="G33" s="54">
        <f t="shared" si="8"/>
        <v>0</v>
      </c>
      <c r="H33" s="54">
        <f t="shared" si="9"/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5">
        <v>0</v>
      </c>
      <c r="O33" s="46"/>
    </row>
    <row r="34" spans="1:15" ht="13" customHeight="1" x14ac:dyDescent="0.2">
      <c r="A34" s="99" t="s">
        <v>27</v>
      </c>
      <c r="B34" s="105">
        <v>2</v>
      </c>
      <c r="C34" s="105">
        <f t="shared" si="4"/>
        <v>2</v>
      </c>
      <c r="D34" s="56">
        <f t="shared" si="5"/>
        <v>42752</v>
      </c>
      <c r="E34" s="56">
        <f t="shared" si="6"/>
        <v>38176</v>
      </c>
      <c r="F34" s="56">
        <f t="shared" si="7"/>
        <v>3</v>
      </c>
      <c r="G34" s="56">
        <f t="shared" si="8"/>
        <v>4274</v>
      </c>
      <c r="H34" s="56">
        <f t="shared" si="9"/>
        <v>299</v>
      </c>
      <c r="I34" s="54">
        <v>0</v>
      </c>
      <c r="J34" s="54">
        <v>0</v>
      </c>
      <c r="K34" s="56">
        <v>0</v>
      </c>
      <c r="L34" s="56">
        <v>0</v>
      </c>
      <c r="M34" s="56">
        <v>0</v>
      </c>
      <c r="N34" s="57">
        <v>0</v>
      </c>
      <c r="O34" s="46"/>
    </row>
    <row r="35" spans="1:15" ht="13" customHeight="1" x14ac:dyDescent="0.2">
      <c r="A35" s="97" t="s">
        <v>26</v>
      </c>
      <c r="B35" s="103">
        <v>2</v>
      </c>
      <c r="C35" s="103">
        <f t="shared" si="4"/>
        <v>2</v>
      </c>
      <c r="D35" s="52">
        <f t="shared" si="5"/>
        <v>20546</v>
      </c>
      <c r="E35" s="52">
        <f t="shared" si="6"/>
        <v>17441</v>
      </c>
      <c r="F35" s="52">
        <f t="shared" si="7"/>
        <v>362</v>
      </c>
      <c r="G35" s="52">
        <f t="shared" si="8"/>
        <v>2665</v>
      </c>
      <c r="H35" s="52">
        <f t="shared" si="9"/>
        <v>78</v>
      </c>
      <c r="I35" s="52">
        <v>0</v>
      </c>
      <c r="J35" s="52">
        <v>0</v>
      </c>
      <c r="K35" s="58">
        <v>0</v>
      </c>
      <c r="L35" s="52">
        <v>0</v>
      </c>
      <c r="M35" s="52">
        <v>0</v>
      </c>
      <c r="N35" s="53">
        <v>0</v>
      </c>
      <c r="O35" s="46"/>
    </row>
    <row r="36" spans="1:15" ht="13" customHeight="1" x14ac:dyDescent="0.2">
      <c r="A36" s="98" t="s">
        <v>25</v>
      </c>
      <c r="B36" s="104">
        <v>0</v>
      </c>
      <c r="C36" s="104">
        <f t="shared" si="4"/>
        <v>0</v>
      </c>
      <c r="D36" s="54">
        <f t="shared" si="5"/>
        <v>0</v>
      </c>
      <c r="E36" s="54">
        <f t="shared" si="6"/>
        <v>0</v>
      </c>
      <c r="F36" s="54">
        <f t="shared" si="7"/>
        <v>0</v>
      </c>
      <c r="G36" s="54">
        <f t="shared" si="8"/>
        <v>0</v>
      </c>
      <c r="H36" s="54">
        <f t="shared" si="9"/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5">
        <v>0</v>
      </c>
      <c r="O36" s="46"/>
    </row>
    <row r="37" spans="1:15" ht="13" customHeight="1" x14ac:dyDescent="0.2">
      <c r="A37" s="98" t="s">
        <v>24</v>
      </c>
      <c r="B37" s="104">
        <v>0</v>
      </c>
      <c r="C37" s="104">
        <f t="shared" si="4"/>
        <v>1</v>
      </c>
      <c r="D37" s="54">
        <f t="shared" si="5"/>
        <v>770</v>
      </c>
      <c r="E37" s="54">
        <f t="shared" si="6"/>
        <v>89</v>
      </c>
      <c r="F37" s="54">
        <f t="shared" si="7"/>
        <v>118</v>
      </c>
      <c r="G37" s="54">
        <f t="shared" si="8"/>
        <v>66</v>
      </c>
      <c r="H37" s="54">
        <f t="shared" si="9"/>
        <v>497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5">
        <v>0</v>
      </c>
      <c r="O37" s="46"/>
    </row>
    <row r="38" spans="1:15" ht="13" customHeight="1" x14ac:dyDescent="0.2">
      <c r="A38" s="98" t="s">
        <v>23</v>
      </c>
      <c r="B38" s="104">
        <v>1</v>
      </c>
      <c r="C38" s="104">
        <f t="shared" si="4"/>
        <v>2</v>
      </c>
      <c r="D38" s="54">
        <f t="shared" si="5"/>
        <v>22319</v>
      </c>
      <c r="E38" s="54">
        <f t="shared" si="6"/>
        <v>10558</v>
      </c>
      <c r="F38" s="54">
        <f t="shared" si="7"/>
        <v>1509</v>
      </c>
      <c r="G38" s="54">
        <f t="shared" si="8"/>
        <v>4183</v>
      </c>
      <c r="H38" s="54">
        <f t="shared" si="9"/>
        <v>6069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5">
        <v>0</v>
      </c>
      <c r="O38" s="46"/>
    </row>
    <row r="39" spans="1:15" ht="13" customHeight="1" x14ac:dyDescent="0.2">
      <c r="A39" s="99" t="s">
        <v>22</v>
      </c>
      <c r="B39" s="105">
        <v>0</v>
      </c>
      <c r="C39" s="105">
        <f t="shared" si="4"/>
        <v>0</v>
      </c>
      <c r="D39" s="56">
        <f t="shared" si="5"/>
        <v>0</v>
      </c>
      <c r="E39" s="56">
        <f t="shared" si="6"/>
        <v>0</v>
      </c>
      <c r="F39" s="56">
        <f t="shared" si="7"/>
        <v>0</v>
      </c>
      <c r="G39" s="56">
        <f t="shared" si="8"/>
        <v>0</v>
      </c>
      <c r="H39" s="56">
        <f t="shared" si="9"/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6"/>
    </row>
    <row r="40" spans="1:15" ht="13" customHeight="1" x14ac:dyDescent="0.2">
      <c r="A40" s="97" t="s">
        <v>21</v>
      </c>
      <c r="B40" s="103">
        <v>0</v>
      </c>
      <c r="C40" s="103">
        <f t="shared" si="4"/>
        <v>1</v>
      </c>
      <c r="D40" s="52">
        <f t="shared" si="5"/>
        <v>1300</v>
      </c>
      <c r="E40" s="52">
        <f t="shared" si="6"/>
        <v>11</v>
      </c>
      <c r="F40" s="52">
        <f t="shared" si="7"/>
        <v>0</v>
      </c>
      <c r="G40" s="52">
        <f t="shared" si="8"/>
        <v>33</v>
      </c>
      <c r="H40" s="52">
        <f t="shared" si="9"/>
        <v>1256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3">
        <v>0</v>
      </c>
      <c r="O40" s="46"/>
    </row>
    <row r="41" spans="1:15" ht="13" customHeight="1" x14ac:dyDescent="0.2">
      <c r="A41" s="98" t="s">
        <v>20</v>
      </c>
      <c r="B41" s="104">
        <v>0</v>
      </c>
      <c r="C41" s="104">
        <f t="shared" si="4"/>
        <v>0</v>
      </c>
      <c r="D41" s="54">
        <f t="shared" si="5"/>
        <v>0</v>
      </c>
      <c r="E41" s="54">
        <f t="shared" si="6"/>
        <v>0</v>
      </c>
      <c r="F41" s="54">
        <f t="shared" si="7"/>
        <v>0</v>
      </c>
      <c r="G41" s="54">
        <f t="shared" si="8"/>
        <v>0</v>
      </c>
      <c r="H41" s="54">
        <f t="shared" si="9"/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5">
        <v>0</v>
      </c>
      <c r="O41" s="46"/>
    </row>
    <row r="42" spans="1:15" ht="13" customHeight="1" x14ac:dyDescent="0.2">
      <c r="A42" s="98" t="s">
        <v>19</v>
      </c>
      <c r="B42" s="104">
        <v>0</v>
      </c>
      <c r="C42" s="104">
        <f t="shared" si="4"/>
        <v>2</v>
      </c>
      <c r="D42" s="54">
        <f t="shared" si="5"/>
        <v>1114</v>
      </c>
      <c r="E42" s="54">
        <f t="shared" si="6"/>
        <v>14</v>
      </c>
      <c r="F42" s="54">
        <f t="shared" si="7"/>
        <v>20</v>
      </c>
      <c r="G42" s="54">
        <f t="shared" si="8"/>
        <v>507</v>
      </c>
      <c r="H42" s="54">
        <f t="shared" si="9"/>
        <v>573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5">
        <v>0</v>
      </c>
      <c r="O42" s="46"/>
    </row>
    <row r="43" spans="1:15" ht="13" customHeight="1" x14ac:dyDescent="0.2">
      <c r="A43" s="98" t="s">
        <v>18</v>
      </c>
      <c r="B43" s="104">
        <v>1</v>
      </c>
      <c r="C43" s="104">
        <f t="shared" si="4"/>
        <v>1</v>
      </c>
      <c r="D43" s="54">
        <f t="shared" si="5"/>
        <v>2384</v>
      </c>
      <c r="E43" s="54">
        <f t="shared" si="6"/>
        <v>814</v>
      </c>
      <c r="F43" s="54">
        <f t="shared" si="7"/>
        <v>935</v>
      </c>
      <c r="G43" s="54">
        <f t="shared" si="8"/>
        <v>605</v>
      </c>
      <c r="H43" s="54">
        <f t="shared" si="9"/>
        <v>30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5">
        <v>0</v>
      </c>
      <c r="O43" s="46"/>
    </row>
    <row r="44" spans="1:15" ht="13" customHeight="1" x14ac:dyDescent="0.2">
      <c r="A44" s="99" t="s">
        <v>17</v>
      </c>
      <c r="B44" s="105">
        <v>0</v>
      </c>
      <c r="C44" s="105">
        <f t="shared" si="4"/>
        <v>0</v>
      </c>
      <c r="D44" s="56">
        <f t="shared" si="5"/>
        <v>0</v>
      </c>
      <c r="E44" s="56">
        <f t="shared" si="6"/>
        <v>0</v>
      </c>
      <c r="F44" s="56">
        <f t="shared" si="7"/>
        <v>0</v>
      </c>
      <c r="G44" s="56">
        <f t="shared" si="8"/>
        <v>0</v>
      </c>
      <c r="H44" s="56">
        <f t="shared" si="9"/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46"/>
    </row>
    <row r="45" spans="1:15" ht="13" customHeight="1" x14ac:dyDescent="0.2">
      <c r="A45" s="97" t="s">
        <v>16</v>
      </c>
      <c r="B45" s="103">
        <v>1</v>
      </c>
      <c r="C45" s="103">
        <f t="shared" si="4"/>
        <v>2</v>
      </c>
      <c r="D45" s="52">
        <f t="shared" si="5"/>
        <v>5981</v>
      </c>
      <c r="E45" s="52">
        <f t="shared" si="6"/>
        <v>4752</v>
      </c>
      <c r="F45" s="52">
        <f t="shared" si="7"/>
        <v>343</v>
      </c>
      <c r="G45" s="52">
        <f t="shared" si="8"/>
        <v>135</v>
      </c>
      <c r="H45" s="52">
        <f t="shared" si="9"/>
        <v>751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3">
        <v>0</v>
      </c>
      <c r="O45" s="46"/>
    </row>
    <row r="46" spans="1:15" ht="13" customHeight="1" x14ac:dyDescent="0.2">
      <c r="A46" s="98" t="s">
        <v>15</v>
      </c>
      <c r="B46" s="104">
        <v>1</v>
      </c>
      <c r="C46" s="104">
        <f t="shared" si="4"/>
        <v>2</v>
      </c>
      <c r="D46" s="54">
        <f t="shared" si="5"/>
        <v>15756</v>
      </c>
      <c r="E46" s="54">
        <f t="shared" si="6"/>
        <v>2</v>
      </c>
      <c r="F46" s="54">
        <f t="shared" si="7"/>
        <v>40</v>
      </c>
      <c r="G46" s="54">
        <f t="shared" si="8"/>
        <v>82</v>
      </c>
      <c r="H46" s="54">
        <f t="shared" si="9"/>
        <v>15632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5">
        <v>0</v>
      </c>
      <c r="O46" s="46"/>
    </row>
    <row r="47" spans="1:15" ht="13" customHeight="1" x14ac:dyDescent="0.2">
      <c r="A47" s="98" t="s">
        <v>14</v>
      </c>
      <c r="B47" s="104">
        <v>0</v>
      </c>
      <c r="C47" s="104">
        <f t="shared" si="4"/>
        <v>1</v>
      </c>
      <c r="D47" s="54">
        <f t="shared" si="5"/>
        <v>662</v>
      </c>
      <c r="E47" s="54">
        <f t="shared" si="6"/>
        <v>662</v>
      </c>
      <c r="F47" s="54">
        <f t="shared" si="7"/>
        <v>0</v>
      </c>
      <c r="G47" s="54">
        <f t="shared" si="8"/>
        <v>0</v>
      </c>
      <c r="H47" s="54">
        <f t="shared" si="9"/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5">
        <v>0</v>
      </c>
      <c r="O47" s="46"/>
    </row>
    <row r="48" spans="1:15" ht="13" customHeight="1" x14ac:dyDescent="0.2">
      <c r="A48" s="98" t="s">
        <v>13</v>
      </c>
      <c r="B48" s="104">
        <v>0</v>
      </c>
      <c r="C48" s="104">
        <f t="shared" si="4"/>
        <v>0</v>
      </c>
      <c r="D48" s="106">
        <f t="shared" si="5"/>
        <v>0</v>
      </c>
      <c r="E48" s="106">
        <f t="shared" si="6"/>
        <v>0</v>
      </c>
      <c r="F48" s="106">
        <f t="shared" si="7"/>
        <v>0</v>
      </c>
      <c r="G48" s="106">
        <f t="shared" si="8"/>
        <v>0</v>
      </c>
      <c r="H48" s="106">
        <f t="shared" si="9"/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5">
        <v>0</v>
      </c>
      <c r="O48" s="46"/>
    </row>
    <row r="49" spans="1:21" ht="13" customHeight="1" x14ac:dyDescent="0.2">
      <c r="A49" s="99" t="s">
        <v>12</v>
      </c>
      <c r="B49" s="105">
        <v>0</v>
      </c>
      <c r="C49" s="105">
        <f t="shared" si="4"/>
        <v>0</v>
      </c>
      <c r="D49" s="56">
        <f t="shared" si="5"/>
        <v>0</v>
      </c>
      <c r="E49" s="56">
        <f t="shared" si="6"/>
        <v>0</v>
      </c>
      <c r="F49" s="56">
        <f t="shared" si="7"/>
        <v>0</v>
      </c>
      <c r="G49" s="56">
        <f t="shared" si="8"/>
        <v>0</v>
      </c>
      <c r="H49" s="56">
        <f t="shared" si="9"/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7">
        <v>0</v>
      </c>
      <c r="O49" s="46"/>
    </row>
    <row r="50" spans="1:21" ht="13" customHeight="1" x14ac:dyDescent="0.2">
      <c r="A50" s="97" t="s">
        <v>11</v>
      </c>
      <c r="B50" s="103">
        <v>1</v>
      </c>
      <c r="C50" s="103">
        <f t="shared" si="4"/>
        <v>1</v>
      </c>
      <c r="D50" s="58">
        <f t="shared" si="5"/>
        <v>10009</v>
      </c>
      <c r="E50" s="58">
        <f t="shared" si="6"/>
        <v>4168</v>
      </c>
      <c r="F50" s="58">
        <f t="shared" si="7"/>
        <v>498</v>
      </c>
      <c r="G50" s="58">
        <f t="shared" si="8"/>
        <v>5343</v>
      </c>
      <c r="H50" s="58">
        <f t="shared" si="9"/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3">
        <v>0</v>
      </c>
      <c r="O50" s="46"/>
    </row>
    <row r="51" spans="1:21" ht="13" customHeight="1" x14ac:dyDescent="0.2">
      <c r="A51" s="98" t="s">
        <v>10</v>
      </c>
      <c r="B51" s="104">
        <v>0</v>
      </c>
      <c r="C51" s="104">
        <f t="shared" si="4"/>
        <v>0</v>
      </c>
      <c r="D51" s="54">
        <f t="shared" si="5"/>
        <v>0</v>
      </c>
      <c r="E51" s="54">
        <f t="shared" si="6"/>
        <v>0</v>
      </c>
      <c r="F51" s="54">
        <f t="shared" si="7"/>
        <v>0</v>
      </c>
      <c r="G51" s="54">
        <f t="shared" si="8"/>
        <v>0</v>
      </c>
      <c r="H51" s="54">
        <f t="shared" si="9"/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5">
        <v>0</v>
      </c>
      <c r="O51" s="46"/>
    </row>
    <row r="52" spans="1:21" ht="13" customHeight="1" x14ac:dyDescent="0.2">
      <c r="A52" s="98" t="s">
        <v>9</v>
      </c>
      <c r="B52" s="104">
        <v>1</v>
      </c>
      <c r="C52" s="104">
        <f t="shared" si="4"/>
        <v>1</v>
      </c>
      <c r="D52" s="54">
        <f t="shared" si="5"/>
        <v>9501</v>
      </c>
      <c r="E52" s="54">
        <f t="shared" si="6"/>
        <v>8760</v>
      </c>
      <c r="F52" s="54">
        <f t="shared" si="7"/>
        <v>0</v>
      </c>
      <c r="G52" s="54">
        <f t="shared" si="8"/>
        <v>741</v>
      </c>
      <c r="H52" s="54">
        <f t="shared" si="9"/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5">
        <v>0</v>
      </c>
      <c r="O52" s="46"/>
    </row>
    <row r="53" spans="1:21" ht="13" customHeight="1" x14ac:dyDescent="0.2">
      <c r="A53" s="98" t="s">
        <v>8</v>
      </c>
      <c r="B53" s="104" t="s">
        <v>73</v>
      </c>
      <c r="C53" s="104">
        <f t="shared" si="4"/>
        <v>2</v>
      </c>
      <c r="D53" s="54">
        <f t="shared" si="5"/>
        <v>3165</v>
      </c>
      <c r="E53" s="54">
        <f t="shared" si="6"/>
        <v>3165</v>
      </c>
      <c r="F53" s="54">
        <f t="shared" si="7"/>
        <v>0</v>
      </c>
      <c r="G53" s="54">
        <f t="shared" si="8"/>
        <v>0</v>
      </c>
      <c r="H53" s="54">
        <f t="shared" si="9"/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5">
        <v>0</v>
      </c>
      <c r="O53" s="46"/>
    </row>
    <row r="54" spans="1:21" ht="13" customHeight="1" x14ac:dyDescent="0.2">
      <c r="A54" s="99" t="s">
        <v>7</v>
      </c>
      <c r="B54" s="105">
        <v>0</v>
      </c>
      <c r="C54" s="105">
        <f t="shared" si="4"/>
        <v>2</v>
      </c>
      <c r="D54" s="56">
        <f t="shared" si="5"/>
        <v>388</v>
      </c>
      <c r="E54" s="56">
        <f t="shared" si="6"/>
        <v>2</v>
      </c>
      <c r="F54" s="56">
        <f t="shared" si="7"/>
        <v>1</v>
      </c>
      <c r="G54" s="56">
        <f t="shared" si="8"/>
        <v>101</v>
      </c>
      <c r="H54" s="56">
        <f t="shared" si="9"/>
        <v>284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7">
        <v>0</v>
      </c>
      <c r="O54" s="46"/>
    </row>
    <row r="55" spans="1:21" ht="13" customHeight="1" x14ac:dyDescent="0.2">
      <c r="A55" s="97" t="s">
        <v>6</v>
      </c>
      <c r="B55" s="103">
        <v>0</v>
      </c>
      <c r="C55" s="103">
        <f t="shared" si="4"/>
        <v>2</v>
      </c>
      <c r="D55" s="58">
        <f t="shared" si="5"/>
        <v>306</v>
      </c>
      <c r="E55" s="58">
        <f t="shared" si="6"/>
        <v>0</v>
      </c>
      <c r="F55" s="58">
        <f t="shared" si="7"/>
        <v>0</v>
      </c>
      <c r="G55" s="58">
        <f t="shared" si="8"/>
        <v>0</v>
      </c>
      <c r="H55" s="58">
        <f t="shared" si="9"/>
        <v>306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3">
        <v>0</v>
      </c>
      <c r="O55" s="46"/>
    </row>
    <row r="56" spans="1:21" ht="13" customHeight="1" x14ac:dyDescent="0.2">
      <c r="A56" s="98" t="s">
        <v>5</v>
      </c>
      <c r="B56" s="104">
        <v>0</v>
      </c>
      <c r="C56" s="104">
        <f t="shared" si="4"/>
        <v>3</v>
      </c>
      <c r="D56" s="54">
        <f t="shared" si="5"/>
        <v>1929</v>
      </c>
      <c r="E56" s="54">
        <f t="shared" si="6"/>
        <v>438</v>
      </c>
      <c r="F56" s="54">
        <f t="shared" si="7"/>
        <v>291</v>
      </c>
      <c r="G56" s="54">
        <f t="shared" si="8"/>
        <v>1199</v>
      </c>
      <c r="H56" s="54">
        <f t="shared" si="9"/>
        <v>1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5">
        <v>0</v>
      </c>
      <c r="O56" s="46"/>
    </row>
    <row r="57" spans="1:21" ht="13" customHeight="1" x14ac:dyDescent="0.2">
      <c r="A57" s="98" t="s">
        <v>4</v>
      </c>
      <c r="B57" s="104">
        <v>0</v>
      </c>
      <c r="C57" s="104">
        <f t="shared" si="4"/>
        <v>1</v>
      </c>
      <c r="D57" s="54">
        <f t="shared" si="5"/>
        <v>1823</v>
      </c>
      <c r="E57" s="54">
        <f t="shared" si="6"/>
        <v>5</v>
      </c>
      <c r="F57" s="54">
        <f t="shared" si="7"/>
        <v>25</v>
      </c>
      <c r="G57" s="54">
        <f t="shared" si="8"/>
        <v>172</v>
      </c>
      <c r="H57" s="54">
        <f t="shared" si="9"/>
        <v>1621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5">
        <v>0</v>
      </c>
      <c r="O57" s="46"/>
    </row>
    <row r="58" spans="1:21" ht="13" customHeight="1" x14ac:dyDescent="0.2">
      <c r="A58" s="98" t="s">
        <v>3</v>
      </c>
      <c r="B58" s="104">
        <v>0</v>
      </c>
      <c r="C58" s="104">
        <f t="shared" si="4"/>
        <v>0</v>
      </c>
      <c r="D58" s="54">
        <f t="shared" si="5"/>
        <v>0</v>
      </c>
      <c r="E58" s="54">
        <f t="shared" si="6"/>
        <v>0</v>
      </c>
      <c r="F58" s="54">
        <f t="shared" si="7"/>
        <v>0</v>
      </c>
      <c r="G58" s="54">
        <f t="shared" si="8"/>
        <v>0</v>
      </c>
      <c r="H58" s="54">
        <f t="shared" si="9"/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5">
        <v>0</v>
      </c>
      <c r="O58" s="46"/>
    </row>
    <row r="59" spans="1:21" ht="13" customHeight="1" x14ac:dyDescent="0.2">
      <c r="A59" s="99" t="s">
        <v>2</v>
      </c>
      <c r="B59" s="105">
        <v>1</v>
      </c>
      <c r="C59" s="105">
        <f t="shared" si="4"/>
        <v>2</v>
      </c>
      <c r="D59" s="56">
        <f t="shared" si="5"/>
        <v>7084</v>
      </c>
      <c r="E59" s="56">
        <f t="shared" si="6"/>
        <v>6374</v>
      </c>
      <c r="F59" s="56">
        <f t="shared" si="7"/>
        <v>4</v>
      </c>
      <c r="G59" s="56">
        <f t="shared" si="8"/>
        <v>134</v>
      </c>
      <c r="H59" s="56">
        <f t="shared" si="9"/>
        <v>572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7">
        <v>0</v>
      </c>
      <c r="O59" s="46"/>
    </row>
    <row r="60" spans="1:21" ht="13" customHeight="1" x14ac:dyDescent="0.2">
      <c r="A60" s="98" t="s">
        <v>1</v>
      </c>
      <c r="B60" s="103">
        <v>1</v>
      </c>
      <c r="C60" s="103">
        <f t="shared" si="4"/>
        <v>4</v>
      </c>
      <c r="D60" s="52">
        <f t="shared" si="5"/>
        <v>5996</v>
      </c>
      <c r="E60" s="52">
        <f t="shared" si="6"/>
        <v>3734</v>
      </c>
      <c r="F60" s="52">
        <f t="shared" si="7"/>
        <v>81</v>
      </c>
      <c r="G60" s="52">
        <f t="shared" si="8"/>
        <v>2012</v>
      </c>
      <c r="H60" s="52">
        <f t="shared" si="9"/>
        <v>169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3">
        <v>0</v>
      </c>
      <c r="O60" s="46"/>
    </row>
    <row r="61" spans="1:21" ht="13" customHeight="1" x14ac:dyDescent="0.2">
      <c r="A61" s="100" t="s">
        <v>0</v>
      </c>
      <c r="B61" s="107">
        <v>0</v>
      </c>
      <c r="C61" s="107">
        <f t="shared" si="4"/>
        <v>11</v>
      </c>
      <c r="D61" s="59">
        <f t="shared" si="5"/>
        <v>23462</v>
      </c>
      <c r="E61" s="59">
        <f t="shared" si="6"/>
        <v>10607</v>
      </c>
      <c r="F61" s="59">
        <f t="shared" si="7"/>
        <v>3931</v>
      </c>
      <c r="G61" s="59">
        <f t="shared" si="8"/>
        <v>4977</v>
      </c>
      <c r="H61" s="59">
        <f t="shared" si="9"/>
        <v>3947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60">
        <v>0</v>
      </c>
      <c r="O61" s="46"/>
    </row>
    <row r="62" spans="1:21" ht="13" customHeight="1" x14ac:dyDescent="0.2">
      <c r="A62" s="101" t="s">
        <v>60</v>
      </c>
      <c r="B62" s="101"/>
      <c r="C62" s="101"/>
      <c r="D62" s="101"/>
      <c r="E62" s="101"/>
      <c r="F62" s="101"/>
      <c r="G62" s="101"/>
      <c r="H62" s="101"/>
      <c r="I62" s="101" t="s">
        <v>65</v>
      </c>
      <c r="J62" s="101"/>
      <c r="K62" s="101"/>
      <c r="L62" s="101"/>
      <c r="M62" s="101"/>
      <c r="N62" s="101"/>
      <c r="O62" s="2"/>
      <c r="P62" s="2"/>
      <c r="Q62" s="2"/>
      <c r="R62" s="2"/>
      <c r="S62" s="2"/>
      <c r="T62" s="2"/>
      <c r="U62" s="2"/>
    </row>
    <row r="63" spans="1:21" ht="13" customHeight="1" x14ac:dyDescent="0.2">
      <c r="A63" s="108" t="s">
        <v>72</v>
      </c>
      <c r="B63" s="102"/>
      <c r="C63" s="102"/>
      <c r="D63" s="102"/>
      <c r="E63" s="102"/>
      <c r="F63" s="102"/>
      <c r="G63" s="102"/>
      <c r="H63" s="102"/>
      <c r="I63" s="102" t="s">
        <v>66</v>
      </c>
      <c r="J63" s="102"/>
      <c r="K63" s="102"/>
      <c r="L63" s="102"/>
      <c r="M63" s="102"/>
      <c r="N63" s="102"/>
    </row>
    <row r="67" spans="1:22" ht="13" customHeight="1" x14ac:dyDescent="0.2">
      <c r="A67" s="45" t="s">
        <v>77</v>
      </c>
    </row>
    <row r="68" spans="1:22" ht="13" customHeight="1" x14ac:dyDescent="0.2">
      <c r="A68" s="43"/>
      <c r="B68" s="48" t="s">
        <v>59</v>
      </c>
      <c r="C68" s="43"/>
      <c r="D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ht="13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2" ht="13" customHeight="1" x14ac:dyDescent="0.2">
      <c r="A70" s="42"/>
      <c r="B70" s="40"/>
      <c r="C70" s="39" t="s">
        <v>67</v>
      </c>
      <c r="D70" s="38"/>
      <c r="E70" s="39"/>
      <c r="F70" s="39"/>
      <c r="G70" s="38"/>
      <c r="H70" s="41"/>
      <c r="I70" s="40" t="s">
        <v>68</v>
      </c>
      <c r="J70" s="38"/>
      <c r="K70" s="39"/>
      <c r="L70" s="39"/>
      <c r="M70" s="38"/>
      <c r="N70" s="37"/>
      <c r="O70" s="3"/>
    </row>
    <row r="71" spans="1:22" ht="13" customHeight="1" x14ac:dyDescent="0.2">
      <c r="A71" s="36" t="s">
        <v>57</v>
      </c>
      <c r="B71" s="21"/>
      <c r="C71" s="35"/>
      <c r="D71" s="35"/>
      <c r="E71" s="35"/>
      <c r="F71" s="35"/>
      <c r="G71" s="35"/>
      <c r="H71" s="20"/>
      <c r="I71" s="21"/>
      <c r="J71" s="35"/>
      <c r="K71" s="35"/>
      <c r="L71" s="35"/>
      <c r="M71" s="35"/>
      <c r="N71" s="34"/>
      <c r="O71" s="3"/>
    </row>
    <row r="72" spans="1:22" ht="13" customHeight="1" x14ac:dyDescent="0.2">
      <c r="A72" s="33"/>
      <c r="B72" s="30"/>
      <c r="C72" s="32"/>
      <c r="D72" s="30" t="s">
        <v>56</v>
      </c>
      <c r="E72" s="29"/>
      <c r="F72" s="29"/>
      <c r="G72" s="29"/>
      <c r="H72" s="32"/>
      <c r="I72" s="31"/>
      <c r="J72" s="30" t="s">
        <v>56</v>
      </c>
      <c r="K72" s="29"/>
      <c r="L72" s="29"/>
      <c r="M72" s="29"/>
      <c r="N72" s="28"/>
      <c r="O72" s="3"/>
    </row>
    <row r="73" spans="1:22" ht="13" customHeight="1" x14ac:dyDescent="0.2">
      <c r="A73" s="22" t="s">
        <v>55</v>
      </c>
      <c r="B73" s="47" t="s">
        <v>54</v>
      </c>
      <c r="C73" s="63"/>
      <c r="D73" s="25"/>
      <c r="E73" s="24"/>
      <c r="F73" s="24"/>
      <c r="G73" s="24"/>
      <c r="H73" s="27"/>
      <c r="I73" s="26" t="s">
        <v>53</v>
      </c>
      <c r="J73" s="25"/>
      <c r="K73" s="24"/>
      <c r="L73" s="24"/>
      <c r="M73" s="24"/>
      <c r="N73" s="23"/>
      <c r="O73" s="3"/>
    </row>
    <row r="74" spans="1:22" ht="13" customHeight="1" x14ac:dyDescent="0.2">
      <c r="A74" s="22" t="s">
        <v>52</v>
      </c>
      <c r="B74" s="21"/>
      <c r="C74" s="20"/>
      <c r="D74" s="19" t="s">
        <v>51</v>
      </c>
      <c r="E74" s="19" t="s">
        <v>50</v>
      </c>
      <c r="F74" s="19" t="s">
        <v>49</v>
      </c>
      <c r="G74" s="19" t="s">
        <v>48</v>
      </c>
      <c r="H74" s="19" t="s">
        <v>47</v>
      </c>
      <c r="I74" s="19"/>
      <c r="J74" s="19" t="s">
        <v>51</v>
      </c>
      <c r="K74" s="19" t="s">
        <v>50</v>
      </c>
      <c r="L74" s="19" t="s">
        <v>49</v>
      </c>
      <c r="M74" s="19" t="s">
        <v>48</v>
      </c>
      <c r="N74" s="18" t="s">
        <v>47</v>
      </c>
      <c r="O74" s="3"/>
    </row>
    <row r="75" spans="1:22" ht="13" customHeight="1" x14ac:dyDescent="0.2">
      <c r="A75" s="93" t="s">
        <v>74</v>
      </c>
      <c r="B75" s="17"/>
      <c r="C75" s="61">
        <v>18</v>
      </c>
      <c r="D75" s="49">
        <v>217159</v>
      </c>
      <c r="E75" s="49">
        <v>167957</v>
      </c>
      <c r="F75" s="49">
        <v>14662</v>
      </c>
      <c r="G75" s="49">
        <v>28140</v>
      </c>
      <c r="H75" s="49">
        <v>6400</v>
      </c>
      <c r="I75" s="49">
        <v>40</v>
      </c>
      <c r="J75" s="49">
        <v>86590</v>
      </c>
      <c r="K75" s="49">
        <v>13021</v>
      </c>
      <c r="L75" s="49">
        <v>4658.3</v>
      </c>
      <c r="M75" s="49">
        <v>14634.7</v>
      </c>
      <c r="N75" s="51">
        <v>54276</v>
      </c>
      <c r="O75" s="3"/>
    </row>
    <row r="76" spans="1:22" ht="13" customHeight="1" x14ac:dyDescent="0.2">
      <c r="A76" s="93" t="s">
        <v>75</v>
      </c>
      <c r="B76" s="17"/>
      <c r="C76" s="61">
        <v>18</v>
      </c>
      <c r="D76" s="49">
        <v>217159</v>
      </c>
      <c r="E76" s="49">
        <v>167957</v>
      </c>
      <c r="F76" s="49">
        <v>14662</v>
      </c>
      <c r="G76" s="49">
        <v>28140</v>
      </c>
      <c r="H76" s="49">
        <v>6400</v>
      </c>
      <c r="I76" s="49">
        <v>40</v>
      </c>
      <c r="J76" s="49">
        <v>86590</v>
      </c>
      <c r="K76" s="49">
        <v>13021</v>
      </c>
      <c r="L76" s="49">
        <v>4658.3</v>
      </c>
      <c r="M76" s="49">
        <v>14634.7</v>
      </c>
      <c r="N76" s="51">
        <v>54276</v>
      </c>
      <c r="O76" s="3"/>
    </row>
    <row r="77" spans="1:22" ht="13" customHeight="1" x14ac:dyDescent="0.2">
      <c r="A77" s="93" t="s">
        <v>76</v>
      </c>
      <c r="B77" s="17"/>
      <c r="C77" s="61">
        <f>SUM(C78:C124)</f>
        <v>18</v>
      </c>
      <c r="D77" s="61">
        <f t="shared" ref="D77:N77" si="10">SUM(D78:D124)</f>
        <v>217159</v>
      </c>
      <c r="E77" s="61">
        <f t="shared" si="10"/>
        <v>167957</v>
      </c>
      <c r="F77" s="61">
        <f t="shared" si="10"/>
        <v>14662</v>
      </c>
      <c r="G77" s="61">
        <f t="shared" si="10"/>
        <v>28140</v>
      </c>
      <c r="H77" s="61">
        <f t="shared" si="10"/>
        <v>6400</v>
      </c>
      <c r="I77" s="61">
        <f t="shared" si="10"/>
        <v>40</v>
      </c>
      <c r="J77" s="61">
        <f t="shared" si="10"/>
        <v>86799</v>
      </c>
      <c r="K77" s="61">
        <f t="shared" si="10"/>
        <v>12990</v>
      </c>
      <c r="L77" s="61">
        <f t="shared" si="10"/>
        <v>4717.3</v>
      </c>
      <c r="M77" s="61">
        <f t="shared" si="10"/>
        <v>14598.7</v>
      </c>
      <c r="N77" s="61">
        <f t="shared" si="10"/>
        <v>54493</v>
      </c>
      <c r="O77" s="3"/>
    </row>
    <row r="78" spans="1:22" ht="13" customHeight="1" x14ac:dyDescent="0.2">
      <c r="A78" s="14" t="s">
        <v>46</v>
      </c>
      <c r="B78" s="10"/>
      <c r="C78" s="58">
        <v>1</v>
      </c>
      <c r="D78" s="52">
        <f>SUM(E78:H78)</f>
        <v>35534</v>
      </c>
      <c r="E78" s="52">
        <v>30966</v>
      </c>
      <c r="F78" s="52">
        <v>4568</v>
      </c>
      <c r="G78" s="52">
        <v>0</v>
      </c>
      <c r="H78" s="52">
        <v>0</v>
      </c>
      <c r="I78" s="52">
        <v>8</v>
      </c>
      <c r="J78" s="52">
        <f>SUM(K78:N78)</f>
        <v>36465</v>
      </c>
      <c r="K78" s="52">
        <v>8857</v>
      </c>
      <c r="L78" s="52">
        <v>3447</v>
      </c>
      <c r="M78" s="52">
        <v>5251</v>
      </c>
      <c r="N78" s="53">
        <v>18910</v>
      </c>
      <c r="O78" s="3"/>
    </row>
    <row r="79" spans="1:22" ht="13" customHeight="1" x14ac:dyDescent="0.2">
      <c r="A79" s="13" t="s">
        <v>45</v>
      </c>
      <c r="B79" s="6"/>
      <c r="C79" s="106">
        <v>2</v>
      </c>
      <c r="D79" s="54">
        <f>SUM(E79:H79)</f>
        <v>45366</v>
      </c>
      <c r="E79" s="54">
        <v>37752</v>
      </c>
      <c r="F79" s="54">
        <v>631</v>
      </c>
      <c r="G79" s="54">
        <v>2958</v>
      </c>
      <c r="H79" s="54">
        <v>4025</v>
      </c>
      <c r="I79" s="54">
        <v>1</v>
      </c>
      <c r="J79" s="54">
        <f t="shared" ref="J79:J124" si="11">SUM(K79:N79)</f>
        <v>4727</v>
      </c>
      <c r="K79" s="54">
        <v>26</v>
      </c>
      <c r="L79" s="54">
        <v>36</v>
      </c>
      <c r="M79" s="54">
        <v>365</v>
      </c>
      <c r="N79" s="55">
        <v>4300</v>
      </c>
      <c r="O79" s="3"/>
    </row>
    <row r="80" spans="1:22" ht="13" customHeight="1" x14ac:dyDescent="0.2">
      <c r="A80" s="13" t="s">
        <v>44</v>
      </c>
      <c r="B80" s="6"/>
      <c r="C80" s="106">
        <v>0</v>
      </c>
      <c r="D80" s="54">
        <f t="shared" ref="D80:D124" si="12">SUM(E80:H80)</f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f t="shared" si="11"/>
        <v>0</v>
      </c>
      <c r="K80" s="54">
        <v>0</v>
      </c>
      <c r="L80" s="54">
        <v>0</v>
      </c>
      <c r="M80" s="54">
        <v>0</v>
      </c>
      <c r="N80" s="55">
        <v>0</v>
      </c>
      <c r="O80" s="3"/>
    </row>
    <row r="81" spans="1:15" ht="13" customHeight="1" x14ac:dyDescent="0.2">
      <c r="A81" s="13" t="s">
        <v>43</v>
      </c>
      <c r="B81" s="6"/>
      <c r="C81" s="106">
        <v>0</v>
      </c>
      <c r="D81" s="54">
        <f t="shared" si="12"/>
        <v>0</v>
      </c>
      <c r="E81" s="54">
        <v>0</v>
      </c>
      <c r="F81" s="54">
        <v>0</v>
      </c>
      <c r="G81" s="54">
        <v>0</v>
      </c>
      <c r="H81" s="54">
        <v>0</v>
      </c>
      <c r="I81" s="54">
        <v>4</v>
      </c>
      <c r="J81" s="54">
        <f t="shared" si="11"/>
        <v>12190</v>
      </c>
      <c r="K81" s="54">
        <v>353</v>
      </c>
      <c r="L81" s="54">
        <f>125+224+120+2</f>
        <v>471</v>
      </c>
      <c r="M81" s="54">
        <f>879+389+2727+4</f>
        <v>3999</v>
      </c>
      <c r="N81" s="55">
        <f>451+6668+214+34</f>
        <v>7367</v>
      </c>
      <c r="O81" s="3"/>
    </row>
    <row r="82" spans="1:15" ht="13" customHeight="1" x14ac:dyDescent="0.2">
      <c r="A82" s="12" t="s">
        <v>42</v>
      </c>
      <c r="B82" s="8"/>
      <c r="C82" s="109">
        <v>2</v>
      </c>
      <c r="D82" s="56">
        <f t="shared" si="12"/>
        <v>9465</v>
      </c>
      <c r="E82" s="56">
        <v>7213</v>
      </c>
      <c r="F82" s="56">
        <v>13</v>
      </c>
      <c r="G82" s="56">
        <v>162</v>
      </c>
      <c r="H82" s="56">
        <v>2077</v>
      </c>
      <c r="I82" s="56">
        <v>0</v>
      </c>
      <c r="J82" s="56">
        <f t="shared" si="11"/>
        <v>0</v>
      </c>
      <c r="K82" s="56">
        <v>0</v>
      </c>
      <c r="L82" s="56">
        <v>0</v>
      </c>
      <c r="M82" s="56">
        <v>0</v>
      </c>
      <c r="N82" s="57">
        <v>0</v>
      </c>
      <c r="O82" s="3"/>
    </row>
    <row r="83" spans="1:15" ht="13" customHeight="1" x14ac:dyDescent="0.2">
      <c r="A83" s="11" t="s">
        <v>41</v>
      </c>
      <c r="B83" s="10"/>
      <c r="C83" s="58">
        <v>0</v>
      </c>
      <c r="D83" s="52">
        <f t="shared" si="12"/>
        <v>0</v>
      </c>
      <c r="E83" s="52">
        <v>0</v>
      </c>
      <c r="F83" s="52">
        <v>0</v>
      </c>
      <c r="G83" s="52">
        <v>0</v>
      </c>
      <c r="H83" s="52">
        <v>0</v>
      </c>
      <c r="I83" s="52">
        <v>2</v>
      </c>
      <c r="J83" s="52">
        <f t="shared" si="11"/>
        <v>1576</v>
      </c>
      <c r="K83" s="52">
        <v>413</v>
      </c>
      <c r="L83" s="52">
        <v>22</v>
      </c>
      <c r="M83" s="52">
        <v>612</v>
      </c>
      <c r="N83" s="53">
        <v>529</v>
      </c>
      <c r="O83" s="3"/>
    </row>
    <row r="84" spans="1:15" ht="13" customHeight="1" x14ac:dyDescent="0.2">
      <c r="A84" s="7" t="s">
        <v>40</v>
      </c>
      <c r="B84" s="6"/>
      <c r="C84" s="106">
        <v>0</v>
      </c>
      <c r="D84" s="106">
        <f t="shared" si="12"/>
        <v>0</v>
      </c>
      <c r="E84" s="106">
        <v>0</v>
      </c>
      <c r="F84" s="106">
        <v>0</v>
      </c>
      <c r="G84" s="106">
        <v>0</v>
      </c>
      <c r="H84" s="106">
        <v>0</v>
      </c>
      <c r="I84" s="54">
        <v>0</v>
      </c>
      <c r="J84" s="106">
        <f t="shared" si="11"/>
        <v>0</v>
      </c>
      <c r="K84" s="106">
        <v>0</v>
      </c>
      <c r="L84" s="106">
        <v>0</v>
      </c>
      <c r="M84" s="106">
        <v>0</v>
      </c>
      <c r="N84" s="110">
        <v>0</v>
      </c>
      <c r="O84" s="3"/>
    </row>
    <row r="85" spans="1:15" ht="13" customHeight="1" x14ac:dyDescent="0.2">
      <c r="A85" s="7" t="s">
        <v>39</v>
      </c>
      <c r="B85" s="6"/>
      <c r="C85" s="106">
        <v>0</v>
      </c>
      <c r="D85" s="54">
        <f t="shared" si="12"/>
        <v>0</v>
      </c>
      <c r="E85" s="54">
        <v>0</v>
      </c>
      <c r="F85" s="54">
        <v>0</v>
      </c>
      <c r="G85" s="54">
        <v>0</v>
      </c>
      <c r="H85" s="54">
        <v>0</v>
      </c>
      <c r="I85" s="54">
        <v>2</v>
      </c>
      <c r="J85" s="54">
        <f t="shared" si="11"/>
        <v>2091</v>
      </c>
      <c r="K85" s="54">
        <v>19</v>
      </c>
      <c r="L85" s="54">
        <v>55</v>
      </c>
      <c r="M85" s="54">
        <v>1097</v>
      </c>
      <c r="N85" s="55">
        <v>920</v>
      </c>
      <c r="O85" s="3"/>
    </row>
    <row r="86" spans="1:15" ht="13" customHeight="1" x14ac:dyDescent="0.2">
      <c r="A86" s="7" t="s">
        <v>38</v>
      </c>
      <c r="B86" s="6"/>
      <c r="C86" s="106">
        <v>0</v>
      </c>
      <c r="D86" s="54">
        <f t="shared" si="12"/>
        <v>0</v>
      </c>
      <c r="E86" s="54">
        <v>0</v>
      </c>
      <c r="F86" s="54">
        <v>0</v>
      </c>
      <c r="G86" s="54">
        <v>0</v>
      </c>
      <c r="H86" s="54">
        <v>0</v>
      </c>
      <c r="I86" s="54">
        <v>1</v>
      </c>
      <c r="J86" s="54">
        <f t="shared" si="11"/>
        <v>2702</v>
      </c>
      <c r="K86" s="54">
        <v>2702</v>
      </c>
      <c r="L86" s="54">
        <v>0</v>
      </c>
      <c r="M86" s="54">
        <v>0</v>
      </c>
      <c r="N86" s="55">
        <v>0</v>
      </c>
      <c r="O86" s="3"/>
    </row>
    <row r="87" spans="1:15" ht="13" customHeight="1" x14ac:dyDescent="0.2">
      <c r="A87" s="9" t="s">
        <v>37</v>
      </c>
      <c r="B87" s="8"/>
      <c r="C87" s="109">
        <v>1</v>
      </c>
      <c r="D87" s="56">
        <f t="shared" si="12"/>
        <v>24915</v>
      </c>
      <c r="E87" s="56">
        <v>16032</v>
      </c>
      <c r="F87" s="56">
        <v>3254</v>
      </c>
      <c r="G87" s="56">
        <v>5629</v>
      </c>
      <c r="H87" s="56">
        <v>0</v>
      </c>
      <c r="I87" s="56">
        <v>1</v>
      </c>
      <c r="J87" s="56">
        <f t="shared" si="11"/>
        <v>89</v>
      </c>
      <c r="K87" s="56">
        <v>89</v>
      </c>
      <c r="L87" s="56">
        <v>0</v>
      </c>
      <c r="M87" s="56">
        <v>0</v>
      </c>
      <c r="N87" s="57">
        <v>0</v>
      </c>
      <c r="O87" s="3"/>
    </row>
    <row r="88" spans="1:15" ht="13" customHeight="1" x14ac:dyDescent="0.2">
      <c r="A88" s="11" t="s">
        <v>36</v>
      </c>
      <c r="B88" s="10"/>
      <c r="C88" s="58">
        <v>0</v>
      </c>
      <c r="D88" s="52">
        <f t="shared" si="12"/>
        <v>0</v>
      </c>
      <c r="E88" s="52">
        <v>0</v>
      </c>
      <c r="F88" s="52">
        <v>0</v>
      </c>
      <c r="G88" s="52">
        <v>0</v>
      </c>
      <c r="H88" s="52">
        <v>0</v>
      </c>
      <c r="I88" s="52">
        <v>1</v>
      </c>
      <c r="J88" s="52">
        <f t="shared" si="11"/>
        <v>51</v>
      </c>
      <c r="K88" s="52">
        <v>51</v>
      </c>
      <c r="L88" s="52">
        <v>0</v>
      </c>
      <c r="M88" s="52">
        <v>0</v>
      </c>
      <c r="N88" s="53">
        <v>0</v>
      </c>
      <c r="O88" s="3"/>
    </row>
    <row r="89" spans="1:15" ht="13" customHeight="1" x14ac:dyDescent="0.2">
      <c r="A89" s="7" t="s">
        <v>35</v>
      </c>
      <c r="B89" s="6"/>
      <c r="C89" s="106">
        <v>0</v>
      </c>
      <c r="D89" s="54">
        <f t="shared" si="12"/>
        <v>0</v>
      </c>
      <c r="E89" s="54">
        <v>0</v>
      </c>
      <c r="F89" s="54">
        <v>0</v>
      </c>
      <c r="G89" s="54">
        <v>0</v>
      </c>
      <c r="H89" s="54">
        <v>0</v>
      </c>
      <c r="I89" s="54">
        <v>1</v>
      </c>
      <c r="J89" s="54">
        <f t="shared" si="11"/>
        <v>41</v>
      </c>
      <c r="K89" s="54">
        <v>41</v>
      </c>
      <c r="L89" s="54">
        <v>0</v>
      </c>
      <c r="M89" s="54">
        <v>0</v>
      </c>
      <c r="N89" s="55">
        <v>0</v>
      </c>
      <c r="O89" s="3"/>
    </row>
    <row r="90" spans="1:15" ht="13" customHeight="1" x14ac:dyDescent="0.2">
      <c r="A90" s="7" t="s">
        <v>34</v>
      </c>
      <c r="B90" s="6"/>
      <c r="C90" s="106">
        <v>0</v>
      </c>
      <c r="D90" s="54">
        <f t="shared" si="12"/>
        <v>0</v>
      </c>
      <c r="E90" s="54">
        <v>0</v>
      </c>
      <c r="F90" s="54">
        <v>0</v>
      </c>
      <c r="G90" s="54">
        <v>0</v>
      </c>
      <c r="H90" s="54">
        <v>0</v>
      </c>
      <c r="I90" s="54">
        <v>1</v>
      </c>
      <c r="J90" s="54">
        <f t="shared" si="11"/>
        <v>380</v>
      </c>
      <c r="K90" s="54">
        <v>0</v>
      </c>
      <c r="L90" s="54">
        <v>4</v>
      </c>
      <c r="M90" s="54">
        <v>0</v>
      </c>
      <c r="N90" s="55">
        <v>376</v>
      </c>
      <c r="O90" s="3"/>
    </row>
    <row r="91" spans="1:15" ht="13" customHeight="1" x14ac:dyDescent="0.2">
      <c r="A91" s="7" t="s">
        <v>33</v>
      </c>
      <c r="B91" s="6"/>
      <c r="C91" s="106">
        <v>0</v>
      </c>
      <c r="D91" s="54">
        <f t="shared" si="12"/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f t="shared" si="11"/>
        <v>0</v>
      </c>
      <c r="K91" s="54">
        <v>0</v>
      </c>
      <c r="L91" s="54">
        <v>0</v>
      </c>
      <c r="M91" s="54">
        <v>0</v>
      </c>
      <c r="N91" s="55">
        <v>0</v>
      </c>
      <c r="O91" s="3"/>
    </row>
    <row r="92" spans="1:15" ht="13" customHeight="1" x14ac:dyDescent="0.2">
      <c r="A92" s="9" t="s">
        <v>32</v>
      </c>
      <c r="B92" s="8"/>
      <c r="C92" s="109">
        <v>0</v>
      </c>
      <c r="D92" s="56">
        <f t="shared" si="12"/>
        <v>0</v>
      </c>
      <c r="E92" s="56">
        <v>0</v>
      </c>
      <c r="F92" s="56">
        <v>0</v>
      </c>
      <c r="G92" s="56">
        <v>0</v>
      </c>
      <c r="H92" s="56">
        <v>0</v>
      </c>
      <c r="I92" s="56">
        <v>3</v>
      </c>
      <c r="J92" s="56">
        <f t="shared" si="11"/>
        <v>763</v>
      </c>
      <c r="K92" s="56">
        <v>230</v>
      </c>
      <c r="L92" s="56">
        <f>1+35+77</f>
        <v>113</v>
      </c>
      <c r="M92" s="56">
        <f>245+174</f>
        <v>419</v>
      </c>
      <c r="N92" s="57">
        <v>1</v>
      </c>
      <c r="O92" s="3"/>
    </row>
    <row r="93" spans="1:15" ht="13" customHeight="1" x14ac:dyDescent="0.2">
      <c r="A93" s="11" t="s">
        <v>31</v>
      </c>
      <c r="B93" s="10"/>
      <c r="C93" s="58">
        <v>0</v>
      </c>
      <c r="D93" s="52">
        <f t="shared" si="12"/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f t="shared" si="11"/>
        <v>0</v>
      </c>
      <c r="K93" s="52">
        <v>0</v>
      </c>
      <c r="L93" s="52">
        <v>0</v>
      </c>
      <c r="M93" s="52">
        <v>0</v>
      </c>
      <c r="N93" s="53">
        <v>0</v>
      </c>
      <c r="O93" s="3"/>
    </row>
    <row r="94" spans="1:15" ht="13" customHeight="1" x14ac:dyDescent="0.2">
      <c r="A94" s="7" t="s">
        <v>30</v>
      </c>
      <c r="B94" s="6"/>
      <c r="C94" s="106">
        <v>1</v>
      </c>
      <c r="D94" s="54">
        <f t="shared" si="12"/>
        <v>25958</v>
      </c>
      <c r="E94" s="54">
        <v>20421</v>
      </c>
      <c r="F94" s="54">
        <v>2687</v>
      </c>
      <c r="G94" s="54">
        <v>2850</v>
      </c>
      <c r="H94" s="54">
        <v>0</v>
      </c>
      <c r="I94" s="54">
        <v>1</v>
      </c>
      <c r="J94" s="54">
        <f t="shared" si="11"/>
        <v>10</v>
      </c>
      <c r="K94" s="54">
        <v>0</v>
      </c>
      <c r="L94" s="54">
        <v>0.3</v>
      </c>
      <c r="M94" s="54">
        <v>9.6999999999999993</v>
      </c>
      <c r="N94" s="55">
        <v>0</v>
      </c>
      <c r="O94" s="3"/>
    </row>
    <row r="95" spans="1:15" ht="13" customHeight="1" x14ac:dyDescent="0.2">
      <c r="A95" s="7" t="s">
        <v>29</v>
      </c>
      <c r="B95" s="6"/>
      <c r="C95" s="106">
        <v>0</v>
      </c>
      <c r="D95" s="106">
        <f t="shared" si="12"/>
        <v>0</v>
      </c>
      <c r="E95" s="106">
        <v>0</v>
      </c>
      <c r="F95" s="106">
        <v>0</v>
      </c>
      <c r="G95" s="106">
        <v>0</v>
      </c>
      <c r="H95" s="106">
        <v>0</v>
      </c>
      <c r="I95" s="54">
        <v>0</v>
      </c>
      <c r="J95" s="106">
        <f t="shared" si="11"/>
        <v>0</v>
      </c>
      <c r="K95" s="106">
        <v>0</v>
      </c>
      <c r="L95" s="106">
        <v>0</v>
      </c>
      <c r="M95" s="106">
        <v>0</v>
      </c>
      <c r="N95" s="110">
        <v>0</v>
      </c>
      <c r="O95" s="3"/>
    </row>
    <row r="96" spans="1:15" ht="13" customHeight="1" x14ac:dyDescent="0.2">
      <c r="A96" s="7" t="s">
        <v>28</v>
      </c>
      <c r="B96" s="6"/>
      <c r="C96" s="106">
        <v>0</v>
      </c>
      <c r="D96" s="54">
        <f t="shared" si="12"/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f t="shared" si="11"/>
        <v>0</v>
      </c>
      <c r="K96" s="54">
        <v>0</v>
      </c>
      <c r="L96" s="54">
        <v>0</v>
      </c>
      <c r="M96" s="54">
        <v>0</v>
      </c>
      <c r="N96" s="55">
        <v>0</v>
      </c>
      <c r="O96" s="3"/>
    </row>
    <row r="97" spans="1:15" ht="13" customHeight="1" x14ac:dyDescent="0.2">
      <c r="A97" s="9" t="s">
        <v>27</v>
      </c>
      <c r="B97" s="8"/>
      <c r="C97" s="109">
        <v>1</v>
      </c>
      <c r="D97" s="56">
        <f t="shared" si="12"/>
        <v>6025</v>
      </c>
      <c r="E97" s="56">
        <v>1772</v>
      </c>
      <c r="F97" s="56">
        <v>3</v>
      </c>
      <c r="G97" s="56">
        <v>4250</v>
      </c>
      <c r="H97" s="56">
        <v>0</v>
      </c>
      <c r="I97" s="56">
        <v>0</v>
      </c>
      <c r="J97" s="56">
        <f t="shared" si="11"/>
        <v>0</v>
      </c>
      <c r="K97" s="56">
        <v>0</v>
      </c>
      <c r="L97" s="56">
        <v>0</v>
      </c>
      <c r="M97" s="56">
        <v>0</v>
      </c>
      <c r="N97" s="57">
        <v>0</v>
      </c>
      <c r="O97" s="3"/>
    </row>
    <row r="98" spans="1:15" ht="13" customHeight="1" x14ac:dyDescent="0.2">
      <c r="A98" s="11" t="s">
        <v>26</v>
      </c>
      <c r="B98" s="10"/>
      <c r="C98" s="58">
        <v>1</v>
      </c>
      <c r="D98" s="52">
        <f>SUM(E98:H98)</f>
        <v>12103</v>
      </c>
      <c r="E98" s="52">
        <v>11689</v>
      </c>
      <c r="F98" s="52">
        <v>302</v>
      </c>
      <c r="G98" s="52">
        <v>42</v>
      </c>
      <c r="H98" s="52">
        <v>70</v>
      </c>
      <c r="I98" s="52">
        <v>0</v>
      </c>
      <c r="J98" s="52">
        <f t="shared" si="11"/>
        <v>0</v>
      </c>
      <c r="K98" s="52">
        <v>0</v>
      </c>
      <c r="L98" s="52">
        <v>0</v>
      </c>
      <c r="M98" s="52">
        <v>0</v>
      </c>
      <c r="N98" s="53">
        <v>0</v>
      </c>
      <c r="O98" s="3"/>
    </row>
    <row r="99" spans="1:15" ht="13" customHeight="1" x14ac:dyDescent="0.2">
      <c r="A99" s="7" t="s">
        <v>25</v>
      </c>
      <c r="B99" s="6"/>
      <c r="C99" s="106">
        <v>0</v>
      </c>
      <c r="D99" s="54">
        <f t="shared" si="12"/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f t="shared" si="11"/>
        <v>0</v>
      </c>
      <c r="K99" s="54">
        <v>0</v>
      </c>
      <c r="L99" s="54">
        <v>0</v>
      </c>
      <c r="M99" s="54">
        <v>0</v>
      </c>
      <c r="N99" s="55">
        <v>0</v>
      </c>
      <c r="O99" s="3"/>
    </row>
    <row r="100" spans="1:15" ht="13" customHeight="1" x14ac:dyDescent="0.2">
      <c r="A100" s="7" t="s">
        <v>24</v>
      </c>
      <c r="B100" s="6"/>
      <c r="C100" s="106">
        <v>0</v>
      </c>
      <c r="D100" s="54">
        <f t="shared" si="12"/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1</v>
      </c>
      <c r="J100" s="54">
        <f t="shared" si="11"/>
        <v>770</v>
      </c>
      <c r="K100" s="54">
        <v>89</v>
      </c>
      <c r="L100" s="54">
        <v>118</v>
      </c>
      <c r="M100" s="54">
        <v>66</v>
      </c>
      <c r="N100" s="55">
        <v>497</v>
      </c>
      <c r="O100" s="3"/>
    </row>
    <row r="101" spans="1:15" ht="13" customHeight="1" x14ac:dyDescent="0.2">
      <c r="A101" s="7" t="s">
        <v>23</v>
      </c>
      <c r="B101" s="6"/>
      <c r="C101" s="106">
        <v>1</v>
      </c>
      <c r="D101" s="54">
        <f t="shared" si="12"/>
        <v>16188</v>
      </c>
      <c r="E101" s="54">
        <v>10558</v>
      </c>
      <c r="F101" s="54">
        <v>1472</v>
      </c>
      <c r="G101" s="54">
        <v>4158</v>
      </c>
      <c r="H101" s="54">
        <v>0</v>
      </c>
      <c r="I101" s="54">
        <v>0</v>
      </c>
      <c r="J101" s="54">
        <f t="shared" si="11"/>
        <v>0</v>
      </c>
      <c r="K101" s="54">
        <v>0</v>
      </c>
      <c r="L101" s="54">
        <v>0</v>
      </c>
      <c r="M101" s="54">
        <v>0</v>
      </c>
      <c r="N101" s="55">
        <v>0</v>
      </c>
      <c r="O101" s="3"/>
    </row>
    <row r="102" spans="1:15" ht="13" customHeight="1" x14ac:dyDescent="0.2">
      <c r="A102" s="9" t="s">
        <v>22</v>
      </c>
      <c r="B102" s="8"/>
      <c r="C102" s="109">
        <v>0</v>
      </c>
      <c r="D102" s="56">
        <f t="shared" si="12"/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f t="shared" si="11"/>
        <v>0</v>
      </c>
      <c r="K102" s="56">
        <v>0</v>
      </c>
      <c r="L102" s="56">
        <v>0</v>
      </c>
      <c r="M102" s="56">
        <v>0</v>
      </c>
      <c r="N102" s="57">
        <v>0</v>
      </c>
      <c r="O102" s="3"/>
    </row>
    <row r="103" spans="1:15" ht="13" customHeight="1" x14ac:dyDescent="0.2">
      <c r="A103" s="11" t="s">
        <v>21</v>
      </c>
      <c r="B103" s="10"/>
      <c r="C103" s="58">
        <v>0</v>
      </c>
      <c r="D103" s="52">
        <f t="shared" si="12"/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f t="shared" si="11"/>
        <v>0</v>
      </c>
      <c r="K103" s="52">
        <v>0</v>
      </c>
      <c r="L103" s="52">
        <v>0</v>
      </c>
      <c r="M103" s="52">
        <v>0</v>
      </c>
      <c r="N103" s="53">
        <v>0</v>
      </c>
      <c r="O103" s="3"/>
    </row>
    <row r="104" spans="1:15" ht="13" customHeight="1" x14ac:dyDescent="0.2">
      <c r="A104" s="7" t="s">
        <v>20</v>
      </c>
      <c r="B104" s="6"/>
      <c r="C104" s="106">
        <v>0</v>
      </c>
      <c r="D104" s="54">
        <f t="shared" si="12"/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f t="shared" si="11"/>
        <v>0</v>
      </c>
      <c r="K104" s="54">
        <v>0</v>
      </c>
      <c r="L104" s="54">
        <v>0</v>
      </c>
      <c r="M104" s="54">
        <v>0</v>
      </c>
      <c r="N104" s="55">
        <v>0</v>
      </c>
      <c r="O104" s="3"/>
    </row>
    <row r="105" spans="1:15" ht="13" customHeight="1" x14ac:dyDescent="0.2">
      <c r="A105" s="7" t="s">
        <v>19</v>
      </c>
      <c r="B105" s="6"/>
      <c r="C105" s="106">
        <v>0</v>
      </c>
      <c r="D105" s="54">
        <f t="shared" si="12"/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</v>
      </c>
      <c r="J105" s="54">
        <f t="shared" si="11"/>
        <v>30</v>
      </c>
      <c r="K105" s="54">
        <v>13</v>
      </c>
      <c r="L105" s="54">
        <v>0</v>
      </c>
      <c r="M105" s="54">
        <v>0</v>
      </c>
      <c r="N105" s="55">
        <v>17</v>
      </c>
      <c r="O105" s="3"/>
    </row>
    <row r="106" spans="1:15" ht="13" customHeight="1" x14ac:dyDescent="0.2">
      <c r="A106" s="7" t="s">
        <v>18</v>
      </c>
      <c r="B106" s="6"/>
      <c r="C106" s="106">
        <v>1</v>
      </c>
      <c r="D106" s="54">
        <f t="shared" si="12"/>
        <v>2384</v>
      </c>
      <c r="E106" s="54">
        <v>814</v>
      </c>
      <c r="F106" s="54">
        <v>935</v>
      </c>
      <c r="G106" s="54">
        <v>605</v>
      </c>
      <c r="H106" s="54">
        <v>30</v>
      </c>
      <c r="I106" s="54">
        <v>0</v>
      </c>
      <c r="J106" s="54">
        <f t="shared" si="11"/>
        <v>0</v>
      </c>
      <c r="K106" s="54">
        <v>0</v>
      </c>
      <c r="L106" s="54">
        <v>0</v>
      </c>
      <c r="M106" s="54">
        <v>0</v>
      </c>
      <c r="N106" s="55">
        <v>0</v>
      </c>
      <c r="O106" s="3"/>
    </row>
    <row r="107" spans="1:15" ht="13" customHeight="1" x14ac:dyDescent="0.2">
      <c r="A107" s="9" t="s">
        <v>17</v>
      </c>
      <c r="B107" s="8"/>
      <c r="C107" s="109">
        <v>0</v>
      </c>
      <c r="D107" s="56">
        <f t="shared" si="12"/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f t="shared" si="11"/>
        <v>0</v>
      </c>
      <c r="K107" s="56">
        <v>0</v>
      </c>
      <c r="L107" s="56">
        <v>0</v>
      </c>
      <c r="M107" s="56">
        <v>0</v>
      </c>
      <c r="N107" s="57">
        <v>0</v>
      </c>
      <c r="O107" s="3"/>
    </row>
    <row r="108" spans="1:15" ht="13" customHeight="1" x14ac:dyDescent="0.2">
      <c r="A108" s="11" t="s">
        <v>16</v>
      </c>
      <c r="B108" s="10"/>
      <c r="C108" s="58">
        <v>1</v>
      </c>
      <c r="D108" s="52">
        <f t="shared" si="12"/>
        <v>5156</v>
      </c>
      <c r="E108" s="52">
        <v>4752</v>
      </c>
      <c r="F108" s="52">
        <v>273</v>
      </c>
      <c r="G108" s="52">
        <v>131</v>
      </c>
      <c r="H108" s="52">
        <v>0</v>
      </c>
      <c r="I108" s="52">
        <v>1</v>
      </c>
      <c r="J108" s="52">
        <f t="shared" si="11"/>
        <v>825</v>
      </c>
      <c r="K108" s="52">
        <v>0</v>
      </c>
      <c r="L108" s="52">
        <v>70</v>
      </c>
      <c r="M108" s="52">
        <v>4</v>
      </c>
      <c r="N108" s="53">
        <v>751</v>
      </c>
      <c r="O108" s="3"/>
    </row>
    <row r="109" spans="1:15" ht="13" customHeight="1" x14ac:dyDescent="0.2">
      <c r="A109" s="7" t="s">
        <v>15</v>
      </c>
      <c r="B109" s="6"/>
      <c r="C109" s="106">
        <v>0</v>
      </c>
      <c r="D109" s="54">
        <f t="shared" si="12"/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2</v>
      </c>
      <c r="J109" s="54">
        <f t="shared" si="11"/>
        <v>15756</v>
      </c>
      <c r="K109" s="54">
        <v>2</v>
      </c>
      <c r="L109" s="54">
        <v>40</v>
      </c>
      <c r="M109" s="54">
        <v>82</v>
      </c>
      <c r="N109" s="55">
        <f>7758+7874</f>
        <v>15632</v>
      </c>
      <c r="O109" s="3"/>
    </row>
    <row r="110" spans="1:15" ht="13" customHeight="1" x14ac:dyDescent="0.2">
      <c r="A110" s="7" t="s">
        <v>14</v>
      </c>
      <c r="B110" s="6"/>
      <c r="C110" s="106">
        <v>0</v>
      </c>
      <c r="D110" s="54">
        <f t="shared" si="12"/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f t="shared" si="11"/>
        <v>0</v>
      </c>
      <c r="K110" s="54">
        <v>0</v>
      </c>
      <c r="L110" s="54">
        <v>0</v>
      </c>
      <c r="M110" s="54">
        <v>0</v>
      </c>
      <c r="N110" s="55">
        <v>0</v>
      </c>
      <c r="O110" s="3"/>
    </row>
    <row r="111" spans="1:15" ht="13" customHeight="1" x14ac:dyDescent="0.2">
      <c r="A111" s="7" t="s">
        <v>13</v>
      </c>
      <c r="B111" s="6"/>
      <c r="C111" s="106">
        <v>0</v>
      </c>
      <c r="D111" s="106">
        <f t="shared" si="12"/>
        <v>0</v>
      </c>
      <c r="E111" s="106">
        <v>0</v>
      </c>
      <c r="F111" s="106">
        <v>0</v>
      </c>
      <c r="G111" s="106">
        <v>0</v>
      </c>
      <c r="H111" s="106">
        <v>0</v>
      </c>
      <c r="I111" s="54">
        <v>0</v>
      </c>
      <c r="J111" s="106">
        <f t="shared" si="11"/>
        <v>0</v>
      </c>
      <c r="K111" s="106">
        <v>0</v>
      </c>
      <c r="L111" s="106">
        <v>0</v>
      </c>
      <c r="M111" s="106">
        <v>0</v>
      </c>
      <c r="N111" s="110">
        <v>0</v>
      </c>
      <c r="O111" s="3"/>
    </row>
    <row r="112" spans="1:15" ht="13" customHeight="1" x14ac:dyDescent="0.2">
      <c r="A112" s="9" t="s">
        <v>12</v>
      </c>
      <c r="B112" s="8"/>
      <c r="C112" s="109">
        <v>0</v>
      </c>
      <c r="D112" s="56">
        <f t="shared" si="12"/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f t="shared" si="11"/>
        <v>0</v>
      </c>
      <c r="K112" s="56">
        <v>0</v>
      </c>
      <c r="L112" s="56">
        <v>0</v>
      </c>
      <c r="M112" s="56">
        <v>0</v>
      </c>
      <c r="N112" s="57">
        <v>0</v>
      </c>
      <c r="O112" s="3"/>
    </row>
    <row r="113" spans="1:21" ht="13" customHeight="1" x14ac:dyDescent="0.2">
      <c r="A113" s="11" t="s">
        <v>11</v>
      </c>
      <c r="B113" s="10"/>
      <c r="C113" s="58">
        <v>1</v>
      </c>
      <c r="D113" s="58">
        <f t="shared" si="12"/>
        <v>10009</v>
      </c>
      <c r="E113" s="58">
        <v>4168</v>
      </c>
      <c r="F113" s="58">
        <v>498</v>
      </c>
      <c r="G113" s="58">
        <v>5343</v>
      </c>
      <c r="H113" s="58">
        <v>0</v>
      </c>
      <c r="I113" s="52">
        <v>0</v>
      </c>
      <c r="J113" s="58">
        <f t="shared" si="11"/>
        <v>0</v>
      </c>
      <c r="K113" s="58">
        <v>0</v>
      </c>
      <c r="L113" s="58">
        <v>0</v>
      </c>
      <c r="M113" s="58">
        <v>0</v>
      </c>
      <c r="N113" s="111">
        <v>0</v>
      </c>
      <c r="O113" s="3"/>
    </row>
    <row r="114" spans="1:21" ht="13" customHeight="1" x14ac:dyDescent="0.2">
      <c r="A114" s="7" t="s">
        <v>10</v>
      </c>
      <c r="B114" s="6"/>
      <c r="C114" s="106">
        <v>0</v>
      </c>
      <c r="D114" s="54">
        <f t="shared" si="12"/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f t="shared" si="11"/>
        <v>0</v>
      </c>
      <c r="K114" s="54">
        <v>0</v>
      </c>
      <c r="L114" s="54">
        <v>0</v>
      </c>
      <c r="M114" s="54">
        <v>0</v>
      </c>
      <c r="N114" s="55">
        <v>0</v>
      </c>
      <c r="O114" s="3"/>
    </row>
    <row r="115" spans="1:21" ht="13" customHeight="1" x14ac:dyDescent="0.2">
      <c r="A115" s="7" t="s">
        <v>9</v>
      </c>
      <c r="B115" s="6"/>
      <c r="C115" s="106">
        <v>1</v>
      </c>
      <c r="D115" s="54">
        <f t="shared" si="12"/>
        <v>9501</v>
      </c>
      <c r="E115" s="54">
        <v>8760</v>
      </c>
      <c r="F115" s="54">
        <v>0</v>
      </c>
      <c r="G115" s="54">
        <v>741</v>
      </c>
      <c r="H115" s="54">
        <v>0</v>
      </c>
      <c r="I115" s="54">
        <v>0</v>
      </c>
      <c r="J115" s="54">
        <f t="shared" si="11"/>
        <v>0</v>
      </c>
      <c r="K115" s="54">
        <v>0</v>
      </c>
      <c r="L115" s="54">
        <v>0</v>
      </c>
      <c r="M115" s="54">
        <v>0</v>
      </c>
      <c r="N115" s="55">
        <v>0</v>
      </c>
      <c r="O115" s="3"/>
    </row>
    <row r="116" spans="1:21" ht="13" customHeight="1" x14ac:dyDescent="0.2">
      <c r="A116" s="7" t="s">
        <v>8</v>
      </c>
      <c r="B116" s="6"/>
      <c r="C116" s="106">
        <v>2</v>
      </c>
      <c r="D116" s="54">
        <f t="shared" si="12"/>
        <v>3165</v>
      </c>
      <c r="E116" s="54">
        <v>3165</v>
      </c>
      <c r="F116" s="54">
        <v>0</v>
      </c>
      <c r="G116" s="54">
        <v>0</v>
      </c>
      <c r="H116" s="54">
        <v>0</v>
      </c>
      <c r="I116" s="54">
        <v>0</v>
      </c>
      <c r="J116" s="54">
        <f t="shared" si="11"/>
        <v>0</v>
      </c>
      <c r="K116" s="54">
        <v>0</v>
      </c>
      <c r="L116" s="54">
        <v>0</v>
      </c>
      <c r="M116" s="54">
        <v>0</v>
      </c>
      <c r="N116" s="55">
        <v>0</v>
      </c>
      <c r="O116" s="3"/>
    </row>
    <row r="117" spans="1:21" ht="13" customHeight="1" x14ac:dyDescent="0.2">
      <c r="A117" s="9" t="s">
        <v>7</v>
      </c>
      <c r="B117" s="8"/>
      <c r="C117" s="109">
        <v>0</v>
      </c>
      <c r="D117" s="56">
        <f t="shared" si="12"/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1</v>
      </c>
      <c r="J117" s="56">
        <f t="shared" si="11"/>
        <v>291</v>
      </c>
      <c r="K117" s="56">
        <v>2</v>
      </c>
      <c r="L117" s="56">
        <v>1</v>
      </c>
      <c r="M117" s="56">
        <v>4</v>
      </c>
      <c r="N117" s="57">
        <v>284</v>
      </c>
      <c r="O117" s="3"/>
    </row>
    <row r="118" spans="1:21" ht="13" customHeight="1" x14ac:dyDescent="0.2">
      <c r="A118" s="11" t="s">
        <v>6</v>
      </c>
      <c r="B118" s="10"/>
      <c r="C118" s="58">
        <v>0</v>
      </c>
      <c r="D118" s="58">
        <f t="shared" si="12"/>
        <v>0</v>
      </c>
      <c r="E118" s="58">
        <v>0</v>
      </c>
      <c r="F118" s="58">
        <v>0</v>
      </c>
      <c r="G118" s="58">
        <v>0</v>
      </c>
      <c r="H118" s="58">
        <v>0</v>
      </c>
      <c r="I118" s="52">
        <v>2</v>
      </c>
      <c r="J118" s="58">
        <f t="shared" si="11"/>
        <v>306</v>
      </c>
      <c r="K118" s="58">
        <v>0</v>
      </c>
      <c r="L118" s="58">
        <v>0</v>
      </c>
      <c r="M118" s="58">
        <v>0</v>
      </c>
      <c r="N118" s="111">
        <f>239+67</f>
        <v>306</v>
      </c>
      <c r="O118" s="3"/>
    </row>
    <row r="119" spans="1:21" ht="13" customHeight="1" x14ac:dyDescent="0.2">
      <c r="A119" s="7" t="s">
        <v>5</v>
      </c>
      <c r="B119" s="6"/>
      <c r="C119" s="106">
        <v>0</v>
      </c>
      <c r="D119" s="54">
        <f t="shared" si="12"/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f t="shared" si="11"/>
        <v>0</v>
      </c>
      <c r="K119" s="54">
        <v>0</v>
      </c>
      <c r="L119" s="54">
        <v>0</v>
      </c>
      <c r="M119" s="54">
        <v>0</v>
      </c>
      <c r="N119" s="55">
        <v>0</v>
      </c>
      <c r="O119" s="3"/>
    </row>
    <row r="120" spans="1:21" ht="13" customHeight="1" x14ac:dyDescent="0.2">
      <c r="A120" s="7" t="s">
        <v>4</v>
      </c>
      <c r="B120" s="6"/>
      <c r="C120" s="106">
        <v>0</v>
      </c>
      <c r="D120" s="54">
        <f t="shared" si="12"/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1</v>
      </c>
      <c r="J120" s="54">
        <f t="shared" si="11"/>
        <v>1823</v>
      </c>
      <c r="K120" s="54">
        <v>5</v>
      </c>
      <c r="L120" s="54">
        <v>25</v>
      </c>
      <c r="M120" s="54">
        <v>172</v>
      </c>
      <c r="N120" s="55">
        <v>1621</v>
      </c>
      <c r="O120" s="3"/>
    </row>
    <row r="121" spans="1:21" ht="13" customHeight="1" x14ac:dyDescent="0.2">
      <c r="A121" s="7" t="s">
        <v>3</v>
      </c>
      <c r="B121" s="6"/>
      <c r="C121" s="106">
        <v>0</v>
      </c>
      <c r="D121" s="54">
        <f t="shared" si="12"/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f t="shared" si="11"/>
        <v>0</v>
      </c>
      <c r="K121" s="54">
        <v>0</v>
      </c>
      <c r="L121" s="54">
        <v>0</v>
      </c>
      <c r="M121" s="54">
        <v>0</v>
      </c>
      <c r="N121" s="55">
        <v>0</v>
      </c>
      <c r="O121" s="3"/>
    </row>
    <row r="122" spans="1:21" ht="13" customHeight="1" x14ac:dyDescent="0.2">
      <c r="A122" s="9" t="s">
        <v>2</v>
      </c>
      <c r="B122" s="8"/>
      <c r="C122" s="109">
        <v>1</v>
      </c>
      <c r="D122" s="56">
        <f t="shared" si="12"/>
        <v>6602</v>
      </c>
      <c r="E122" s="56">
        <v>6374</v>
      </c>
      <c r="F122" s="56">
        <v>0</v>
      </c>
      <c r="G122" s="56">
        <v>134</v>
      </c>
      <c r="H122" s="56">
        <v>94</v>
      </c>
      <c r="I122" s="56">
        <v>0</v>
      </c>
      <c r="J122" s="56">
        <f t="shared" si="11"/>
        <v>0</v>
      </c>
      <c r="K122" s="56">
        <v>0</v>
      </c>
      <c r="L122" s="56">
        <v>0</v>
      </c>
      <c r="M122" s="56">
        <v>0</v>
      </c>
      <c r="N122" s="57">
        <v>0</v>
      </c>
      <c r="O122" s="3"/>
    </row>
    <row r="123" spans="1:21" ht="13" customHeight="1" x14ac:dyDescent="0.2">
      <c r="A123" s="7" t="s">
        <v>1</v>
      </c>
      <c r="B123" s="6"/>
      <c r="C123" s="106">
        <v>1</v>
      </c>
      <c r="D123" s="52">
        <f t="shared" si="12"/>
        <v>4788</v>
      </c>
      <c r="E123" s="52">
        <v>3521</v>
      </c>
      <c r="F123" s="52">
        <v>26</v>
      </c>
      <c r="G123" s="52">
        <v>1137</v>
      </c>
      <c r="H123" s="52">
        <v>104</v>
      </c>
      <c r="I123" s="52">
        <v>1</v>
      </c>
      <c r="J123" s="52">
        <f t="shared" si="11"/>
        <v>867</v>
      </c>
      <c r="K123" s="52">
        <v>24</v>
      </c>
      <c r="L123" s="52">
        <v>2</v>
      </c>
      <c r="M123" s="52">
        <v>776</v>
      </c>
      <c r="N123" s="53">
        <v>65</v>
      </c>
      <c r="O123" s="3"/>
    </row>
    <row r="124" spans="1:21" ht="13" customHeight="1" x14ac:dyDescent="0.2">
      <c r="A124" s="5" t="s">
        <v>0</v>
      </c>
      <c r="B124" s="4"/>
      <c r="C124" s="112">
        <v>0</v>
      </c>
      <c r="D124" s="59">
        <f t="shared" si="12"/>
        <v>0</v>
      </c>
      <c r="E124" s="59">
        <v>0</v>
      </c>
      <c r="F124" s="59">
        <v>0</v>
      </c>
      <c r="G124" s="59">
        <v>0</v>
      </c>
      <c r="H124" s="59">
        <v>0</v>
      </c>
      <c r="I124" s="59">
        <v>4</v>
      </c>
      <c r="J124" s="59">
        <f t="shared" si="11"/>
        <v>5046</v>
      </c>
      <c r="K124" s="59">
        <v>74</v>
      </c>
      <c r="L124" s="59">
        <v>313</v>
      </c>
      <c r="M124" s="59">
        <v>1742</v>
      </c>
      <c r="N124" s="60">
        <v>2917</v>
      </c>
      <c r="O124" s="3"/>
    </row>
    <row r="125" spans="1:21" ht="13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30" spans="1:22" ht="13" customHeight="1" x14ac:dyDescent="0.2">
      <c r="A130" s="45" t="s">
        <v>77</v>
      </c>
      <c r="B130" s="44"/>
      <c r="C130" s="44"/>
    </row>
    <row r="131" spans="1:22" ht="13" customHeight="1" x14ac:dyDescent="0.2">
      <c r="A131" s="43"/>
      <c r="B131" s="48" t="s">
        <v>58</v>
      </c>
      <c r="C131" s="43"/>
      <c r="D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</row>
    <row r="132" spans="1:22" ht="13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</row>
    <row r="133" spans="1:22" ht="13" customHeight="1" x14ac:dyDescent="0.2">
      <c r="A133" s="42"/>
      <c r="B133" s="40"/>
      <c r="C133" s="39" t="s">
        <v>69</v>
      </c>
      <c r="D133" s="38"/>
      <c r="E133" s="39"/>
      <c r="F133" s="39"/>
      <c r="G133" s="38"/>
      <c r="H133" s="41"/>
      <c r="I133" s="40" t="s">
        <v>70</v>
      </c>
      <c r="J133" s="38"/>
      <c r="K133" s="39"/>
      <c r="L133" s="39"/>
      <c r="M133" s="38"/>
      <c r="N133" s="37"/>
      <c r="O133" s="3"/>
    </row>
    <row r="134" spans="1:22" ht="13" customHeight="1" x14ac:dyDescent="0.2">
      <c r="A134" s="36" t="s">
        <v>57</v>
      </c>
      <c r="B134" s="21"/>
      <c r="C134" s="35"/>
      <c r="D134" s="35"/>
      <c r="E134" s="35"/>
      <c r="F134" s="35"/>
      <c r="G134" s="35"/>
      <c r="H134" s="20"/>
      <c r="I134" s="21"/>
      <c r="J134" s="35"/>
      <c r="K134" s="35"/>
      <c r="L134" s="35"/>
      <c r="M134" s="35"/>
      <c r="N134" s="34"/>
      <c r="O134" s="3"/>
    </row>
    <row r="135" spans="1:22" ht="13" customHeight="1" x14ac:dyDescent="0.2">
      <c r="A135" s="33"/>
      <c r="B135" s="30"/>
      <c r="C135" s="32"/>
      <c r="D135" s="30" t="s">
        <v>56</v>
      </c>
      <c r="E135" s="29"/>
      <c r="F135" s="29"/>
      <c r="G135" s="29"/>
      <c r="H135" s="32"/>
      <c r="I135" s="31"/>
      <c r="J135" s="30" t="s">
        <v>56</v>
      </c>
      <c r="K135" s="29"/>
      <c r="L135" s="29"/>
      <c r="M135" s="29"/>
      <c r="N135" s="28"/>
      <c r="O135" s="3"/>
    </row>
    <row r="136" spans="1:22" ht="13" customHeight="1" x14ac:dyDescent="0.2">
      <c r="A136" s="22" t="s">
        <v>55</v>
      </c>
      <c r="B136" s="47" t="s">
        <v>54</v>
      </c>
      <c r="C136" s="63"/>
      <c r="D136" s="25"/>
      <c r="E136" s="24"/>
      <c r="F136" s="24"/>
      <c r="G136" s="24"/>
      <c r="H136" s="27"/>
      <c r="I136" s="26" t="s">
        <v>53</v>
      </c>
      <c r="J136" s="25"/>
      <c r="K136" s="24"/>
      <c r="L136" s="24"/>
      <c r="M136" s="24"/>
      <c r="N136" s="23"/>
      <c r="O136" s="3"/>
    </row>
    <row r="137" spans="1:22" ht="13" customHeight="1" x14ac:dyDescent="0.2">
      <c r="A137" s="22" t="s">
        <v>52</v>
      </c>
      <c r="B137" s="21"/>
      <c r="C137" s="20"/>
      <c r="D137" s="19" t="s">
        <v>51</v>
      </c>
      <c r="E137" s="19" t="s">
        <v>50</v>
      </c>
      <c r="F137" s="19" t="s">
        <v>49</v>
      </c>
      <c r="G137" s="19" t="s">
        <v>48</v>
      </c>
      <c r="H137" s="19" t="s">
        <v>47</v>
      </c>
      <c r="I137" s="19"/>
      <c r="J137" s="19" t="s">
        <v>51</v>
      </c>
      <c r="K137" s="19" t="s">
        <v>50</v>
      </c>
      <c r="L137" s="19" t="s">
        <v>49</v>
      </c>
      <c r="M137" s="19" t="s">
        <v>48</v>
      </c>
      <c r="N137" s="18" t="s">
        <v>47</v>
      </c>
      <c r="O137" s="3"/>
    </row>
    <row r="138" spans="1:22" ht="13" customHeight="1" x14ac:dyDescent="0.2">
      <c r="A138" s="93" t="s">
        <v>74</v>
      </c>
      <c r="B138" s="17"/>
      <c r="C138" s="16">
        <v>19</v>
      </c>
      <c r="D138" s="15">
        <v>12464</v>
      </c>
      <c r="E138" s="15">
        <v>2031</v>
      </c>
      <c r="F138" s="15">
        <v>294</v>
      </c>
      <c r="G138" s="15">
        <v>674</v>
      </c>
      <c r="H138" s="49">
        <v>9465</v>
      </c>
      <c r="I138" s="15">
        <v>24</v>
      </c>
      <c r="J138" s="15">
        <v>276880</v>
      </c>
      <c r="K138" s="15">
        <v>219486</v>
      </c>
      <c r="L138" s="15">
        <v>12701</v>
      </c>
      <c r="M138" s="15">
        <v>28119</v>
      </c>
      <c r="N138" s="62">
        <v>16536</v>
      </c>
      <c r="O138" s="3"/>
    </row>
    <row r="139" spans="1:22" ht="13" customHeight="1" x14ac:dyDescent="0.2">
      <c r="A139" s="93" t="s">
        <v>75</v>
      </c>
      <c r="B139" s="17"/>
      <c r="C139" s="16">
        <v>19</v>
      </c>
      <c r="D139" s="15">
        <v>12464</v>
      </c>
      <c r="E139" s="15">
        <v>2031</v>
      </c>
      <c r="F139" s="15">
        <v>294</v>
      </c>
      <c r="G139" s="15">
        <v>674</v>
      </c>
      <c r="H139" s="15">
        <v>9465</v>
      </c>
      <c r="I139" s="15">
        <v>24</v>
      </c>
      <c r="J139" s="15">
        <v>276885</v>
      </c>
      <c r="K139" s="15">
        <v>219486</v>
      </c>
      <c r="L139" s="15">
        <v>12744</v>
      </c>
      <c r="M139" s="15">
        <v>28119</v>
      </c>
      <c r="N139" s="62">
        <v>16536</v>
      </c>
      <c r="O139" s="3"/>
    </row>
    <row r="140" spans="1:22" ht="13" customHeight="1" x14ac:dyDescent="0.2">
      <c r="A140" s="93" t="s">
        <v>76</v>
      </c>
      <c r="B140" s="17"/>
      <c r="C140" s="16">
        <f t="shared" ref="C140:N140" si="13">SUM(C141:C187)</f>
        <v>19</v>
      </c>
      <c r="D140" s="15">
        <f t="shared" si="13"/>
        <v>12469</v>
      </c>
      <c r="E140" s="15">
        <f t="shared" si="13"/>
        <v>2035</v>
      </c>
      <c r="F140" s="15">
        <f t="shared" si="13"/>
        <v>295</v>
      </c>
      <c r="G140" s="15">
        <f t="shared" si="13"/>
        <v>674</v>
      </c>
      <c r="H140" s="15">
        <f t="shared" si="13"/>
        <v>9465</v>
      </c>
      <c r="I140" s="15">
        <f t="shared" si="13"/>
        <v>24</v>
      </c>
      <c r="J140" s="15">
        <f t="shared" si="13"/>
        <v>276741</v>
      </c>
      <c r="K140" s="15">
        <f t="shared" si="13"/>
        <v>219537</v>
      </c>
      <c r="L140" s="15">
        <f t="shared" si="13"/>
        <v>12747</v>
      </c>
      <c r="M140" s="15">
        <f t="shared" si="13"/>
        <v>27921</v>
      </c>
      <c r="N140" s="62">
        <f t="shared" si="13"/>
        <v>16536</v>
      </c>
      <c r="O140" s="3"/>
    </row>
    <row r="141" spans="1:22" ht="13" customHeight="1" x14ac:dyDescent="0.2">
      <c r="A141" s="14" t="s">
        <v>46</v>
      </c>
      <c r="B141" s="10"/>
      <c r="C141" s="113">
        <v>3</v>
      </c>
      <c r="D141" s="114">
        <f>SUM(E141:H141)</f>
        <v>857</v>
      </c>
      <c r="E141" s="114">
        <v>223</v>
      </c>
      <c r="F141" s="114">
        <v>208</v>
      </c>
      <c r="G141" s="114">
        <v>426</v>
      </c>
      <c r="H141" s="115">
        <v>0</v>
      </c>
      <c r="I141" s="114">
        <v>2</v>
      </c>
      <c r="J141" s="114">
        <f>SUM(K141:N141)</f>
        <v>61252</v>
      </c>
      <c r="K141" s="52">
        <v>54474</v>
      </c>
      <c r="L141" s="114">
        <v>4419</v>
      </c>
      <c r="M141" s="114">
        <v>1406</v>
      </c>
      <c r="N141" s="116">
        <v>953</v>
      </c>
      <c r="O141" s="3"/>
    </row>
    <row r="142" spans="1:22" ht="13" customHeight="1" x14ac:dyDescent="0.2">
      <c r="A142" s="13" t="s">
        <v>45</v>
      </c>
      <c r="B142" s="6"/>
      <c r="C142" s="117">
        <v>0</v>
      </c>
      <c r="D142" s="118">
        <f t="shared" ref="D142:D187" si="14">SUM(E142:H142)</f>
        <v>0</v>
      </c>
      <c r="E142" s="118">
        <v>0</v>
      </c>
      <c r="F142" s="118">
        <v>0</v>
      </c>
      <c r="G142" s="118">
        <v>0</v>
      </c>
      <c r="H142" s="118">
        <v>0</v>
      </c>
      <c r="I142" s="118">
        <v>2</v>
      </c>
      <c r="J142" s="118">
        <f>SUM(K142:N142)</f>
        <v>5651</v>
      </c>
      <c r="K142" s="118">
        <v>4874</v>
      </c>
      <c r="L142" s="118">
        <v>212</v>
      </c>
      <c r="M142" s="118">
        <f>40+525</f>
        <v>565</v>
      </c>
      <c r="N142" s="119">
        <v>0</v>
      </c>
      <c r="O142" s="3"/>
    </row>
    <row r="143" spans="1:22" ht="13" customHeight="1" x14ac:dyDescent="0.2">
      <c r="A143" s="13" t="s">
        <v>44</v>
      </c>
      <c r="B143" s="6"/>
      <c r="C143" s="117">
        <v>2</v>
      </c>
      <c r="D143" s="118">
        <f t="shared" si="14"/>
        <v>38</v>
      </c>
      <c r="E143" s="118">
        <v>4</v>
      </c>
      <c r="F143" s="118">
        <v>26</v>
      </c>
      <c r="G143" s="118">
        <v>8</v>
      </c>
      <c r="H143" s="118">
        <v>0</v>
      </c>
      <c r="I143" s="118">
        <v>0</v>
      </c>
      <c r="J143" s="118">
        <f t="shared" ref="J143:J187" si="15">SUM(K143:N143)</f>
        <v>0</v>
      </c>
      <c r="K143" s="118">
        <v>0</v>
      </c>
      <c r="L143" s="118">
        <v>0</v>
      </c>
      <c r="M143" s="118">
        <v>0</v>
      </c>
      <c r="N143" s="119">
        <v>0</v>
      </c>
      <c r="O143" s="3"/>
    </row>
    <row r="144" spans="1:22" ht="13" customHeight="1" x14ac:dyDescent="0.2">
      <c r="A144" s="13" t="s">
        <v>43</v>
      </c>
      <c r="B144" s="6"/>
      <c r="C144" s="117">
        <v>0</v>
      </c>
      <c r="D144" s="118">
        <f t="shared" si="14"/>
        <v>0</v>
      </c>
      <c r="E144" s="118">
        <v>0</v>
      </c>
      <c r="F144" s="118">
        <v>0</v>
      </c>
      <c r="G144" s="118">
        <v>0</v>
      </c>
      <c r="H144" s="118">
        <v>0</v>
      </c>
      <c r="I144" s="118">
        <v>0</v>
      </c>
      <c r="J144" s="118">
        <f t="shared" si="15"/>
        <v>0</v>
      </c>
      <c r="K144" s="118">
        <v>0</v>
      </c>
      <c r="L144" s="118">
        <v>0</v>
      </c>
      <c r="M144" s="118">
        <v>0</v>
      </c>
      <c r="N144" s="119">
        <v>0</v>
      </c>
      <c r="O144" s="3"/>
    </row>
    <row r="145" spans="1:15" ht="13" customHeight="1" x14ac:dyDescent="0.2">
      <c r="A145" s="12" t="s">
        <v>42</v>
      </c>
      <c r="B145" s="8"/>
      <c r="C145" s="117">
        <v>0</v>
      </c>
      <c r="D145" s="123">
        <f t="shared" si="14"/>
        <v>0</v>
      </c>
      <c r="E145" s="118">
        <v>0</v>
      </c>
      <c r="F145" s="118">
        <v>0</v>
      </c>
      <c r="G145" s="118">
        <v>0</v>
      </c>
      <c r="H145" s="118">
        <v>0</v>
      </c>
      <c r="I145" s="118">
        <v>2</v>
      </c>
      <c r="J145" s="118">
        <f t="shared" si="15"/>
        <v>6748</v>
      </c>
      <c r="K145" s="118">
        <v>5750</v>
      </c>
      <c r="L145" s="118">
        <v>581</v>
      </c>
      <c r="M145" s="118">
        <v>0</v>
      </c>
      <c r="N145" s="119">
        <v>417</v>
      </c>
      <c r="O145" s="3"/>
    </row>
    <row r="146" spans="1:15" ht="13" customHeight="1" x14ac:dyDescent="0.2">
      <c r="A146" s="11" t="s">
        <v>41</v>
      </c>
      <c r="B146" s="10"/>
      <c r="C146" s="120">
        <v>0</v>
      </c>
      <c r="D146" s="114">
        <f t="shared" si="14"/>
        <v>0</v>
      </c>
      <c r="E146" s="120">
        <v>0</v>
      </c>
      <c r="F146" s="114">
        <v>0</v>
      </c>
      <c r="G146" s="120">
        <v>0</v>
      </c>
      <c r="H146" s="114">
        <v>0</v>
      </c>
      <c r="I146" s="10">
        <v>1</v>
      </c>
      <c r="J146" s="114">
        <f t="shared" si="15"/>
        <v>28677</v>
      </c>
      <c r="K146" s="120">
        <v>28004</v>
      </c>
      <c r="L146" s="114">
        <v>0</v>
      </c>
      <c r="M146" s="114">
        <v>451</v>
      </c>
      <c r="N146" s="116">
        <v>222</v>
      </c>
    </row>
    <row r="147" spans="1:15" ht="13" customHeight="1" x14ac:dyDescent="0.2">
      <c r="A147" s="7" t="s">
        <v>40</v>
      </c>
      <c r="B147" s="6"/>
      <c r="C147" s="117">
        <v>0</v>
      </c>
      <c r="D147" s="118">
        <f t="shared" si="14"/>
        <v>0</v>
      </c>
      <c r="E147" s="117">
        <v>0</v>
      </c>
      <c r="F147" s="117">
        <v>0</v>
      </c>
      <c r="G147" s="117">
        <v>0</v>
      </c>
      <c r="H147" s="117">
        <v>0</v>
      </c>
      <c r="I147" s="118">
        <v>0</v>
      </c>
      <c r="J147" s="118">
        <f t="shared" si="15"/>
        <v>0</v>
      </c>
      <c r="K147" s="117">
        <v>0</v>
      </c>
      <c r="L147" s="117">
        <v>0</v>
      </c>
      <c r="M147" s="117">
        <v>0</v>
      </c>
      <c r="N147" s="121">
        <v>0</v>
      </c>
      <c r="O147" s="3"/>
    </row>
    <row r="148" spans="1:15" ht="13" customHeight="1" x14ac:dyDescent="0.2">
      <c r="A148" s="7" t="s">
        <v>39</v>
      </c>
      <c r="B148" s="6"/>
      <c r="C148" s="117">
        <v>0</v>
      </c>
      <c r="D148" s="118">
        <f t="shared" si="14"/>
        <v>0</v>
      </c>
      <c r="E148" s="118">
        <v>0</v>
      </c>
      <c r="F148" s="118">
        <v>0</v>
      </c>
      <c r="G148" s="118">
        <v>0</v>
      </c>
      <c r="H148" s="118">
        <v>0</v>
      </c>
      <c r="I148" s="118">
        <v>0</v>
      </c>
      <c r="J148" s="118">
        <f t="shared" si="15"/>
        <v>0</v>
      </c>
      <c r="K148" s="118">
        <v>0</v>
      </c>
      <c r="L148" s="118">
        <v>0</v>
      </c>
      <c r="M148" s="118">
        <v>0</v>
      </c>
      <c r="N148" s="119">
        <v>0</v>
      </c>
      <c r="O148" s="3"/>
    </row>
    <row r="149" spans="1:15" ht="13" customHeight="1" x14ac:dyDescent="0.2">
      <c r="A149" s="7" t="s">
        <v>38</v>
      </c>
      <c r="B149" s="6"/>
      <c r="C149" s="117">
        <v>0</v>
      </c>
      <c r="D149" s="118">
        <f t="shared" si="14"/>
        <v>0</v>
      </c>
      <c r="E149" s="118">
        <v>0</v>
      </c>
      <c r="F149" s="118">
        <v>0</v>
      </c>
      <c r="G149" s="118">
        <v>0</v>
      </c>
      <c r="H149" s="118">
        <v>0</v>
      </c>
      <c r="I149" s="118">
        <v>0</v>
      </c>
      <c r="J149" s="118">
        <f t="shared" si="15"/>
        <v>0</v>
      </c>
      <c r="K149" s="118">
        <v>0</v>
      </c>
      <c r="L149" s="118">
        <v>0</v>
      </c>
      <c r="M149" s="118">
        <v>0</v>
      </c>
      <c r="N149" s="119">
        <v>0</v>
      </c>
      <c r="O149" s="3"/>
    </row>
    <row r="150" spans="1:15" ht="13" customHeight="1" x14ac:dyDescent="0.2">
      <c r="A150" s="9" t="s">
        <v>37</v>
      </c>
      <c r="B150" s="8"/>
      <c r="C150" s="122">
        <v>0</v>
      </c>
      <c r="D150" s="123">
        <f t="shared" si="14"/>
        <v>0</v>
      </c>
      <c r="E150" s="123">
        <v>0</v>
      </c>
      <c r="F150" s="123">
        <v>0</v>
      </c>
      <c r="G150" s="123">
        <v>0</v>
      </c>
      <c r="H150" s="123">
        <v>0</v>
      </c>
      <c r="I150" s="123">
        <v>0</v>
      </c>
      <c r="J150" s="118">
        <f t="shared" si="15"/>
        <v>0</v>
      </c>
      <c r="K150" s="123">
        <v>0</v>
      </c>
      <c r="L150" s="123">
        <v>0</v>
      </c>
      <c r="M150" s="123">
        <v>0</v>
      </c>
      <c r="N150" s="124">
        <v>0</v>
      </c>
      <c r="O150" s="3"/>
    </row>
    <row r="151" spans="1:15" ht="13" customHeight="1" x14ac:dyDescent="0.2">
      <c r="A151" s="11" t="s">
        <v>36</v>
      </c>
      <c r="B151" s="10"/>
      <c r="C151" s="113">
        <v>0</v>
      </c>
      <c r="D151" s="114">
        <f t="shared" si="14"/>
        <v>0</v>
      </c>
      <c r="E151" s="114">
        <v>0</v>
      </c>
      <c r="F151" s="114">
        <v>0</v>
      </c>
      <c r="G151" s="114">
        <v>0</v>
      </c>
      <c r="H151" s="114">
        <v>0</v>
      </c>
      <c r="I151" s="114">
        <v>0</v>
      </c>
      <c r="J151" s="114">
        <f t="shared" si="15"/>
        <v>0</v>
      </c>
      <c r="K151" s="114">
        <v>0</v>
      </c>
      <c r="L151" s="114">
        <v>0</v>
      </c>
      <c r="M151" s="114">
        <v>0</v>
      </c>
      <c r="N151" s="116">
        <v>0</v>
      </c>
      <c r="O151" s="3"/>
    </row>
    <row r="152" spans="1:15" ht="13" customHeight="1" x14ac:dyDescent="0.2">
      <c r="A152" s="7" t="s">
        <v>35</v>
      </c>
      <c r="B152" s="6"/>
      <c r="C152" s="117">
        <v>0</v>
      </c>
      <c r="D152" s="118">
        <f t="shared" si="14"/>
        <v>0</v>
      </c>
      <c r="E152" s="118">
        <v>0</v>
      </c>
      <c r="F152" s="118">
        <v>0</v>
      </c>
      <c r="G152" s="118">
        <v>0</v>
      </c>
      <c r="H152" s="118">
        <v>0</v>
      </c>
      <c r="I152" s="118">
        <v>0</v>
      </c>
      <c r="J152" s="118">
        <f t="shared" si="15"/>
        <v>0</v>
      </c>
      <c r="K152" s="118">
        <v>0</v>
      </c>
      <c r="L152" s="118">
        <v>0</v>
      </c>
      <c r="M152" s="118">
        <v>0</v>
      </c>
      <c r="N152" s="119">
        <v>0</v>
      </c>
      <c r="O152" s="3"/>
    </row>
    <row r="153" spans="1:15" ht="13" customHeight="1" x14ac:dyDescent="0.2">
      <c r="A153" s="7" t="s">
        <v>34</v>
      </c>
      <c r="B153" s="6"/>
      <c r="C153" s="117">
        <f>3+2</f>
        <v>5</v>
      </c>
      <c r="D153" s="118">
        <f t="shared" si="14"/>
        <v>2423</v>
      </c>
      <c r="E153" s="118">
        <f>26+472+156+2</f>
        <v>656</v>
      </c>
      <c r="F153" s="118">
        <f>12+8</f>
        <v>20</v>
      </c>
      <c r="G153" s="118">
        <v>85</v>
      </c>
      <c r="H153" s="118">
        <f>581+538+1+303+239</f>
        <v>1662</v>
      </c>
      <c r="I153" s="118">
        <v>2</v>
      </c>
      <c r="J153" s="118">
        <f t="shared" si="15"/>
        <v>20544</v>
      </c>
      <c r="K153" s="118">
        <f>466+5383+7</f>
        <v>5856</v>
      </c>
      <c r="L153" s="118">
        <v>533</v>
      </c>
      <c r="M153" s="118">
        <v>1153</v>
      </c>
      <c r="N153" s="119">
        <v>13002</v>
      </c>
      <c r="O153" s="3"/>
    </row>
    <row r="154" spans="1:15" ht="13" customHeight="1" x14ac:dyDescent="0.2">
      <c r="A154" s="7" t="s">
        <v>33</v>
      </c>
      <c r="B154" s="6"/>
      <c r="C154" s="117">
        <v>0</v>
      </c>
      <c r="D154" s="118">
        <f t="shared" si="14"/>
        <v>0</v>
      </c>
      <c r="E154" s="118">
        <v>0</v>
      </c>
      <c r="F154" s="118">
        <v>0</v>
      </c>
      <c r="G154" s="118">
        <v>0</v>
      </c>
      <c r="H154" s="118">
        <v>0</v>
      </c>
      <c r="I154" s="118">
        <v>0</v>
      </c>
      <c r="J154" s="118">
        <f t="shared" si="15"/>
        <v>0</v>
      </c>
      <c r="K154" s="118">
        <v>0</v>
      </c>
      <c r="L154" s="118">
        <v>0</v>
      </c>
      <c r="M154" s="118">
        <v>0</v>
      </c>
      <c r="N154" s="119">
        <v>0</v>
      </c>
      <c r="O154" s="3"/>
    </row>
    <row r="155" spans="1:15" ht="13" customHeight="1" x14ac:dyDescent="0.2">
      <c r="A155" s="9" t="s">
        <v>32</v>
      </c>
      <c r="B155" s="8"/>
      <c r="C155" s="122">
        <v>0</v>
      </c>
      <c r="D155" s="123">
        <f t="shared" si="14"/>
        <v>0</v>
      </c>
      <c r="E155" s="123">
        <v>0</v>
      </c>
      <c r="F155" s="123">
        <v>0</v>
      </c>
      <c r="G155" s="123">
        <v>0</v>
      </c>
      <c r="H155" s="123">
        <v>0</v>
      </c>
      <c r="I155" s="123">
        <v>2</v>
      </c>
      <c r="J155" s="118">
        <f t="shared" si="15"/>
        <v>22565</v>
      </c>
      <c r="K155" s="123">
        <f>9608+1023+16</f>
        <v>10647</v>
      </c>
      <c r="L155" s="123">
        <f>110+1764+17</f>
        <v>1891</v>
      </c>
      <c r="M155" s="123">
        <v>9981</v>
      </c>
      <c r="N155" s="124">
        <v>46</v>
      </c>
      <c r="O155" s="3"/>
    </row>
    <row r="156" spans="1:15" ht="13" customHeight="1" x14ac:dyDescent="0.2">
      <c r="A156" s="11" t="s">
        <v>31</v>
      </c>
      <c r="B156" s="10"/>
      <c r="C156" s="113">
        <v>0</v>
      </c>
      <c r="D156" s="114">
        <f t="shared" si="14"/>
        <v>0</v>
      </c>
      <c r="E156" s="114">
        <v>0</v>
      </c>
      <c r="F156" s="114">
        <v>0</v>
      </c>
      <c r="G156" s="114">
        <v>0</v>
      </c>
      <c r="H156" s="114">
        <v>0</v>
      </c>
      <c r="I156" s="114">
        <v>1</v>
      </c>
      <c r="J156" s="114">
        <f t="shared" si="15"/>
        <v>64819</v>
      </c>
      <c r="K156" s="114">
        <v>57070</v>
      </c>
      <c r="L156" s="114">
        <v>1069</v>
      </c>
      <c r="M156" s="114">
        <v>6678</v>
      </c>
      <c r="N156" s="116">
        <v>2</v>
      </c>
      <c r="O156" s="3"/>
    </row>
    <row r="157" spans="1:15" ht="13" customHeight="1" x14ac:dyDescent="0.2">
      <c r="A157" s="7" t="s">
        <v>30</v>
      </c>
      <c r="B157" s="6"/>
      <c r="C157" s="117">
        <v>1</v>
      </c>
      <c r="D157" s="118">
        <f t="shared" si="14"/>
        <v>24</v>
      </c>
      <c r="E157" s="117">
        <v>24</v>
      </c>
      <c r="F157" s="117">
        <v>0</v>
      </c>
      <c r="G157" s="117">
        <v>0</v>
      </c>
      <c r="H157" s="117">
        <v>0</v>
      </c>
      <c r="I157" s="118">
        <v>0</v>
      </c>
      <c r="J157" s="118">
        <f t="shared" si="15"/>
        <v>0</v>
      </c>
      <c r="K157" s="117">
        <v>0</v>
      </c>
      <c r="L157" s="117">
        <v>0</v>
      </c>
      <c r="M157" s="117">
        <v>0</v>
      </c>
      <c r="N157" s="121">
        <v>0</v>
      </c>
      <c r="O157" s="3"/>
    </row>
    <row r="158" spans="1:15" ht="13" customHeight="1" x14ac:dyDescent="0.2">
      <c r="A158" s="7" t="s">
        <v>29</v>
      </c>
      <c r="B158" s="6"/>
      <c r="C158" s="117">
        <v>0</v>
      </c>
      <c r="D158" s="118">
        <f t="shared" si="14"/>
        <v>0</v>
      </c>
      <c r="E158" s="117">
        <v>0</v>
      </c>
      <c r="F158" s="117">
        <v>0</v>
      </c>
      <c r="G158" s="117">
        <v>0</v>
      </c>
      <c r="H158" s="117">
        <v>0</v>
      </c>
      <c r="I158" s="118">
        <v>0</v>
      </c>
      <c r="J158" s="118">
        <f t="shared" si="15"/>
        <v>0</v>
      </c>
      <c r="K158" s="117">
        <v>0</v>
      </c>
      <c r="L158" s="117">
        <v>0</v>
      </c>
      <c r="M158" s="117">
        <v>0</v>
      </c>
      <c r="N158" s="121">
        <v>0</v>
      </c>
      <c r="O158" s="3"/>
    </row>
    <row r="159" spans="1:15" ht="13" customHeight="1" x14ac:dyDescent="0.2">
      <c r="A159" s="7" t="s">
        <v>28</v>
      </c>
      <c r="B159" s="6"/>
      <c r="C159" s="117">
        <v>0</v>
      </c>
      <c r="D159" s="118">
        <f t="shared" si="14"/>
        <v>0</v>
      </c>
      <c r="E159" s="118">
        <v>0</v>
      </c>
      <c r="F159" s="118">
        <v>0</v>
      </c>
      <c r="G159" s="118">
        <v>0</v>
      </c>
      <c r="H159" s="118">
        <v>0</v>
      </c>
      <c r="I159" s="118">
        <v>0</v>
      </c>
      <c r="J159" s="118">
        <f t="shared" si="15"/>
        <v>0</v>
      </c>
      <c r="K159" s="118">
        <v>0</v>
      </c>
      <c r="L159" s="118">
        <v>0</v>
      </c>
      <c r="M159" s="118">
        <v>0</v>
      </c>
      <c r="N159" s="119">
        <v>0</v>
      </c>
      <c r="O159" s="3"/>
    </row>
    <row r="160" spans="1:15" ht="13" customHeight="1" x14ac:dyDescent="0.2">
      <c r="A160" s="9" t="s">
        <v>27</v>
      </c>
      <c r="B160" s="8"/>
      <c r="C160" s="122">
        <v>0</v>
      </c>
      <c r="D160" s="123">
        <f t="shared" si="14"/>
        <v>0</v>
      </c>
      <c r="E160" s="123">
        <v>0</v>
      </c>
      <c r="F160" s="123">
        <v>0</v>
      </c>
      <c r="G160" s="123">
        <v>0</v>
      </c>
      <c r="H160" s="123">
        <v>0</v>
      </c>
      <c r="I160" s="123">
        <v>1</v>
      </c>
      <c r="J160" s="118">
        <f t="shared" si="15"/>
        <v>36727</v>
      </c>
      <c r="K160" s="123">
        <v>36404</v>
      </c>
      <c r="L160" s="123">
        <v>0</v>
      </c>
      <c r="M160" s="123">
        <v>24</v>
      </c>
      <c r="N160" s="124">
        <v>299</v>
      </c>
      <c r="O160" s="3"/>
    </row>
    <row r="161" spans="1:15" ht="13" customHeight="1" x14ac:dyDescent="0.2">
      <c r="A161" s="11" t="s">
        <v>26</v>
      </c>
      <c r="B161" s="10"/>
      <c r="C161" s="113">
        <v>0</v>
      </c>
      <c r="D161" s="114">
        <f t="shared" si="14"/>
        <v>0</v>
      </c>
      <c r="E161" s="114">
        <v>0</v>
      </c>
      <c r="F161" s="114">
        <v>0</v>
      </c>
      <c r="G161" s="114">
        <v>0</v>
      </c>
      <c r="H161" s="114">
        <v>0</v>
      </c>
      <c r="I161" s="114">
        <v>1</v>
      </c>
      <c r="J161" s="114">
        <f t="shared" si="15"/>
        <v>8443</v>
      </c>
      <c r="K161" s="114">
        <v>5752</v>
      </c>
      <c r="L161" s="114">
        <v>60</v>
      </c>
      <c r="M161" s="114">
        <v>2623</v>
      </c>
      <c r="N161" s="116">
        <v>8</v>
      </c>
      <c r="O161" s="3"/>
    </row>
    <row r="162" spans="1:15" ht="13" customHeight="1" x14ac:dyDescent="0.2">
      <c r="A162" s="7" t="s">
        <v>25</v>
      </c>
      <c r="B162" s="6"/>
      <c r="C162" s="117">
        <v>0</v>
      </c>
      <c r="D162" s="118">
        <f t="shared" si="14"/>
        <v>0</v>
      </c>
      <c r="E162" s="118">
        <v>0</v>
      </c>
      <c r="F162" s="118">
        <v>0</v>
      </c>
      <c r="G162" s="118">
        <v>0</v>
      </c>
      <c r="H162" s="118">
        <v>0</v>
      </c>
      <c r="I162" s="118">
        <v>0</v>
      </c>
      <c r="J162" s="118">
        <f t="shared" si="15"/>
        <v>0</v>
      </c>
      <c r="K162" s="118">
        <v>0</v>
      </c>
      <c r="L162" s="118">
        <v>0</v>
      </c>
      <c r="M162" s="118">
        <v>0</v>
      </c>
      <c r="N162" s="119">
        <v>0</v>
      </c>
      <c r="O162" s="3"/>
    </row>
    <row r="163" spans="1:15" ht="13" customHeight="1" x14ac:dyDescent="0.2">
      <c r="A163" s="7" t="s">
        <v>24</v>
      </c>
      <c r="B163" s="6"/>
      <c r="C163" s="117">
        <v>0</v>
      </c>
      <c r="D163" s="118">
        <f t="shared" si="14"/>
        <v>0</v>
      </c>
      <c r="E163" s="118">
        <v>0</v>
      </c>
      <c r="F163" s="118">
        <v>0</v>
      </c>
      <c r="G163" s="118">
        <v>0</v>
      </c>
      <c r="H163" s="118">
        <v>0</v>
      </c>
      <c r="I163" s="118">
        <v>0</v>
      </c>
      <c r="J163" s="118">
        <f t="shared" si="15"/>
        <v>0</v>
      </c>
      <c r="K163" s="118">
        <v>0</v>
      </c>
      <c r="L163" s="118">
        <v>0</v>
      </c>
      <c r="M163" s="118">
        <v>0</v>
      </c>
      <c r="N163" s="119">
        <v>0</v>
      </c>
      <c r="O163" s="3"/>
    </row>
    <row r="164" spans="1:15" ht="13" customHeight="1" x14ac:dyDescent="0.2">
      <c r="A164" s="7" t="s">
        <v>23</v>
      </c>
      <c r="B164" s="6"/>
      <c r="C164" s="117">
        <v>1</v>
      </c>
      <c r="D164" s="118">
        <f t="shared" si="14"/>
        <v>6131</v>
      </c>
      <c r="E164" s="118">
        <v>0</v>
      </c>
      <c r="F164" s="118">
        <v>37</v>
      </c>
      <c r="G164" s="118">
        <v>25</v>
      </c>
      <c r="H164" s="118">
        <v>6069</v>
      </c>
      <c r="I164" s="118">
        <v>0</v>
      </c>
      <c r="J164" s="118">
        <f t="shared" si="15"/>
        <v>0</v>
      </c>
      <c r="K164" s="118">
        <v>0</v>
      </c>
      <c r="L164" s="118">
        <v>0</v>
      </c>
      <c r="M164" s="118">
        <v>0</v>
      </c>
      <c r="N164" s="119">
        <v>0</v>
      </c>
      <c r="O164" s="3"/>
    </row>
    <row r="165" spans="1:15" ht="13" customHeight="1" x14ac:dyDescent="0.2">
      <c r="A165" s="9" t="s">
        <v>22</v>
      </c>
      <c r="B165" s="8"/>
      <c r="C165" s="122">
        <v>0</v>
      </c>
      <c r="D165" s="123">
        <f t="shared" si="14"/>
        <v>0</v>
      </c>
      <c r="E165" s="123">
        <v>0</v>
      </c>
      <c r="F165" s="123">
        <v>0</v>
      </c>
      <c r="G165" s="123">
        <v>0</v>
      </c>
      <c r="H165" s="123">
        <v>0</v>
      </c>
      <c r="I165" s="123">
        <v>0</v>
      </c>
      <c r="J165" s="118">
        <f t="shared" si="15"/>
        <v>0</v>
      </c>
      <c r="K165" s="123">
        <v>0</v>
      </c>
      <c r="L165" s="123">
        <v>0</v>
      </c>
      <c r="M165" s="123">
        <v>0</v>
      </c>
      <c r="N165" s="124">
        <v>0</v>
      </c>
      <c r="O165" s="3"/>
    </row>
    <row r="166" spans="1:15" ht="13" customHeight="1" x14ac:dyDescent="0.2">
      <c r="A166" s="11" t="s">
        <v>21</v>
      </c>
      <c r="B166" s="10"/>
      <c r="C166" s="113">
        <v>1</v>
      </c>
      <c r="D166" s="114">
        <f t="shared" si="14"/>
        <v>1300</v>
      </c>
      <c r="E166" s="114">
        <v>11</v>
      </c>
      <c r="F166" s="114">
        <v>0</v>
      </c>
      <c r="G166" s="114">
        <v>33</v>
      </c>
      <c r="H166" s="114">
        <v>1256</v>
      </c>
      <c r="I166" s="114">
        <v>0</v>
      </c>
      <c r="J166" s="114">
        <f t="shared" si="15"/>
        <v>0</v>
      </c>
      <c r="K166" s="114">
        <v>0</v>
      </c>
      <c r="L166" s="114">
        <v>0</v>
      </c>
      <c r="M166" s="114">
        <v>0</v>
      </c>
      <c r="N166" s="116">
        <v>0</v>
      </c>
      <c r="O166" s="3"/>
    </row>
    <row r="167" spans="1:15" ht="13" customHeight="1" x14ac:dyDescent="0.2">
      <c r="A167" s="7" t="s">
        <v>20</v>
      </c>
      <c r="B167" s="6"/>
      <c r="C167" s="117">
        <v>0</v>
      </c>
      <c r="D167" s="118">
        <f t="shared" si="14"/>
        <v>0</v>
      </c>
      <c r="E167" s="118">
        <v>0</v>
      </c>
      <c r="F167" s="118">
        <v>0</v>
      </c>
      <c r="G167" s="118">
        <v>0</v>
      </c>
      <c r="H167" s="118">
        <v>0</v>
      </c>
      <c r="I167" s="118">
        <v>0</v>
      </c>
      <c r="J167" s="118">
        <f t="shared" si="15"/>
        <v>0</v>
      </c>
      <c r="K167" s="118">
        <v>0</v>
      </c>
      <c r="L167" s="118">
        <v>0</v>
      </c>
      <c r="M167" s="118">
        <v>0</v>
      </c>
      <c r="N167" s="119">
        <v>0</v>
      </c>
      <c r="O167" s="3"/>
    </row>
    <row r="168" spans="1:15" ht="13" customHeight="1" x14ac:dyDescent="0.2">
      <c r="A168" s="7" t="s">
        <v>19</v>
      </c>
      <c r="B168" s="6"/>
      <c r="C168" s="117">
        <v>0</v>
      </c>
      <c r="D168" s="118">
        <f t="shared" si="14"/>
        <v>0</v>
      </c>
      <c r="E168" s="118">
        <v>0</v>
      </c>
      <c r="F168" s="118">
        <v>0</v>
      </c>
      <c r="G168" s="118">
        <v>0</v>
      </c>
      <c r="H168" s="118">
        <v>0</v>
      </c>
      <c r="I168" s="118">
        <v>1</v>
      </c>
      <c r="J168" s="118">
        <f t="shared" si="15"/>
        <v>1084</v>
      </c>
      <c r="K168" s="118">
        <v>1</v>
      </c>
      <c r="L168" s="118">
        <v>20</v>
      </c>
      <c r="M168" s="118">
        <v>507</v>
      </c>
      <c r="N168" s="119">
        <v>556</v>
      </c>
      <c r="O168" s="3"/>
    </row>
    <row r="169" spans="1:15" ht="13" customHeight="1" x14ac:dyDescent="0.2">
      <c r="A169" s="7" t="s">
        <v>18</v>
      </c>
      <c r="B169" s="6"/>
      <c r="C169" s="117">
        <v>0</v>
      </c>
      <c r="D169" s="118">
        <f t="shared" si="14"/>
        <v>0</v>
      </c>
      <c r="E169" s="118">
        <v>0</v>
      </c>
      <c r="F169" s="118">
        <v>0</v>
      </c>
      <c r="G169" s="118">
        <v>0</v>
      </c>
      <c r="H169" s="118">
        <v>0</v>
      </c>
      <c r="I169" s="118">
        <v>0</v>
      </c>
      <c r="J169" s="118">
        <f t="shared" si="15"/>
        <v>0</v>
      </c>
      <c r="K169" s="118">
        <v>0</v>
      </c>
      <c r="L169" s="118">
        <v>0</v>
      </c>
      <c r="M169" s="118">
        <v>0</v>
      </c>
      <c r="N169" s="119">
        <v>0</v>
      </c>
      <c r="O169" s="3"/>
    </row>
    <row r="170" spans="1:15" ht="13" customHeight="1" x14ac:dyDescent="0.2">
      <c r="A170" s="9" t="s">
        <v>17</v>
      </c>
      <c r="B170" s="8"/>
      <c r="C170" s="122">
        <v>0</v>
      </c>
      <c r="D170" s="123">
        <f t="shared" si="14"/>
        <v>0</v>
      </c>
      <c r="E170" s="123">
        <v>0</v>
      </c>
      <c r="F170" s="123">
        <v>0</v>
      </c>
      <c r="G170" s="123">
        <v>0</v>
      </c>
      <c r="H170" s="123">
        <v>0</v>
      </c>
      <c r="I170" s="123">
        <v>0</v>
      </c>
      <c r="J170" s="118">
        <f t="shared" si="15"/>
        <v>0</v>
      </c>
      <c r="K170" s="123">
        <v>0</v>
      </c>
      <c r="L170" s="123">
        <v>0</v>
      </c>
      <c r="M170" s="123">
        <v>0</v>
      </c>
      <c r="N170" s="124">
        <v>0</v>
      </c>
      <c r="O170" s="3"/>
    </row>
    <row r="171" spans="1:15" ht="13" customHeight="1" x14ac:dyDescent="0.2">
      <c r="A171" s="11" t="s">
        <v>16</v>
      </c>
      <c r="B171" s="10"/>
      <c r="C171" s="113">
        <v>0</v>
      </c>
      <c r="D171" s="114">
        <f t="shared" si="14"/>
        <v>0</v>
      </c>
      <c r="E171" s="114">
        <v>0</v>
      </c>
      <c r="F171" s="114">
        <v>0</v>
      </c>
      <c r="G171" s="114">
        <v>0</v>
      </c>
      <c r="H171" s="114">
        <v>0</v>
      </c>
      <c r="I171" s="114">
        <v>0</v>
      </c>
      <c r="J171" s="114">
        <f t="shared" si="15"/>
        <v>0</v>
      </c>
      <c r="K171" s="114">
        <v>0</v>
      </c>
      <c r="L171" s="114">
        <v>0</v>
      </c>
      <c r="M171" s="114">
        <v>0</v>
      </c>
      <c r="N171" s="116">
        <v>0</v>
      </c>
      <c r="O171" s="3"/>
    </row>
    <row r="172" spans="1:15" ht="13" customHeight="1" x14ac:dyDescent="0.2">
      <c r="A172" s="7" t="s">
        <v>15</v>
      </c>
      <c r="B172" s="6"/>
      <c r="C172" s="117">
        <v>0</v>
      </c>
      <c r="D172" s="118">
        <f t="shared" si="14"/>
        <v>0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f t="shared" si="15"/>
        <v>0</v>
      </c>
      <c r="K172" s="118">
        <v>0</v>
      </c>
      <c r="L172" s="118">
        <v>0</v>
      </c>
      <c r="M172" s="118">
        <v>0</v>
      </c>
      <c r="N172" s="119">
        <v>0</v>
      </c>
      <c r="O172" s="3"/>
    </row>
    <row r="173" spans="1:15" ht="13" customHeight="1" x14ac:dyDescent="0.2">
      <c r="A173" s="7" t="s">
        <v>14</v>
      </c>
      <c r="B173" s="6"/>
      <c r="C173" s="117">
        <v>1</v>
      </c>
      <c r="D173" s="118">
        <f t="shared" si="14"/>
        <v>662</v>
      </c>
      <c r="E173" s="118">
        <v>662</v>
      </c>
      <c r="F173" s="118">
        <v>0</v>
      </c>
      <c r="G173" s="118">
        <v>0</v>
      </c>
      <c r="H173" s="118">
        <v>0</v>
      </c>
      <c r="I173" s="118">
        <v>0</v>
      </c>
      <c r="J173" s="118">
        <f t="shared" si="15"/>
        <v>0</v>
      </c>
      <c r="K173" s="118">
        <v>0</v>
      </c>
      <c r="L173" s="118">
        <v>0</v>
      </c>
      <c r="M173" s="118">
        <v>0</v>
      </c>
      <c r="N173" s="119">
        <v>0</v>
      </c>
      <c r="O173" s="3"/>
    </row>
    <row r="174" spans="1:15" ht="13" customHeight="1" x14ac:dyDescent="0.2">
      <c r="A174" s="7" t="s">
        <v>13</v>
      </c>
      <c r="B174" s="6"/>
      <c r="C174" s="117">
        <v>0</v>
      </c>
      <c r="D174" s="118">
        <f t="shared" si="14"/>
        <v>0</v>
      </c>
      <c r="E174" s="117">
        <v>0</v>
      </c>
      <c r="F174" s="117">
        <v>0</v>
      </c>
      <c r="G174" s="117">
        <v>0</v>
      </c>
      <c r="H174" s="117">
        <v>0</v>
      </c>
      <c r="I174" s="118">
        <v>0</v>
      </c>
      <c r="J174" s="118">
        <f t="shared" si="15"/>
        <v>0</v>
      </c>
      <c r="K174" s="117">
        <v>0</v>
      </c>
      <c r="L174" s="117">
        <v>0</v>
      </c>
      <c r="M174" s="117">
        <v>0</v>
      </c>
      <c r="N174" s="121">
        <v>0</v>
      </c>
      <c r="O174" s="3"/>
    </row>
    <row r="175" spans="1:15" ht="13" customHeight="1" x14ac:dyDescent="0.2">
      <c r="A175" s="9" t="s">
        <v>12</v>
      </c>
      <c r="B175" s="8"/>
      <c r="C175" s="122">
        <v>0</v>
      </c>
      <c r="D175" s="123">
        <f t="shared" si="14"/>
        <v>0</v>
      </c>
      <c r="E175" s="123">
        <v>0</v>
      </c>
      <c r="F175" s="123">
        <v>0</v>
      </c>
      <c r="G175" s="123">
        <v>0</v>
      </c>
      <c r="H175" s="123">
        <v>0</v>
      </c>
      <c r="I175" s="123">
        <v>0</v>
      </c>
      <c r="J175" s="118">
        <f t="shared" si="15"/>
        <v>0</v>
      </c>
      <c r="K175" s="123">
        <v>0</v>
      </c>
      <c r="L175" s="123">
        <v>0</v>
      </c>
      <c r="M175" s="123">
        <v>0</v>
      </c>
      <c r="N175" s="124">
        <v>0</v>
      </c>
      <c r="O175" s="3"/>
    </row>
    <row r="176" spans="1:15" ht="13" customHeight="1" x14ac:dyDescent="0.2">
      <c r="A176" s="11" t="s">
        <v>11</v>
      </c>
      <c r="B176" s="10"/>
      <c r="C176" s="113">
        <v>0</v>
      </c>
      <c r="D176" s="114">
        <f t="shared" si="14"/>
        <v>0</v>
      </c>
      <c r="E176" s="113">
        <v>0</v>
      </c>
      <c r="F176" s="113">
        <v>0</v>
      </c>
      <c r="G176" s="113">
        <v>0</v>
      </c>
      <c r="H176" s="113">
        <v>0</v>
      </c>
      <c r="I176" s="114">
        <v>0</v>
      </c>
      <c r="J176" s="114">
        <f t="shared" si="15"/>
        <v>0</v>
      </c>
      <c r="K176" s="113">
        <v>0</v>
      </c>
      <c r="L176" s="113">
        <v>0</v>
      </c>
      <c r="M176" s="113">
        <v>0</v>
      </c>
      <c r="N176" s="125">
        <v>0</v>
      </c>
      <c r="O176" s="3"/>
    </row>
    <row r="177" spans="1:21" ht="13" customHeight="1" x14ac:dyDescent="0.2">
      <c r="A177" s="7" t="s">
        <v>10</v>
      </c>
      <c r="B177" s="6"/>
      <c r="C177" s="117">
        <v>0</v>
      </c>
      <c r="D177" s="118">
        <f t="shared" si="14"/>
        <v>0</v>
      </c>
      <c r="E177" s="118">
        <v>0</v>
      </c>
      <c r="F177" s="118">
        <v>0</v>
      </c>
      <c r="G177" s="118">
        <v>0</v>
      </c>
      <c r="H177" s="118">
        <v>0</v>
      </c>
      <c r="I177" s="118">
        <v>0</v>
      </c>
      <c r="J177" s="118">
        <f t="shared" si="15"/>
        <v>0</v>
      </c>
      <c r="K177" s="118">
        <v>0</v>
      </c>
      <c r="L177" s="118">
        <v>0</v>
      </c>
      <c r="M177" s="118">
        <v>0</v>
      </c>
      <c r="N177" s="119">
        <v>0</v>
      </c>
      <c r="O177" s="3"/>
    </row>
    <row r="178" spans="1:21" ht="13" customHeight="1" x14ac:dyDescent="0.2">
      <c r="A178" s="7" t="s">
        <v>9</v>
      </c>
      <c r="B178" s="6"/>
      <c r="C178" s="117">
        <v>0</v>
      </c>
      <c r="D178" s="118">
        <f t="shared" si="14"/>
        <v>0</v>
      </c>
      <c r="E178" s="118">
        <v>0</v>
      </c>
      <c r="F178" s="118">
        <v>0</v>
      </c>
      <c r="G178" s="118">
        <v>0</v>
      </c>
      <c r="H178" s="118">
        <v>0</v>
      </c>
      <c r="I178" s="118">
        <v>0</v>
      </c>
      <c r="J178" s="118">
        <f t="shared" si="15"/>
        <v>0</v>
      </c>
      <c r="K178" s="118">
        <v>0</v>
      </c>
      <c r="L178" s="118">
        <v>0</v>
      </c>
      <c r="M178" s="118">
        <v>0</v>
      </c>
      <c r="N178" s="119">
        <v>0</v>
      </c>
      <c r="O178" s="3"/>
    </row>
    <row r="179" spans="1:21" ht="13" customHeight="1" x14ac:dyDescent="0.2">
      <c r="A179" s="7" t="s">
        <v>71</v>
      </c>
      <c r="B179" s="6"/>
      <c r="C179" s="117">
        <v>0</v>
      </c>
      <c r="D179" s="118">
        <f t="shared" si="14"/>
        <v>0</v>
      </c>
      <c r="E179" s="118">
        <v>0</v>
      </c>
      <c r="F179" s="118">
        <v>0</v>
      </c>
      <c r="G179" s="118">
        <v>0</v>
      </c>
      <c r="H179" s="118">
        <v>0</v>
      </c>
      <c r="I179" s="118">
        <v>0</v>
      </c>
      <c r="J179" s="118">
        <f t="shared" si="15"/>
        <v>0</v>
      </c>
      <c r="K179" s="118">
        <v>0</v>
      </c>
      <c r="L179" s="118">
        <v>0</v>
      </c>
      <c r="M179" s="118">
        <v>0</v>
      </c>
      <c r="N179" s="119">
        <v>0</v>
      </c>
      <c r="O179" s="3"/>
    </row>
    <row r="180" spans="1:21" ht="13" customHeight="1" x14ac:dyDescent="0.2">
      <c r="A180" s="9" t="s">
        <v>7</v>
      </c>
      <c r="B180" s="8"/>
      <c r="C180" s="122">
        <v>1</v>
      </c>
      <c r="D180" s="123">
        <f t="shared" si="14"/>
        <v>97</v>
      </c>
      <c r="E180" s="123">
        <v>0</v>
      </c>
      <c r="F180" s="123">
        <v>0</v>
      </c>
      <c r="G180" s="123">
        <v>97</v>
      </c>
      <c r="H180" s="123">
        <v>0</v>
      </c>
      <c r="I180" s="123">
        <v>0</v>
      </c>
      <c r="J180" s="118">
        <f t="shared" si="15"/>
        <v>0</v>
      </c>
      <c r="K180" s="123">
        <v>0</v>
      </c>
      <c r="L180" s="123">
        <v>0</v>
      </c>
      <c r="M180" s="123">
        <v>0</v>
      </c>
      <c r="N180" s="124">
        <v>0</v>
      </c>
      <c r="O180" s="3"/>
    </row>
    <row r="181" spans="1:21" ht="13" customHeight="1" x14ac:dyDescent="0.2">
      <c r="A181" s="11" t="s">
        <v>6</v>
      </c>
      <c r="B181" s="10"/>
      <c r="C181" s="113">
        <v>0</v>
      </c>
      <c r="D181" s="114">
        <f t="shared" si="14"/>
        <v>0</v>
      </c>
      <c r="E181" s="113">
        <v>0</v>
      </c>
      <c r="F181" s="113">
        <v>0</v>
      </c>
      <c r="G181" s="113">
        <v>0</v>
      </c>
      <c r="H181" s="113">
        <v>0</v>
      </c>
      <c r="I181" s="114">
        <v>0</v>
      </c>
      <c r="J181" s="114">
        <f t="shared" si="15"/>
        <v>0</v>
      </c>
      <c r="K181" s="113">
        <v>0</v>
      </c>
      <c r="L181" s="113">
        <v>0</v>
      </c>
      <c r="M181" s="113">
        <v>0</v>
      </c>
      <c r="N181" s="125">
        <v>0</v>
      </c>
      <c r="O181" s="3"/>
    </row>
    <row r="182" spans="1:21" ht="13" customHeight="1" x14ac:dyDescent="0.2">
      <c r="A182" s="7" t="s">
        <v>5</v>
      </c>
      <c r="B182" s="6"/>
      <c r="C182" s="117">
        <v>1</v>
      </c>
      <c r="D182" s="118">
        <f t="shared" si="14"/>
        <v>416</v>
      </c>
      <c r="E182" s="118">
        <v>416</v>
      </c>
      <c r="F182" s="118">
        <v>0</v>
      </c>
      <c r="G182" s="118">
        <v>0</v>
      </c>
      <c r="H182" s="118">
        <v>0</v>
      </c>
      <c r="I182" s="118">
        <v>2</v>
      </c>
      <c r="J182" s="118">
        <f t="shared" si="15"/>
        <v>1513</v>
      </c>
      <c r="K182" s="118">
        <v>22</v>
      </c>
      <c r="L182" s="118">
        <v>291</v>
      </c>
      <c r="M182" s="118">
        <v>1199</v>
      </c>
      <c r="N182" s="119">
        <v>1</v>
      </c>
      <c r="O182" s="3"/>
    </row>
    <row r="183" spans="1:21" ht="13" customHeight="1" x14ac:dyDescent="0.2">
      <c r="A183" s="7" t="s">
        <v>4</v>
      </c>
      <c r="B183" s="6"/>
      <c r="C183" s="117">
        <v>0</v>
      </c>
      <c r="D183" s="118">
        <f t="shared" si="14"/>
        <v>0</v>
      </c>
      <c r="E183" s="118">
        <v>0</v>
      </c>
      <c r="F183" s="118">
        <v>0</v>
      </c>
      <c r="G183" s="118">
        <v>0</v>
      </c>
      <c r="H183" s="118">
        <v>0</v>
      </c>
      <c r="I183" s="118">
        <v>0</v>
      </c>
      <c r="J183" s="118">
        <f t="shared" si="15"/>
        <v>0</v>
      </c>
      <c r="K183" s="118">
        <v>0</v>
      </c>
      <c r="L183" s="118">
        <v>0</v>
      </c>
      <c r="M183" s="118">
        <v>0</v>
      </c>
      <c r="N183" s="119">
        <v>0</v>
      </c>
      <c r="O183" s="3"/>
    </row>
    <row r="184" spans="1:21" ht="13" customHeight="1" x14ac:dyDescent="0.2">
      <c r="A184" s="7" t="s">
        <v>3</v>
      </c>
      <c r="B184" s="6"/>
      <c r="C184" s="117">
        <v>0</v>
      </c>
      <c r="D184" s="118">
        <f t="shared" si="14"/>
        <v>0</v>
      </c>
      <c r="E184" s="118">
        <v>0</v>
      </c>
      <c r="F184" s="118">
        <v>0</v>
      </c>
      <c r="G184" s="118">
        <v>0</v>
      </c>
      <c r="H184" s="118">
        <v>0</v>
      </c>
      <c r="I184" s="118">
        <v>0</v>
      </c>
      <c r="J184" s="118">
        <f t="shared" si="15"/>
        <v>0</v>
      </c>
      <c r="K184" s="118">
        <v>0</v>
      </c>
      <c r="L184" s="118">
        <v>0</v>
      </c>
      <c r="M184" s="118">
        <v>0</v>
      </c>
      <c r="N184" s="119">
        <v>0</v>
      </c>
      <c r="O184" s="3"/>
    </row>
    <row r="185" spans="1:21" ht="13" customHeight="1" x14ac:dyDescent="0.2">
      <c r="A185" s="9" t="s">
        <v>2</v>
      </c>
      <c r="B185" s="8"/>
      <c r="C185" s="122">
        <v>1</v>
      </c>
      <c r="D185" s="123">
        <f t="shared" si="14"/>
        <v>482</v>
      </c>
      <c r="E185" s="123">
        <v>0</v>
      </c>
      <c r="F185" s="123">
        <v>4</v>
      </c>
      <c r="G185" s="123">
        <v>0</v>
      </c>
      <c r="H185" s="123">
        <v>478</v>
      </c>
      <c r="I185" s="123">
        <v>0</v>
      </c>
      <c r="J185" s="118">
        <f t="shared" si="15"/>
        <v>0</v>
      </c>
      <c r="K185" s="123">
        <v>0</v>
      </c>
      <c r="L185" s="123">
        <v>0</v>
      </c>
      <c r="M185" s="123">
        <v>0</v>
      </c>
      <c r="N185" s="124">
        <v>0</v>
      </c>
      <c r="O185" s="3"/>
    </row>
    <row r="186" spans="1:21" ht="13" customHeight="1" x14ac:dyDescent="0.2">
      <c r="A186" s="7" t="s">
        <v>1</v>
      </c>
      <c r="B186" s="6"/>
      <c r="C186" s="117">
        <v>1</v>
      </c>
      <c r="D186" s="114">
        <f t="shared" si="14"/>
        <v>21</v>
      </c>
      <c r="E186" s="114">
        <v>21</v>
      </c>
      <c r="F186" s="114">
        <v>0</v>
      </c>
      <c r="G186" s="114">
        <v>0</v>
      </c>
      <c r="H186" s="114">
        <v>0</v>
      </c>
      <c r="I186" s="114">
        <v>1</v>
      </c>
      <c r="J186" s="114">
        <f t="shared" si="15"/>
        <v>320</v>
      </c>
      <c r="K186" s="114">
        <v>168</v>
      </c>
      <c r="L186" s="114">
        <v>53</v>
      </c>
      <c r="M186" s="114">
        <v>99</v>
      </c>
      <c r="N186" s="116">
        <v>0</v>
      </c>
      <c r="O186" s="3"/>
    </row>
    <row r="187" spans="1:21" ht="13" customHeight="1" x14ac:dyDescent="0.2">
      <c r="A187" s="5" t="s">
        <v>0</v>
      </c>
      <c r="B187" s="4"/>
      <c r="C187" s="126">
        <v>1</v>
      </c>
      <c r="D187" s="127">
        <f t="shared" si="14"/>
        <v>18</v>
      </c>
      <c r="E187" s="127">
        <v>18</v>
      </c>
      <c r="F187" s="127">
        <v>0</v>
      </c>
      <c r="G187" s="127">
        <v>0</v>
      </c>
      <c r="H187" s="127">
        <v>0</v>
      </c>
      <c r="I187" s="127">
        <v>6</v>
      </c>
      <c r="J187" s="127">
        <f t="shared" si="15"/>
        <v>18398</v>
      </c>
      <c r="K187" s="127">
        <v>10515</v>
      </c>
      <c r="L187" s="127">
        <v>3618</v>
      </c>
      <c r="M187" s="127">
        <v>3235</v>
      </c>
      <c r="N187" s="128">
        <f>1023+7</f>
        <v>1030</v>
      </c>
      <c r="O187" s="3"/>
    </row>
    <row r="188" spans="1:21" ht="13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</sheetData>
  <phoneticPr fontId="2"/>
  <pageMargins left="1.1811023622047245" right="0.39370078740157483" top="0.39370078740157483" bottom="0.6692913385826772" header="0.51181102362204722" footer="0.78740157480314965"/>
  <pageSetup paperSize="9" scale="67" pageOrder="overThenDown" orientation="landscape" cellComments="asDisplayed" r:id="rId1"/>
  <headerFooter alignWithMargins="0"/>
  <rowBreaks count="2" manualBreakCount="2">
    <brk id="63" max="14" man="1"/>
    <brk id="1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2" ma:contentTypeDescription="新しいドキュメントを作成します。" ma:contentTypeScope="" ma:versionID="539f3c8be62eef334554f5ba32a16ae3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a3137abccff8a55aecbdba5f136a916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1909ED-5AC3-4B15-9B1E-F5A852CCA072}"/>
</file>

<file path=customXml/itemProps2.xml><?xml version="1.0" encoding="utf-8"?>
<ds:datastoreItem xmlns:ds="http://schemas.openxmlformats.org/officeDocument/2006/customXml" ds:itemID="{8B4D8AB3-6CE0-43B0-AED8-38BC11181902}"/>
</file>

<file path=customXml/itemProps3.xml><?xml version="1.0" encoding="utf-8"?>
<ds:datastoreItem xmlns:ds="http://schemas.openxmlformats.org/officeDocument/2006/customXml" ds:itemID="{E65565AA-FB03-4D47-890E-E08EBAC443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2016-10-28T06:04:33Z</dcterms:created>
  <dcterms:modified xsi:type="dcterms:W3CDTF">2025-01-30T00:18:47Z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</Properties>
</file>