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H11-8(1)" sheetId="1" r:id="rId1"/>
    <sheet name="H11-8(2)1" sheetId="2" r:id="rId2"/>
    <sheet name="H11-8(2)2" sheetId="3" r:id="rId3"/>
    <sheet name="H11-8(2)3" sheetId="4" r:id="rId4"/>
    <sheet name="H11-8(2)4" sheetId="5" r:id="rId5"/>
  </sheets>
  <definedNames>
    <definedName name="_xlnm.Print_Area" localSheetId="0">'H11-8(1)'!$A$1:$M$314</definedName>
    <definedName name="_xlnm.Print_Area" localSheetId="4">'H11-8(2)4'!$A$1:$P$376</definedName>
  </definedNames>
  <calcPr fullCalcOnLoad="1"/>
</workbook>
</file>

<file path=xl/sharedStrings.xml><?xml version="1.0" encoding="utf-8"?>
<sst xmlns="http://schemas.openxmlformats.org/spreadsheetml/2006/main" count="4928" uniqueCount="145">
  <si>
    <t>　　　　８　平成 11 年度狩猟関係等手数料</t>
  </si>
  <si>
    <t>（１）狩猟免許手数料　　①</t>
  </si>
  <si>
    <t>　　（単位：円）</t>
  </si>
  <si>
    <t>　　　　　（１）初心者の狩猟免許手数料</t>
  </si>
  <si>
    <t>　　　　区分</t>
  </si>
  <si>
    <t xml:space="preserve">   　計</t>
  </si>
  <si>
    <t xml:space="preserve"> 　  　　    甲 　 　　種 </t>
  </si>
  <si>
    <t>　 　  　    乙　  　　種</t>
  </si>
  <si>
    <t>　　　     　丙 　   　種</t>
  </si>
  <si>
    <t xml:space="preserve">  年度及び</t>
  </si>
  <si>
    <t>　 　　人  　　員</t>
  </si>
  <si>
    <t xml:space="preserve"> 　金 　額</t>
  </si>
  <si>
    <t>　 金 　額</t>
  </si>
  <si>
    <t>金　額</t>
  </si>
  <si>
    <t xml:space="preserve">  都道府県</t>
  </si>
  <si>
    <t xml:space="preserve">   合格者*</t>
  </si>
  <si>
    <t>平成 11 年度</t>
  </si>
  <si>
    <t>01　北海道</t>
  </si>
  <si>
    <t>02　青　森</t>
  </si>
  <si>
    <t>-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</si>
  <si>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</si>
  <si>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</si>
  <si>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</si>
  <si>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</si>
  <si>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</si>
  <si>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</si>
  <si>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</si>
  <si>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</si>
  <si>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</si>
  <si>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</si>
  <si>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</si>
  <si>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</si>
  <si>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</si>
  <si>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</si>
  <si>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</si>
  <si>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</si>
  <si>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</si>
  <si>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</si>
  <si>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</si>
  <si>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</si>
  <si>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</si>
  <si>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</si>
  <si>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</si>
  <si>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</si>
  <si>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</si>
  <si>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</si>
  <si>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</si>
  <si>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</si>
  <si>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</si>
  <si>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</si>
  <si>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</si>
  <si>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</si>
  <si>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</si>
  <si>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</si>
  <si>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</si>
  <si>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</si>
  <si>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</si>
  <si>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</si>
  <si>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</si>
  <si>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</si>
  <si>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</si>
  <si>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</si>
  <si>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</si>
  <si>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</si>
  <si>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</si>
  <si>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* : 当該年度狩猟免許試験合格者数</t>
  </si>
  <si>
    <t>（１）狩猟免許手数料　　②</t>
  </si>
  <si>
    <t>　　　　　（２）初心者の狩猟免許手数料</t>
  </si>
  <si>
    <t>（１）狩猟免許手数料　　③</t>
  </si>
  <si>
    <t>　初心者の狩猟免許手数料</t>
  </si>
  <si>
    <t>（１）狩猟免許手数料　　④</t>
  </si>
  <si>
    <t>（３）狩猟免許更新手数料</t>
  </si>
  <si>
    <t xml:space="preserve">  適性検査*</t>
  </si>
  <si>
    <t>　　 * : 当該年度適性検査合格者数</t>
  </si>
  <si>
    <t>（１）狩猟免許手数料　　⑤</t>
  </si>
  <si>
    <t>　合　　　　　　　　計</t>
  </si>
  <si>
    <t>　　（１）　～　（３）</t>
  </si>
  <si>
    <t>　　 * : 当該年度狩猟免許試験合格者数及び適性検査合格者数</t>
  </si>
  <si>
    <t>（２）その他の手数料　①</t>
  </si>
  <si>
    <t>　　（単価：円）</t>
  </si>
  <si>
    <t>　 　　　　（４）狩猟者登録手数料</t>
  </si>
  <si>
    <t>　　　　　　　　　計</t>
  </si>
  <si>
    <t xml:space="preserve">  　　　　　甲　  　　種</t>
  </si>
  <si>
    <t xml:space="preserve">   　　　　　乙　  　　種</t>
  </si>
  <si>
    <t>　  　　　　　丙　  　　種</t>
  </si>
  <si>
    <t>　　　　　　人    　員</t>
  </si>
  <si>
    <t>金 　額</t>
  </si>
  <si>
    <t>合格者 *</t>
  </si>
  <si>
    <t>（２）その他の手数料　②</t>
  </si>
  <si>
    <t xml:space="preserve"> 人　員</t>
  </si>
  <si>
    <t xml:space="preserve">    金  　  額</t>
  </si>
  <si>
    <t>100%</t>
  </si>
  <si>
    <t>（２）その他の手数料　③</t>
  </si>
  <si>
    <t>　　 計 （５） ～ （８）</t>
  </si>
  <si>
    <t>　　 合計（１）～（８）</t>
  </si>
  <si>
    <t>新 規</t>
  </si>
  <si>
    <t>更  新</t>
  </si>
  <si>
    <t>再交付</t>
  </si>
  <si>
    <t>計</t>
  </si>
  <si>
    <t>金  額</t>
  </si>
  <si>
    <t>（２）その他の手数料　④</t>
  </si>
  <si>
    <t>　　　　　（８）鳥獣飼養許可証　（３，４００円）</t>
  </si>
  <si>
    <t>　　　 （８）鳥獣飼養 許可証　（３，２００円）</t>
  </si>
  <si>
    <t>　　　　　（８）鳥獣飼養許可証　（３，０００円）</t>
  </si>
  <si>
    <t>（２）その他の手数料　⑤</t>
  </si>
  <si>
    <t>　　　　　（８）鳥獣飼養許可証　（２，９００円）</t>
  </si>
  <si>
    <t>　　　　　（８）鳥獣飼養許可証　（２，６００円）</t>
  </si>
  <si>
    <t>（２）その他の手数料　⑥</t>
  </si>
  <si>
    <t>　　　　　（８）鳥獣飼養許可証　（２，５００円）</t>
  </si>
  <si>
    <t>　　　 （８）鳥獣飼養 許可証　（２，４１０円）</t>
  </si>
  <si>
    <t>　　　　　（８）鳥獣飼養許可証　（２，３００円）</t>
  </si>
  <si>
    <t>（２）その他の手数料　⑦</t>
  </si>
  <si>
    <t>　　　　　（８）鳥獣飼養許可証　（　２，０００円）</t>
  </si>
  <si>
    <t>　　　 （８）鳥獣飼養 許可証　（１，９００円）</t>
  </si>
  <si>
    <t>　　　　　　（８）鳥獣飼養許可証　（１，６００円）</t>
  </si>
  <si>
    <t>（２）その他の手数料　⑧</t>
  </si>
  <si>
    <t>　　　　　（８）鳥獣飼養許可証　（１，２００円）</t>
  </si>
  <si>
    <t>　　　 （８）鳥獣飼養 許可証　（１，１００）</t>
  </si>
  <si>
    <t>　　　　　　（８）鳥獣飼養許可証　（１，０００円）</t>
  </si>
  <si>
    <t>（２）その他の手数料　⑨</t>
  </si>
  <si>
    <t>　　　　　（８）鳥獣飼養許可証　（９００円）</t>
  </si>
  <si>
    <t>　　　 （８）鳥獣飼養 許可証　（免除）</t>
  </si>
  <si>
    <t>　　（３，９００円　・・・・法第７条３項該当者）</t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</si>
  <si>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</si>
  <si>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</si>
  <si>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>#</t>
  </si>
  <si>
    <t>＃：内訳不明</t>
  </si>
  <si>
    <t>　　（５，３００円　・・・・新規取得者）</t>
  </si>
  <si>
    <t>平成 ９ 年度</t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</si>
  <si>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</si>
  <si>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t>#</t>
  </si>
  <si>
    <t>　　（３，９００円と５，３００円の合計）</t>
  </si>
  <si>
    <t>　　（２，９００円）</t>
  </si>
  <si>
    <t>（１，９００円）</t>
  </si>
  <si>
    <r>
      <t xml:space="preserve">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（５）狩猟免状再交付</t>
    </r>
  </si>
  <si>
    <r>
      <t xml:space="preserve"> </t>
    </r>
    <r>
      <rPr>
        <sz val="9"/>
        <rFont val="ＭＳ 明朝"/>
        <family val="1"/>
      </rPr>
      <t xml:space="preserve">     </t>
    </r>
    <r>
      <rPr>
        <sz val="9"/>
        <rFont val="ＭＳ 明朝"/>
        <family val="1"/>
      </rPr>
      <t>（６）狩猟者登録証再交付</t>
    </r>
  </si>
  <si>
    <r>
      <t xml:space="preserve"> 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（７）狩猟者記章再交付</t>
    </r>
  </si>
  <si>
    <r>
      <t xml:space="preserve">            手数料 (</t>
    </r>
    <r>
      <rPr>
        <sz val="9"/>
        <rFont val="ＭＳ 明朝"/>
        <family val="1"/>
      </rPr>
      <t>1,100</t>
    </r>
    <r>
      <rPr>
        <sz val="9"/>
        <rFont val="ＭＳ 明朝"/>
        <family val="1"/>
      </rPr>
      <t>円)</t>
    </r>
  </si>
  <si>
    <r>
      <t>　  　　　　手数料 (</t>
    </r>
    <r>
      <rPr>
        <sz val="9"/>
        <rFont val="ＭＳ 明朝"/>
        <family val="1"/>
      </rPr>
      <t>1,10</t>
    </r>
    <r>
      <rPr>
        <sz val="9"/>
        <rFont val="ＭＳ 明朝"/>
        <family val="1"/>
      </rPr>
      <t>0円)</t>
    </r>
  </si>
  <si>
    <r>
      <t>　　　　　手数料 (</t>
    </r>
    <r>
      <rPr>
        <sz val="9"/>
        <rFont val="ＭＳ 明朝"/>
        <family val="1"/>
      </rPr>
      <t>1,00</t>
    </r>
    <r>
      <rPr>
        <sz val="9"/>
        <rFont val="ＭＳ 明朝"/>
        <family val="1"/>
      </rPr>
      <t xml:space="preserve">0円) </t>
    </r>
  </si>
  <si>
    <r>
      <t xml:space="preserve">              （８）鳥獣飼養許可証　（</t>
    </r>
    <r>
      <rPr>
        <sz val="9"/>
        <rFont val="ＭＳ 明朝"/>
        <family val="1"/>
      </rPr>
      <t>9</t>
    </r>
    <r>
      <rPr>
        <sz val="9"/>
        <rFont val="ＭＳ 明朝"/>
        <family val="1"/>
      </rPr>
      <t>00円～</t>
    </r>
    <r>
      <rPr>
        <sz val="9"/>
        <rFont val="ＭＳ 明朝"/>
        <family val="1"/>
      </rPr>
      <t>3</t>
    </r>
    <r>
      <rPr>
        <sz val="9"/>
        <rFont val="ＭＳ 明朝"/>
        <family val="1"/>
      </rPr>
      <t>,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00円）</t>
    </r>
  </si>
  <si>
    <r>
      <t xml:space="preserve">平成 </t>
    </r>
    <r>
      <rPr>
        <sz val="9"/>
        <rFont val="ＭＳ 明朝"/>
        <family val="1"/>
      </rPr>
      <t>９</t>
    </r>
    <r>
      <rPr>
        <sz val="9"/>
        <rFont val="ＭＳ 明朝"/>
        <family val="1"/>
      </rPr>
      <t xml:space="preserve"> 年度</t>
    </r>
  </si>
  <si>
    <r>
      <t xml:space="preserve">平成 </t>
    </r>
    <r>
      <rPr>
        <sz val="9"/>
        <rFont val="ＭＳ 明朝"/>
        <family val="1"/>
      </rPr>
      <t>11</t>
    </r>
    <r>
      <rPr>
        <sz val="9"/>
        <rFont val="ＭＳ 明朝"/>
        <family val="1"/>
      </rPr>
      <t xml:space="preserve"> 年度</t>
    </r>
  </si>
  <si>
    <t>-</t>
  </si>
  <si>
    <r>
      <t xml:space="preserve">　　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（８）鳥獣飼養 許可証　（２，７００円）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</si>
</sst>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&quot;\&quot;#,##0_);[Red]\(&quot;\&quot;#,##0\)"/>
    <numFmt numFmtId="179" formatCode="0.00_);[Red]\(0.00\)"/>
  </numFmts>
  <fonts count="9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176" fontId="6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 applyProtection="1">
      <alignment vertical="center"/>
      <protection/>
    </xf>
    <xf numFmtId="176" fontId="0" fillId="0" borderId="2" xfId="0" applyNumberFormat="1" applyFont="1" applyBorder="1" applyAlignment="1">
      <alignment/>
    </xf>
    <xf numFmtId="176" fontId="0" fillId="0" borderId="3" xfId="0" applyNumberFormat="1" applyFont="1" applyBorder="1" applyAlignment="1">
      <alignment/>
    </xf>
    <xf numFmtId="176" fontId="0" fillId="0" borderId="0" xfId="0" applyNumberFormat="1" applyFont="1" applyAlignment="1" applyProtection="1">
      <alignment horizontal="left"/>
      <protection/>
    </xf>
    <xf numFmtId="176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6" xfId="0" applyNumberFormat="1" applyFont="1" applyBorder="1" applyAlignment="1" applyProtection="1">
      <alignment horizontal="center" vertical="center"/>
      <protection/>
    </xf>
    <xf numFmtId="176" fontId="0" fillId="0" borderId="7" xfId="0" applyNumberFormat="1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9" xfId="0" applyNumberFormat="1" applyFont="1" applyBorder="1" applyAlignment="1">
      <alignment/>
    </xf>
    <xf numFmtId="176" fontId="0" fillId="0" borderId="6" xfId="0" applyNumberFormat="1" applyFont="1" applyBorder="1" applyAlignment="1">
      <alignment/>
    </xf>
    <xf numFmtId="176" fontId="0" fillId="0" borderId="8" xfId="0" applyNumberFormat="1" applyFont="1" applyBorder="1" applyAlignment="1" applyProtection="1">
      <alignment horizontal="left"/>
      <protection/>
    </xf>
    <xf numFmtId="176" fontId="0" fillId="0" borderId="7" xfId="0" applyNumberFormat="1" applyFont="1" applyBorder="1" applyAlignment="1" applyProtection="1">
      <alignment horizontal="left"/>
      <protection/>
    </xf>
    <xf numFmtId="176" fontId="0" fillId="0" borderId="10" xfId="0" applyNumberFormat="1" applyFont="1" applyBorder="1" applyAlignment="1">
      <alignment/>
    </xf>
    <xf numFmtId="176" fontId="0" fillId="0" borderId="6" xfId="0" applyNumberFormat="1" applyFont="1" applyBorder="1" applyAlignment="1" applyProtection="1">
      <alignment horizontal="left"/>
      <protection/>
    </xf>
    <xf numFmtId="176" fontId="0" fillId="0" borderId="3" xfId="0" applyNumberFormat="1" applyFont="1" applyBorder="1" applyAlignment="1" applyProtection="1">
      <alignment horizontal="left"/>
      <protection/>
    </xf>
    <xf numFmtId="176" fontId="0" fillId="0" borderId="11" xfId="0" applyNumberFormat="1" applyFont="1" applyBorder="1" applyAlignment="1" applyProtection="1">
      <alignment horizontal="left"/>
      <protection/>
    </xf>
    <xf numFmtId="176" fontId="0" fillId="0" borderId="3" xfId="0" applyNumberFormat="1" applyFont="1" applyBorder="1" applyAlignment="1" applyProtection="1">
      <alignment horizontal="center"/>
      <protection/>
    </xf>
    <xf numFmtId="176" fontId="0" fillId="0" borderId="12" xfId="0" applyNumberFormat="1" applyFont="1" applyBorder="1" applyAlignment="1" applyProtection="1">
      <alignment horizontal="left"/>
      <protection/>
    </xf>
    <xf numFmtId="176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5" xfId="0" applyNumberFormat="1" applyFont="1" applyBorder="1" applyAlignment="1" applyProtection="1">
      <alignment horizontal="center"/>
      <protection/>
    </xf>
    <xf numFmtId="176" fontId="0" fillId="0" borderId="7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16" xfId="0" applyNumberFormat="1" applyFont="1" applyBorder="1" applyAlignment="1" applyProtection="1">
      <alignment horizontal="right" vertical="center"/>
      <protection/>
    </xf>
    <xf numFmtId="176" fontId="0" fillId="0" borderId="17" xfId="0" applyNumberFormat="1" applyFont="1" applyBorder="1" applyAlignment="1" applyProtection="1">
      <alignment horizontal="right" vertical="center"/>
      <protection/>
    </xf>
    <xf numFmtId="176" fontId="0" fillId="0" borderId="18" xfId="0" applyNumberFormat="1" applyFont="1" applyBorder="1" applyAlignment="1" applyProtection="1">
      <alignment horizontal="center"/>
      <protection/>
    </xf>
    <xf numFmtId="176" fontId="8" fillId="0" borderId="3" xfId="0" applyNumberFormat="1" applyFont="1" applyBorder="1" applyAlignment="1" applyProtection="1">
      <alignment horizontal="right"/>
      <protection locked="0"/>
    </xf>
    <xf numFmtId="176" fontId="8" fillId="0" borderId="11" xfId="0" applyNumberFormat="1" applyFont="1" applyBorder="1" applyAlignment="1" applyProtection="1">
      <alignment horizontal="right"/>
      <protection locked="0"/>
    </xf>
    <xf numFmtId="176" fontId="8" fillId="0" borderId="12" xfId="0" applyNumberFormat="1" applyFont="1" applyBorder="1" applyAlignment="1" applyProtection="1">
      <alignment horizontal="right"/>
      <protection locked="0"/>
    </xf>
    <xf numFmtId="176" fontId="0" fillId="0" borderId="5" xfId="0" applyNumberFormat="1" applyFont="1" applyBorder="1" applyAlignment="1" applyProtection="1">
      <alignment horizontal="center"/>
      <protection/>
    </xf>
    <xf numFmtId="176" fontId="0" fillId="0" borderId="19" xfId="0" applyNumberFormat="1" applyFont="1" applyBorder="1" applyAlignment="1" applyProtection="1">
      <alignment horizontal="center"/>
      <protection/>
    </xf>
    <xf numFmtId="176" fontId="8" fillId="0" borderId="7" xfId="0" applyNumberFormat="1" applyFont="1" applyBorder="1" applyAlignment="1" applyProtection="1">
      <alignment horizontal="right"/>
      <protection locked="0"/>
    </xf>
    <xf numFmtId="176" fontId="8" fillId="0" borderId="13" xfId="0" applyNumberFormat="1" applyFont="1" applyBorder="1" applyAlignment="1" applyProtection="1">
      <alignment horizontal="right"/>
      <protection locked="0"/>
    </xf>
    <xf numFmtId="176" fontId="8" fillId="0" borderId="14" xfId="0" applyNumberFormat="1" applyFont="1" applyBorder="1" applyAlignment="1" applyProtection="1">
      <alignment horizontal="right"/>
      <protection locked="0"/>
    </xf>
    <xf numFmtId="176" fontId="0" fillId="0" borderId="20" xfId="0" applyNumberFormat="1" applyFont="1" applyBorder="1" applyAlignment="1" applyProtection="1">
      <alignment horizontal="center"/>
      <protection/>
    </xf>
    <xf numFmtId="176" fontId="0" fillId="0" borderId="6" xfId="0" applyNumberFormat="1" applyFont="1" applyBorder="1" applyAlignment="1" applyProtection="1">
      <alignment horizontal="center"/>
      <protection/>
    </xf>
    <xf numFmtId="176" fontId="0" fillId="0" borderId="21" xfId="0" applyNumberFormat="1" applyFont="1" applyBorder="1" applyAlignment="1" applyProtection="1">
      <alignment horizontal="center"/>
      <protection/>
    </xf>
    <xf numFmtId="176" fontId="8" fillId="0" borderId="22" xfId="0" applyNumberFormat="1" applyFont="1" applyBorder="1" applyAlignment="1" applyProtection="1">
      <alignment horizontal="right"/>
      <protection locked="0"/>
    </xf>
    <xf numFmtId="176" fontId="0" fillId="0" borderId="23" xfId="0" applyNumberFormat="1" applyFont="1" applyBorder="1" applyAlignment="1" applyProtection="1">
      <alignment horizontal="center"/>
      <protection/>
    </xf>
    <xf numFmtId="176" fontId="8" fillId="0" borderId="24" xfId="0" applyNumberFormat="1" applyFont="1" applyBorder="1" applyAlignment="1" applyProtection="1">
      <alignment horizontal="right"/>
      <protection locked="0"/>
    </xf>
    <xf numFmtId="176" fontId="8" fillId="0" borderId="25" xfId="0" applyNumberFormat="1" applyFont="1" applyBorder="1" applyAlignment="1" applyProtection="1">
      <alignment horizontal="right"/>
      <protection locked="0"/>
    </xf>
    <xf numFmtId="176" fontId="8" fillId="0" borderId="26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 vertical="center"/>
    </xf>
    <xf numFmtId="176" fontId="8" fillId="0" borderId="27" xfId="0" applyNumberFormat="1" applyFont="1" applyBorder="1" applyAlignment="1" applyProtection="1">
      <alignment horizontal="right"/>
      <protection locked="0"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13" xfId="0" applyNumberFormat="1" applyFont="1" applyFill="1" applyBorder="1" applyAlignment="1" applyProtection="1">
      <alignment horizontal="right"/>
      <protection/>
    </xf>
    <xf numFmtId="176" fontId="0" fillId="0" borderId="14" xfId="0" applyNumberFormat="1" applyFont="1" applyFill="1" applyBorder="1" applyAlignment="1" applyProtection="1">
      <alignment horizontal="right"/>
      <protection/>
    </xf>
    <xf numFmtId="0" fontId="0" fillId="0" borderId="5" xfId="0" applyFont="1" applyBorder="1" applyAlignment="1">
      <alignment horizontal="right"/>
    </xf>
    <xf numFmtId="176" fontId="8" fillId="0" borderId="3" xfId="0" applyNumberFormat="1" applyFont="1" applyBorder="1" applyAlignment="1" applyProtection="1">
      <alignment/>
      <protection locked="0"/>
    </xf>
    <xf numFmtId="176" fontId="8" fillId="0" borderId="11" xfId="0" applyNumberFormat="1" applyFont="1" applyBorder="1" applyAlignment="1" applyProtection="1">
      <alignment/>
      <protection locked="0"/>
    </xf>
    <xf numFmtId="176" fontId="8" fillId="0" borderId="12" xfId="0" applyNumberFormat="1" applyFont="1" applyBorder="1" applyAlignment="1" applyProtection="1">
      <alignment/>
      <protection locked="0"/>
    </xf>
    <xf numFmtId="176" fontId="8" fillId="0" borderId="7" xfId="0" applyNumberFormat="1" applyFont="1" applyBorder="1" applyAlignment="1" applyProtection="1">
      <alignment/>
      <protection locked="0"/>
    </xf>
    <xf numFmtId="176" fontId="8" fillId="0" borderId="13" xfId="0" applyNumberFormat="1" applyFont="1" applyBorder="1" applyAlignment="1" applyProtection="1">
      <alignment/>
      <protection locked="0"/>
    </xf>
    <xf numFmtId="176" fontId="8" fillId="0" borderId="14" xfId="0" applyNumberFormat="1" applyFont="1" applyBorder="1" applyAlignment="1" applyProtection="1">
      <alignment/>
      <protection locked="0"/>
    </xf>
    <xf numFmtId="176" fontId="8" fillId="0" borderId="24" xfId="0" applyNumberFormat="1" applyFont="1" applyBorder="1" applyAlignment="1" applyProtection="1">
      <alignment/>
      <protection locked="0"/>
    </xf>
    <xf numFmtId="176" fontId="8" fillId="0" borderId="25" xfId="0" applyNumberFormat="1" applyFont="1" applyBorder="1" applyAlignment="1" applyProtection="1">
      <alignment/>
      <protection locked="0"/>
    </xf>
    <xf numFmtId="176" fontId="8" fillId="0" borderId="26" xfId="0" applyNumberFormat="1" applyFont="1" applyBorder="1" applyAlignment="1" applyProtection="1">
      <alignment/>
      <protection locked="0"/>
    </xf>
    <xf numFmtId="176" fontId="6" fillId="0" borderId="1" xfId="0" applyNumberFormat="1" applyFont="1" applyBorder="1" applyAlignment="1" applyProtection="1">
      <alignment vertical="center"/>
      <protection/>
    </xf>
    <xf numFmtId="176" fontId="0" fillId="0" borderId="28" xfId="0" applyNumberFormat="1" applyFont="1" applyBorder="1" applyAlignment="1">
      <alignment/>
    </xf>
    <xf numFmtId="176" fontId="0" fillId="0" borderId="29" xfId="0" applyNumberFormat="1" applyFont="1" applyBorder="1" applyAlignment="1" applyProtection="1">
      <alignment horizontal="left"/>
      <protection/>
    </xf>
    <xf numFmtId="176" fontId="0" fillId="0" borderId="3" xfId="0" applyNumberFormat="1" applyFont="1" applyBorder="1" applyAlignment="1" applyProtection="1">
      <alignment horizontal="center" vertical="center"/>
      <protection/>
    </xf>
    <xf numFmtId="176" fontId="0" fillId="0" borderId="8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 applyProtection="1">
      <alignment horizontal="center" vertical="center"/>
      <protection/>
    </xf>
    <xf numFmtId="176" fontId="0" fillId="0" borderId="7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>
      <alignment/>
    </xf>
    <xf numFmtId="177" fontId="6" fillId="0" borderId="0" xfId="0" applyNumberFormat="1" applyFont="1" applyAlignment="1">
      <alignment vertical="center"/>
    </xf>
    <xf numFmtId="177" fontId="6" fillId="0" borderId="1" xfId="0" applyNumberFormat="1" applyFont="1" applyBorder="1" applyAlignment="1">
      <alignment vertical="center"/>
    </xf>
    <xf numFmtId="177" fontId="0" fillId="0" borderId="30" xfId="0" applyNumberFormat="1" applyFont="1" applyBorder="1" applyAlignment="1">
      <alignment/>
    </xf>
    <xf numFmtId="176" fontId="0" fillId="0" borderId="5" xfId="0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177" fontId="0" fillId="0" borderId="7" xfId="0" applyNumberFormat="1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13" xfId="0" applyNumberFormat="1" applyFont="1" applyBorder="1" applyAlignment="1" applyProtection="1">
      <alignment horizontal="left"/>
      <protection/>
    </xf>
    <xf numFmtId="177" fontId="0" fillId="0" borderId="7" xfId="0" applyNumberFormat="1" applyFont="1" applyBorder="1" applyAlignment="1" applyProtection="1">
      <alignment horizontal="center" vertical="center"/>
      <protection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 applyProtection="1">
      <alignment horizontal="right"/>
      <protection/>
    </xf>
    <xf numFmtId="177" fontId="0" fillId="0" borderId="11" xfId="0" applyNumberFormat="1" applyFont="1" applyBorder="1" applyAlignment="1" applyProtection="1">
      <alignment horizontal="right"/>
      <protection/>
    </xf>
    <xf numFmtId="177" fontId="0" fillId="0" borderId="7" xfId="0" applyNumberFormat="1" applyFont="1" applyBorder="1" applyAlignment="1" applyProtection="1">
      <alignment horizontal="right"/>
      <protection/>
    </xf>
    <xf numFmtId="177" fontId="0" fillId="0" borderId="13" xfId="0" applyNumberFormat="1" applyFont="1" applyBorder="1" applyAlignment="1" applyProtection="1">
      <alignment horizontal="right"/>
      <protection/>
    </xf>
    <xf numFmtId="177" fontId="0" fillId="0" borderId="24" xfId="0" applyNumberFormat="1" applyFont="1" applyBorder="1" applyAlignment="1" applyProtection="1">
      <alignment horizontal="right"/>
      <protection/>
    </xf>
    <xf numFmtId="177" fontId="0" fillId="0" borderId="25" xfId="0" applyNumberFormat="1" applyFont="1" applyBorder="1" applyAlignment="1" applyProtection="1">
      <alignment horizontal="right"/>
      <protection/>
    </xf>
    <xf numFmtId="177" fontId="0" fillId="0" borderId="0" xfId="0" applyNumberFormat="1" applyFont="1" applyAlignment="1">
      <alignment vertical="center"/>
    </xf>
    <xf numFmtId="176" fontId="0" fillId="0" borderId="3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" xfId="0" applyNumberFormat="1" applyFont="1" applyBorder="1" applyAlignment="1" applyProtection="1">
      <alignment vertical="center"/>
      <protection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6" fontId="0" fillId="0" borderId="7" xfId="0" applyNumberFormat="1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vertical="center"/>
      <protection/>
    </xf>
    <xf numFmtId="177" fontId="0" fillId="0" borderId="7" xfId="0" applyNumberFormat="1" applyFont="1" applyBorder="1" applyAlignment="1">
      <alignment vertical="center"/>
    </xf>
    <xf numFmtId="37" fontId="0" fillId="0" borderId="0" xfId="0" applyNumberFormat="1" applyFont="1" applyAlignment="1" applyProtection="1">
      <alignment/>
      <protection/>
    </xf>
    <xf numFmtId="176" fontId="0" fillId="0" borderId="3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37" fontId="8" fillId="0" borderId="0" xfId="0" applyNumberFormat="1" applyFont="1" applyAlignment="1" applyProtection="1">
      <alignment/>
      <protection locked="0"/>
    </xf>
    <xf numFmtId="177" fontId="8" fillId="0" borderId="3" xfId="0" applyNumberFormat="1" applyFont="1" applyBorder="1" applyAlignment="1" applyProtection="1">
      <alignment horizontal="right"/>
      <protection locked="0"/>
    </xf>
    <xf numFmtId="176" fontId="0" fillId="0" borderId="7" xfId="0" applyNumberFormat="1" applyFont="1" applyBorder="1" applyAlignment="1" applyProtection="1">
      <alignment horizontal="right"/>
      <protection/>
    </xf>
    <xf numFmtId="176" fontId="0" fillId="0" borderId="13" xfId="0" applyNumberFormat="1" applyFont="1" applyBorder="1" applyAlignment="1" applyProtection="1">
      <alignment horizontal="right"/>
      <protection/>
    </xf>
    <xf numFmtId="177" fontId="8" fillId="0" borderId="7" xfId="0" applyNumberFormat="1" applyFont="1" applyBorder="1" applyAlignment="1" applyProtection="1">
      <alignment horizontal="right"/>
      <protection locked="0"/>
    </xf>
    <xf numFmtId="176" fontId="0" fillId="0" borderId="24" xfId="0" applyNumberFormat="1" applyFont="1" applyBorder="1" applyAlignment="1" applyProtection="1">
      <alignment horizontal="right"/>
      <protection/>
    </xf>
    <xf numFmtId="176" fontId="0" fillId="0" borderId="25" xfId="0" applyNumberFormat="1" applyFont="1" applyBorder="1" applyAlignment="1" applyProtection="1">
      <alignment horizontal="right"/>
      <protection/>
    </xf>
    <xf numFmtId="177" fontId="8" fillId="0" borderId="24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/>
    </xf>
    <xf numFmtId="176" fontId="0" fillId="0" borderId="31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176" fontId="0" fillId="0" borderId="12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>
      <alignment vertical="center"/>
    </xf>
    <xf numFmtId="176" fontId="0" fillId="0" borderId="16" xfId="0" applyNumberFormat="1" applyFont="1" applyBorder="1" applyAlignment="1" applyProtection="1">
      <alignment horizontal="right"/>
      <protection/>
    </xf>
    <xf numFmtId="176" fontId="0" fillId="0" borderId="17" xfId="0" applyNumberFormat="1" applyFont="1" applyBorder="1" applyAlignment="1" applyProtection="1">
      <alignment horizontal="right"/>
      <protection/>
    </xf>
    <xf numFmtId="176" fontId="0" fillId="0" borderId="12" xfId="0" applyNumberFormat="1" applyFont="1" applyBorder="1" applyAlignment="1" applyProtection="1">
      <alignment horizontal="right"/>
      <protection/>
    </xf>
    <xf numFmtId="176" fontId="0" fillId="0" borderId="14" xfId="0" applyNumberFormat="1" applyFont="1" applyBorder="1" applyAlignment="1" applyProtection="1">
      <alignment horizontal="right"/>
      <protection/>
    </xf>
    <xf numFmtId="176" fontId="0" fillId="0" borderId="27" xfId="0" applyNumberFormat="1" applyFont="1" applyBorder="1" applyAlignment="1" applyProtection="1">
      <alignment horizontal="right"/>
      <protection/>
    </xf>
    <xf numFmtId="176" fontId="0" fillId="0" borderId="26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6" fontId="0" fillId="0" borderId="8" xfId="0" applyNumberFormat="1" applyFont="1" applyBorder="1" applyAlignment="1" applyProtection="1">
      <alignment horizontal="right"/>
      <protection/>
    </xf>
    <xf numFmtId="176" fontId="0" fillId="0" borderId="4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33" xfId="0" applyNumberFormat="1" applyFont="1" applyBorder="1" applyAlignment="1">
      <alignment vertical="center"/>
    </xf>
    <xf numFmtId="176" fontId="2" fillId="0" borderId="16" xfId="0" applyNumberFormat="1" applyFont="1" applyBorder="1" applyAlignment="1" applyProtection="1">
      <alignment horizontal="right"/>
      <protection/>
    </xf>
    <xf numFmtId="176" fontId="0" fillId="0" borderId="29" xfId="0" applyNumberFormat="1" applyFont="1" applyBorder="1" applyAlignment="1" applyProtection="1">
      <alignment horizontal="right"/>
      <protection/>
    </xf>
    <xf numFmtId="176" fontId="0" fillId="0" borderId="5" xfId="0" applyNumberFormat="1" applyFont="1" applyBorder="1" applyAlignment="1">
      <alignment vertical="center"/>
    </xf>
    <xf numFmtId="176" fontId="0" fillId="0" borderId="5" xfId="0" applyNumberFormat="1" applyFont="1" applyBorder="1" applyAlignment="1" applyProtection="1">
      <alignment vertical="center"/>
      <protection/>
    </xf>
    <xf numFmtId="176" fontId="0" fillId="0" borderId="5" xfId="0" applyNumberFormat="1" applyFont="1" applyBorder="1" applyAlignment="1" applyProtection="1">
      <alignment horizontal="center" vertical="center"/>
      <protection/>
    </xf>
    <xf numFmtId="176" fontId="0" fillId="0" borderId="5" xfId="0" applyNumberFormat="1" applyFont="1" applyBorder="1" applyAlignment="1" applyProtection="1">
      <alignment horizontal="right"/>
      <protection/>
    </xf>
    <xf numFmtId="176" fontId="0" fillId="0" borderId="22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>
      <alignment vertical="center"/>
    </xf>
    <xf numFmtId="176" fontId="7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>
      <alignment/>
    </xf>
    <xf numFmtId="176" fontId="0" fillId="0" borderId="0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51977925"/>
          <a:ext cx="143827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4:N314"/>
  <sheetViews>
    <sheetView tabSelected="1" workbookViewId="0" topLeftCell="A1">
      <selection activeCell="A2" sqref="A2"/>
    </sheetView>
  </sheetViews>
  <sheetFormatPr defaultColWidth="13.625" defaultRowHeight="12.75" customHeight="1"/>
  <cols>
    <col min="1" max="1" width="18.875" style="3" customWidth="1"/>
    <col min="2" max="13" width="12.875" style="2" customWidth="1"/>
    <col min="14" max="16384" width="10.875" style="3" customWidth="1"/>
  </cols>
  <sheetData>
    <row r="4" ht="12.75" customHeight="1">
      <c r="A4" s="1" t="s">
        <v>0</v>
      </c>
    </row>
    <row r="5" spans="1:14" ht="12.75" customHeight="1">
      <c r="A5" s="4"/>
      <c r="B5" s="5" t="s">
        <v>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/>
    </row>
    <row r="6" spans="1:14" ht="12.7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 t="s">
        <v>2</v>
      </c>
      <c r="M6" s="8"/>
      <c r="N6" s="4"/>
    </row>
    <row r="7" spans="1:14" ht="12.75" customHeight="1">
      <c r="A7" s="10"/>
      <c r="B7" s="11"/>
      <c r="C7" s="12" t="s">
        <v>3</v>
      </c>
      <c r="G7" s="12"/>
      <c r="H7" s="12" t="s">
        <v>122</v>
      </c>
      <c r="M7" s="13"/>
      <c r="N7" s="14"/>
    </row>
    <row r="8" spans="1:14" ht="12.75" customHeight="1">
      <c r="A8" s="15" t="s">
        <v>4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14"/>
    </row>
    <row r="9" spans="1:14" ht="12.75" customHeight="1">
      <c r="A9" s="19"/>
      <c r="B9" s="16"/>
      <c r="C9" s="20" t="s">
        <v>5</v>
      </c>
      <c r="D9" s="17"/>
      <c r="E9" s="21" t="s">
        <v>6</v>
      </c>
      <c r="F9" s="17"/>
      <c r="G9" s="22"/>
      <c r="H9" s="21" t="s">
        <v>7</v>
      </c>
      <c r="I9" s="17"/>
      <c r="J9" s="17"/>
      <c r="K9" s="21" t="s">
        <v>8</v>
      </c>
      <c r="L9" s="17"/>
      <c r="M9" s="18"/>
      <c r="N9" s="14"/>
    </row>
    <row r="10" spans="1:14" ht="12.75" customHeight="1">
      <c r="A10" s="23" t="s">
        <v>9</v>
      </c>
      <c r="B10" s="24" t="s">
        <v>10</v>
      </c>
      <c r="C10" s="17"/>
      <c r="D10" s="24" t="s">
        <v>11</v>
      </c>
      <c r="E10" s="24" t="s">
        <v>10</v>
      </c>
      <c r="F10" s="17"/>
      <c r="G10" s="25" t="s">
        <v>12</v>
      </c>
      <c r="H10" s="24" t="s">
        <v>10</v>
      </c>
      <c r="I10" s="17"/>
      <c r="J10" s="26" t="s">
        <v>13</v>
      </c>
      <c r="K10" s="24" t="s">
        <v>10</v>
      </c>
      <c r="L10" s="17"/>
      <c r="M10" s="27" t="s">
        <v>11</v>
      </c>
      <c r="N10" s="14"/>
    </row>
    <row r="11" spans="1:14" ht="12.75" customHeight="1">
      <c r="A11" s="23" t="s">
        <v>14</v>
      </c>
      <c r="B11" s="16"/>
      <c r="C11" s="21" t="s">
        <v>15</v>
      </c>
      <c r="D11" s="16"/>
      <c r="E11" s="16"/>
      <c r="F11" s="21" t="s">
        <v>15</v>
      </c>
      <c r="G11" s="28"/>
      <c r="H11" s="16"/>
      <c r="I11" s="21" t="s">
        <v>15</v>
      </c>
      <c r="J11" s="16"/>
      <c r="K11" s="16"/>
      <c r="L11" s="21" t="s">
        <v>15</v>
      </c>
      <c r="M11" s="29"/>
      <c r="N11" s="14"/>
    </row>
    <row r="12" spans="1:14" ht="12.75" customHeight="1">
      <c r="A12" s="30" t="s">
        <v>123</v>
      </c>
      <c r="B12" s="31">
        <v>3328</v>
      </c>
      <c r="C12" s="31">
        <v>2961</v>
      </c>
      <c r="D12" s="31">
        <v>11649300</v>
      </c>
      <c r="E12" s="31">
        <v>1967</v>
      </c>
      <c r="F12" s="31">
        <v>1791</v>
      </c>
      <c r="G12" s="32">
        <v>6884500</v>
      </c>
      <c r="H12" s="31">
        <v>325</v>
      </c>
      <c r="I12" s="31">
        <v>278</v>
      </c>
      <c r="J12" s="31">
        <v>1138800</v>
      </c>
      <c r="K12" s="31">
        <v>1036</v>
      </c>
      <c r="L12" s="31">
        <v>892</v>
      </c>
      <c r="M12" s="33">
        <v>3626000</v>
      </c>
      <c r="N12" s="14"/>
    </row>
    <row r="13" spans="1:14" ht="12.75" customHeight="1">
      <c r="A13" s="30" t="s">
        <v>124</v>
      </c>
      <c r="B13" s="31">
        <v>2104</v>
      </c>
      <c r="C13" s="31">
        <v>1784</v>
      </c>
      <c r="D13" s="31">
        <v>8209500</v>
      </c>
      <c r="E13" s="31">
        <v>1406</v>
      </c>
      <c r="F13" s="31">
        <v>1202</v>
      </c>
      <c r="G13" s="32">
        <v>5483400</v>
      </c>
      <c r="H13" s="31">
        <v>238</v>
      </c>
      <c r="I13" s="31">
        <v>197</v>
      </c>
      <c r="J13" s="31">
        <v>928200</v>
      </c>
      <c r="K13" s="31">
        <v>461</v>
      </c>
      <c r="L13" s="31">
        <v>385</v>
      </c>
      <c r="M13" s="33">
        <v>1797900</v>
      </c>
      <c r="N13" s="14"/>
    </row>
    <row r="14" spans="1:14" ht="12.75" customHeight="1">
      <c r="A14" s="30" t="s">
        <v>16</v>
      </c>
      <c r="B14" s="34">
        <f aca="true" t="shared" si="0" ref="B14:M14">SUM(B15:B61)</f>
        <v>2181</v>
      </c>
      <c r="C14" s="34">
        <f t="shared" si="0"/>
        <v>1906</v>
      </c>
      <c r="D14" s="34">
        <f t="shared" si="0"/>
        <v>8505900</v>
      </c>
      <c r="E14" s="34">
        <f t="shared" si="0"/>
        <v>1863</v>
      </c>
      <c r="F14" s="34">
        <f t="shared" si="0"/>
        <v>1612</v>
      </c>
      <c r="G14" s="34">
        <f t="shared" si="0"/>
        <v>7265700</v>
      </c>
      <c r="H14" s="34">
        <f t="shared" si="0"/>
        <v>208</v>
      </c>
      <c r="I14" s="34">
        <f t="shared" si="0"/>
        <v>191</v>
      </c>
      <c r="J14" s="34">
        <f t="shared" si="0"/>
        <v>811200</v>
      </c>
      <c r="K14" s="34">
        <f t="shared" si="0"/>
        <v>110</v>
      </c>
      <c r="L14" s="34">
        <f t="shared" si="0"/>
        <v>103</v>
      </c>
      <c r="M14" s="35">
        <f t="shared" si="0"/>
        <v>429000</v>
      </c>
      <c r="N14" s="14"/>
    </row>
    <row r="15" spans="1:14" ht="12.75" customHeight="1">
      <c r="A15" s="36" t="s">
        <v>17</v>
      </c>
      <c r="B15" s="37">
        <v>53</v>
      </c>
      <c r="C15" s="37">
        <v>43</v>
      </c>
      <c r="D15" s="37">
        <v>206700</v>
      </c>
      <c r="E15" s="37">
        <v>47</v>
      </c>
      <c r="F15" s="37">
        <v>37</v>
      </c>
      <c r="G15" s="38">
        <v>183300</v>
      </c>
      <c r="H15" s="37">
        <v>1</v>
      </c>
      <c r="I15" s="37">
        <v>1</v>
      </c>
      <c r="J15" s="37">
        <v>3900</v>
      </c>
      <c r="K15" s="37">
        <v>5</v>
      </c>
      <c r="L15" s="37">
        <v>5</v>
      </c>
      <c r="M15" s="39">
        <v>19500</v>
      </c>
      <c r="N15" s="14"/>
    </row>
    <row r="16" spans="1:14" ht="12.75" customHeight="1">
      <c r="A16" s="40" t="s">
        <v>18</v>
      </c>
      <c r="B16" s="37">
        <v>3</v>
      </c>
      <c r="C16" s="37">
        <v>3</v>
      </c>
      <c r="D16" s="37">
        <v>11700</v>
      </c>
      <c r="E16" s="37">
        <v>1</v>
      </c>
      <c r="F16" s="37">
        <v>1</v>
      </c>
      <c r="G16" s="38">
        <v>3900</v>
      </c>
      <c r="H16" s="37">
        <v>2</v>
      </c>
      <c r="I16" s="37">
        <v>2</v>
      </c>
      <c r="J16" s="37">
        <v>7800</v>
      </c>
      <c r="K16" s="37" t="s">
        <v>19</v>
      </c>
      <c r="L16" s="37" t="s">
        <v>19</v>
      </c>
      <c r="M16" s="39" t="s">
        <v>19</v>
      </c>
      <c r="N16" s="14"/>
    </row>
    <row r="17" spans="1:14" ht="12.75" customHeight="1">
      <c r="A17" s="40" t="s">
        <v>20</v>
      </c>
      <c r="B17" s="37">
        <v>3</v>
      </c>
      <c r="C17" s="37">
        <v>2</v>
      </c>
      <c r="D17" s="37">
        <v>11700</v>
      </c>
      <c r="E17" s="37">
        <v>1</v>
      </c>
      <c r="F17" s="37">
        <v>1</v>
      </c>
      <c r="G17" s="38">
        <v>3900</v>
      </c>
      <c r="H17" s="37">
        <v>2</v>
      </c>
      <c r="I17" s="37">
        <v>1</v>
      </c>
      <c r="J17" s="37">
        <v>7800</v>
      </c>
      <c r="K17" s="37" t="s">
        <v>19</v>
      </c>
      <c r="L17" s="37" t="s">
        <v>19</v>
      </c>
      <c r="M17" s="39" t="s">
        <v>19</v>
      </c>
      <c r="N17" s="14"/>
    </row>
    <row r="18" spans="1:14" ht="12.75" customHeight="1">
      <c r="A18" s="40" t="s">
        <v>21</v>
      </c>
      <c r="B18" s="37">
        <v>13</v>
      </c>
      <c r="C18" s="37">
        <v>9</v>
      </c>
      <c r="D18" s="37">
        <v>50700</v>
      </c>
      <c r="E18" s="37">
        <v>11</v>
      </c>
      <c r="F18" s="37">
        <v>9</v>
      </c>
      <c r="G18" s="38">
        <v>42900</v>
      </c>
      <c r="H18" s="37">
        <v>2</v>
      </c>
      <c r="I18" s="37" t="s">
        <v>19</v>
      </c>
      <c r="J18" s="37">
        <v>7800</v>
      </c>
      <c r="K18" s="37" t="s">
        <v>19</v>
      </c>
      <c r="L18" s="37" t="s">
        <v>19</v>
      </c>
      <c r="M18" s="39" t="s">
        <v>19</v>
      </c>
      <c r="N18" s="14"/>
    </row>
    <row r="19" spans="1:14" ht="12.75" customHeight="1">
      <c r="A19" s="41" t="s">
        <v>22</v>
      </c>
      <c r="B19" s="42">
        <v>3</v>
      </c>
      <c r="C19" s="42">
        <v>3</v>
      </c>
      <c r="D19" s="42">
        <v>11700</v>
      </c>
      <c r="E19" s="42">
        <v>1</v>
      </c>
      <c r="F19" s="42">
        <v>1</v>
      </c>
      <c r="G19" s="43">
        <v>3900</v>
      </c>
      <c r="H19" s="42">
        <v>2</v>
      </c>
      <c r="I19" s="42">
        <v>2</v>
      </c>
      <c r="J19" s="42">
        <v>7800</v>
      </c>
      <c r="K19" s="42" t="s">
        <v>19</v>
      </c>
      <c r="L19" s="42" t="s">
        <v>19</v>
      </c>
      <c r="M19" s="44" t="s">
        <v>19</v>
      </c>
      <c r="N19" s="14"/>
    </row>
    <row r="20" spans="1:14" ht="12.75" customHeight="1">
      <c r="A20" s="45" t="s">
        <v>23</v>
      </c>
      <c r="B20" s="37">
        <v>9</v>
      </c>
      <c r="C20" s="37">
        <v>9</v>
      </c>
      <c r="D20" s="37">
        <v>35100</v>
      </c>
      <c r="E20" s="37">
        <v>9</v>
      </c>
      <c r="F20" s="37">
        <v>9</v>
      </c>
      <c r="G20" s="38">
        <v>35100</v>
      </c>
      <c r="H20" s="37" t="s">
        <v>19</v>
      </c>
      <c r="I20" s="37" t="s">
        <v>19</v>
      </c>
      <c r="J20" s="37" t="s">
        <v>19</v>
      </c>
      <c r="K20" s="37" t="s">
        <v>19</v>
      </c>
      <c r="L20" s="37" t="s">
        <v>19</v>
      </c>
      <c r="M20" s="39" t="s">
        <v>19</v>
      </c>
      <c r="N20" s="14"/>
    </row>
    <row r="21" spans="1:14" ht="12.75" customHeight="1">
      <c r="A21" s="46" t="s">
        <v>24</v>
      </c>
      <c r="B21" s="37">
        <v>66</v>
      </c>
      <c r="C21" s="37">
        <v>50</v>
      </c>
      <c r="D21" s="37">
        <v>257400</v>
      </c>
      <c r="E21" s="37">
        <v>61</v>
      </c>
      <c r="F21" s="37">
        <v>38</v>
      </c>
      <c r="G21" s="38">
        <v>237900</v>
      </c>
      <c r="H21" s="37">
        <v>4</v>
      </c>
      <c r="I21" s="37">
        <v>4</v>
      </c>
      <c r="J21" s="37">
        <v>15600</v>
      </c>
      <c r="K21" s="37">
        <v>1</v>
      </c>
      <c r="L21" s="37">
        <v>8</v>
      </c>
      <c r="M21" s="39">
        <v>3900</v>
      </c>
      <c r="N21" s="14"/>
    </row>
    <row r="22" spans="1:14" ht="12.75" customHeight="1">
      <c r="A22" s="46" t="s">
        <v>25</v>
      </c>
      <c r="B22" s="37">
        <v>28</v>
      </c>
      <c r="C22" s="37">
        <v>26</v>
      </c>
      <c r="D22" s="37">
        <v>109200</v>
      </c>
      <c r="E22" s="37">
        <v>21</v>
      </c>
      <c r="F22" s="37">
        <v>19</v>
      </c>
      <c r="G22" s="38">
        <v>81900</v>
      </c>
      <c r="H22" s="37">
        <v>1</v>
      </c>
      <c r="I22" s="37">
        <v>1</v>
      </c>
      <c r="J22" s="37">
        <v>3900</v>
      </c>
      <c r="K22" s="37">
        <v>6</v>
      </c>
      <c r="L22" s="37">
        <v>6</v>
      </c>
      <c r="M22" s="39">
        <v>23400</v>
      </c>
      <c r="N22" s="14"/>
    </row>
    <row r="23" spans="1:14" ht="12.75" customHeight="1">
      <c r="A23" s="46" t="s">
        <v>26</v>
      </c>
      <c r="B23" s="37">
        <v>29</v>
      </c>
      <c r="C23" s="37">
        <v>27</v>
      </c>
      <c r="D23" s="37">
        <v>113100</v>
      </c>
      <c r="E23" s="37">
        <v>19</v>
      </c>
      <c r="F23" s="37">
        <v>18</v>
      </c>
      <c r="G23" s="38">
        <v>74100</v>
      </c>
      <c r="H23" s="37">
        <v>7</v>
      </c>
      <c r="I23" s="37">
        <v>7</v>
      </c>
      <c r="J23" s="37">
        <v>27300</v>
      </c>
      <c r="K23" s="37">
        <v>3</v>
      </c>
      <c r="L23" s="37">
        <v>2</v>
      </c>
      <c r="M23" s="39">
        <v>11700</v>
      </c>
      <c r="N23" s="14"/>
    </row>
    <row r="24" spans="1:14" ht="12.75" customHeight="1">
      <c r="A24" s="47" t="s">
        <v>27</v>
      </c>
      <c r="B24" s="42">
        <v>19</v>
      </c>
      <c r="C24" s="42">
        <v>18</v>
      </c>
      <c r="D24" s="42">
        <v>74100</v>
      </c>
      <c r="E24" s="42">
        <v>18</v>
      </c>
      <c r="F24" s="42">
        <v>17</v>
      </c>
      <c r="G24" s="43">
        <v>70200</v>
      </c>
      <c r="H24" s="42" t="s">
        <v>19</v>
      </c>
      <c r="I24" s="42" t="s">
        <v>19</v>
      </c>
      <c r="J24" s="42" t="s">
        <v>19</v>
      </c>
      <c r="K24" s="42">
        <v>1</v>
      </c>
      <c r="L24" s="42">
        <v>1</v>
      </c>
      <c r="M24" s="44">
        <v>3900</v>
      </c>
      <c r="N24" s="14"/>
    </row>
    <row r="25" spans="1:14" ht="12.75" customHeight="1">
      <c r="A25" s="45" t="s">
        <v>28</v>
      </c>
      <c r="B25" s="37">
        <v>37</v>
      </c>
      <c r="C25" s="37">
        <v>34</v>
      </c>
      <c r="D25" s="37">
        <v>144300</v>
      </c>
      <c r="E25" s="37">
        <v>26</v>
      </c>
      <c r="F25" s="37">
        <v>23</v>
      </c>
      <c r="G25" s="38">
        <v>101400</v>
      </c>
      <c r="H25" s="37">
        <v>7</v>
      </c>
      <c r="I25" s="37">
        <v>7</v>
      </c>
      <c r="J25" s="37">
        <v>27300</v>
      </c>
      <c r="K25" s="37">
        <v>4</v>
      </c>
      <c r="L25" s="37">
        <v>4</v>
      </c>
      <c r="M25" s="39">
        <v>15600</v>
      </c>
      <c r="N25" s="14"/>
    </row>
    <row r="26" spans="1:14" ht="12.75" customHeight="1">
      <c r="A26" s="46" t="s">
        <v>29</v>
      </c>
      <c r="B26" s="37">
        <v>49</v>
      </c>
      <c r="C26" s="37">
        <v>43</v>
      </c>
      <c r="D26" s="37">
        <v>191100</v>
      </c>
      <c r="E26" s="37">
        <v>45</v>
      </c>
      <c r="F26" s="37">
        <v>40</v>
      </c>
      <c r="G26" s="38">
        <v>175500</v>
      </c>
      <c r="H26" s="37">
        <v>1</v>
      </c>
      <c r="I26" s="37">
        <v>1</v>
      </c>
      <c r="J26" s="37">
        <v>3900</v>
      </c>
      <c r="K26" s="37">
        <v>3</v>
      </c>
      <c r="L26" s="37">
        <v>2</v>
      </c>
      <c r="M26" s="39">
        <v>11700</v>
      </c>
      <c r="N26" s="14"/>
    </row>
    <row r="27" spans="1:14" ht="12.75" customHeight="1">
      <c r="A27" s="46" t="s">
        <v>30</v>
      </c>
      <c r="B27" s="37">
        <v>18</v>
      </c>
      <c r="C27" s="37">
        <v>17</v>
      </c>
      <c r="D27" s="37">
        <v>70200</v>
      </c>
      <c r="E27" s="37">
        <v>10</v>
      </c>
      <c r="F27" s="37">
        <v>9</v>
      </c>
      <c r="G27" s="38">
        <v>39000</v>
      </c>
      <c r="H27" s="37">
        <v>6</v>
      </c>
      <c r="I27" s="37">
        <v>6</v>
      </c>
      <c r="J27" s="37">
        <v>23400</v>
      </c>
      <c r="K27" s="37">
        <v>2</v>
      </c>
      <c r="L27" s="37">
        <v>2</v>
      </c>
      <c r="M27" s="39">
        <v>7800</v>
      </c>
      <c r="N27" s="14"/>
    </row>
    <row r="28" spans="1:14" ht="12.75" customHeight="1">
      <c r="A28" s="46" t="s">
        <v>31</v>
      </c>
      <c r="B28" s="37">
        <v>40</v>
      </c>
      <c r="C28" s="37">
        <v>43</v>
      </c>
      <c r="D28" s="37">
        <v>156000</v>
      </c>
      <c r="E28" s="37">
        <v>33</v>
      </c>
      <c r="F28" s="37">
        <v>26</v>
      </c>
      <c r="G28" s="38">
        <v>128700</v>
      </c>
      <c r="H28" s="37">
        <v>3</v>
      </c>
      <c r="I28" s="37">
        <v>13</v>
      </c>
      <c r="J28" s="37">
        <v>11700</v>
      </c>
      <c r="K28" s="37">
        <v>4</v>
      </c>
      <c r="L28" s="37">
        <v>4</v>
      </c>
      <c r="M28" s="39">
        <v>15600</v>
      </c>
      <c r="N28" s="14"/>
    </row>
    <row r="29" spans="1:14" ht="12.75" customHeight="1">
      <c r="A29" s="47" t="s">
        <v>32</v>
      </c>
      <c r="B29" s="42">
        <v>22</v>
      </c>
      <c r="C29" s="42">
        <v>21</v>
      </c>
      <c r="D29" s="42">
        <v>85800</v>
      </c>
      <c r="E29" s="42">
        <v>17</v>
      </c>
      <c r="F29" s="42">
        <v>16</v>
      </c>
      <c r="G29" s="43">
        <v>66300</v>
      </c>
      <c r="H29" s="42">
        <v>2</v>
      </c>
      <c r="I29" s="42">
        <v>2</v>
      </c>
      <c r="J29" s="42">
        <v>7800</v>
      </c>
      <c r="K29" s="42">
        <v>3</v>
      </c>
      <c r="L29" s="42">
        <v>3</v>
      </c>
      <c r="M29" s="44">
        <v>11700</v>
      </c>
      <c r="N29" s="14"/>
    </row>
    <row r="30" spans="1:14" ht="12.75" customHeight="1">
      <c r="A30" s="45" t="s">
        <v>33</v>
      </c>
      <c r="B30" s="37">
        <v>10</v>
      </c>
      <c r="C30" s="37">
        <v>10</v>
      </c>
      <c r="D30" s="37">
        <v>39000</v>
      </c>
      <c r="E30" s="37">
        <v>5</v>
      </c>
      <c r="F30" s="37">
        <v>5</v>
      </c>
      <c r="G30" s="38">
        <v>19500</v>
      </c>
      <c r="H30" s="37">
        <v>3</v>
      </c>
      <c r="I30" s="37">
        <v>3</v>
      </c>
      <c r="J30" s="37">
        <v>11700</v>
      </c>
      <c r="K30" s="37">
        <v>2</v>
      </c>
      <c r="L30" s="37">
        <v>2</v>
      </c>
      <c r="M30" s="39">
        <v>7800</v>
      </c>
      <c r="N30" s="14"/>
    </row>
    <row r="31" spans="1:14" ht="12.75" customHeight="1">
      <c r="A31" s="46" t="s">
        <v>34</v>
      </c>
      <c r="B31" s="37">
        <v>2</v>
      </c>
      <c r="C31" s="37">
        <v>2</v>
      </c>
      <c r="D31" s="37">
        <v>7800</v>
      </c>
      <c r="E31" s="37">
        <v>1</v>
      </c>
      <c r="F31" s="37">
        <v>1</v>
      </c>
      <c r="G31" s="38">
        <v>3900</v>
      </c>
      <c r="H31" s="37" t="s">
        <v>19</v>
      </c>
      <c r="I31" s="37" t="s">
        <v>19</v>
      </c>
      <c r="J31" s="37" t="s">
        <v>19</v>
      </c>
      <c r="K31" s="37">
        <v>1</v>
      </c>
      <c r="L31" s="37">
        <v>1</v>
      </c>
      <c r="M31" s="39">
        <v>3900</v>
      </c>
      <c r="N31" s="14"/>
    </row>
    <row r="32" spans="1:14" ht="12.75" customHeight="1">
      <c r="A32" s="46" t="s">
        <v>35</v>
      </c>
      <c r="B32" s="37">
        <v>26</v>
      </c>
      <c r="C32" s="37">
        <v>25</v>
      </c>
      <c r="D32" s="37">
        <v>101400</v>
      </c>
      <c r="E32" s="37">
        <v>23</v>
      </c>
      <c r="F32" s="37">
        <v>22</v>
      </c>
      <c r="G32" s="38">
        <v>89700</v>
      </c>
      <c r="H32" s="37">
        <v>2</v>
      </c>
      <c r="I32" s="37">
        <v>2</v>
      </c>
      <c r="J32" s="37">
        <v>7800</v>
      </c>
      <c r="K32" s="37">
        <v>1</v>
      </c>
      <c r="L32" s="37">
        <v>1</v>
      </c>
      <c r="M32" s="39">
        <v>3900</v>
      </c>
      <c r="N32" s="14"/>
    </row>
    <row r="33" spans="1:14" ht="12.75" customHeight="1">
      <c r="A33" s="46" t="s">
        <v>36</v>
      </c>
      <c r="B33" s="37">
        <v>33</v>
      </c>
      <c r="C33" s="37">
        <v>31</v>
      </c>
      <c r="D33" s="37">
        <v>128700</v>
      </c>
      <c r="E33" s="37">
        <v>29</v>
      </c>
      <c r="F33" s="37">
        <v>28</v>
      </c>
      <c r="G33" s="38">
        <v>113100</v>
      </c>
      <c r="H33" s="37">
        <v>2</v>
      </c>
      <c r="I33" s="37">
        <v>2</v>
      </c>
      <c r="J33" s="37">
        <v>7800</v>
      </c>
      <c r="K33" s="37">
        <v>2</v>
      </c>
      <c r="L33" s="37">
        <v>1</v>
      </c>
      <c r="M33" s="39">
        <v>7800</v>
      </c>
      <c r="N33" s="14"/>
    </row>
    <row r="34" spans="1:14" ht="12.75" customHeight="1">
      <c r="A34" s="47" t="s">
        <v>37</v>
      </c>
      <c r="B34" s="42">
        <v>94</v>
      </c>
      <c r="C34" s="42">
        <v>92</v>
      </c>
      <c r="D34" s="42">
        <v>366600</v>
      </c>
      <c r="E34" s="42">
        <v>77</v>
      </c>
      <c r="F34" s="42">
        <v>76</v>
      </c>
      <c r="G34" s="43">
        <v>300300</v>
      </c>
      <c r="H34" s="42">
        <v>13</v>
      </c>
      <c r="I34" s="42">
        <v>12</v>
      </c>
      <c r="J34" s="42">
        <v>50700</v>
      </c>
      <c r="K34" s="42">
        <v>4</v>
      </c>
      <c r="L34" s="42">
        <v>4</v>
      </c>
      <c r="M34" s="44">
        <v>15600</v>
      </c>
      <c r="N34" s="14"/>
    </row>
    <row r="35" spans="1:14" ht="12.75" customHeight="1">
      <c r="A35" s="45" t="s">
        <v>38</v>
      </c>
      <c r="B35" s="37">
        <v>75</v>
      </c>
      <c r="C35" s="37">
        <v>63</v>
      </c>
      <c r="D35" s="37">
        <v>292500</v>
      </c>
      <c r="E35" s="37">
        <v>53</v>
      </c>
      <c r="F35" s="37">
        <v>44</v>
      </c>
      <c r="G35" s="38">
        <v>206700</v>
      </c>
      <c r="H35" s="37">
        <v>17</v>
      </c>
      <c r="I35" s="37">
        <v>16</v>
      </c>
      <c r="J35" s="37">
        <v>66300</v>
      </c>
      <c r="K35" s="37">
        <v>5</v>
      </c>
      <c r="L35" s="37">
        <v>3</v>
      </c>
      <c r="M35" s="39">
        <v>19500</v>
      </c>
      <c r="N35" s="14"/>
    </row>
    <row r="36" spans="1:14" ht="12.75" customHeight="1">
      <c r="A36" s="46" t="s">
        <v>39</v>
      </c>
      <c r="B36" s="37">
        <v>89</v>
      </c>
      <c r="C36" s="37">
        <v>82</v>
      </c>
      <c r="D36" s="37">
        <v>347100</v>
      </c>
      <c r="E36" s="37">
        <v>82</v>
      </c>
      <c r="F36" s="37">
        <v>75</v>
      </c>
      <c r="G36" s="38">
        <v>319800</v>
      </c>
      <c r="H36" s="37">
        <v>3</v>
      </c>
      <c r="I36" s="37">
        <v>3</v>
      </c>
      <c r="J36" s="37">
        <v>11700</v>
      </c>
      <c r="K36" s="37">
        <v>4</v>
      </c>
      <c r="L36" s="37">
        <v>4</v>
      </c>
      <c r="M36" s="39">
        <v>15600</v>
      </c>
      <c r="N36" s="14"/>
    </row>
    <row r="37" spans="1:14" ht="12.75" customHeight="1">
      <c r="A37" s="46" t="s">
        <v>40</v>
      </c>
      <c r="B37" s="37">
        <v>48</v>
      </c>
      <c r="C37" s="37">
        <v>47</v>
      </c>
      <c r="D37" s="37">
        <v>187200</v>
      </c>
      <c r="E37" s="37">
        <v>39</v>
      </c>
      <c r="F37" s="37">
        <v>38</v>
      </c>
      <c r="G37" s="38">
        <v>152100</v>
      </c>
      <c r="H37" s="37">
        <v>5</v>
      </c>
      <c r="I37" s="37">
        <v>5</v>
      </c>
      <c r="J37" s="37">
        <v>19500</v>
      </c>
      <c r="K37" s="37">
        <v>4</v>
      </c>
      <c r="L37" s="37">
        <v>4</v>
      </c>
      <c r="M37" s="39">
        <v>15600</v>
      </c>
      <c r="N37" s="14"/>
    </row>
    <row r="38" spans="1:14" ht="12.75" customHeight="1">
      <c r="A38" s="46" t="s">
        <v>41</v>
      </c>
      <c r="B38" s="37">
        <v>48</v>
      </c>
      <c r="C38" s="37">
        <v>44</v>
      </c>
      <c r="D38" s="37">
        <v>187200</v>
      </c>
      <c r="E38" s="37">
        <v>47</v>
      </c>
      <c r="F38" s="37">
        <v>43</v>
      </c>
      <c r="G38" s="38">
        <v>183300</v>
      </c>
      <c r="H38" s="37" t="s">
        <v>19</v>
      </c>
      <c r="I38" s="37" t="s">
        <v>19</v>
      </c>
      <c r="J38" s="37" t="s">
        <v>19</v>
      </c>
      <c r="K38" s="37">
        <v>1</v>
      </c>
      <c r="L38" s="37">
        <v>1</v>
      </c>
      <c r="M38" s="39">
        <v>3900</v>
      </c>
      <c r="N38" s="14"/>
    </row>
    <row r="39" spans="1:14" ht="12.75" customHeight="1">
      <c r="A39" s="47" t="s">
        <v>42</v>
      </c>
      <c r="B39" s="42">
        <v>51</v>
      </c>
      <c r="C39" s="42">
        <v>44</v>
      </c>
      <c r="D39" s="42">
        <v>198900</v>
      </c>
      <c r="E39" s="42">
        <v>42</v>
      </c>
      <c r="F39" s="42">
        <v>36</v>
      </c>
      <c r="G39" s="43">
        <v>163800</v>
      </c>
      <c r="H39" s="42">
        <v>7</v>
      </c>
      <c r="I39" s="42">
        <v>6</v>
      </c>
      <c r="J39" s="42">
        <v>27300</v>
      </c>
      <c r="K39" s="42">
        <v>2</v>
      </c>
      <c r="L39" s="42">
        <v>2</v>
      </c>
      <c r="M39" s="44">
        <v>7800</v>
      </c>
      <c r="N39" s="14"/>
    </row>
    <row r="40" spans="1:14" ht="12.75" customHeight="1">
      <c r="A40" s="45" t="s">
        <v>43</v>
      </c>
      <c r="B40" s="37">
        <v>37</v>
      </c>
      <c r="C40" s="37">
        <v>36</v>
      </c>
      <c r="D40" s="37">
        <v>144300</v>
      </c>
      <c r="E40" s="37">
        <v>34</v>
      </c>
      <c r="F40" s="37">
        <v>34</v>
      </c>
      <c r="G40" s="38">
        <v>132600</v>
      </c>
      <c r="H40" s="37">
        <v>1</v>
      </c>
      <c r="I40" s="37">
        <v>1</v>
      </c>
      <c r="J40" s="37">
        <v>3900</v>
      </c>
      <c r="K40" s="37">
        <v>2</v>
      </c>
      <c r="L40" s="37">
        <v>1</v>
      </c>
      <c r="M40" s="39">
        <v>7800</v>
      </c>
      <c r="N40" s="14"/>
    </row>
    <row r="41" spans="1:14" ht="12.75" customHeight="1">
      <c r="A41" s="46" t="s">
        <v>44</v>
      </c>
      <c r="B41" s="37">
        <v>24</v>
      </c>
      <c r="C41" s="37">
        <v>17</v>
      </c>
      <c r="D41" s="37">
        <v>93600</v>
      </c>
      <c r="E41" s="37">
        <v>22</v>
      </c>
      <c r="F41" s="37">
        <v>15</v>
      </c>
      <c r="G41" s="38">
        <v>85800</v>
      </c>
      <c r="H41" s="37">
        <v>1</v>
      </c>
      <c r="I41" s="37">
        <v>1</v>
      </c>
      <c r="J41" s="37">
        <v>3900</v>
      </c>
      <c r="K41" s="37">
        <v>1</v>
      </c>
      <c r="L41" s="37">
        <v>1</v>
      </c>
      <c r="M41" s="39">
        <v>3900</v>
      </c>
      <c r="N41" s="14"/>
    </row>
    <row r="42" spans="1:14" ht="12.75" customHeight="1">
      <c r="A42" s="46" t="s">
        <v>45</v>
      </c>
      <c r="B42" s="37">
        <v>87</v>
      </c>
      <c r="C42" s="37" t="s">
        <v>125</v>
      </c>
      <c r="D42" s="37">
        <v>339300</v>
      </c>
      <c r="E42" s="37">
        <v>72</v>
      </c>
      <c r="F42" s="37" t="s">
        <v>125</v>
      </c>
      <c r="G42" s="38">
        <v>280800</v>
      </c>
      <c r="H42" s="37">
        <v>12</v>
      </c>
      <c r="I42" s="37" t="s">
        <v>125</v>
      </c>
      <c r="J42" s="37">
        <v>46800</v>
      </c>
      <c r="K42" s="37">
        <v>3</v>
      </c>
      <c r="L42" s="37" t="s">
        <v>125</v>
      </c>
      <c r="M42" s="39">
        <v>11700</v>
      </c>
      <c r="N42" s="14"/>
    </row>
    <row r="43" spans="1:14" ht="12.75" customHeight="1">
      <c r="A43" s="46" t="s">
        <v>46</v>
      </c>
      <c r="B43" s="37">
        <v>16</v>
      </c>
      <c r="C43" s="37">
        <v>14</v>
      </c>
      <c r="D43" s="37">
        <v>62400</v>
      </c>
      <c r="E43" s="37">
        <v>15</v>
      </c>
      <c r="F43" s="37">
        <v>13</v>
      </c>
      <c r="G43" s="38">
        <v>58500</v>
      </c>
      <c r="H43" s="37">
        <v>1</v>
      </c>
      <c r="I43" s="37">
        <v>1</v>
      </c>
      <c r="J43" s="37">
        <v>3900</v>
      </c>
      <c r="K43" s="37" t="s">
        <v>19</v>
      </c>
      <c r="L43" s="37" t="s">
        <v>19</v>
      </c>
      <c r="M43" s="39" t="s">
        <v>19</v>
      </c>
      <c r="N43" s="14"/>
    </row>
    <row r="44" spans="1:14" ht="12.75" customHeight="1">
      <c r="A44" s="47" t="s">
        <v>47</v>
      </c>
      <c r="B44" s="42">
        <v>50</v>
      </c>
      <c r="C44" s="42">
        <v>42</v>
      </c>
      <c r="D44" s="42">
        <v>195000</v>
      </c>
      <c r="E44" s="42">
        <v>46</v>
      </c>
      <c r="F44" s="42">
        <v>38</v>
      </c>
      <c r="G44" s="43">
        <v>179400</v>
      </c>
      <c r="H44" s="42">
        <v>3</v>
      </c>
      <c r="I44" s="42">
        <v>3</v>
      </c>
      <c r="J44" s="42">
        <v>11700</v>
      </c>
      <c r="K44" s="42">
        <v>1</v>
      </c>
      <c r="L44" s="42">
        <v>1</v>
      </c>
      <c r="M44" s="44">
        <v>3900</v>
      </c>
      <c r="N44" s="14"/>
    </row>
    <row r="45" spans="1:14" ht="12.75" customHeight="1">
      <c r="A45" s="45" t="s">
        <v>48</v>
      </c>
      <c r="B45" s="37">
        <v>73</v>
      </c>
      <c r="C45" s="37">
        <v>69</v>
      </c>
      <c r="D45" s="37">
        <v>284700</v>
      </c>
      <c r="E45" s="37">
        <v>69</v>
      </c>
      <c r="F45" s="37">
        <v>65</v>
      </c>
      <c r="G45" s="38">
        <v>269100</v>
      </c>
      <c r="H45" s="37">
        <v>3</v>
      </c>
      <c r="I45" s="37">
        <v>3</v>
      </c>
      <c r="J45" s="37">
        <v>11700</v>
      </c>
      <c r="K45" s="37">
        <v>1</v>
      </c>
      <c r="L45" s="37">
        <v>1</v>
      </c>
      <c r="M45" s="39">
        <v>3900</v>
      </c>
      <c r="N45" s="14"/>
    </row>
    <row r="46" spans="1:14" ht="12.75" customHeight="1">
      <c r="A46" s="46" t="s">
        <v>49</v>
      </c>
      <c r="B46" s="37">
        <v>52</v>
      </c>
      <c r="C46" s="37">
        <v>47</v>
      </c>
      <c r="D46" s="37">
        <v>202800</v>
      </c>
      <c r="E46" s="37">
        <v>37</v>
      </c>
      <c r="F46" s="37">
        <v>35</v>
      </c>
      <c r="G46" s="38">
        <v>144300</v>
      </c>
      <c r="H46" s="37">
        <v>13</v>
      </c>
      <c r="I46" s="37">
        <v>11</v>
      </c>
      <c r="J46" s="37">
        <v>50700</v>
      </c>
      <c r="K46" s="37">
        <v>2</v>
      </c>
      <c r="L46" s="37">
        <v>1</v>
      </c>
      <c r="M46" s="39">
        <v>7800</v>
      </c>
      <c r="N46" s="14"/>
    </row>
    <row r="47" spans="1:14" ht="12.75" customHeight="1">
      <c r="A47" s="46" t="s">
        <v>50</v>
      </c>
      <c r="B47" s="37">
        <v>95</v>
      </c>
      <c r="C47" s="37">
        <v>90</v>
      </c>
      <c r="D47" s="37">
        <v>370500</v>
      </c>
      <c r="E47" s="37">
        <v>86</v>
      </c>
      <c r="F47" s="37">
        <v>83</v>
      </c>
      <c r="G47" s="38">
        <v>335400</v>
      </c>
      <c r="H47" s="37">
        <v>7</v>
      </c>
      <c r="I47" s="37">
        <v>5</v>
      </c>
      <c r="J47" s="37">
        <v>27300</v>
      </c>
      <c r="K47" s="37">
        <v>2</v>
      </c>
      <c r="L47" s="37">
        <v>2</v>
      </c>
      <c r="M47" s="39">
        <v>7800</v>
      </c>
      <c r="N47" s="14"/>
    </row>
    <row r="48" spans="1:14" ht="12.75" customHeight="1">
      <c r="A48" s="46" t="s">
        <v>51</v>
      </c>
      <c r="B48" s="37">
        <v>85</v>
      </c>
      <c r="C48" s="37">
        <v>84</v>
      </c>
      <c r="D48" s="37">
        <v>331500</v>
      </c>
      <c r="E48" s="37">
        <v>71</v>
      </c>
      <c r="F48" s="37">
        <v>70</v>
      </c>
      <c r="G48" s="38">
        <v>276900</v>
      </c>
      <c r="H48" s="37">
        <v>11</v>
      </c>
      <c r="I48" s="37">
        <v>11</v>
      </c>
      <c r="J48" s="37">
        <v>42900</v>
      </c>
      <c r="K48" s="37">
        <v>3</v>
      </c>
      <c r="L48" s="37">
        <v>3</v>
      </c>
      <c r="M48" s="39">
        <v>11700</v>
      </c>
      <c r="N48" s="14"/>
    </row>
    <row r="49" spans="1:14" ht="12.75" customHeight="1">
      <c r="A49" s="47" t="s">
        <v>52</v>
      </c>
      <c r="B49" s="42">
        <v>57</v>
      </c>
      <c r="C49" s="42">
        <v>50</v>
      </c>
      <c r="D49" s="42">
        <v>222300</v>
      </c>
      <c r="E49" s="42">
        <v>53</v>
      </c>
      <c r="F49" s="42">
        <v>47</v>
      </c>
      <c r="G49" s="43">
        <v>206700</v>
      </c>
      <c r="H49" s="42">
        <v>2</v>
      </c>
      <c r="I49" s="42">
        <v>1</v>
      </c>
      <c r="J49" s="42">
        <v>7800</v>
      </c>
      <c r="K49" s="42">
        <v>2</v>
      </c>
      <c r="L49" s="42">
        <v>2</v>
      </c>
      <c r="M49" s="44">
        <v>7800</v>
      </c>
      <c r="N49" s="14"/>
    </row>
    <row r="50" spans="1:14" ht="12.75" customHeight="1">
      <c r="A50" s="45" t="s">
        <v>53</v>
      </c>
      <c r="B50" s="37">
        <v>31</v>
      </c>
      <c r="C50" s="37">
        <v>27</v>
      </c>
      <c r="D50" s="37">
        <v>120900</v>
      </c>
      <c r="E50" s="37">
        <v>28</v>
      </c>
      <c r="F50" s="37">
        <v>25</v>
      </c>
      <c r="G50" s="38">
        <v>109200</v>
      </c>
      <c r="H50" s="37">
        <v>3</v>
      </c>
      <c r="I50" s="37">
        <v>2</v>
      </c>
      <c r="J50" s="37">
        <v>11700</v>
      </c>
      <c r="K50" s="37" t="s">
        <v>19</v>
      </c>
      <c r="L50" s="37" t="s">
        <v>19</v>
      </c>
      <c r="M50" s="48" t="s">
        <v>19</v>
      </c>
      <c r="N50" s="14"/>
    </row>
    <row r="51" spans="1:14" ht="12.75" customHeight="1">
      <c r="A51" s="46" t="s">
        <v>54</v>
      </c>
      <c r="B51" s="37">
        <v>47</v>
      </c>
      <c r="C51" s="37">
        <v>43</v>
      </c>
      <c r="D51" s="37">
        <v>183300</v>
      </c>
      <c r="E51" s="37">
        <v>42</v>
      </c>
      <c r="F51" s="37">
        <v>38</v>
      </c>
      <c r="G51" s="38">
        <v>163800</v>
      </c>
      <c r="H51" s="37">
        <v>3</v>
      </c>
      <c r="I51" s="37">
        <v>3</v>
      </c>
      <c r="J51" s="37">
        <v>11700</v>
      </c>
      <c r="K51" s="37">
        <v>2</v>
      </c>
      <c r="L51" s="37">
        <v>2</v>
      </c>
      <c r="M51" s="39">
        <v>7800</v>
      </c>
      <c r="N51" s="14"/>
    </row>
    <row r="52" spans="1:14" ht="12.75" customHeight="1">
      <c r="A52" s="46" t="s">
        <v>55</v>
      </c>
      <c r="B52" s="37">
        <v>118</v>
      </c>
      <c r="C52" s="37">
        <v>111</v>
      </c>
      <c r="D52" s="37">
        <v>460200</v>
      </c>
      <c r="E52" s="37">
        <v>102</v>
      </c>
      <c r="F52" s="37">
        <v>95</v>
      </c>
      <c r="G52" s="38">
        <v>397800</v>
      </c>
      <c r="H52" s="37">
        <v>9</v>
      </c>
      <c r="I52" s="37">
        <v>9</v>
      </c>
      <c r="J52" s="37">
        <v>35100</v>
      </c>
      <c r="K52" s="37">
        <v>7</v>
      </c>
      <c r="L52" s="37">
        <v>7</v>
      </c>
      <c r="M52" s="39">
        <v>27300</v>
      </c>
      <c r="N52" s="14"/>
    </row>
    <row r="53" spans="1:14" ht="12.75" customHeight="1">
      <c r="A53" s="46" t="s">
        <v>56</v>
      </c>
      <c r="B53" s="37">
        <v>126</v>
      </c>
      <c r="C53" s="37">
        <v>110</v>
      </c>
      <c r="D53" s="37">
        <v>491400</v>
      </c>
      <c r="E53" s="37">
        <v>116</v>
      </c>
      <c r="F53" s="37">
        <v>103</v>
      </c>
      <c r="G53" s="38">
        <v>452400</v>
      </c>
      <c r="H53" s="37">
        <v>7</v>
      </c>
      <c r="I53" s="37">
        <v>5</v>
      </c>
      <c r="J53" s="37">
        <v>27300</v>
      </c>
      <c r="K53" s="37">
        <v>3</v>
      </c>
      <c r="L53" s="37">
        <v>2</v>
      </c>
      <c r="M53" s="39">
        <v>11700</v>
      </c>
      <c r="N53" s="14"/>
    </row>
    <row r="54" spans="1:14" ht="12.75" customHeight="1">
      <c r="A54" s="47" t="s">
        <v>57</v>
      </c>
      <c r="B54" s="42">
        <v>46</v>
      </c>
      <c r="C54" s="42">
        <v>42</v>
      </c>
      <c r="D54" s="42">
        <v>179400</v>
      </c>
      <c r="E54" s="42">
        <v>35</v>
      </c>
      <c r="F54" s="42">
        <v>31</v>
      </c>
      <c r="G54" s="43">
        <v>136500</v>
      </c>
      <c r="H54" s="42">
        <v>3</v>
      </c>
      <c r="I54" s="42">
        <v>3</v>
      </c>
      <c r="J54" s="42">
        <v>11700</v>
      </c>
      <c r="K54" s="42">
        <v>8</v>
      </c>
      <c r="L54" s="42">
        <v>8</v>
      </c>
      <c r="M54" s="44">
        <v>31200</v>
      </c>
      <c r="N54" s="14"/>
    </row>
    <row r="55" spans="1:14" ht="12.75" customHeight="1">
      <c r="A55" s="45" t="s">
        <v>58</v>
      </c>
      <c r="B55" s="37">
        <v>27</v>
      </c>
      <c r="C55" s="37">
        <v>24</v>
      </c>
      <c r="D55" s="37">
        <v>105300</v>
      </c>
      <c r="E55" s="37">
        <v>21</v>
      </c>
      <c r="F55" s="37">
        <v>18</v>
      </c>
      <c r="G55" s="38">
        <v>81900</v>
      </c>
      <c r="H55" s="37">
        <v>3</v>
      </c>
      <c r="I55" s="37">
        <v>3</v>
      </c>
      <c r="J55" s="37">
        <v>11700</v>
      </c>
      <c r="K55" s="37">
        <v>3</v>
      </c>
      <c r="L55" s="37">
        <v>3</v>
      </c>
      <c r="M55" s="39">
        <v>11700</v>
      </c>
      <c r="N55" s="14"/>
    </row>
    <row r="56" spans="1:14" ht="12.75" customHeight="1">
      <c r="A56" s="46" t="s">
        <v>59</v>
      </c>
      <c r="B56" s="37">
        <v>51</v>
      </c>
      <c r="C56" s="37">
        <v>49</v>
      </c>
      <c r="D56" s="37">
        <v>198900</v>
      </c>
      <c r="E56" s="37">
        <v>35</v>
      </c>
      <c r="F56" s="37">
        <v>35</v>
      </c>
      <c r="G56" s="38">
        <v>136500</v>
      </c>
      <c r="H56" s="37">
        <v>13</v>
      </c>
      <c r="I56" s="37">
        <v>13</v>
      </c>
      <c r="J56" s="37">
        <v>50700</v>
      </c>
      <c r="K56" s="37">
        <v>3</v>
      </c>
      <c r="L56" s="37">
        <v>1</v>
      </c>
      <c r="M56" s="39">
        <v>11700</v>
      </c>
      <c r="N56" s="14"/>
    </row>
    <row r="57" spans="1:14" ht="12.75" customHeight="1">
      <c r="A57" s="46" t="s">
        <v>60</v>
      </c>
      <c r="B57" s="37">
        <v>61</v>
      </c>
      <c r="C57" s="37">
        <v>57</v>
      </c>
      <c r="D57" s="37">
        <v>237900</v>
      </c>
      <c r="E57" s="37">
        <v>58</v>
      </c>
      <c r="F57" s="37">
        <v>54</v>
      </c>
      <c r="G57" s="38">
        <v>226200</v>
      </c>
      <c r="H57" s="37">
        <v>2</v>
      </c>
      <c r="I57" s="37">
        <v>2</v>
      </c>
      <c r="J57" s="37">
        <v>7800</v>
      </c>
      <c r="K57" s="37">
        <v>1</v>
      </c>
      <c r="L57" s="37">
        <v>1</v>
      </c>
      <c r="M57" s="39">
        <v>3900</v>
      </c>
      <c r="N57" s="14"/>
    </row>
    <row r="58" spans="1:14" ht="12.75" customHeight="1">
      <c r="A58" s="46" t="s">
        <v>61</v>
      </c>
      <c r="B58" s="37">
        <v>48</v>
      </c>
      <c r="C58" s="37">
        <v>38</v>
      </c>
      <c r="D58" s="37">
        <v>187200</v>
      </c>
      <c r="E58" s="37">
        <v>42</v>
      </c>
      <c r="F58" s="37">
        <v>32</v>
      </c>
      <c r="G58" s="38">
        <v>163800</v>
      </c>
      <c r="H58" s="37">
        <v>5</v>
      </c>
      <c r="I58" s="37">
        <v>5</v>
      </c>
      <c r="J58" s="37">
        <v>19500</v>
      </c>
      <c r="K58" s="37">
        <v>1</v>
      </c>
      <c r="L58" s="37">
        <v>1</v>
      </c>
      <c r="M58" s="39">
        <v>3900</v>
      </c>
      <c r="N58" s="14"/>
    </row>
    <row r="59" spans="1:14" ht="12.75" customHeight="1">
      <c r="A59" s="47" t="s">
        <v>62</v>
      </c>
      <c r="B59" s="42">
        <v>109</v>
      </c>
      <c r="C59" s="42">
        <v>99</v>
      </c>
      <c r="D59" s="42">
        <v>425100</v>
      </c>
      <c r="E59" s="42">
        <v>96</v>
      </c>
      <c r="F59" s="42">
        <v>86</v>
      </c>
      <c r="G59" s="43">
        <v>374400</v>
      </c>
      <c r="H59" s="42">
        <v>8</v>
      </c>
      <c r="I59" s="42">
        <v>8</v>
      </c>
      <c r="J59" s="42">
        <v>31200</v>
      </c>
      <c r="K59" s="42">
        <v>5</v>
      </c>
      <c r="L59" s="42">
        <v>5</v>
      </c>
      <c r="M59" s="44">
        <v>19500</v>
      </c>
      <c r="N59" s="14"/>
    </row>
    <row r="60" spans="1:14" ht="12.75" customHeight="1">
      <c r="A60" s="46" t="s">
        <v>63</v>
      </c>
      <c r="B60" s="37">
        <v>71</v>
      </c>
      <c r="C60" s="37">
        <v>68</v>
      </c>
      <c r="D60" s="37">
        <v>276900</v>
      </c>
      <c r="E60" s="37">
        <v>64</v>
      </c>
      <c r="F60" s="37">
        <v>62</v>
      </c>
      <c r="G60" s="38">
        <v>249600</v>
      </c>
      <c r="H60" s="37">
        <v>6</v>
      </c>
      <c r="I60" s="37">
        <v>5</v>
      </c>
      <c r="J60" s="37">
        <v>23400</v>
      </c>
      <c r="K60" s="37">
        <v>1</v>
      </c>
      <c r="L60" s="37">
        <v>1</v>
      </c>
      <c r="M60" s="39">
        <v>3900</v>
      </c>
      <c r="N60" s="14"/>
    </row>
    <row r="61" spans="1:14" ht="12.75" customHeight="1">
      <c r="A61" s="49" t="s">
        <v>64</v>
      </c>
      <c r="B61" s="50">
        <v>2</v>
      </c>
      <c r="C61" s="50">
        <v>1</v>
      </c>
      <c r="D61" s="50">
        <v>7800</v>
      </c>
      <c r="E61" s="50">
        <v>1</v>
      </c>
      <c r="F61" s="50">
        <v>1</v>
      </c>
      <c r="G61" s="51">
        <v>3900</v>
      </c>
      <c r="H61" s="50" t="s">
        <v>19</v>
      </c>
      <c r="I61" s="50" t="s">
        <v>19</v>
      </c>
      <c r="J61" s="50" t="s">
        <v>19</v>
      </c>
      <c r="K61" s="50">
        <v>1</v>
      </c>
      <c r="L61" s="50" t="s">
        <v>19</v>
      </c>
      <c r="M61" s="52">
        <v>3900</v>
      </c>
      <c r="N61" s="14"/>
    </row>
    <row r="62" spans="1:14" ht="12.75" customHeight="1">
      <c r="A62" s="53" t="s">
        <v>65</v>
      </c>
      <c r="B62" s="54"/>
      <c r="C62" s="54"/>
      <c r="D62" s="54" t="s">
        <v>126</v>
      </c>
      <c r="E62" s="54"/>
      <c r="F62" s="54"/>
      <c r="G62" s="54"/>
      <c r="H62" s="54"/>
      <c r="I62" s="54"/>
      <c r="J62" s="54"/>
      <c r="K62" s="54"/>
      <c r="L62" s="55"/>
      <c r="M62" s="54"/>
      <c r="N62" s="56"/>
    </row>
    <row r="63" ht="12.75" customHeight="1">
      <c r="L63" s="57"/>
    </row>
    <row r="64" ht="12.75" customHeight="1">
      <c r="L64" s="57"/>
    </row>
    <row r="65" ht="12.75" customHeight="1">
      <c r="L65" s="57"/>
    </row>
    <row r="66" ht="12.75" customHeight="1">
      <c r="L66" s="57"/>
    </row>
    <row r="67" spans="1:12" ht="12.75" customHeight="1">
      <c r="A67" s="1" t="s">
        <v>0</v>
      </c>
      <c r="L67" s="57"/>
    </row>
    <row r="68" spans="1:14" ht="12.75" customHeight="1">
      <c r="A68" s="4"/>
      <c r="B68" s="5" t="s">
        <v>66</v>
      </c>
      <c r="C68" s="6"/>
      <c r="D68" s="6"/>
      <c r="E68" s="6"/>
      <c r="F68" s="6"/>
      <c r="G68" s="6"/>
      <c r="H68" s="6"/>
      <c r="I68" s="6"/>
      <c r="J68" s="6"/>
      <c r="K68" s="6"/>
      <c r="L68" s="58"/>
      <c r="M68" s="6"/>
      <c r="N68" s="4"/>
    </row>
    <row r="69" spans="1:14" ht="12.7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9" t="s">
        <v>2</v>
      </c>
      <c r="M69" s="8"/>
      <c r="N69" s="4"/>
    </row>
    <row r="70" spans="1:14" ht="12.75" customHeight="1">
      <c r="A70" s="10"/>
      <c r="B70" s="11"/>
      <c r="C70" s="12" t="s">
        <v>67</v>
      </c>
      <c r="G70" s="12"/>
      <c r="H70" s="2" t="s">
        <v>127</v>
      </c>
      <c r="M70" s="13"/>
      <c r="N70" s="14"/>
    </row>
    <row r="71" spans="1:14" ht="12.75" customHeight="1">
      <c r="A71" s="15" t="s">
        <v>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4"/>
    </row>
    <row r="72" spans="1:14" ht="12.75" customHeight="1">
      <c r="A72" s="19"/>
      <c r="B72" s="16"/>
      <c r="C72" s="20" t="s">
        <v>5</v>
      </c>
      <c r="D72" s="17"/>
      <c r="E72" s="21" t="s">
        <v>6</v>
      </c>
      <c r="F72" s="17"/>
      <c r="G72" s="22"/>
      <c r="H72" s="21" t="s">
        <v>7</v>
      </c>
      <c r="I72" s="17"/>
      <c r="J72" s="17"/>
      <c r="K72" s="21" t="s">
        <v>8</v>
      </c>
      <c r="L72" s="17"/>
      <c r="M72" s="18"/>
      <c r="N72" s="14"/>
    </row>
    <row r="73" spans="1:14" ht="12.75" customHeight="1">
      <c r="A73" s="23" t="s">
        <v>9</v>
      </c>
      <c r="B73" s="24" t="s">
        <v>10</v>
      </c>
      <c r="C73" s="17"/>
      <c r="D73" s="24" t="s">
        <v>11</v>
      </c>
      <c r="E73" s="24" t="s">
        <v>10</v>
      </c>
      <c r="F73" s="17"/>
      <c r="G73" s="25" t="s">
        <v>12</v>
      </c>
      <c r="H73" s="24" t="s">
        <v>10</v>
      </c>
      <c r="I73" s="17"/>
      <c r="J73" s="26" t="s">
        <v>13</v>
      </c>
      <c r="K73" s="24" t="s">
        <v>10</v>
      </c>
      <c r="L73" s="17"/>
      <c r="M73" s="27" t="s">
        <v>11</v>
      </c>
      <c r="N73" s="14"/>
    </row>
    <row r="74" spans="1:14" ht="12.75" customHeight="1">
      <c r="A74" s="23" t="s">
        <v>14</v>
      </c>
      <c r="B74" s="16"/>
      <c r="C74" s="21" t="s">
        <v>15</v>
      </c>
      <c r="D74" s="16"/>
      <c r="E74" s="16"/>
      <c r="F74" s="21" t="s">
        <v>15</v>
      </c>
      <c r="G74" s="28"/>
      <c r="H74" s="16"/>
      <c r="I74" s="21" t="s">
        <v>15</v>
      </c>
      <c r="J74" s="16"/>
      <c r="K74" s="16"/>
      <c r="L74" s="21" t="s">
        <v>15</v>
      </c>
      <c r="M74" s="29"/>
      <c r="N74" s="14"/>
    </row>
    <row r="75" spans="1:14" ht="12.75" customHeight="1">
      <c r="A75" s="30" t="s">
        <v>128</v>
      </c>
      <c r="B75" s="31">
        <v>5493</v>
      </c>
      <c r="C75" s="31">
        <v>4384</v>
      </c>
      <c r="D75" s="31">
        <v>26366400</v>
      </c>
      <c r="E75" s="31">
        <v>1567</v>
      </c>
      <c r="F75" s="31">
        <v>1163</v>
      </c>
      <c r="G75" s="32">
        <v>7521600</v>
      </c>
      <c r="H75" s="31">
        <v>3244</v>
      </c>
      <c r="I75" s="31">
        <v>2661</v>
      </c>
      <c r="J75" s="31">
        <v>15571200</v>
      </c>
      <c r="K75" s="31">
        <v>682</v>
      </c>
      <c r="L75" s="31">
        <v>560</v>
      </c>
      <c r="M75" s="33">
        <v>3273600</v>
      </c>
      <c r="N75" s="14"/>
    </row>
    <row r="76" spans="1:14" ht="12.75" customHeight="1">
      <c r="A76" s="30" t="s">
        <v>129</v>
      </c>
      <c r="B76" s="31">
        <v>4662</v>
      </c>
      <c r="C76" s="31">
        <v>3651</v>
      </c>
      <c r="D76" s="31">
        <v>24708600</v>
      </c>
      <c r="E76" s="31">
        <v>1559</v>
      </c>
      <c r="F76" s="31">
        <v>1216</v>
      </c>
      <c r="G76" s="32">
        <v>8262700</v>
      </c>
      <c r="H76" s="31">
        <v>2638</v>
      </c>
      <c r="I76" s="31">
        <v>2050</v>
      </c>
      <c r="J76" s="31">
        <v>14061400</v>
      </c>
      <c r="K76" s="31">
        <v>465</v>
      </c>
      <c r="L76" s="31">
        <v>385</v>
      </c>
      <c r="M76" s="33">
        <v>2464500</v>
      </c>
      <c r="N76" s="14"/>
    </row>
    <row r="77" spans="1:14" ht="12.75" customHeight="1">
      <c r="A77" s="30" t="s">
        <v>16</v>
      </c>
      <c r="B77" s="34">
        <f aca="true" t="shared" si="1" ref="B77:M77">SUM(B78:B124)</f>
        <v>5393</v>
      </c>
      <c r="C77" s="34">
        <f t="shared" si="1"/>
        <v>4369</v>
      </c>
      <c r="D77" s="34">
        <f t="shared" si="1"/>
        <v>28582900</v>
      </c>
      <c r="E77" s="34">
        <f t="shared" si="1"/>
        <v>2153</v>
      </c>
      <c r="F77" s="34">
        <f t="shared" si="1"/>
        <v>1685</v>
      </c>
      <c r="G77" s="34">
        <f t="shared" si="1"/>
        <v>11410900</v>
      </c>
      <c r="H77" s="34">
        <f t="shared" si="1"/>
        <v>2763</v>
      </c>
      <c r="I77" s="34">
        <f t="shared" si="1"/>
        <v>2275</v>
      </c>
      <c r="J77" s="34">
        <f t="shared" si="1"/>
        <v>14643900</v>
      </c>
      <c r="K77" s="34">
        <f t="shared" si="1"/>
        <v>477</v>
      </c>
      <c r="L77" s="34">
        <f t="shared" si="1"/>
        <v>409</v>
      </c>
      <c r="M77" s="35">
        <f t="shared" si="1"/>
        <v>2528100</v>
      </c>
      <c r="N77" s="14"/>
    </row>
    <row r="78" spans="1:14" ht="12.75" customHeight="1">
      <c r="A78" s="36" t="s">
        <v>17</v>
      </c>
      <c r="B78" s="37">
        <v>262</v>
      </c>
      <c r="C78" s="37">
        <v>239</v>
      </c>
      <c r="D78" s="37">
        <v>1388600</v>
      </c>
      <c r="E78" s="37">
        <v>45</v>
      </c>
      <c r="F78" s="37">
        <v>44</v>
      </c>
      <c r="G78" s="38">
        <v>238500</v>
      </c>
      <c r="H78" s="37">
        <v>208</v>
      </c>
      <c r="I78" s="37">
        <v>187</v>
      </c>
      <c r="J78" s="37">
        <v>1102400</v>
      </c>
      <c r="K78" s="37">
        <v>9</v>
      </c>
      <c r="L78" s="37">
        <v>8</v>
      </c>
      <c r="M78" s="39">
        <v>47700</v>
      </c>
      <c r="N78" s="14"/>
    </row>
    <row r="79" spans="1:14" ht="12.75" customHeight="1">
      <c r="A79" s="40" t="s">
        <v>18</v>
      </c>
      <c r="B79" s="37">
        <v>21</v>
      </c>
      <c r="C79" s="37">
        <v>21</v>
      </c>
      <c r="D79" s="37">
        <v>111300</v>
      </c>
      <c r="E79" s="37" t="s">
        <v>19</v>
      </c>
      <c r="F79" s="37" t="s">
        <v>19</v>
      </c>
      <c r="G79" s="38" t="s">
        <v>19</v>
      </c>
      <c r="H79" s="37">
        <v>20</v>
      </c>
      <c r="I79" s="37">
        <v>20</v>
      </c>
      <c r="J79" s="37">
        <v>106000</v>
      </c>
      <c r="K79" s="37">
        <v>1</v>
      </c>
      <c r="L79" s="37">
        <v>1</v>
      </c>
      <c r="M79" s="39">
        <v>5300</v>
      </c>
      <c r="N79" s="14"/>
    </row>
    <row r="80" spans="1:14" ht="12.75" customHeight="1">
      <c r="A80" s="40" t="s">
        <v>20</v>
      </c>
      <c r="B80" s="37">
        <v>41</v>
      </c>
      <c r="C80" s="37">
        <v>35</v>
      </c>
      <c r="D80" s="37">
        <v>217300</v>
      </c>
      <c r="E80" s="37">
        <v>1</v>
      </c>
      <c r="F80" s="37">
        <v>1</v>
      </c>
      <c r="G80" s="38">
        <v>5300</v>
      </c>
      <c r="H80" s="37">
        <v>37</v>
      </c>
      <c r="I80" s="37">
        <v>31</v>
      </c>
      <c r="J80" s="37">
        <v>196100</v>
      </c>
      <c r="K80" s="37">
        <v>3</v>
      </c>
      <c r="L80" s="37">
        <v>3</v>
      </c>
      <c r="M80" s="39">
        <v>15900</v>
      </c>
      <c r="N80" s="14"/>
    </row>
    <row r="81" spans="1:14" ht="12.75" customHeight="1">
      <c r="A81" s="40" t="s">
        <v>21</v>
      </c>
      <c r="B81" s="37">
        <v>41</v>
      </c>
      <c r="C81" s="37">
        <v>35</v>
      </c>
      <c r="D81" s="37">
        <v>217300</v>
      </c>
      <c r="E81" s="37">
        <v>5</v>
      </c>
      <c r="F81" s="37">
        <v>4</v>
      </c>
      <c r="G81" s="38">
        <v>26500</v>
      </c>
      <c r="H81" s="37">
        <v>35</v>
      </c>
      <c r="I81" s="37">
        <v>31</v>
      </c>
      <c r="J81" s="37">
        <v>185500</v>
      </c>
      <c r="K81" s="37">
        <v>1</v>
      </c>
      <c r="L81" s="37" t="s">
        <v>19</v>
      </c>
      <c r="M81" s="39">
        <v>5300</v>
      </c>
      <c r="N81" s="14"/>
    </row>
    <row r="82" spans="1:14" ht="12.75" customHeight="1">
      <c r="A82" s="41" t="s">
        <v>22</v>
      </c>
      <c r="B82" s="42">
        <v>46</v>
      </c>
      <c r="C82" s="42">
        <v>45</v>
      </c>
      <c r="D82" s="42">
        <v>243800</v>
      </c>
      <c r="E82" s="42">
        <v>2</v>
      </c>
      <c r="F82" s="42">
        <v>2</v>
      </c>
      <c r="G82" s="43">
        <v>10600</v>
      </c>
      <c r="H82" s="42">
        <v>40</v>
      </c>
      <c r="I82" s="42">
        <v>39</v>
      </c>
      <c r="J82" s="42">
        <v>212000</v>
      </c>
      <c r="K82" s="42">
        <v>4</v>
      </c>
      <c r="L82" s="42">
        <v>4</v>
      </c>
      <c r="M82" s="44">
        <v>21200</v>
      </c>
      <c r="N82" s="14"/>
    </row>
    <row r="83" spans="1:14" ht="12.75" customHeight="1">
      <c r="A83" s="45" t="s">
        <v>23</v>
      </c>
      <c r="B83" s="37">
        <v>58</v>
      </c>
      <c r="C83" s="37">
        <v>56</v>
      </c>
      <c r="D83" s="37">
        <v>307400</v>
      </c>
      <c r="E83" s="37">
        <v>1</v>
      </c>
      <c r="F83" s="37">
        <v>1</v>
      </c>
      <c r="G83" s="38">
        <v>5300</v>
      </c>
      <c r="H83" s="37">
        <v>56</v>
      </c>
      <c r="I83" s="37">
        <v>54</v>
      </c>
      <c r="J83" s="37">
        <v>296800</v>
      </c>
      <c r="K83" s="37">
        <v>1</v>
      </c>
      <c r="L83" s="37">
        <v>1</v>
      </c>
      <c r="M83" s="39">
        <v>5300</v>
      </c>
      <c r="N83" s="14"/>
    </row>
    <row r="84" spans="1:14" ht="12.75" customHeight="1">
      <c r="A84" s="46" t="s">
        <v>24</v>
      </c>
      <c r="B84" s="37">
        <v>127</v>
      </c>
      <c r="C84" s="37">
        <v>96</v>
      </c>
      <c r="D84" s="37">
        <v>673100</v>
      </c>
      <c r="E84" s="37">
        <v>15</v>
      </c>
      <c r="F84" s="37">
        <v>8</v>
      </c>
      <c r="G84" s="38">
        <v>79500</v>
      </c>
      <c r="H84" s="37">
        <v>95</v>
      </c>
      <c r="I84" s="37">
        <v>67</v>
      </c>
      <c r="J84" s="37">
        <v>503500</v>
      </c>
      <c r="K84" s="37">
        <v>17</v>
      </c>
      <c r="L84" s="37">
        <v>21</v>
      </c>
      <c r="M84" s="39">
        <v>90100</v>
      </c>
      <c r="N84" s="14"/>
    </row>
    <row r="85" spans="1:14" ht="12.75" customHeight="1">
      <c r="A85" s="46" t="s">
        <v>25</v>
      </c>
      <c r="B85" s="37">
        <v>85</v>
      </c>
      <c r="C85" s="37">
        <v>75</v>
      </c>
      <c r="D85" s="37">
        <v>450500</v>
      </c>
      <c r="E85" s="37">
        <v>3</v>
      </c>
      <c r="F85" s="37">
        <v>1</v>
      </c>
      <c r="G85" s="38">
        <v>15900</v>
      </c>
      <c r="H85" s="37">
        <v>70</v>
      </c>
      <c r="I85" s="37">
        <v>63</v>
      </c>
      <c r="J85" s="37">
        <v>371000</v>
      </c>
      <c r="K85" s="37">
        <v>12</v>
      </c>
      <c r="L85" s="37">
        <v>11</v>
      </c>
      <c r="M85" s="39">
        <v>63600</v>
      </c>
      <c r="N85" s="14"/>
    </row>
    <row r="86" spans="1:14" ht="12.75" customHeight="1">
      <c r="A86" s="46" t="s">
        <v>26</v>
      </c>
      <c r="B86" s="37">
        <v>81</v>
      </c>
      <c r="C86" s="37">
        <v>70</v>
      </c>
      <c r="D86" s="37">
        <v>429300</v>
      </c>
      <c r="E86" s="37">
        <v>14</v>
      </c>
      <c r="F86" s="37">
        <v>13</v>
      </c>
      <c r="G86" s="38">
        <v>74200</v>
      </c>
      <c r="H86" s="37">
        <v>46</v>
      </c>
      <c r="I86" s="37">
        <v>39</v>
      </c>
      <c r="J86" s="37">
        <v>243800</v>
      </c>
      <c r="K86" s="37">
        <v>21</v>
      </c>
      <c r="L86" s="37">
        <v>18</v>
      </c>
      <c r="M86" s="39">
        <v>111300</v>
      </c>
      <c r="N86" s="14"/>
    </row>
    <row r="87" spans="1:14" ht="12.75" customHeight="1">
      <c r="A87" s="47" t="s">
        <v>27</v>
      </c>
      <c r="B87" s="42">
        <v>56</v>
      </c>
      <c r="C87" s="42">
        <v>53</v>
      </c>
      <c r="D87" s="42">
        <v>296800</v>
      </c>
      <c r="E87" s="42">
        <v>8</v>
      </c>
      <c r="F87" s="42">
        <v>8</v>
      </c>
      <c r="G87" s="43">
        <v>42400</v>
      </c>
      <c r="H87" s="42">
        <v>39</v>
      </c>
      <c r="I87" s="42">
        <v>38</v>
      </c>
      <c r="J87" s="42">
        <v>206700</v>
      </c>
      <c r="K87" s="42">
        <v>9</v>
      </c>
      <c r="L87" s="42">
        <v>7</v>
      </c>
      <c r="M87" s="44">
        <v>47700</v>
      </c>
      <c r="N87" s="14"/>
    </row>
    <row r="88" spans="1:14" ht="12.75" customHeight="1">
      <c r="A88" s="45" t="s">
        <v>28</v>
      </c>
      <c r="B88" s="37">
        <v>99</v>
      </c>
      <c r="C88" s="37">
        <v>88</v>
      </c>
      <c r="D88" s="37">
        <v>524700</v>
      </c>
      <c r="E88" s="37">
        <v>10</v>
      </c>
      <c r="F88" s="37">
        <v>10</v>
      </c>
      <c r="G88" s="38">
        <v>53000</v>
      </c>
      <c r="H88" s="37">
        <v>78</v>
      </c>
      <c r="I88" s="37">
        <v>69</v>
      </c>
      <c r="J88" s="37">
        <v>413400</v>
      </c>
      <c r="K88" s="37">
        <v>11</v>
      </c>
      <c r="L88" s="37">
        <v>9</v>
      </c>
      <c r="M88" s="39">
        <v>58300</v>
      </c>
      <c r="N88" s="14"/>
    </row>
    <row r="89" spans="1:14" ht="12.75" customHeight="1">
      <c r="A89" s="46" t="s">
        <v>29</v>
      </c>
      <c r="B89" s="37">
        <v>139</v>
      </c>
      <c r="C89" s="37">
        <v>119</v>
      </c>
      <c r="D89" s="37">
        <v>736700</v>
      </c>
      <c r="E89" s="37">
        <v>29</v>
      </c>
      <c r="F89" s="37">
        <v>21</v>
      </c>
      <c r="G89" s="38">
        <v>153700</v>
      </c>
      <c r="H89" s="37">
        <v>102</v>
      </c>
      <c r="I89" s="37">
        <v>90</v>
      </c>
      <c r="J89" s="37">
        <v>540600</v>
      </c>
      <c r="K89" s="37">
        <v>8</v>
      </c>
      <c r="L89" s="37">
        <v>8</v>
      </c>
      <c r="M89" s="39">
        <v>42400</v>
      </c>
      <c r="N89" s="14"/>
    </row>
    <row r="90" spans="1:14" ht="12.75" customHeight="1">
      <c r="A90" s="46" t="s">
        <v>30</v>
      </c>
      <c r="B90" s="37">
        <v>136</v>
      </c>
      <c r="C90" s="37">
        <v>120</v>
      </c>
      <c r="D90" s="37">
        <v>720800</v>
      </c>
      <c r="E90" s="37">
        <v>6</v>
      </c>
      <c r="F90" s="37">
        <v>5</v>
      </c>
      <c r="G90" s="38">
        <v>31800</v>
      </c>
      <c r="H90" s="37">
        <v>118</v>
      </c>
      <c r="I90" s="37">
        <v>104</v>
      </c>
      <c r="J90" s="37">
        <v>625400</v>
      </c>
      <c r="K90" s="37">
        <v>12</v>
      </c>
      <c r="L90" s="37">
        <v>11</v>
      </c>
      <c r="M90" s="39">
        <v>63600</v>
      </c>
      <c r="N90" s="14"/>
    </row>
    <row r="91" spans="1:14" ht="12.75" customHeight="1">
      <c r="A91" s="46" t="s">
        <v>31</v>
      </c>
      <c r="B91" s="37">
        <v>165</v>
      </c>
      <c r="C91" s="37">
        <v>118</v>
      </c>
      <c r="D91" s="37">
        <v>874500</v>
      </c>
      <c r="E91" s="37">
        <v>13</v>
      </c>
      <c r="F91" s="37">
        <v>9</v>
      </c>
      <c r="G91" s="38">
        <v>68900</v>
      </c>
      <c r="H91" s="37">
        <v>140</v>
      </c>
      <c r="I91" s="37">
        <v>101</v>
      </c>
      <c r="J91" s="37">
        <v>742000</v>
      </c>
      <c r="K91" s="37">
        <v>12</v>
      </c>
      <c r="L91" s="37">
        <v>8</v>
      </c>
      <c r="M91" s="39">
        <v>63600</v>
      </c>
      <c r="N91" s="14"/>
    </row>
    <row r="92" spans="1:14" ht="12.75" customHeight="1">
      <c r="A92" s="47" t="s">
        <v>32</v>
      </c>
      <c r="B92" s="42">
        <v>79</v>
      </c>
      <c r="C92" s="42">
        <v>53</v>
      </c>
      <c r="D92" s="42">
        <v>418700</v>
      </c>
      <c r="E92" s="42">
        <v>28</v>
      </c>
      <c r="F92" s="42">
        <v>11</v>
      </c>
      <c r="G92" s="43">
        <v>148400</v>
      </c>
      <c r="H92" s="42">
        <v>47</v>
      </c>
      <c r="I92" s="42">
        <v>38</v>
      </c>
      <c r="J92" s="42">
        <v>249100</v>
      </c>
      <c r="K92" s="42">
        <v>4</v>
      </c>
      <c r="L92" s="42">
        <v>4</v>
      </c>
      <c r="M92" s="44">
        <v>21200</v>
      </c>
      <c r="N92" s="14"/>
    </row>
    <row r="93" spans="1:14" ht="12.75" customHeight="1">
      <c r="A93" s="45" t="s">
        <v>33</v>
      </c>
      <c r="B93" s="37">
        <v>23</v>
      </c>
      <c r="C93" s="37">
        <v>22</v>
      </c>
      <c r="D93" s="37">
        <v>121900</v>
      </c>
      <c r="E93" s="37" t="s">
        <v>19</v>
      </c>
      <c r="F93" s="37" t="s">
        <v>19</v>
      </c>
      <c r="G93" s="38" t="s">
        <v>19</v>
      </c>
      <c r="H93" s="37">
        <v>22</v>
      </c>
      <c r="I93" s="37">
        <v>21</v>
      </c>
      <c r="J93" s="37">
        <v>116600</v>
      </c>
      <c r="K93" s="37">
        <v>1</v>
      </c>
      <c r="L93" s="37">
        <v>1</v>
      </c>
      <c r="M93" s="39">
        <v>5300</v>
      </c>
      <c r="N93" s="14"/>
    </row>
    <row r="94" spans="1:14" ht="12.75" customHeight="1">
      <c r="A94" s="46" t="s">
        <v>34</v>
      </c>
      <c r="B94" s="37">
        <v>16</v>
      </c>
      <c r="C94" s="37">
        <v>16</v>
      </c>
      <c r="D94" s="37">
        <v>84800</v>
      </c>
      <c r="E94" s="37">
        <v>3</v>
      </c>
      <c r="F94" s="37">
        <v>3</v>
      </c>
      <c r="G94" s="38">
        <v>15900</v>
      </c>
      <c r="H94" s="37">
        <v>12</v>
      </c>
      <c r="I94" s="37">
        <v>12</v>
      </c>
      <c r="J94" s="37">
        <v>63600</v>
      </c>
      <c r="K94" s="37">
        <v>1</v>
      </c>
      <c r="L94" s="37">
        <v>1</v>
      </c>
      <c r="M94" s="39">
        <v>5300</v>
      </c>
      <c r="N94" s="14"/>
    </row>
    <row r="95" spans="1:14" ht="12.75" customHeight="1">
      <c r="A95" s="46" t="s">
        <v>35</v>
      </c>
      <c r="B95" s="37">
        <v>95</v>
      </c>
      <c r="C95" s="37">
        <v>85</v>
      </c>
      <c r="D95" s="37">
        <v>503500</v>
      </c>
      <c r="E95" s="37">
        <v>52</v>
      </c>
      <c r="F95" s="37">
        <v>47</v>
      </c>
      <c r="G95" s="38">
        <v>275600</v>
      </c>
      <c r="H95" s="37">
        <v>41</v>
      </c>
      <c r="I95" s="37">
        <v>36</v>
      </c>
      <c r="J95" s="37">
        <v>217300</v>
      </c>
      <c r="K95" s="37">
        <v>2</v>
      </c>
      <c r="L95" s="37">
        <v>2</v>
      </c>
      <c r="M95" s="39">
        <v>10600</v>
      </c>
      <c r="N95" s="14"/>
    </row>
    <row r="96" spans="1:14" ht="12.75" customHeight="1">
      <c r="A96" s="46" t="s">
        <v>36</v>
      </c>
      <c r="B96" s="37">
        <v>72</v>
      </c>
      <c r="C96" s="37">
        <v>55</v>
      </c>
      <c r="D96" s="37">
        <v>381600</v>
      </c>
      <c r="E96" s="37">
        <v>7</v>
      </c>
      <c r="F96" s="37">
        <v>5</v>
      </c>
      <c r="G96" s="38">
        <v>37100</v>
      </c>
      <c r="H96" s="37">
        <v>56</v>
      </c>
      <c r="I96" s="37">
        <v>41</v>
      </c>
      <c r="J96" s="37">
        <v>296800</v>
      </c>
      <c r="K96" s="37">
        <v>9</v>
      </c>
      <c r="L96" s="37">
        <v>9</v>
      </c>
      <c r="M96" s="39">
        <v>47700</v>
      </c>
      <c r="N96" s="14"/>
    </row>
    <row r="97" spans="1:14" ht="12.75" customHeight="1">
      <c r="A97" s="47" t="s">
        <v>37</v>
      </c>
      <c r="B97" s="42">
        <v>153</v>
      </c>
      <c r="C97" s="42">
        <v>148</v>
      </c>
      <c r="D97" s="42">
        <v>810900</v>
      </c>
      <c r="E97" s="42">
        <v>58</v>
      </c>
      <c r="F97" s="42">
        <v>56</v>
      </c>
      <c r="G97" s="43">
        <v>307400</v>
      </c>
      <c r="H97" s="42">
        <v>78</v>
      </c>
      <c r="I97" s="42">
        <v>78</v>
      </c>
      <c r="J97" s="42">
        <v>413400</v>
      </c>
      <c r="K97" s="42">
        <v>17</v>
      </c>
      <c r="L97" s="42">
        <v>14</v>
      </c>
      <c r="M97" s="44">
        <v>90100</v>
      </c>
      <c r="N97" s="14"/>
    </row>
    <row r="98" spans="1:14" ht="12.75" customHeight="1">
      <c r="A98" s="45" t="s">
        <v>38</v>
      </c>
      <c r="B98" s="37">
        <v>106</v>
      </c>
      <c r="C98" s="37">
        <v>81</v>
      </c>
      <c r="D98" s="37">
        <v>561800</v>
      </c>
      <c r="E98" s="37">
        <v>53</v>
      </c>
      <c r="F98" s="37">
        <v>38</v>
      </c>
      <c r="G98" s="59">
        <v>280900</v>
      </c>
      <c r="H98" s="37">
        <v>45</v>
      </c>
      <c r="I98" s="37">
        <v>36</v>
      </c>
      <c r="J98" s="37">
        <v>238500</v>
      </c>
      <c r="K98" s="37">
        <v>8</v>
      </c>
      <c r="L98" s="37">
        <v>7</v>
      </c>
      <c r="M98" s="39">
        <v>42400</v>
      </c>
      <c r="N98" s="14"/>
    </row>
    <row r="99" spans="1:14" ht="12.75" customHeight="1">
      <c r="A99" s="46" t="s">
        <v>39</v>
      </c>
      <c r="B99" s="37">
        <v>189</v>
      </c>
      <c r="C99" s="37">
        <v>144</v>
      </c>
      <c r="D99" s="37">
        <v>1001700</v>
      </c>
      <c r="E99" s="37">
        <v>111</v>
      </c>
      <c r="F99" s="37">
        <v>81</v>
      </c>
      <c r="G99" s="38">
        <v>588300</v>
      </c>
      <c r="H99" s="37">
        <v>65</v>
      </c>
      <c r="I99" s="37">
        <v>51</v>
      </c>
      <c r="J99" s="37">
        <v>344500</v>
      </c>
      <c r="K99" s="37">
        <v>13</v>
      </c>
      <c r="L99" s="37">
        <v>12</v>
      </c>
      <c r="M99" s="39">
        <v>68900</v>
      </c>
      <c r="N99" s="14"/>
    </row>
    <row r="100" spans="1:14" ht="12.75" customHeight="1">
      <c r="A100" s="46" t="s">
        <v>40</v>
      </c>
      <c r="B100" s="37">
        <v>111</v>
      </c>
      <c r="C100" s="37">
        <v>90</v>
      </c>
      <c r="D100" s="37">
        <v>588300</v>
      </c>
      <c r="E100" s="37">
        <v>24</v>
      </c>
      <c r="F100" s="37">
        <v>19</v>
      </c>
      <c r="G100" s="38">
        <v>127200</v>
      </c>
      <c r="H100" s="37">
        <v>73</v>
      </c>
      <c r="I100" s="37">
        <v>61</v>
      </c>
      <c r="J100" s="37">
        <v>386900</v>
      </c>
      <c r="K100" s="37">
        <v>14</v>
      </c>
      <c r="L100" s="37">
        <v>10</v>
      </c>
      <c r="M100" s="39">
        <v>74200</v>
      </c>
      <c r="N100" s="14"/>
    </row>
    <row r="101" spans="1:14" ht="12.75" customHeight="1">
      <c r="A101" s="46" t="s">
        <v>41</v>
      </c>
      <c r="B101" s="37">
        <v>63</v>
      </c>
      <c r="C101" s="37">
        <v>59</v>
      </c>
      <c r="D101" s="37">
        <v>333900</v>
      </c>
      <c r="E101" s="37">
        <v>22</v>
      </c>
      <c r="F101" s="37">
        <v>20</v>
      </c>
      <c r="G101" s="38">
        <v>116600</v>
      </c>
      <c r="H101" s="37">
        <v>40</v>
      </c>
      <c r="I101" s="37">
        <v>38</v>
      </c>
      <c r="J101" s="37">
        <v>212000</v>
      </c>
      <c r="K101" s="37">
        <v>1</v>
      </c>
      <c r="L101" s="37">
        <v>1</v>
      </c>
      <c r="M101" s="39">
        <v>5300</v>
      </c>
      <c r="N101" s="14"/>
    </row>
    <row r="102" spans="1:14" ht="12.75" customHeight="1">
      <c r="A102" s="47" t="s">
        <v>42</v>
      </c>
      <c r="B102" s="42">
        <v>64</v>
      </c>
      <c r="C102" s="42">
        <v>50</v>
      </c>
      <c r="D102" s="42">
        <v>339200</v>
      </c>
      <c r="E102" s="42">
        <v>25</v>
      </c>
      <c r="F102" s="42">
        <v>19</v>
      </c>
      <c r="G102" s="43">
        <v>132500</v>
      </c>
      <c r="H102" s="42">
        <v>34</v>
      </c>
      <c r="I102" s="42">
        <v>26</v>
      </c>
      <c r="J102" s="42">
        <v>180200</v>
      </c>
      <c r="K102" s="42">
        <v>5</v>
      </c>
      <c r="L102" s="42">
        <v>5</v>
      </c>
      <c r="M102" s="44">
        <v>26500</v>
      </c>
      <c r="N102" s="14"/>
    </row>
    <row r="103" spans="1:14" ht="12.75" customHeight="1">
      <c r="A103" s="45" t="s">
        <v>43</v>
      </c>
      <c r="B103" s="37">
        <v>138</v>
      </c>
      <c r="C103" s="37">
        <v>114</v>
      </c>
      <c r="D103" s="37">
        <v>731400</v>
      </c>
      <c r="E103" s="37">
        <v>83</v>
      </c>
      <c r="F103" s="37">
        <v>66</v>
      </c>
      <c r="G103" s="38">
        <v>439900</v>
      </c>
      <c r="H103" s="37">
        <v>47</v>
      </c>
      <c r="I103" s="37">
        <v>45</v>
      </c>
      <c r="J103" s="37">
        <v>249100</v>
      </c>
      <c r="K103" s="37">
        <v>8</v>
      </c>
      <c r="L103" s="37">
        <v>3</v>
      </c>
      <c r="M103" s="39">
        <v>42400</v>
      </c>
      <c r="N103" s="14"/>
    </row>
    <row r="104" spans="1:14" ht="12.75" customHeight="1">
      <c r="A104" s="46" t="s">
        <v>44</v>
      </c>
      <c r="B104" s="37">
        <v>59</v>
      </c>
      <c r="C104" s="37">
        <v>51</v>
      </c>
      <c r="D104" s="37">
        <v>312700</v>
      </c>
      <c r="E104" s="37">
        <v>15</v>
      </c>
      <c r="F104" s="37">
        <v>13</v>
      </c>
      <c r="G104" s="38">
        <v>79500</v>
      </c>
      <c r="H104" s="37">
        <v>38</v>
      </c>
      <c r="I104" s="37">
        <v>32</v>
      </c>
      <c r="J104" s="37">
        <v>201400</v>
      </c>
      <c r="K104" s="37">
        <v>6</v>
      </c>
      <c r="L104" s="37">
        <v>6</v>
      </c>
      <c r="M104" s="39">
        <v>31800</v>
      </c>
      <c r="N104" s="14"/>
    </row>
    <row r="105" spans="1:14" ht="12.75" customHeight="1">
      <c r="A105" s="46" t="s">
        <v>45</v>
      </c>
      <c r="B105" s="37">
        <v>210</v>
      </c>
      <c r="C105" s="37" t="s">
        <v>130</v>
      </c>
      <c r="D105" s="37">
        <v>1113000</v>
      </c>
      <c r="E105" s="37">
        <v>96</v>
      </c>
      <c r="F105" s="37" t="s">
        <v>130</v>
      </c>
      <c r="G105" s="38">
        <v>508800</v>
      </c>
      <c r="H105" s="37">
        <v>103</v>
      </c>
      <c r="I105" s="37" t="s">
        <v>130</v>
      </c>
      <c r="J105" s="37">
        <v>545900</v>
      </c>
      <c r="K105" s="37">
        <v>11</v>
      </c>
      <c r="L105" s="37" t="s">
        <v>130</v>
      </c>
      <c r="M105" s="39">
        <v>58300</v>
      </c>
      <c r="N105" s="14"/>
    </row>
    <row r="106" spans="1:14" ht="12.75" customHeight="1">
      <c r="A106" s="46" t="s">
        <v>46</v>
      </c>
      <c r="B106" s="37">
        <v>58</v>
      </c>
      <c r="C106" s="37">
        <v>57</v>
      </c>
      <c r="D106" s="37">
        <v>307400</v>
      </c>
      <c r="E106" s="37">
        <v>30</v>
      </c>
      <c r="F106" s="37">
        <v>29</v>
      </c>
      <c r="G106" s="38">
        <v>159000</v>
      </c>
      <c r="H106" s="37">
        <v>22</v>
      </c>
      <c r="I106" s="37">
        <v>22</v>
      </c>
      <c r="J106" s="37">
        <v>116600</v>
      </c>
      <c r="K106" s="37">
        <v>6</v>
      </c>
      <c r="L106" s="37">
        <v>6</v>
      </c>
      <c r="M106" s="39">
        <v>31800</v>
      </c>
      <c r="N106" s="14"/>
    </row>
    <row r="107" spans="1:14" ht="12.75" customHeight="1">
      <c r="A107" s="47" t="s">
        <v>47</v>
      </c>
      <c r="B107" s="42">
        <v>120</v>
      </c>
      <c r="C107" s="42">
        <v>109</v>
      </c>
      <c r="D107" s="42">
        <v>636000</v>
      </c>
      <c r="E107" s="42">
        <v>63</v>
      </c>
      <c r="F107" s="42">
        <v>57</v>
      </c>
      <c r="G107" s="43">
        <v>333900</v>
      </c>
      <c r="H107" s="42">
        <v>54</v>
      </c>
      <c r="I107" s="42">
        <v>49</v>
      </c>
      <c r="J107" s="42">
        <v>286200</v>
      </c>
      <c r="K107" s="42">
        <v>3</v>
      </c>
      <c r="L107" s="42">
        <v>3</v>
      </c>
      <c r="M107" s="44">
        <v>15900</v>
      </c>
      <c r="N107" s="14"/>
    </row>
    <row r="108" spans="1:14" ht="12.75" customHeight="1">
      <c r="A108" s="45" t="s">
        <v>48</v>
      </c>
      <c r="B108" s="37">
        <v>95</v>
      </c>
      <c r="C108" s="37">
        <v>80</v>
      </c>
      <c r="D108" s="37">
        <v>503500</v>
      </c>
      <c r="E108" s="37">
        <v>83</v>
      </c>
      <c r="F108" s="37">
        <v>69</v>
      </c>
      <c r="G108" s="38">
        <v>439900</v>
      </c>
      <c r="H108" s="37">
        <v>9</v>
      </c>
      <c r="I108" s="37">
        <v>8</v>
      </c>
      <c r="J108" s="37">
        <v>47700</v>
      </c>
      <c r="K108" s="37">
        <v>3</v>
      </c>
      <c r="L108" s="37">
        <v>3</v>
      </c>
      <c r="M108" s="39">
        <v>15900</v>
      </c>
      <c r="N108" s="14"/>
    </row>
    <row r="109" spans="1:14" ht="12.75" customHeight="1">
      <c r="A109" s="46" t="s">
        <v>49</v>
      </c>
      <c r="B109" s="37">
        <v>134</v>
      </c>
      <c r="C109" s="37">
        <v>118</v>
      </c>
      <c r="D109" s="37">
        <v>710200</v>
      </c>
      <c r="E109" s="37">
        <v>90</v>
      </c>
      <c r="F109" s="37">
        <v>80</v>
      </c>
      <c r="G109" s="38">
        <v>477000</v>
      </c>
      <c r="H109" s="37">
        <v>39</v>
      </c>
      <c r="I109" s="37">
        <v>36</v>
      </c>
      <c r="J109" s="37">
        <v>206700</v>
      </c>
      <c r="K109" s="37">
        <v>5</v>
      </c>
      <c r="L109" s="37">
        <v>2</v>
      </c>
      <c r="M109" s="39">
        <v>26500</v>
      </c>
      <c r="N109" s="14"/>
    </row>
    <row r="110" spans="1:14" ht="12.75" customHeight="1">
      <c r="A110" s="46" t="s">
        <v>50</v>
      </c>
      <c r="B110" s="37">
        <v>206</v>
      </c>
      <c r="C110" s="37">
        <v>178</v>
      </c>
      <c r="D110" s="37">
        <v>1091800</v>
      </c>
      <c r="E110" s="37">
        <v>122</v>
      </c>
      <c r="F110" s="37">
        <v>101</v>
      </c>
      <c r="G110" s="38">
        <v>646600</v>
      </c>
      <c r="H110" s="37">
        <v>61</v>
      </c>
      <c r="I110" s="37">
        <v>57</v>
      </c>
      <c r="J110" s="37">
        <v>323300</v>
      </c>
      <c r="K110" s="37">
        <v>23</v>
      </c>
      <c r="L110" s="37">
        <v>20</v>
      </c>
      <c r="M110" s="39">
        <v>121900</v>
      </c>
      <c r="N110" s="14"/>
    </row>
    <row r="111" spans="1:14" ht="12.75" customHeight="1">
      <c r="A111" s="46" t="s">
        <v>51</v>
      </c>
      <c r="B111" s="37">
        <v>333</v>
      </c>
      <c r="C111" s="37">
        <v>288</v>
      </c>
      <c r="D111" s="37">
        <v>1764900</v>
      </c>
      <c r="E111" s="37">
        <v>275</v>
      </c>
      <c r="F111" s="37">
        <v>238</v>
      </c>
      <c r="G111" s="38">
        <v>1457500</v>
      </c>
      <c r="H111" s="37">
        <v>41</v>
      </c>
      <c r="I111" s="37">
        <v>33</v>
      </c>
      <c r="J111" s="37">
        <v>217300</v>
      </c>
      <c r="K111" s="37">
        <v>17</v>
      </c>
      <c r="L111" s="37">
        <v>17</v>
      </c>
      <c r="M111" s="39">
        <v>90100</v>
      </c>
      <c r="N111" s="14"/>
    </row>
    <row r="112" spans="1:14" ht="12.75" customHeight="1">
      <c r="A112" s="47" t="s">
        <v>52</v>
      </c>
      <c r="B112" s="42">
        <v>97</v>
      </c>
      <c r="C112" s="42">
        <v>92</v>
      </c>
      <c r="D112" s="42">
        <v>514100</v>
      </c>
      <c r="E112" s="42">
        <v>46</v>
      </c>
      <c r="F112" s="42">
        <v>41</v>
      </c>
      <c r="G112" s="43">
        <v>243800</v>
      </c>
      <c r="H112" s="42">
        <v>46</v>
      </c>
      <c r="I112" s="42">
        <v>46</v>
      </c>
      <c r="J112" s="42">
        <v>243800</v>
      </c>
      <c r="K112" s="42">
        <v>5</v>
      </c>
      <c r="L112" s="42">
        <v>5</v>
      </c>
      <c r="M112" s="44">
        <v>26500</v>
      </c>
      <c r="N112" s="14"/>
    </row>
    <row r="113" spans="1:14" ht="12.75" customHeight="1">
      <c r="A113" s="45" t="s">
        <v>53</v>
      </c>
      <c r="B113" s="37">
        <v>85</v>
      </c>
      <c r="C113" s="37">
        <v>74</v>
      </c>
      <c r="D113" s="37">
        <v>450500</v>
      </c>
      <c r="E113" s="37">
        <v>44</v>
      </c>
      <c r="F113" s="37">
        <v>38</v>
      </c>
      <c r="G113" s="38">
        <v>233200</v>
      </c>
      <c r="H113" s="37">
        <v>37</v>
      </c>
      <c r="I113" s="37">
        <v>32</v>
      </c>
      <c r="J113" s="37">
        <v>196100</v>
      </c>
      <c r="K113" s="37">
        <v>4</v>
      </c>
      <c r="L113" s="37">
        <v>4</v>
      </c>
      <c r="M113" s="39">
        <v>21200</v>
      </c>
      <c r="N113" s="14"/>
    </row>
    <row r="114" spans="1:14" ht="12.75" customHeight="1">
      <c r="A114" s="46" t="s">
        <v>54</v>
      </c>
      <c r="B114" s="37">
        <v>78</v>
      </c>
      <c r="C114" s="37">
        <v>62</v>
      </c>
      <c r="D114" s="37">
        <v>413400</v>
      </c>
      <c r="E114" s="37">
        <v>45</v>
      </c>
      <c r="F114" s="37">
        <v>32</v>
      </c>
      <c r="G114" s="38">
        <v>238500</v>
      </c>
      <c r="H114" s="37">
        <v>24</v>
      </c>
      <c r="I114" s="37">
        <v>21</v>
      </c>
      <c r="J114" s="37">
        <v>127200</v>
      </c>
      <c r="K114" s="37">
        <v>9</v>
      </c>
      <c r="L114" s="37">
        <v>9</v>
      </c>
      <c r="M114" s="39">
        <v>47700</v>
      </c>
      <c r="N114" s="14"/>
    </row>
    <row r="115" spans="1:14" ht="12.75" customHeight="1">
      <c r="A115" s="46" t="s">
        <v>55</v>
      </c>
      <c r="B115" s="37">
        <v>230</v>
      </c>
      <c r="C115" s="37">
        <v>175</v>
      </c>
      <c r="D115" s="37">
        <v>1219000</v>
      </c>
      <c r="E115" s="37">
        <v>120</v>
      </c>
      <c r="F115" s="37">
        <v>86</v>
      </c>
      <c r="G115" s="38">
        <v>636000</v>
      </c>
      <c r="H115" s="37">
        <v>89</v>
      </c>
      <c r="I115" s="37">
        <v>70</v>
      </c>
      <c r="J115" s="37">
        <v>471700</v>
      </c>
      <c r="K115" s="37">
        <v>21</v>
      </c>
      <c r="L115" s="37">
        <v>19</v>
      </c>
      <c r="M115" s="39">
        <v>111300</v>
      </c>
      <c r="N115" s="14"/>
    </row>
    <row r="116" spans="1:14" ht="12.75" customHeight="1">
      <c r="A116" s="46" t="s">
        <v>56</v>
      </c>
      <c r="B116" s="37">
        <v>192</v>
      </c>
      <c r="C116" s="37">
        <v>144</v>
      </c>
      <c r="D116" s="37">
        <v>1017600</v>
      </c>
      <c r="E116" s="37">
        <v>98</v>
      </c>
      <c r="F116" s="37">
        <v>74</v>
      </c>
      <c r="G116" s="38">
        <v>519400</v>
      </c>
      <c r="H116" s="37">
        <v>70</v>
      </c>
      <c r="I116" s="37">
        <v>49</v>
      </c>
      <c r="J116" s="37">
        <v>371000</v>
      </c>
      <c r="K116" s="37">
        <v>24</v>
      </c>
      <c r="L116" s="37">
        <v>21</v>
      </c>
      <c r="M116" s="39">
        <v>127200</v>
      </c>
      <c r="N116" s="14"/>
    </row>
    <row r="117" spans="1:14" ht="12.75" customHeight="1">
      <c r="A117" s="47" t="s">
        <v>57</v>
      </c>
      <c r="B117" s="42">
        <v>125</v>
      </c>
      <c r="C117" s="42">
        <v>108</v>
      </c>
      <c r="D117" s="42">
        <v>662500</v>
      </c>
      <c r="E117" s="42">
        <v>43</v>
      </c>
      <c r="F117" s="42">
        <v>39</v>
      </c>
      <c r="G117" s="43">
        <v>227900</v>
      </c>
      <c r="H117" s="42">
        <v>64</v>
      </c>
      <c r="I117" s="42">
        <v>55</v>
      </c>
      <c r="J117" s="42">
        <v>339200</v>
      </c>
      <c r="K117" s="42">
        <v>18</v>
      </c>
      <c r="L117" s="42">
        <v>14</v>
      </c>
      <c r="M117" s="44">
        <v>95400</v>
      </c>
      <c r="N117" s="14"/>
    </row>
    <row r="118" spans="1:14" ht="12.75" customHeight="1">
      <c r="A118" s="45" t="s">
        <v>58</v>
      </c>
      <c r="B118" s="37">
        <v>64</v>
      </c>
      <c r="C118" s="37">
        <v>58</v>
      </c>
      <c r="D118" s="37">
        <v>339200</v>
      </c>
      <c r="E118" s="37">
        <v>42</v>
      </c>
      <c r="F118" s="37">
        <v>39</v>
      </c>
      <c r="G118" s="38">
        <v>222600</v>
      </c>
      <c r="H118" s="37">
        <v>19</v>
      </c>
      <c r="I118" s="37">
        <v>16</v>
      </c>
      <c r="J118" s="37">
        <v>100700</v>
      </c>
      <c r="K118" s="37">
        <v>3</v>
      </c>
      <c r="L118" s="37">
        <v>3</v>
      </c>
      <c r="M118" s="39">
        <v>15900</v>
      </c>
      <c r="N118" s="14"/>
    </row>
    <row r="119" spans="1:14" ht="12.75" customHeight="1">
      <c r="A119" s="46" t="s">
        <v>59</v>
      </c>
      <c r="B119" s="37">
        <v>117</v>
      </c>
      <c r="C119" s="37">
        <v>90</v>
      </c>
      <c r="D119" s="37">
        <v>620100</v>
      </c>
      <c r="E119" s="37">
        <v>73</v>
      </c>
      <c r="F119" s="37">
        <v>56</v>
      </c>
      <c r="G119" s="38">
        <v>386900</v>
      </c>
      <c r="H119" s="37">
        <v>42</v>
      </c>
      <c r="I119" s="37">
        <v>32</v>
      </c>
      <c r="J119" s="37">
        <v>222600</v>
      </c>
      <c r="K119" s="37">
        <v>2</v>
      </c>
      <c r="L119" s="37">
        <v>2</v>
      </c>
      <c r="M119" s="39">
        <v>10600</v>
      </c>
      <c r="N119" s="14"/>
    </row>
    <row r="120" spans="1:14" ht="12.75" customHeight="1">
      <c r="A120" s="46" t="s">
        <v>60</v>
      </c>
      <c r="B120" s="37">
        <v>163</v>
      </c>
      <c r="C120" s="37">
        <v>146</v>
      </c>
      <c r="D120" s="37">
        <v>863900</v>
      </c>
      <c r="E120" s="37">
        <v>74</v>
      </c>
      <c r="F120" s="37">
        <v>66</v>
      </c>
      <c r="G120" s="38">
        <v>392200</v>
      </c>
      <c r="H120" s="37">
        <v>75</v>
      </c>
      <c r="I120" s="37">
        <v>68</v>
      </c>
      <c r="J120" s="37">
        <v>397500</v>
      </c>
      <c r="K120" s="37">
        <v>14</v>
      </c>
      <c r="L120" s="37">
        <v>12</v>
      </c>
      <c r="M120" s="39">
        <v>74200</v>
      </c>
      <c r="N120" s="14"/>
    </row>
    <row r="121" spans="1:14" ht="12.75" customHeight="1">
      <c r="A121" s="46" t="s">
        <v>61</v>
      </c>
      <c r="B121" s="37">
        <v>127</v>
      </c>
      <c r="C121" s="37">
        <v>95</v>
      </c>
      <c r="D121" s="37">
        <v>673100</v>
      </c>
      <c r="E121" s="37">
        <v>58</v>
      </c>
      <c r="F121" s="37">
        <v>44</v>
      </c>
      <c r="G121" s="38">
        <v>307400</v>
      </c>
      <c r="H121" s="37">
        <v>57</v>
      </c>
      <c r="I121" s="37">
        <v>41</v>
      </c>
      <c r="J121" s="37">
        <v>302100</v>
      </c>
      <c r="K121" s="37">
        <v>12</v>
      </c>
      <c r="L121" s="37">
        <v>10</v>
      </c>
      <c r="M121" s="39">
        <v>63600</v>
      </c>
      <c r="N121" s="14"/>
    </row>
    <row r="122" spans="1:14" ht="12.75" customHeight="1">
      <c r="A122" s="47" t="s">
        <v>62</v>
      </c>
      <c r="B122" s="42">
        <v>164</v>
      </c>
      <c r="C122" s="42">
        <v>114</v>
      </c>
      <c r="D122" s="42">
        <v>869200</v>
      </c>
      <c r="E122" s="42">
        <v>44</v>
      </c>
      <c r="F122" s="42">
        <v>25</v>
      </c>
      <c r="G122" s="43">
        <v>233200</v>
      </c>
      <c r="H122" s="42">
        <v>93</v>
      </c>
      <c r="I122" s="42">
        <v>69</v>
      </c>
      <c r="J122" s="42">
        <v>492900</v>
      </c>
      <c r="K122" s="42">
        <v>27</v>
      </c>
      <c r="L122" s="42">
        <v>20</v>
      </c>
      <c r="M122" s="44">
        <v>143100</v>
      </c>
      <c r="N122" s="14"/>
    </row>
    <row r="123" spans="1:14" ht="12.75" customHeight="1">
      <c r="A123" s="46" t="s">
        <v>63</v>
      </c>
      <c r="B123" s="37">
        <v>236</v>
      </c>
      <c r="C123" s="37">
        <v>214</v>
      </c>
      <c r="D123" s="37">
        <v>1250800</v>
      </c>
      <c r="E123" s="37">
        <v>59</v>
      </c>
      <c r="F123" s="37">
        <v>53</v>
      </c>
      <c r="G123" s="38">
        <v>312700</v>
      </c>
      <c r="H123" s="37">
        <v>118</v>
      </c>
      <c r="I123" s="37">
        <v>108</v>
      </c>
      <c r="J123" s="37">
        <v>625400</v>
      </c>
      <c r="K123" s="37">
        <v>59</v>
      </c>
      <c r="L123" s="37">
        <v>53</v>
      </c>
      <c r="M123" s="39">
        <v>312700</v>
      </c>
      <c r="N123" s="14"/>
    </row>
    <row r="124" spans="1:14" ht="12.75" customHeight="1">
      <c r="A124" s="49" t="s">
        <v>64</v>
      </c>
      <c r="B124" s="50">
        <v>34</v>
      </c>
      <c r="C124" s="50">
        <v>29</v>
      </c>
      <c r="D124" s="50">
        <v>180200</v>
      </c>
      <c r="E124" s="50">
        <v>15</v>
      </c>
      <c r="F124" s="50">
        <v>13</v>
      </c>
      <c r="G124" s="51">
        <v>79500</v>
      </c>
      <c r="H124" s="50">
        <v>18</v>
      </c>
      <c r="I124" s="50">
        <v>15</v>
      </c>
      <c r="J124" s="50">
        <v>95400</v>
      </c>
      <c r="K124" s="50">
        <v>1</v>
      </c>
      <c r="L124" s="50">
        <v>1</v>
      </c>
      <c r="M124" s="52">
        <v>5300</v>
      </c>
      <c r="N124" s="14"/>
    </row>
    <row r="125" spans="1:14" ht="12.75" customHeight="1">
      <c r="A125" s="53" t="s">
        <v>65</v>
      </c>
      <c r="B125" s="54"/>
      <c r="C125" s="54"/>
      <c r="D125" s="54" t="s">
        <v>126</v>
      </c>
      <c r="E125" s="54"/>
      <c r="F125" s="54"/>
      <c r="G125" s="54"/>
      <c r="H125" s="54"/>
      <c r="I125" s="54"/>
      <c r="J125" s="54"/>
      <c r="K125" s="54"/>
      <c r="L125" s="55"/>
      <c r="M125" s="54"/>
      <c r="N125" s="56"/>
    </row>
    <row r="126" ht="12.75" customHeight="1">
      <c r="L126" s="57"/>
    </row>
    <row r="127" ht="12.75" customHeight="1">
      <c r="L127" s="57"/>
    </row>
    <row r="128" ht="12.75" customHeight="1">
      <c r="L128" s="57"/>
    </row>
    <row r="129" ht="12.75" customHeight="1">
      <c r="L129" s="57"/>
    </row>
    <row r="130" spans="1:12" ht="12.75" customHeight="1">
      <c r="A130" s="1" t="s">
        <v>0</v>
      </c>
      <c r="L130" s="57"/>
    </row>
    <row r="131" spans="1:14" ht="12.75" customHeight="1">
      <c r="A131" s="4"/>
      <c r="B131" s="5" t="s">
        <v>68</v>
      </c>
      <c r="C131" s="6"/>
      <c r="D131" s="6"/>
      <c r="E131" s="6"/>
      <c r="F131" s="6"/>
      <c r="G131" s="6"/>
      <c r="H131" s="6"/>
      <c r="I131" s="6"/>
      <c r="J131" s="6"/>
      <c r="K131" s="6"/>
      <c r="L131" s="58"/>
      <c r="M131" s="6"/>
      <c r="N131" s="4"/>
    </row>
    <row r="132" spans="1:14" ht="12.75" customHeight="1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9" t="s">
        <v>2</v>
      </c>
      <c r="M132" s="8"/>
      <c r="N132" s="4"/>
    </row>
    <row r="133" spans="1:14" ht="12.75" customHeight="1">
      <c r="A133" s="10"/>
      <c r="B133" s="11"/>
      <c r="C133" s="12"/>
      <c r="D133" s="2" t="s">
        <v>69</v>
      </c>
      <c r="G133" s="12"/>
      <c r="H133" s="2" t="s">
        <v>131</v>
      </c>
      <c r="M133" s="13"/>
      <c r="N133" s="14"/>
    </row>
    <row r="134" spans="1:14" ht="12.75" customHeight="1">
      <c r="A134" s="15" t="s">
        <v>4</v>
      </c>
      <c r="B134" s="16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8"/>
      <c r="N134" s="14"/>
    </row>
    <row r="135" spans="1:14" ht="12.75" customHeight="1">
      <c r="A135" s="19"/>
      <c r="B135" s="16"/>
      <c r="C135" s="20" t="s">
        <v>5</v>
      </c>
      <c r="D135" s="17"/>
      <c r="E135" s="21" t="s">
        <v>6</v>
      </c>
      <c r="F135" s="17"/>
      <c r="G135" s="22"/>
      <c r="H135" s="21" t="s">
        <v>7</v>
      </c>
      <c r="I135" s="17"/>
      <c r="J135" s="17"/>
      <c r="K135" s="21" t="s">
        <v>8</v>
      </c>
      <c r="L135" s="17"/>
      <c r="M135" s="18"/>
      <c r="N135" s="14"/>
    </row>
    <row r="136" spans="1:14" ht="12.75" customHeight="1">
      <c r="A136" s="23" t="s">
        <v>9</v>
      </c>
      <c r="B136" s="24" t="s">
        <v>10</v>
      </c>
      <c r="C136" s="17"/>
      <c r="D136" s="24" t="s">
        <v>11</v>
      </c>
      <c r="E136" s="24" t="s">
        <v>10</v>
      </c>
      <c r="F136" s="17"/>
      <c r="G136" s="25" t="s">
        <v>12</v>
      </c>
      <c r="H136" s="24" t="s">
        <v>10</v>
      </c>
      <c r="I136" s="17"/>
      <c r="J136" s="26" t="s">
        <v>13</v>
      </c>
      <c r="K136" s="24" t="s">
        <v>10</v>
      </c>
      <c r="L136" s="17"/>
      <c r="M136" s="27" t="s">
        <v>11</v>
      </c>
      <c r="N136" s="14"/>
    </row>
    <row r="137" spans="1:14" ht="12.75" customHeight="1">
      <c r="A137" s="23" t="s">
        <v>14</v>
      </c>
      <c r="B137" s="16"/>
      <c r="C137" s="21" t="s">
        <v>15</v>
      </c>
      <c r="D137" s="16"/>
      <c r="E137" s="16"/>
      <c r="F137" s="21" t="s">
        <v>15</v>
      </c>
      <c r="G137" s="28"/>
      <c r="H137" s="16"/>
      <c r="I137" s="21" t="s">
        <v>15</v>
      </c>
      <c r="J137" s="16"/>
      <c r="K137" s="16"/>
      <c r="L137" s="21" t="s">
        <v>15</v>
      </c>
      <c r="M137" s="29"/>
      <c r="N137" s="14"/>
    </row>
    <row r="138" spans="1:14" ht="12.75" customHeight="1">
      <c r="A138" s="30" t="s">
        <v>128</v>
      </c>
      <c r="B138" s="31">
        <v>8821</v>
      </c>
      <c r="C138" s="31">
        <v>7345</v>
      </c>
      <c r="D138" s="31">
        <v>38015700</v>
      </c>
      <c r="E138" s="31">
        <v>3534</v>
      </c>
      <c r="F138" s="31">
        <v>2954</v>
      </c>
      <c r="G138" s="32">
        <v>14406100</v>
      </c>
      <c r="H138" s="31">
        <v>3569</v>
      </c>
      <c r="I138" s="31">
        <v>2939</v>
      </c>
      <c r="J138" s="31">
        <v>16710000</v>
      </c>
      <c r="K138" s="31">
        <v>1718</v>
      </c>
      <c r="L138" s="31">
        <v>1452</v>
      </c>
      <c r="M138" s="33">
        <v>6899600</v>
      </c>
      <c r="N138" s="14"/>
    </row>
    <row r="139" spans="1:14" ht="12.75" customHeight="1">
      <c r="A139" s="30" t="s">
        <v>129</v>
      </c>
      <c r="B139" s="31">
        <v>6766</v>
      </c>
      <c r="C139" s="31">
        <v>5764</v>
      </c>
      <c r="D139" s="31">
        <v>32918100</v>
      </c>
      <c r="E139" s="31">
        <v>2965</v>
      </c>
      <c r="F139" s="31">
        <v>2531</v>
      </c>
      <c r="G139" s="32">
        <v>13746100</v>
      </c>
      <c r="H139" s="31">
        <v>2876</v>
      </c>
      <c r="I139" s="31">
        <v>2400</v>
      </c>
      <c r="J139" s="31">
        <v>14909600</v>
      </c>
      <c r="K139" s="31">
        <v>926</v>
      </c>
      <c r="L139" s="31">
        <v>825</v>
      </c>
      <c r="M139" s="33">
        <v>4262400</v>
      </c>
      <c r="N139" s="14"/>
    </row>
    <row r="140" spans="1:14" ht="12.75" customHeight="1">
      <c r="A140" s="30" t="s">
        <v>16</v>
      </c>
      <c r="B140" s="34">
        <f aca="true" t="shared" si="2" ref="B140:M140">SUM(B141:B187)</f>
        <v>7574</v>
      </c>
      <c r="C140" s="34">
        <f t="shared" si="2"/>
        <v>6537</v>
      </c>
      <c r="D140" s="34">
        <f t="shared" si="2"/>
        <v>37088800</v>
      </c>
      <c r="E140" s="34">
        <f t="shared" si="2"/>
        <v>4016</v>
      </c>
      <c r="F140" s="34">
        <f t="shared" si="2"/>
        <v>3439</v>
      </c>
      <c r="G140" s="34">
        <f t="shared" si="2"/>
        <v>18676600</v>
      </c>
      <c r="H140" s="34">
        <f t="shared" si="2"/>
        <v>2971</v>
      </c>
      <c r="I140" s="34">
        <f t="shared" si="2"/>
        <v>2574</v>
      </c>
      <c r="J140" s="34">
        <f t="shared" si="2"/>
        <v>15455100</v>
      </c>
      <c r="K140" s="34">
        <f t="shared" si="2"/>
        <v>587</v>
      </c>
      <c r="L140" s="34">
        <f t="shared" si="2"/>
        <v>524</v>
      </c>
      <c r="M140" s="35">
        <f t="shared" si="2"/>
        <v>2957100</v>
      </c>
      <c r="N140" s="14"/>
    </row>
    <row r="141" spans="1:14" ht="12.75" customHeight="1">
      <c r="A141" s="36" t="s">
        <v>17</v>
      </c>
      <c r="B141" s="37">
        <v>315</v>
      </c>
      <c r="C141" s="37">
        <v>282</v>
      </c>
      <c r="D141" s="37">
        <v>1595300</v>
      </c>
      <c r="E141" s="37">
        <v>92</v>
      </c>
      <c r="F141" s="37">
        <v>81</v>
      </c>
      <c r="G141" s="38">
        <v>421800</v>
      </c>
      <c r="H141" s="37">
        <v>209</v>
      </c>
      <c r="I141" s="37">
        <v>188</v>
      </c>
      <c r="J141" s="37">
        <v>1106300</v>
      </c>
      <c r="K141" s="37">
        <v>14</v>
      </c>
      <c r="L141" s="37">
        <v>13</v>
      </c>
      <c r="M141" s="39">
        <v>67200</v>
      </c>
      <c r="N141" s="14"/>
    </row>
    <row r="142" spans="1:14" ht="12.75" customHeight="1">
      <c r="A142" s="40" t="s">
        <v>18</v>
      </c>
      <c r="B142" s="37">
        <v>24</v>
      </c>
      <c r="C142" s="37">
        <v>24</v>
      </c>
      <c r="D142" s="37">
        <v>123000</v>
      </c>
      <c r="E142" s="37">
        <v>1</v>
      </c>
      <c r="F142" s="37">
        <v>1</v>
      </c>
      <c r="G142" s="38">
        <v>3900</v>
      </c>
      <c r="H142" s="37">
        <v>22</v>
      </c>
      <c r="I142" s="37">
        <v>22</v>
      </c>
      <c r="J142" s="37">
        <v>113800</v>
      </c>
      <c r="K142" s="37">
        <v>1</v>
      </c>
      <c r="L142" s="37">
        <v>1</v>
      </c>
      <c r="M142" s="39">
        <v>5300</v>
      </c>
      <c r="N142" s="14"/>
    </row>
    <row r="143" spans="1:14" ht="12.75" customHeight="1">
      <c r="A143" s="40" t="s">
        <v>20</v>
      </c>
      <c r="B143" s="37">
        <v>44</v>
      </c>
      <c r="C143" s="37">
        <v>37</v>
      </c>
      <c r="D143" s="37">
        <v>229000</v>
      </c>
      <c r="E143" s="37">
        <v>2</v>
      </c>
      <c r="F143" s="37">
        <v>2</v>
      </c>
      <c r="G143" s="38">
        <v>9200</v>
      </c>
      <c r="H143" s="37">
        <v>39</v>
      </c>
      <c r="I143" s="37">
        <v>32</v>
      </c>
      <c r="J143" s="37">
        <v>203900</v>
      </c>
      <c r="K143" s="37">
        <v>3</v>
      </c>
      <c r="L143" s="37">
        <v>3</v>
      </c>
      <c r="M143" s="39">
        <v>15900</v>
      </c>
      <c r="N143" s="14"/>
    </row>
    <row r="144" spans="1:14" ht="12.75" customHeight="1">
      <c r="A144" s="40" t="s">
        <v>21</v>
      </c>
      <c r="B144" s="37">
        <v>54</v>
      </c>
      <c r="C144" s="37">
        <v>44</v>
      </c>
      <c r="D144" s="37">
        <v>268000</v>
      </c>
      <c r="E144" s="37">
        <v>16</v>
      </c>
      <c r="F144" s="37">
        <v>13</v>
      </c>
      <c r="G144" s="38">
        <v>69400</v>
      </c>
      <c r="H144" s="37">
        <v>37</v>
      </c>
      <c r="I144" s="37">
        <v>31</v>
      </c>
      <c r="J144" s="37">
        <v>193300</v>
      </c>
      <c r="K144" s="37">
        <v>1</v>
      </c>
      <c r="L144" s="37" t="s">
        <v>19</v>
      </c>
      <c r="M144" s="39">
        <v>5300</v>
      </c>
      <c r="N144" s="14"/>
    </row>
    <row r="145" spans="1:14" ht="12.75" customHeight="1">
      <c r="A145" s="41" t="s">
        <v>22</v>
      </c>
      <c r="B145" s="42">
        <v>49</v>
      </c>
      <c r="C145" s="42">
        <v>48</v>
      </c>
      <c r="D145" s="42">
        <v>255500</v>
      </c>
      <c r="E145" s="42">
        <v>3</v>
      </c>
      <c r="F145" s="42">
        <v>3</v>
      </c>
      <c r="G145" s="43">
        <v>14500</v>
      </c>
      <c r="H145" s="42">
        <v>42</v>
      </c>
      <c r="I145" s="42">
        <v>41</v>
      </c>
      <c r="J145" s="42">
        <v>219800</v>
      </c>
      <c r="K145" s="42">
        <v>4</v>
      </c>
      <c r="L145" s="42">
        <v>4</v>
      </c>
      <c r="M145" s="44">
        <v>21200</v>
      </c>
      <c r="N145" s="14"/>
    </row>
    <row r="146" spans="1:14" ht="12.75" customHeight="1">
      <c r="A146" s="45" t="s">
        <v>23</v>
      </c>
      <c r="B146" s="37">
        <v>67</v>
      </c>
      <c r="C146" s="37">
        <v>65</v>
      </c>
      <c r="D146" s="37">
        <v>342500</v>
      </c>
      <c r="E146" s="37">
        <v>10</v>
      </c>
      <c r="F146" s="37">
        <v>10</v>
      </c>
      <c r="G146" s="38">
        <v>40400</v>
      </c>
      <c r="H146" s="37">
        <v>56</v>
      </c>
      <c r="I146" s="37">
        <v>54</v>
      </c>
      <c r="J146" s="37">
        <v>296800</v>
      </c>
      <c r="K146" s="37">
        <v>1</v>
      </c>
      <c r="L146" s="37">
        <v>1</v>
      </c>
      <c r="M146" s="39">
        <v>5300</v>
      </c>
      <c r="N146" s="14"/>
    </row>
    <row r="147" spans="1:14" ht="12.75" customHeight="1">
      <c r="A147" s="46" t="s">
        <v>24</v>
      </c>
      <c r="B147" s="37">
        <v>193</v>
      </c>
      <c r="C147" s="37">
        <v>146</v>
      </c>
      <c r="D147" s="37">
        <v>930500</v>
      </c>
      <c r="E147" s="37">
        <v>76</v>
      </c>
      <c r="F147" s="37">
        <v>46</v>
      </c>
      <c r="G147" s="38">
        <v>317400</v>
      </c>
      <c r="H147" s="37">
        <v>99</v>
      </c>
      <c r="I147" s="37">
        <v>71</v>
      </c>
      <c r="J147" s="37">
        <v>519100</v>
      </c>
      <c r="K147" s="37">
        <v>18</v>
      </c>
      <c r="L147" s="37">
        <v>29</v>
      </c>
      <c r="M147" s="39">
        <v>94000</v>
      </c>
      <c r="N147" s="14"/>
    </row>
    <row r="148" spans="1:14" ht="12.75" customHeight="1">
      <c r="A148" s="46" t="s">
        <v>25</v>
      </c>
      <c r="B148" s="37">
        <v>113</v>
      </c>
      <c r="C148" s="37">
        <v>101</v>
      </c>
      <c r="D148" s="37">
        <v>559700</v>
      </c>
      <c r="E148" s="37">
        <v>24</v>
      </c>
      <c r="F148" s="37">
        <v>20</v>
      </c>
      <c r="G148" s="38">
        <v>97800</v>
      </c>
      <c r="H148" s="37">
        <v>71</v>
      </c>
      <c r="I148" s="37">
        <v>64</v>
      </c>
      <c r="J148" s="37">
        <v>374900</v>
      </c>
      <c r="K148" s="37">
        <v>18</v>
      </c>
      <c r="L148" s="37">
        <v>17</v>
      </c>
      <c r="M148" s="39">
        <v>87000</v>
      </c>
      <c r="N148" s="14"/>
    </row>
    <row r="149" spans="1:14" ht="12.75" customHeight="1">
      <c r="A149" s="46" t="s">
        <v>26</v>
      </c>
      <c r="B149" s="37">
        <v>110</v>
      </c>
      <c r="C149" s="37">
        <v>97</v>
      </c>
      <c r="D149" s="37">
        <v>542400</v>
      </c>
      <c r="E149" s="37">
        <v>33</v>
      </c>
      <c r="F149" s="37">
        <v>31</v>
      </c>
      <c r="G149" s="38">
        <v>148300</v>
      </c>
      <c r="H149" s="37">
        <v>53</v>
      </c>
      <c r="I149" s="37">
        <v>46</v>
      </c>
      <c r="J149" s="37">
        <v>271100</v>
      </c>
      <c r="K149" s="37">
        <v>24</v>
      </c>
      <c r="L149" s="37">
        <v>20</v>
      </c>
      <c r="M149" s="39">
        <v>123000</v>
      </c>
      <c r="N149" s="14"/>
    </row>
    <row r="150" spans="1:14" ht="12.75" customHeight="1">
      <c r="A150" s="47" t="s">
        <v>27</v>
      </c>
      <c r="B150" s="42">
        <v>75</v>
      </c>
      <c r="C150" s="42">
        <v>71</v>
      </c>
      <c r="D150" s="42">
        <v>370900</v>
      </c>
      <c r="E150" s="42">
        <v>26</v>
      </c>
      <c r="F150" s="42">
        <v>25</v>
      </c>
      <c r="G150" s="43">
        <v>112600</v>
      </c>
      <c r="H150" s="42">
        <v>39</v>
      </c>
      <c r="I150" s="42">
        <v>38</v>
      </c>
      <c r="J150" s="42">
        <v>206700</v>
      </c>
      <c r="K150" s="42">
        <v>10</v>
      </c>
      <c r="L150" s="42">
        <v>8</v>
      </c>
      <c r="M150" s="44">
        <v>51600</v>
      </c>
      <c r="N150" s="14"/>
    </row>
    <row r="151" spans="1:14" ht="12.75" customHeight="1">
      <c r="A151" s="45" t="s">
        <v>28</v>
      </c>
      <c r="B151" s="37">
        <v>136</v>
      </c>
      <c r="C151" s="37">
        <v>122</v>
      </c>
      <c r="D151" s="37">
        <v>669000</v>
      </c>
      <c r="E151" s="37">
        <v>36</v>
      </c>
      <c r="F151" s="37">
        <v>33</v>
      </c>
      <c r="G151" s="38">
        <v>154400</v>
      </c>
      <c r="H151" s="37">
        <v>85</v>
      </c>
      <c r="I151" s="37">
        <v>76</v>
      </c>
      <c r="J151" s="37">
        <v>440700</v>
      </c>
      <c r="K151" s="37">
        <v>15</v>
      </c>
      <c r="L151" s="37">
        <v>13</v>
      </c>
      <c r="M151" s="39">
        <v>73900</v>
      </c>
      <c r="N151" s="14"/>
    </row>
    <row r="152" spans="1:14" ht="12.75" customHeight="1">
      <c r="A152" s="46" t="s">
        <v>29</v>
      </c>
      <c r="B152" s="37">
        <v>188</v>
      </c>
      <c r="C152" s="37">
        <v>162</v>
      </c>
      <c r="D152" s="37">
        <v>927800</v>
      </c>
      <c r="E152" s="37">
        <v>74</v>
      </c>
      <c r="F152" s="37">
        <v>61</v>
      </c>
      <c r="G152" s="38">
        <v>329200</v>
      </c>
      <c r="H152" s="37">
        <v>103</v>
      </c>
      <c r="I152" s="37">
        <v>91</v>
      </c>
      <c r="J152" s="37">
        <v>544500</v>
      </c>
      <c r="K152" s="37">
        <v>11</v>
      </c>
      <c r="L152" s="37">
        <v>10</v>
      </c>
      <c r="M152" s="39">
        <v>54100</v>
      </c>
      <c r="N152" s="14"/>
    </row>
    <row r="153" spans="1:14" ht="12.75" customHeight="1">
      <c r="A153" s="46" t="s">
        <v>30</v>
      </c>
      <c r="B153" s="37">
        <v>154</v>
      </c>
      <c r="C153" s="37">
        <v>137</v>
      </c>
      <c r="D153" s="37">
        <v>791000</v>
      </c>
      <c r="E153" s="37">
        <v>16</v>
      </c>
      <c r="F153" s="37">
        <v>14</v>
      </c>
      <c r="G153" s="38">
        <v>70800</v>
      </c>
      <c r="H153" s="37">
        <v>124</v>
      </c>
      <c r="I153" s="37">
        <v>110</v>
      </c>
      <c r="J153" s="37">
        <v>648800</v>
      </c>
      <c r="K153" s="37">
        <v>14</v>
      </c>
      <c r="L153" s="37">
        <v>13</v>
      </c>
      <c r="M153" s="39">
        <v>71400</v>
      </c>
      <c r="N153" s="14"/>
    </row>
    <row r="154" spans="1:14" ht="12.75" customHeight="1">
      <c r="A154" s="46" t="s">
        <v>31</v>
      </c>
      <c r="B154" s="37">
        <v>205</v>
      </c>
      <c r="C154" s="37">
        <v>161</v>
      </c>
      <c r="D154" s="37">
        <v>1030500</v>
      </c>
      <c r="E154" s="37">
        <v>46</v>
      </c>
      <c r="F154" s="37">
        <v>35</v>
      </c>
      <c r="G154" s="38">
        <v>197600</v>
      </c>
      <c r="H154" s="37">
        <v>143</v>
      </c>
      <c r="I154" s="37">
        <v>114</v>
      </c>
      <c r="J154" s="37">
        <v>753700</v>
      </c>
      <c r="K154" s="37">
        <v>16</v>
      </c>
      <c r="L154" s="37">
        <v>12</v>
      </c>
      <c r="M154" s="39">
        <v>79200</v>
      </c>
      <c r="N154" s="14"/>
    </row>
    <row r="155" spans="1:14" ht="12.75" customHeight="1">
      <c r="A155" s="47" t="s">
        <v>32</v>
      </c>
      <c r="B155" s="42">
        <v>101</v>
      </c>
      <c r="C155" s="42">
        <v>74</v>
      </c>
      <c r="D155" s="42">
        <v>504500</v>
      </c>
      <c r="E155" s="42">
        <v>45</v>
      </c>
      <c r="F155" s="42">
        <v>27</v>
      </c>
      <c r="G155" s="43">
        <v>214700</v>
      </c>
      <c r="H155" s="42">
        <v>49</v>
      </c>
      <c r="I155" s="42">
        <v>40</v>
      </c>
      <c r="J155" s="42">
        <v>256900</v>
      </c>
      <c r="K155" s="42">
        <v>7</v>
      </c>
      <c r="L155" s="42">
        <v>7</v>
      </c>
      <c r="M155" s="44">
        <v>32900</v>
      </c>
      <c r="N155" s="14"/>
    </row>
    <row r="156" spans="1:14" ht="12.75" customHeight="1">
      <c r="A156" s="45" t="s">
        <v>33</v>
      </c>
      <c r="B156" s="37">
        <v>33</v>
      </c>
      <c r="C156" s="37">
        <v>32</v>
      </c>
      <c r="D156" s="37">
        <v>160900</v>
      </c>
      <c r="E156" s="37">
        <v>5</v>
      </c>
      <c r="F156" s="37">
        <v>5</v>
      </c>
      <c r="G156" s="38">
        <v>19500</v>
      </c>
      <c r="H156" s="37">
        <v>25</v>
      </c>
      <c r="I156" s="37">
        <v>24</v>
      </c>
      <c r="J156" s="37">
        <v>128300</v>
      </c>
      <c r="K156" s="37">
        <v>3</v>
      </c>
      <c r="L156" s="37">
        <v>3</v>
      </c>
      <c r="M156" s="39">
        <v>13100</v>
      </c>
      <c r="N156" s="14"/>
    </row>
    <row r="157" spans="1:14" ht="12.75" customHeight="1">
      <c r="A157" s="46" t="s">
        <v>34</v>
      </c>
      <c r="B157" s="37">
        <v>18</v>
      </c>
      <c r="C157" s="37">
        <v>18</v>
      </c>
      <c r="D157" s="37">
        <v>92600</v>
      </c>
      <c r="E157" s="37">
        <v>4</v>
      </c>
      <c r="F157" s="37">
        <v>4</v>
      </c>
      <c r="G157" s="38">
        <v>19800</v>
      </c>
      <c r="H157" s="37">
        <v>12</v>
      </c>
      <c r="I157" s="37">
        <v>12</v>
      </c>
      <c r="J157" s="37">
        <v>63600</v>
      </c>
      <c r="K157" s="37">
        <v>2</v>
      </c>
      <c r="L157" s="37">
        <v>2</v>
      </c>
      <c r="M157" s="39">
        <v>9200</v>
      </c>
      <c r="N157" s="14"/>
    </row>
    <row r="158" spans="1:14" ht="12.75" customHeight="1">
      <c r="A158" s="46" t="s">
        <v>35</v>
      </c>
      <c r="B158" s="37">
        <v>121</v>
      </c>
      <c r="C158" s="37">
        <v>110</v>
      </c>
      <c r="D158" s="37">
        <v>604900</v>
      </c>
      <c r="E158" s="37">
        <v>75</v>
      </c>
      <c r="F158" s="37">
        <v>69</v>
      </c>
      <c r="G158" s="38">
        <v>365300</v>
      </c>
      <c r="H158" s="37">
        <v>43</v>
      </c>
      <c r="I158" s="37">
        <v>38</v>
      </c>
      <c r="J158" s="37">
        <v>225100</v>
      </c>
      <c r="K158" s="37">
        <v>3</v>
      </c>
      <c r="L158" s="37">
        <v>3</v>
      </c>
      <c r="M158" s="39">
        <v>14500</v>
      </c>
      <c r="N158" s="14"/>
    </row>
    <row r="159" spans="1:14" ht="12.75" customHeight="1">
      <c r="A159" s="46" t="s">
        <v>36</v>
      </c>
      <c r="B159" s="37">
        <v>105</v>
      </c>
      <c r="C159" s="37">
        <v>86</v>
      </c>
      <c r="D159" s="37">
        <v>510300</v>
      </c>
      <c r="E159" s="37">
        <v>36</v>
      </c>
      <c r="F159" s="37">
        <v>33</v>
      </c>
      <c r="G159" s="38">
        <v>150200</v>
      </c>
      <c r="H159" s="37">
        <v>58</v>
      </c>
      <c r="I159" s="37">
        <v>43</v>
      </c>
      <c r="J159" s="37">
        <v>304600</v>
      </c>
      <c r="K159" s="37">
        <v>11</v>
      </c>
      <c r="L159" s="37">
        <v>10</v>
      </c>
      <c r="M159" s="39">
        <v>55500</v>
      </c>
      <c r="N159" s="14"/>
    </row>
    <row r="160" spans="1:14" ht="12.75" customHeight="1">
      <c r="A160" s="47" t="s">
        <v>37</v>
      </c>
      <c r="B160" s="42">
        <v>247</v>
      </c>
      <c r="C160" s="42">
        <v>240</v>
      </c>
      <c r="D160" s="42">
        <v>1177500</v>
      </c>
      <c r="E160" s="42">
        <v>135</v>
      </c>
      <c r="F160" s="42">
        <v>132</v>
      </c>
      <c r="G160" s="43">
        <v>607700</v>
      </c>
      <c r="H160" s="42">
        <v>91</v>
      </c>
      <c r="I160" s="42">
        <v>90</v>
      </c>
      <c r="J160" s="42">
        <v>464100</v>
      </c>
      <c r="K160" s="42">
        <v>21</v>
      </c>
      <c r="L160" s="42">
        <v>18</v>
      </c>
      <c r="M160" s="44">
        <v>105700</v>
      </c>
      <c r="N160" s="14"/>
    </row>
    <row r="161" spans="1:14" ht="12.75" customHeight="1">
      <c r="A161" s="45" t="s">
        <v>38</v>
      </c>
      <c r="B161" s="37">
        <v>181</v>
      </c>
      <c r="C161" s="37">
        <v>144</v>
      </c>
      <c r="D161" s="37">
        <v>854300</v>
      </c>
      <c r="E161" s="37">
        <v>106</v>
      </c>
      <c r="F161" s="37">
        <v>82</v>
      </c>
      <c r="G161" s="38">
        <v>487600</v>
      </c>
      <c r="H161" s="37">
        <v>62</v>
      </c>
      <c r="I161" s="37">
        <v>52</v>
      </c>
      <c r="J161" s="37">
        <v>304800</v>
      </c>
      <c r="K161" s="37">
        <v>13</v>
      </c>
      <c r="L161" s="37">
        <v>10</v>
      </c>
      <c r="M161" s="39">
        <v>61900</v>
      </c>
      <c r="N161" s="14"/>
    </row>
    <row r="162" spans="1:14" ht="12.75" customHeight="1">
      <c r="A162" s="46" t="s">
        <v>39</v>
      </c>
      <c r="B162" s="37">
        <v>278</v>
      </c>
      <c r="C162" s="37">
        <v>226</v>
      </c>
      <c r="D162" s="37">
        <v>1348800</v>
      </c>
      <c r="E162" s="37">
        <v>193</v>
      </c>
      <c r="F162" s="37">
        <v>156</v>
      </c>
      <c r="G162" s="38">
        <v>908100</v>
      </c>
      <c r="H162" s="37">
        <v>68</v>
      </c>
      <c r="I162" s="37">
        <v>54</v>
      </c>
      <c r="J162" s="37">
        <v>356200</v>
      </c>
      <c r="K162" s="37">
        <v>17</v>
      </c>
      <c r="L162" s="37">
        <v>16</v>
      </c>
      <c r="M162" s="39">
        <v>84500</v>
      </c>
      <c r="N162" s="14"/>
    </row>
    <row r="163" spans="1:14" ht="12.75" customHeight="1">
      <c r="A163" s="46" t="s">
        <v>40</v>
      </c>
      <c r="B163" s="37">
        <v>159</v>
      </c>
      <c r="C163" s="37">
        <v>137</v>
      </c>
      <c r="D163" s="37">
        <v>775500</v>
      </c>
      <c r="E163" s="37">
        <v>63</v>
      </c>
      <c r="F163" s="37">
        <v>57</v>
      </c>
      <c r="G163" s="38">
        <v>279300</v>
      </c>
      <c r="H163" s="37">
        <v>78</v>
      </c>
      <c r="I163" s="37">
        <v>66</v>
      </c>
      <c r="J163" s="37">
        <v>406400</v>
      </c>
      <c r="K163" s="37">
        <v>18</v>
      </c>
      <c r="L163" s="37">
        <v>14</v>
      </c>
      <c r="M163" s="39">
        <v>89800</v>
      </c>
      <c r="N163" s="14"/>
    </row>
    <row r="164" spans="1:14" ht="12.75" customHeight="1">
      <c r="A164" s="46" t="s">
        <v>41</v>
      </c>
      <c r="B164" s="37">
        <v>111</v>
      </c>
      <c r="C164" s="37">
        <v>103</v>
      </c>
      <c r="D164" s="37">
        <v>521100</v>
      </c>
      <c r="E164" s="37">
        <v>69</v>
      </c>
      <c r="F164" s="37">
        <v>63</v>
      </c>
      <c r="G164" s="38">
        <v>299900</v>
      </c>
      <c r="H164" s="37">
        <v>40</v>
      </c>
      <c r="I164" s="37">
        <v>38</v>
      </c>
      <c r="J164" s="37">
        <v>212000</v>
      </c>
      <c r="K164" s="37">
        <v>2</v>
      </c>
      <c r="L164" s="37">
        <v>2</v>
      </c>
      <c r="M164" s="39">
        <v>9200</v>
      </c>
      <c r="N164" s="14"/>
    </row>
    <row r="165" spans="1:14" ht="12.75" customHeight="1">
      <c r="A165" s="47" t="s">
        <v>42</v>
      </c>
      <c r="B165" s="42">
        <v>115</v>
      </c>
      <c r="C165" s="42">
        <v>94</v>
      </c>
      <c r="D165" s="42">
        <v>538100</v>
      </c>
      <c r="E165" s="42">
        <v>67</v>
      </c>
      <c r="F165" s="42">
        <v>55</v>
      </c>
      <c r="G165" s="43">
        <v>296300</v>
      </c>
      <c r="H165" s="42">
        <v>41</v>
      </c>
      <c r="I165" s="42">
        <v>32</v>
      </c>
      <c r="J165" s="42">
        <v>207500</v>
      </c>
      <c r="K165" s="42">
        <v>7</v>
      </c>
      <c r="L165" s="42">
        <v>7</v>
      </c>
      <c r="M165" s="44">
        <v>34300</v>
      </c>
      <c r="N165" s="14"/>
    </row>
    <row r="166" spans="1:14" ht="12.75" customHeight="1">
      <c r="A166" s="45" t="s">
        <v>43</v>
      </c>
      <c r="B166" s="37">
        <v>175</v>
      </c>
      <c r="C166" s="37">
        <v>150</v>
      </c>
      <c r="D166" s="37">
        <v>875700</v>
      </c>
      <c r="E166" s="37">
        <v>117</v>
      </c>
      <c r="F166" s="37">
        <v>100</v>
      </c>
      <c r="G166" s="59">
        <v>572500</v>
      </c>
      <c r="H166" s="38">
        <v>48</v>
      </c>
      <c r="I166" s="37">
        <v>46</v>
      </c>
      <c r="J166" s="37">
        <v>253000</v>
      </c>
      <c r="K166" s="37">
        <v>10</v>
      </c>
      <c r="L166" s="37">
        <v>4</v>
      </c>
      <c r="M166" s="39">
        <v>50200</v>
      </c>
      <c r="N166" s="14"/>
    </row>
    <row r="167" spans="1:14" ht="12.75" customHeight="1">
      <c r="A167" s="46" t="s">
        <v>44</v>
      </c>
      <c r="B167" s="37">
        <v>83</v>
      </c>
      <c r="C167" s="37">
        <v>68</v>
      </c>
      <c r="D167" s="37">
        <v>406300</v>
      </c>
      <c r="E167" s="37">
        <v>37</v>
      </c>
      <c r="F167" s="37">
        <v>28</v>
      </c>
      <c r="G167" s="38">
        <v>165300</v>
      </c>
      <c r="H167" s="37">
        <v>39</v>
      </c>
      <c r="I167" s="37">
        <v>33</v>
      </c>
      <c r="J167" s="37">
        <v>205300</v>
      </c>
      <c r="K167" s="37">
        <v>7</v>
      </c>
      <c r="L167" s="37">
        <v>7</v>
      </c>
      <c r="M167" s="39">
        <v>35700</v>
      </c>
      <c r="N167" s="14"/>
    </row>
    <row r="168" spans="1:14" ht="12.75" customHeight="1">
      <c r="A168" s="46" t="s">
        <v>45</v>
      </c>
      <c r="B168" s="37">
        <v>297</v>
      </c>
      <c r="C168" s="37">
        <v>262</v>
      </c>
      <c r="D168" s="37">
        <v>1452300</v>
      </c>
      <c r="E168" s="37">
        <v>168</v>
      </c>
      <c r="F168" s="37">
        <v>142</v>
      </c>
      <c r="G168" s="38">
        <v>789600</v>
      </c>
      <c r="H168" s="37">
        <v>115</v>
      </c>
      <c r="I168" s="37">
        <v>108</v>
      </c>
      <c r="J168" s="37">
        <v>592700</v>
      </c>
      <c r="K168" s="37">
        <v>14</v>
      </c>
      <c r="L168" s="37">
        <v>12</v>
      </c>
      <c r="M168" s="39">
        <v>70000</v>
      </c>
      <c r="N168" s="14"/>
    </row>
    <row r="169" spans="1:14" ht="12.75" customHeight="1">
      <c r="A169" s="46" t="s">
        <v>46</v>
      </c>
      <c r="B169" s="37">
        <v>74</v>
      </c>
      <c r="C169" s="37">
        <v>71</v>
      </c>
      <c r="D169" s="37">
        <v>369800</v>
      </c>
      <c r="E169" s="37">
        <v>45</v>
      </c>
      <c r="F169" s="37">
        <v>42</v>
      </c>
      <c r="G169" s="38">
        <v>217500</v>
      </c>
      <c r="H169" s="37">
        <v>23</v>
      </c>
      <c r="I169" s="37">
        <v>23</v>
      </c>
      <c r="J169" s="37">
        <v>120500</v>
      </c>
      <c r="K169" s="37">
        <v>6</v>
      </c>
      <c r="L169" s="37">
        <v>6</v>
      </c>
      <c r="M169" s="39">
        <v>31800</v>
      </c>
      <c r="N169" s="14"/>
    </row>
    <row r="170" spans="1:14" ht="12.75" customHeight="1">
      <c r="A170" s="47" t="s">
        <v>47</v>
      </c>
      <c r="B170" s="42">
        <v>170</v>
      </c>
      <c r="C170" s="42">
        <v>151</v>
      </c>
      <c r="D170" s="42">
        <v>831000</v>
      </c>
      <c r="E170" s="42">
        <v>109</v>
      </c>
      <c r="F170" s="42">
        <v>95</v>
      </c>
      <c r="G170" s="43">
        <v>513300</v>
      </c>
      <c r="H170" s="42">
        <v>57</v>
      </c>
      <c r="I170" s="42">
        <v>52</v>
      </c>
      <c r="J170" s="42">
        <v>297900</v>
      </c>
      <c r="K170" s="42">
        <v>4</v>
      </c>
      <c r="L170" s="42">
        <v>4</v>
      </c>
      <c r="M170" s="44">
        <v>19800</v>
      </c>
      <c r="N170" s="14"/>
    </row>
    <row r="171" spans="1:14" ht="12.75" customHeight="1">
      <c r="A171" s="45" t="s">
        <v>48</v>
      </c>
      <c r="B171" s="37">
        <v>168</v>
      </c>
      <c r="C171" s="37">
        <v>149</v>
      </c>
      <c r="D171" s="37">
        <v>788200</v>
      </c>
      <c r="E171" s="37">
        <v>152</v>
      </c>
      <c r="F171" s="37">
        <v>134</v>
      </c>
      <c r="G171" s="38">
        <v>709000</v>
      </c>
      <c r="H171" s="37">
        <v>12</v>
      </c>
      <c r="I171" s="37">
        <v>11</v>
      </c>
      <c r="J171" s="37">
        <v>59400</v>
      </c>
      <c r="K171" s="37">
        <v>4</v>
      </c>
      <c r="L171" s="37">
        <v>4</v>
      </c>
      <c r="M171" s="39">
        <v>19800</v>
      </c>
      <c r="N171" s="14"/>
    </row>
    <row r="172" spans="1:14" ht="12.75" customHeight="1">
      <c r="A172" s="46" t="s">
        <v>49</v>
      </c>
      <c r="B172" s="37">
        <v>186</v>
      </c>
      <c r="C172" s="37">
        <v>165</v>
      </c>
      <c r="D172" s="37">
        <v>913000</v>
      </c>
      <c r="E172" s="37">
        <v>127</v>
      </c>
      <c r="F172" s="37">
        <v>115</v>
      </c>
      <c r="G172" s="38">
        <v>621300</v>
      </c>
      <c r="H172" s="37">
        <v>52</v>
      </c>
      <c r="I172" s="37">
        <v>47</v>
      </c>
      <c r="J172" s="37">
        <v>257400</v>
      </c>
      <c r="K172" s="37">
        <v>7</v>
      </c>
      <c r="L172" s="37">
        <v>3</v>
      </c>
      <c r="M172" s="39">
        <v>34300</v>
      </c>
      <c r="N172" s="14"/>
    </row>
    <row r="173" spans="1:14" ht="12.75" customHeight="1">
      <c r="A173" s="46" t="s">
        <v>50</v>
      </c>
      <c r="B173" s="37">
        <v>301</v>
      </c>
      <c r="C173" s="37">
        <v>268</v>
      </c>
      <c r="D173" s="37">
        <v>1462300</v>
      </c>
      <c r="E173" s="37">
        <v>208</v>
      </c>
      <c r="F173" s="37">
        <v>184</v>
      </c>
      <c r="G173" s="38">
        <v>982000</v>
      </c>
      <c r="H173" s="37">
        <v>68</v>
      </c>
      <c r="I173" s="37">
        <v>62</v>
      </c>
      <c r="J173" s="37">
        <v>350600</v>
      </c>
      <c r="K173" s="37">
        <v>25</v>
      </c>
      <c r="L173" s="37">
        <v>22</v>
      </c>
      <c r="M173" s="39">
        <v>129700</v>
      </c>
      <c r="N173" s="14"/>
    </row>
    <row r="174" spans="1:14" ht="12.75" customHeight="1">
      <c r="A174" s="46" t="s">
        <v>51</v>
      </c>
      <c r="B174" s="37">
        <v>418</v>
      </c>
      <c r="C174" s="37">
        <v>372</v>
      </c>
      <c r="D174" s="37">
        <v>2096400</v>
      </c>
      <c r="E174" s="37">
        <v>346</v>
      </c>
      <c r="F174" s="37">
        <v>308</v>
      </c>
      <c r="G174" s="38">
        <v>1734400</v>
      </c>
      <c r="H174" s="37">
        <v>52</v>
      </c>
      <c r="I174" s="37">
        <v>44</v>
      </c>
      <c r="J174" s="37">
        <v>260200</v>
      </c>
      <c r="K174" s="37">
        <v>20</v>
      </c>
      <c r="L174" s="37">
        <v>20</v>
      </c>
      <c r="M174" s="39">
        <v>101800</v>
      </c>
      <c r="N174" s="14"/>
    </row>
    <row r="175" spans="1:14" ht="12.75" customHeight="1">
      <c r="A175" s="47" t="s">
        <v>52</v>
      </c>
      <c r="B175" s="42">
        <v>154</v>
      </c>
      <c r="C175" s="42">
        <v>142</v>
      </c>
      <c r="D175" s="42">
        <v>736400</v>
      </c>
      <c r="E175" s="42">
        <v>99</v>
      </c>
      <c r="F175" s="42">
        <v>88</v>
      </c>
      <c r="G175" s="43">
        <v>450500</v>
      </c>
      <c r="H175" s="42">
        <v>48</v>
      </c>
      <c r="I175" s="42">
        <v>47</v>
      </c>
      <c r="J175" s="42">
        <v>251600</v>
      </c>
      <c r="K175" s="42">
        <v>7</v>
      </c>
      <c r="L175" s="42">
        <v>7</v>
      </c>
      <c r="M175" s="44">
        <v>34300</v>
      </c>
      <c r="N175" s="14"/>
    </row>
    <row r="176" spans="1:14" ht="12.75" customHeight="1">
      <c r="A176" s="45" t="s">
        <v>53</v>
      </c>
      <c r="B176" s="37">
        <v>116</v>
      </c>
      <c r="C176" s="37">
        <v>101</v>
      </c>
      <c r="D176" s="37">
        <v>571400</v>
      </c>
      <c r="E176" s="37">
        <v>72</v>
      </c>
      <c r="F176" s="37">
        <v>63</v>
      </c>
      <c r="G176" s="38">
        <v>342400</v>
      </c>
      <c r="H176" s="37">
        <v>40</v>
      </c>
      <c r="I176" s="37">
        <v>34</v>
      </c>
      <c r="J176" s="37">
        <v>207800</v>
      </c>
      <c r="K176" s="37">
        <v>4</v>
      </c>
      <c r="L176" s="37">
        <v>4</v>
      </c>
      <c r="M176" s="39">
        <v>21200</v>
      </c>
      <c r="N176" s="14"/>
    </row>
    <row r="177" spans="1:14" ht="12.75" customHeight="1">
      <c r="A177" s="46" t="s">
        <v>54</v>
      </c>
      <c r="B177" s="37">
        <v>125</v>
      </c>
      <c r="C177" s="37">
        <v>105</v>
      </c>
      <c r="D177" s="37">
        <v>596700</v>
      </c>
      <c r="E177" s="37">
        <v>87</v>
      </c>
      <c r="F177" s="37">
        <v>70</v>
      </c>
      <c r="G177" s="38">
        <v>402300</v>
      </c>
      <c r="H177" s="37">
        <v>27</v>
      </c>
      <c r="I177" s="37">
        <v>24</v>
      </c>
      <c r="J177" s="37">
        <v>138900</v>
      </c>
      <c r="K177" s="37">
        <v>11</v>
      </c>
      <c r="L177" s="37">
        <v>11</v>
      </c>
      <c r="M177" s="39">
        <v>55500</v>
      </c>
      <c r="N177" s="14"/>
    </row>
    <row r="178" spans="1:14" ht="12.75" customHeight="1">
      <c r="A178" s="46" t="s">
        <v>55</v>
      </c>
      <c r="B178" s="37">
        <v>348</v>
      </c>
      <c r="C178" s="37">
        <v>286</v>
      </c>
      <c r="D178" s="37">
        <v>1679200</v>
      </c>
      <c r="E178" s="37">
        <v>222</v>
      </c>
      <c r="F178" s="37">
        <v>181</v>
      </c>
      <c r="G178" s="38">
        <v>1033800</v>
      </c>
      <c r="H178" s="37">
        <v>98</v>
      </c>
      <c r="I178" s="37">
        <v>79</v>
      </c>
      <c r="J178" s="37">
        <v>506800</v>
      </c>
      <c r="K178" s="37">
        <v>28</v>
      </c>
      <c r="L178" s="37">
        <v>26</v>
      </c>
      <c r="M178" s="39">
        <v>138600</v>
      </c>
      <c r="N178" s="14"/>
    </row>
    <row r="179" spans="1:14" ht="12.75" customHeight="1">
      <c r="A179" s="46" t="s">
        <v>56</v>
      </c>
      <c r="B179" s="37">
        <v>318</v>
      </c>
      <c r="C179" s="37">
        <v>254</v>
      </c>
      <c r="D179" s="37">
        <v>1509000</v>
      </c>
      <c r="E179" s="37">
        <v>214</v>
      </c>
      <c r="F179" s="37">
        <v>177</v>
      </c>
      <c r="G179" s="38">
        <v>971800</v>
      </c>
      <c r="H179" s="37">
        <v>77</v>
      </c>
      <c r="I179" s="37">
        <v>54</v>
      </c>
      <c r="J179" s="37">
        <v>398300</v>
      </c>
      <c r="K179" s="37">
        <v>27</v>
      </c>
      <c r="L179" s="37">
        <v>23</v>
      </c>
      <c r="M179" s="39">
        <v>138900</v>
      </c>
      <c r="N179" s="14"/>
    </row>
    <row r="180" spans="1:14" ht="12.75" customHeight="1">
      <c r="A180" s="47" t="s">
        <v>57</v>
      </c>
      <c r="B180" s="42">
        <v>171</v>
      </c>
      <c r="C180" s="42">
        <v>150</v>
      </c>
      <c r="D180" s="42">
        <v>841900</v>
      </c>
      <c r="E180" s="42">
        <v>78</v>
      </c>
      <c r="F180" s="42">
        <v>70</v>
      </c>
      <c r="G180" s="43">
        <v>364400</v>
      </c>
      <c r="H180" s="42">
        <v>67</v>
      </c>
      <c r="I180" s="42">
        <v>58</v>
      </c>
      <c r="J180" s="42">
        <v>350900</v>
      </c>
      <c r="K180" s="42">
        <v>26</v>
      </c>
      <c r="L180" s="42">
        <v>22</v>
      </c>
      <c r="M180" s="44">
        <v>126600</v>
      </c>
      <c r="N180" s="14"/>
    </row>
    <row r="181" spans="1:14" ht="12.75" customHeight="1">
      <c r="A181" s="45" t="s">
        <v>58</v>
      </c>
      <c r="B181" s="37">
        <v>91</v>
      </c>
      <c r="C181" s="37">
        <v>82</v>
      </c>
      <c r="D181" s="37">
        <v>444500</v>
      </c>
      <c r="E181" s="37">
        <v>63</v>
      </c>
      <c r="F181" s="37">
        <v>57</v>
      </c>
      <c r="G181" s="38">
        <v>304500</v>
      </c>
      <c r="H181" s="37">
        <v>22</v>
      </c>
      <c r="I181" s="37">
        <v>19</v>
      </c>
      <c r="J181" s="37">
        <v>112400</v>
      </c>
      <c r="K181" s="37">
        <v>6</v>
      </c>
      <c r="L181" s="37">
        <v>6</v>
      </c>
      <c r="M181" s="39">
        <v>27600</v>
      </c>
      <c r="N181" s="14"/>
    </row>
    <row r="182" spans="1:14" ht="12.75" customHeight="1">
      <c r="A182" s="46" t="s">
        <v>59</v>
      </c>
      <c r="B182" s="37">
        <v>168</v>
      </c>
      <c r="C182" s="37">
        <v>139</v>
      </c>
      <c r="D182" s="37">
        <v>819000</v>
      </c>
      <c r="E182" s="37">
        <v>108</v>
      </c>
      <c r="F182" s="37">
        <v>91</v>
      </c>
      <c r="G182" s="38">
        <v>523400</v>
      </c>
      <c r="H182" s="37">
        <v>55</v>
      </c>
      <c r="I182" s="37">
        <v>45</v>
      </c>
      <c r="J182" s="37">
        <v>273300</v>
      </c>
      <c r="K182" s="37">
        <v>5</v>
      </c>
      <c r="L182" s="37">
        <v>3</v>
      </c>
      <c r="M182" s="39">
        <v>22300</v>
      </c>
      <c r="N182" s="14"/>
    </row>
    <row r="183" spans="1:14" ht="12.75" customHeight="1">
      <c r="A183" s="46" t="s">
        <v>60</v>
      </c>
      <c r="B183" s="37">
        <v>224</v>
      </c>
      <c r="C183" s="37">
        <v>203</v>
      </c>
      <c r="D183" s="37">
        <v>1101800</v>
      </c>
      <c r="E183" s="37">
        <v>132</v>
      </c>
      <c r="F183" s="37">
        <v>120</v>
      </c>
      <c r="G183" s="38">
        <v>618400</v>
      </c>
      <c r="H183" s="37">
        <v>77</v>
      </c>
      <c r="I183" s="37">
        <v>70</v>
      </c>
      <c r="J183" s="37">
        <v>405300</v>
      </c>
      <c r="K183" s="37">
        <v>15</v>
      </c>
      <c r="L183" s="37">
        <v>13</v>
      </c>
      <c r="M183" s="39">
        <v>78100</v>
      </c>
      <c r="N183" s="14"/>
    </row>
    <row r="184" spans="1:14" ht="12.75" customHeight="1">
      <c r="A184" s="46" t="s">
        <v>61</v>
      </c>
      <c r="B184" s="37">
        <v>175</v>
      </c>
      <c r="C184" s="37">
        <v>133</v>
      </c>
      <c r="D184" s="37">
        <v>860300</v>
      </c>
      <c r="E184" s="37">
        <v>100</v>
      </c>
      <c r="F184" s="37">
        <v>76</v>
      </c>
      <c r="G184" s="38">
        <v>471200</v>
      </c>
      <c r="H184" s="37">
        <v>62</v>
      </c>
      <c r="I184" s="37">
        <v>46</v>
      </c>
      <c r="J184" s="37">
        <v>321600</v>
      </c>
      <c r="K184" s="37">
        <v>13</v>
      </c>
      <c r="L184" s="37">
        <v>11</v>
      </c>
      <c r="M184" s="39">
        <v>67500</v>
      </c>
      <c r="N184" s="14"/>
    </row>
    <row r="185" spans="1:14" ht="12.75" customHeight="1">
      <c r="A185" s="47" t="s">
        <v>62</v>
      </c>
      <c r="B185" s="42">
        <v>273</v>
      </c>
      <c r="C185" s="42">
        <v>213</v>
      </c>
      <c r="D185" s="42">
        <v>1294300</v>
      </c>
      <c r="E185" s="42">
        <v>140</v>
      </c>
      <c r="F185" s="42">
        <v>111</v>
      </c>
      <c r="G185" s="43">
        <v>607600</v>
      </c>
      <c r="H185" s="42">
        <v>101</v>
      </c>
      <c r="I185" s="42">
        <v>77</v>
      </c>
      <c r="J185" s="42">
        <v>524100</v>
      </c>
      <c r="K185" s="42">
        <v>32</v>
      </c>
      <c r="L185" s="42">
        <v>25</v>
      </c>
      <c r="M185" s="44">
        <v>162600</v>
      </c>
      <c r="N185" s="14"/>
    </row>
    <row r="186" spans="1:14" ht="12.75" customHeight="1">
      <c r="A186" s="46" t="s">
        <v>63</v>
      </c>
      <c r="B186" s="37">
        <v>307</v>
      </c>
      <c r="C186" s="37">
        <v>282</v>
      </c>
      <c r="D186" s="37">
        <v>1527700</v>
      </c>
      <c r="E186" s="37">
        <v>123</v>
      </c>
      <c r="F186" s="37">
        <v>115</v>
      </c>
      <c r="G186" s="38">
        <v>562300</v>
      </c>
      <c r="H186" s="37">
        <v>124</v>
      </c>
      <c r="I186" s="37">
        <v>113</v>
      </c>
      <c r="J186" s="37">
        <v>648800</v>
      </c>
      <c r="K186" s="37">
        <v>60</v>
      </c>
      <c r="L186" s="37">
        <v>54</v>
      </c>
      <c r="M186" s="39">
        <v>316600</v>
      </c>
      <c r="N186" s="14"/>
    </row>
    <row r="187" spans="1:14" ht="12.75" customHeight="1">
      <c r="A187" s="49" t="s">
        <v>64</v>
      </c>
      <c r="B187" s="50">
        <v>36</v>
      </c>
      <c r="C187" s="50">
        <v>30</v>
      </c>
      <c r="D187" s="50">
        <v>188000</v>
      </c>
      <c r="E187" s="50">
        <v>16</v>
      </c>
      <c r="F187" s="50">
        <v>14</v>
      </c>
      <c r="G187" s="51">
        <v>83400</v>
      </c>
      <c r="H187" s="50">
        <v>18</v>
      </c>
      <c r="I187" s="50">
        <v>15</v>
      </c>
      <c r="J187" s="50">
        <v>95400</v>
      </c>
      <c r="K187" s="50">
        <v>2</v>
      </c>
      <c r="L187" s="50">
        <v>1</v>
      </c>
      <c r="M187" s="52">
        <v>9200</v>
      </c>
      <c r="N187" s="14"/>
    </row>
    <row r="188" spans="1:14" ht="12.75" customHeight="1">
      <c r="A188" s="53" t="s">
        <v>65</v>
      </c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5"/>
      <c r="M188" s="54"/>
      <c r="N188" s="56"/>
    </row>
    <row r="189" ht="12.75" customHeight="1">
      <c r="L189" s="57"/>
    </row>
    <row r="190" ht="12.75" customHeight="1">
      <c r="L190" s="57"/>
    </row>
    <row r="191" ht="12.75" customHeight="1">
      <c r="L191" s="57"/>
    </row>
    <row r="192" ht="12.75" customHeight="1">
      <c r="L192" s="57"/>
    </row>
    <row r="193" spans="1:12" ht="12.75" customHeight="1">
      <c r="A193" s="1" t="s">
        <v>0</v>
      </c>
      <c r="L193" s="57"/>
    </row>
    <row r="194" spans="1:14" ht="12.75" customHeight="1">
      <c r="A194" s="4"/>
      <c r="B194" s="5" t="s">
        <v>70</v>
      </c>
      <c r="C194" s="6"/>
      <c r="D194" s="6"/>
      <c r="E194" s="6"/>
      <c r="F194" s="6"/>
      <c r="G194" s="6"/>
      <c r="H194" s="6"/>
      <c r="I194" s="6"/>
      <c r="J194" s="6"/>
      <c r="K194" s="6"/>
      <c r="L194" s="58"/>
      <c r="M194" s="6"/>
      <c r="N194" s="4"/>
    </row>
    <row r="195" spans="1:14" ht="12.75" customHeight="1">
      <c r="A195" s="7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9" t="s">
        <v>2</v>
      </c>
      <c r="M195" s="8"/>
      <c r="N195" s="4"/>
    </row>
    <row r="196" spans="1:14" ht="12.75" customHeight="1">
      <c r="A196" s="10"/>
      <c r="B196" s="11"/>
      <c r="C196" s="12"/>
      <c r="D196" s="2" t="s">
        <v>71</v>
      </c>
      <c r="G196" s="12"/>
      <c r="H196" s="2" t="s">
        <v>132</v>
      </c>
      <c r="M196" s="13"/>
      <c r="N196" s="14"/>
    </row>
    <row r="197" spans="1:14" ht="12.75" customHeight="1">
      <c r="A197" s="15" t="s">
        <v>4</v>
      </c>
      <c r="B197" s="16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8"/>
      <c r="N197" s="14"/>
    </row>
    <row r="198" spans="1:14" ht="12.75" customHeight="1">
      <c r="A198" s="19"/>
      <c r="B198" s="16"/>
      <c r="C198" s="20" t="s">
        <v>5</v>
      </c>
      <c r="D198" s="17"/>
      <c r="E198" s="21" t="s">
        <v>6</v>
      </c>
      <c r="F198" s="17"/>
      <c r="G198" s="22"/>
      <c r="H198" s="21" t="s">
        <v>7</v>
      </c>
      <c r="I198" s="17"/>
      <c r="J198" s="17"/>
      <c r="K198" s="21" t="s">
        <v>8</v>
      </c>
      <c r="L198" s="17"/>
      <c r="M198" s="18"/>
      <c r="N198" s="14"/>
    </row>
    <row r="199" spans="1:14" ht="12.75" customHeight="1">
      <c r="A199" s="23" t="s">
        <v>9</v>
      </c>
      <c r="B199" s="24" t="s">
        <v>10</v>
      </c>
      <c r="C199" s="17"/>
      <c r="D199" s="24" t="s">
        <v>11</v>
      </c>
      <c r="E199" s="24" t="s">
        <v>10</v>
      </c>
      <c r="F199" s="17"/>
      <c r="G199" s="25" t="s">
        <v>12</v>
      </c>
      <c r="H199" s="24" t="s">
        <v>10</v>
      </c>
      <c r="I199" s="17"/>
      <c r="J199" s="26" t="s">
        <v>13</v>
      </c>
      <c r="K199" s="24" t="s">
        <v>10</v>
      </c>
      <c r="L199" s="17"/>
      <c r="M199" s="27" t="s">
        <v>11</v>
      </c>
      <c r="N199" s="14"/>
    </row>
    <row r="200" spans="1:14" ht="12.75" customHeight="1">
      <c r="A200" s="23" t="s">
        <v>14</v>
      </c>
      <c r="B200" s="16"/>
      <c r="C200" s="21" t="s">
        <v>72</v>
      </c>
      <c r="D200" s="16"/>
      <c r="E200" s="16"/>
      <c r="F200" s="21" t="s">
        <v>72</v>
      </c>
      <c r="G200" s="28"/>
      <c r="H200" s="16"/>
      <c r="I200" s="21" t="s">
        <v>72</v>
      </c>
      <c r="J200" s="16"/>
      <c r="K200" s="16"/>
      <c r="L200" s="21" t="s">
        <v>72</v>
      </c>
      <c r="M200" s="29"/>
      <c r="N200" s="14"/>
    </row>
    <row r="201" spans="1:14" ht="12.75" customHeight="1">
      <c r="A201" s="30" t="s">
        <v>128</v>
      </c>
      <c r="B201" s="60">
        <v>178960</v>
      </c>
      <c r="C201" s="60">
        <v>171665</v>
      </c>
      <c r="D201" s="60">
        <v>465296100</v>
      </c>
      <c r="E201" s="60">
        <v>14019</v>
      </c>
      <c r="F201" s="60">
        <v>13726</v>
      </c>
      <c r="G201" s="61">
        <v>36449400</v>
      </c>
      <c r="H201" s="61">
        <v>155784</v>
      </c>
      <c r="I201" s="60">
        <v>149249</v>
      </c>
      <c r="J201" s="60">
        <v>405038500</v>
      </c>
      <c r="K201" s="60">
        <v>9157</v>
      </c>
      <c r="L201" s="60">
        <v>8690</v>
      </c>
      <c r="M201" s="62">
        <v>23808200</v>
      </c>
      <c r="N201" s="63"/>
    </row>
    <row r="202" spans="1:14" ht="12.75" customHeight="1">
      <c r="A202" s="30" t="s">
        <v>129</v>
      </c>
      <c r="B202" s="60">
        <v>18379</v>
      </c>
      <c r="C202" s="60">
        <v>15725</v>
      </c>
      <c r="D202" s="60">
        <v>53299100</v>
      </c>
      <c r="E202" s="60">
        <v>2447</v>
      </c>
      <c r="F202" s="60">
        <v>2214</v>
      </c>
      <c r="G202" s="61">
        <v>6777880</v>
      </c>
      <c r="H202" s="61">
        <v>13763</v>
      </c>
      <c r="I202" s="60">
        <v>11658</v>
      </c>
      <c r="J202" s="60">
        <v>39912700</v>
      </c>
      <c r="K202" s="60">
        <v>2169</v>
      </c>
      <c r="L202" s="60">
        <v>1763</v>
      </c>
      <c r="M202" s="62">
        <v>6290100</v>
      </c>
      <c r="N202" s="63"/>
    </row>
    <row r="203" spans="1:14" ht="12.75" customHeight="1">
      <c r="A203" s="30" t="s">
        <v>16</v>
      </c>
      <c r="B203" s="34">
        <f aca="true" t="shared" si="3" ref="B203:M203">SUM(B204:B250)</f>
        <v>18947</v>
      </c>
      <c r="C203" s="34">
        <f t="shared" si="3"/>
        <v>17970</v>
      </c>
      <c r="D203" s="34">
        <f t="shared" si="3"/>
        <v>54946300</v>
      </c>
      <c r="E203" s="34">
        <f t="shared" si="3"/>
        <v>3453</v>
      </c>
      <c r="F203" s="34">
        <f t="shared" si="3"/>
        <v>3250</v>
      </c>
      <c r="G203" s="34">
        <f t="shared" si="3"/>
        <v>10013700</v>
      </c>
      <c r="H203" s="34">
        <f t="shared" si="3"/>
        <v>13330</v>
      </c>
      <c r="I203" s="34">
        <f t="shared" si="3"/>
        <v>12671</v>
      </c>
      <c r="J203" s="34">
        <f t="shared" si="3"/>
        <v>38657000</v>
      </c>
      <c r="K203" s="34">
        <f t="shared" si="3"/>
        <v>2164</v>
      </c>
      <c r="L203" s="34">
        <f t="shared" si="3"/>
        <v>2049</v>
      </c>
      <c r="M203" s="35">
        <f t="shared" si="3"/>
        <v>6275600</v>
      </c>
      <c r="N203" s="63"/>
    </row>
    <row r="204" spans="1:14" ht="12.75" customHeight="1">
      <c r="A204" s="36" t="s">
        <v>17</v>
      </c>
      <c r="B204" s="37">
        <v>939</v>
      </c>
      <c r="C204" s="37">
        <v>929</v>
      </c>
      <c r="D204" s="37">
        <v>2723100</v>
      </c>
      <c r="E204" s="37">
        <v>59</v>
      </c>
      <c r="F204" s="37">
        <v>59</v>
      </c>
      <c r="G204" s="59">
        <v>171100</v>
      </c>
      <c r="H204" s="37">
        <v>837</v>
      </c>
      <c r="I204" s="37">
        <v>827</v>
      </c>
      <c r="J204" s="37">
        <v>2427300</v>
      </c>
      <c r="K204" s="37">
        <v>43</v>
      </c>
      <c r="L204" s="37">
        <v>43</v>
      </c>
      <c r="M204" s="39">
        <v>124700</v>
      </c>
      <c r="N204" s="63"/>
    </row>
    <row r="205" spans="1:14" ht="12.75" customHeight="1">
      <c r="A205" s="40" t="s">
        <v>18</v>
      </c>
      <c r="B205" s="37">
        <v>297</v>
      </c>
      <c r="C205" s="37">
        <v>282</v>
      </c>
      <c r="D205" s="37">
        <v>861300</v>
      </c>
      <c r="E205" s="37">
        <v>11</v>
      </c>
      <c r="F205" s="37">
        <v>8</v>
      </c>
      <c r="G205" s="38">
        <v>31900</v>
      </c>
      <c r="H205" s="37">
        <v>271</v>
      </c>
      <c r="I205" s="37">
        <v>261</v>
      </c>
      <c r="J205" s="37">
        <v>785900</v>
      </c>
      <c r="K205" s="37">
        <v>15</v>
      </c>
      <c r="L205" s="37">
        <v>13</v>
      </c>
      <c r="M205" s="39">
        <v>43500</v>
      </c>
      <c r="N205" s="63"/>
    </row>
    <row r="206" spans="1:14" ht="12.75" customHeight="1">
      <c r="A206" s="40" t="s">
        <v>20</v>
      </c>
      <c r="B206" s="37">
        <v>294</v>
      </c>
      <c r="C206" s="37">
        <v>293</v>
      </c>
      <c r="D206" s="37">
        <v>852600</v>
      </c>
      <c r="E206" s="37">
        <v>35</v>
      </c>
      <c r="F206" s="37">
        <v>35</v>
      </c>
      <c r="G206" s="38">
        <v>101500</v>
      </c>
      <c r="H206" s="37">
        <v>238</v>
      </c>
      <c r="I206" s="37">
        <v>237</v>
      </c>
      <c r="J206" s="37">
        <v>690200</v>
      </c>
      <c r="K206" s="37">
        <v>21</v>
      </c>
      <c r="L206" s="37">
        <v>21</v>
      </c>
      <c r="M206" s="39">
        <v>60900</v>
      </c>
      <c r="N206" s="63"/>
    </row>
    <row r="207" spans="1:14" ht="12.75" customHeight="1">
      <c r="A207" s="40" t="s">
        <v>21</v>
      </c>
      <c r="B207" s="37">
        <v>238</v>
      </c>
      <c r="C207" s="37">
        <v>236</v>
      </c>
      <c r="D207" s="37">
        <v>690200</v>
      </c>
      <c r="E207" s="37">
        <v>38</v>
      </c>
      <c r="F207" s="37">
        <v>37</v>
      </c>
      <c r="G207" s="38">
        <v>110200</v>
      </c>
      <c r="H207" s="37">
        <v>187</v>
      </c>
      <c r="I207" s="37">
        <v>186</v>
      </c>
      <c r="J207" s="37">
        <v>542300</v>
      </c>
      <c r="K207" s="37">
        <v>13</v>
      </c>
      <c r="L207" s="37">
        <v>13</v>
      </c>
      <c r="M207" s="39">
        <v>37700</v>
      </c>
      <c r="N207" s="63"/>
    </row>
    <row r="208" spans="1:14" ht="12.75" customHeight="1">
      <c r="A208" s="41" t="s">
        <v>22</v>
      </c>
      <c r="B208" s="42">
        <v>257</v>
      </c>
      <c r="C208" s="42">
        <v>255</v>
      </c>
      <c r="D208" s="42">
        <v>745300</v>
      </c>
      <c r="E208" s="42">
        <v>6</v>
      </c>
      <c r="F208" s="42">
        <v>6</v>
      </c>
      <c r="G208" s="43">
        <v>17400</v>
      </c>
      <c r="H208" s="42">
        <v>242</v>
      </c>
      <c r="I208" s="42">
        <v>240</v>
      </c>
      <c r="J208" s="42">
        <v>701800</v>
      </c>
      <c r="K208" s="42">
        <v>9</v>
      </c>
      <c r="L208" s="42">
        <v>9</v>
      </c>
      <c r="M208" s="44">
        <v>26100</v>
      </c>
      <c r="N208" s="63"/>
    </row>
    <row r="209" spans="1:14" ht="12.75" customHeight="1">
      <c r="A209" s="45" t="s">
        <v>23</v>
      </c>
      <c r="B209" s="37">
        <v>247</v>
      </c>
      <c r="C209" s="37">
        <v>247</v>
      </c>
      <c r="D209" s="37">
        <v>716300</v>
      </c>
      <c r="E209" s="37">
        <v>29</v>
      </c>
      <c r="F209" s="37">
        <v>29</v>
      </c>
      <c r="G209" s="38">
        <v>84100</v>
      </c>
      <c r="H209" s="37">
        <v>207</v>
      </c>
      <c r="I209" s="37">
        <v>207</v>
      </c>
      <c r="J209" s="37">
        <v>600300</v>
      </c>
      <c r="K209" s="37">
        <v>11</v>
      </c>
      <c r="L209" s="37">
        <v>11</v>
      </c>
      <c r="M209" s="39">
        <v>31900</v>
      </c>
      <c r="N209" s="63"/>
    </row>
    <row r="210" spans="1:14" ht="12.75" customHeight="1">
      <c r="A210" s="46" t="s">
        <v>24</v>
      </c>
      <c r="B210" s="37">
        <v>563</v>
      </c>
      <c r="C210" s="37">
        <v>555</v>
      </c>
      <c r="D210" s="37">
        <v>1632700</v>
      </c>
      <c r="E210" s="37">
        <v>61</v>
      </c>
      <c r="F210" s="37">
        <v>60</v>
      </c>
      <c r="G210" s="38">
        <v>176900</v>
      </c>
      <c r="H210" s="37">
        <v>413</v>
      </c>
      <c r="I210" s="37">
        <v>406</v>
      </c>
      <c r="J210" s="37">
        <v>1197700</v>
      </c>
      <c r="K210" s="37">
        <v>89</v>
      </c>
      <c r="L210" s="37">
        <v>89</v>
      </c>
      <c r="M210" s="39">
        <v>258100</v>
      </c>
      <c r="N210" s="63"/>
    </row>
    <row r="211" spans="1:14" ht="12.75" customHeight="1">
      <c r="A211" s="46" t="s">
        <v>25</v>
      </c>
      <c r="B211" s="37">
        <v>549</v>
      </c>
      <c r="C211" s="37">
        <v>519</v>
      </c>
      <c r="D211" s="37">
        <v>1592100</v>
      </c>
      <c r="E211" s="37">
        <v>24</v>
      </c>
      <c r="F211" s="37">
        <v>23</v>
      </c>
      <c r="G211" s="38">
        <v>69600</v>
      </c>
      <c r="H211" s="37">
        <v>476</v>
      </c>
      <c r="I211" s="37">
        <v>448</v>
      </c>
      <c r="J211" s="37">
        <v>1380400</v>
      </c>
      <c r="K211" s="37">
        <v>49</v>
      </c>
      <c r="L211" s="37">
        <v>48</v>
      </c>
      <c r="M211" s="39">
        <v>142100</v>
      </c>
      <c r="N211" s="63"/>
    </row>
    <row r="212" spans="1:14" ht="12.75" customHeight="1">
      <c r="A212" s="46" t="s">
        <v>26</v>
      </c>
      <c r="B212" s="37">
        <v>333</v>
      </c>
      <c r="C212" s="37">
        <v>164</v>
      </c>
      <c r="D212" s="37">
        <v>965700</v>
      </c>
      <c r="E212" s="37">
        <v>12</v>
      </c>
      <c r="F212" s="37">
        <v>1</v>
      </c>
      <c r="G212" s="38">
        <v>34800</v>
      </c>
      <c r="H212" s="37">
        <v>270</v>
      </c>
      <c r="I212" s="37">
        <v>134</v>
      </c>
      <c r="J212" s="37">
        <v>783000</v>
      </c>
      <c r="K212" s="37">
        <v>51</v>
      </c>
      <c r="L212" s="37">
        <v>29</v>
      </c>
      <c r="M212" s="39">
        <v>147900</v>
      </c>
      <c r="N212" s="63"/>
    </row>
    <row r="213" spans="1:14" ht="12.75" customHeight="1">
      <c r="A213" s="47" t="s">
        <v>27</v>
      </c>
      <c r="B213" s="42">
        <v>312</v>
      </c>
      <c r="C213" s="42">
        <v>311</v>
      </c>
      <c r="D213" s="42">
        <v>904800</v>
      </c>
      <c r="E213" s="42">
        <v>131</v>
      </c>
      <c r="F213" s="42">
        <v>131</v>
      </c>
      <c r="G213" s="43">
        <v>379900</v>
      </c>
      <c r="H213" s="42">
        <v>158</v>
      </c>
      <c r="I213" s="42">
        <v>157</v>
      </c>
      <c r="J213" s="42">
        <v>458200</v>
      </c>
      <c r="K213" s="42">
        <v>23</v>
      </c>
      <c r="L213" s="42">
        <v>23</v>
      </c>
      <c r="M213" s="44">
        <v>66700</v>
      </c>
      <c r="N213" s="63"/>
    </row>
    <row r="214" spans="1:14" ht="12.75" customHeight="1">
      <c r="A214" s="45" t="s">
        <v>28</v>
      </c>
      <c r="B214" s="37">
        <v>768</v>
      </c>
      <c r="C214" s="37">
        <v>766</v>
      </c>
      <c r="D214" s="37">
        <v>2227200</v>
      </c>
      <c r="E214" s="37">
        <v>33</v>
      </c>
      <c r="F214" s="37">
        <v>33</v>
      </c>
      <c r="G214" s="38">
        <v>95700</v>
      </c>
      <c r="H214" s="37">
        <v>622</v>
      </c>
      <c r="I214" s="37">
        <v>620</v>
      </c>
      <c r="J214" s="37">
        <v>1803800</v>
      </c>
      <c r="K214" s="37">
        <v>113</v>
      </c>
      <c r="L214" s="37">
        <v>113</v>
      </c>
      <c r="M214" s="39">
        <v>327700</v>
      </c>
      <c r="N214" s="63"/>
    </row>
    <row r="215" spans="1:14" ht="12.75" customHeight="1">
      <c r="A215" s="46" t="s">
        <v>29</v>
      </c>
      <c r="B215" s="37">
        <v>671</v>
      </c>
      <c r="C215" s="37">
        <v>654</v>
      </c>
      <c r="D215" s="37">
        <v>1945900</v>
      </c>
      <c r="E215" s="37">
        <v>95</v>
      </c>
      <c r="F215" s="37">
        <v>93</v>
      </c>
      <c r="G215" s="38">
        <v>275500</v>
      </c>
      <c r="H215" s="37">
        <v>496</v>
      </c>
      <c r="I215" s="37">
        <v>485</v>
      </c>
      <c r="J215" s="37">
        <v>1438400</v>
      </c>
      <c r="K215" s="37">
        <v>80</v>
      </c>
      <c r="L215" s="37">
        <v>76</v>
      </c>
      <c r="M215" s="39">
        <v>232000</v>
      </c>
      <c r="N215" s="63"/>
    </row>
    <row r="216" spans="1:14" ht="12.75" customHeight="1">
      <c r="A216" s="46" t="s">
        <v>30</v>
      </c>
      <c r="B216" s="37">
        <v>686</v>
      </c>
      <c r="C216" s="37">
        <v>658</v>
      </c>
      <c r="D216" s="37">
        <v>1989400</v>
      </c>
      <c r="E216" s="37">
        <v>26</v>
      </c>
      <c r="F216" s="37">
        <v>22</v>
      </c>
      <c r="G216" s="38">
        <v>75400</v>
      </c>
      <c r="H216" s="37">
        <v>573</v>
      </c>
      <c r="I216" s="37">
        <v>554</v>
      </c>
      <c r="J216" s="37">
        <v>1661700</v>
      </c>
      <c r="K216" s="37">
        <v>87</v>
      </c>
      <c r="L216" s="37">
        <v>82</v>
      </c>
      <c r="M216" s="39">
        <v>252300</v>
      </c>
      <c r="N216" s="63"/>
    </row>
    <row r="217" spans="1:14" ht="12.75" customHeight="1">
      <c r="A217" s="46" t="s">
        <v>31</v>
      </c>
      <c r="B217" s="37">
        <v>651</v>
      </c>
      <c r="C217" s="37">
        <v>651</v>
      </c>
      <c r="D217" s="37">
        <v>1887900</v>
      </c>
      <c r="E217" s="37">
        <v>30</v>
      </c>
      <c r="F217" s="37">
        <v>30</v>
      </c>
      <c r="G217" s="38">
        <v>87000</v>
      </c>
      <c r="H217" s="37">
        <v>515</v>
      </c>
      <c r="I217" s="37">
        <v>515</v>
      </c>
      <c r="J217" s="37">
        <v>1493500</v>
      </c>
      <c r="K217" s="37">
        <v>106</v>
      </c>
      <c r="L217" s="37">
        <v>106</v>
      </c>
      <c r="M217" s="39">
        <v>307400</v>
      </c>
      <c r="N217" s="63"/>
    </row>
    <row r="218" spans="1:14" ht="12.75" customHeight="1">
      <c r="A218" s="47" t="s">
        <v>32</v>
      </c>
      <c r="B218" s="42">
        <v>514</v>
      </c>
      <c r="C218" s="42">
        <v>430</v>
      </c>
      <c r="D218" s="42">
        <v>1490600</v>
      </c>
      <c r="E218" s="42">
        <v>108</v>
      </c>
      <c r="F218" s="42">
        <v>102</v>
      </c>
      <c r="G218" s="43">
        <v>313200</v>
      </c>
      <c r="H218" s="42">
        <v>380</v>
      </c>
      <c r="I218" s="42">
        <v>307</v>
      </c>
      <c r="J218" s="42">
        <v>1102000</v>
      </c>
      <c r="K218" s="42">
        <v>26</v>
      </c>
      <c r="L218" s="42">
        <v>21</v>
      </c>
      <c r="M218" s="44">
        <v>75400</v>
      </c>
      <c r="N218" s="63"/>
    </row>
    <row r="219" spans="1:14" ht="12.75" customHeight="1">
      <c r="A219" s="45" t="s">
        <v>33</v>
      </c>
      <c r="B219" s="37">
        <v>94</v>
      </c>
      <c r="C219" s="37">
        <v>94</v>
      </c>
      <c r="D219" s="37">
        <v>272600</v>
      </c>
      <c r="E219" s="37">
        <v>12</v>
      </c>
      <c r="F219" s="37">
        <v>12</v>
      </c>
      <c r="G219" s="38">
        <v>34800</v>
      </c>
      <c r="H219" s="37">
        <v>60</v>
      </c>
      <c r="I219" s="37">
        <v>60</v>
      </c>
      <c r="J219" s="37">
        <v>174000</v>
      </c>
      <c r="K219" s="37">
        <v>22</v>
      </c>
      <c r="L219" s="37">
        <v>22</v>
      </c>
      <c r="M219" s="39">
        <v>63800</v>
      </c>
      <c r="N219" s="63"/>
    </row>
    <row r="220" spans="1:14" ht="12.75" customHeight="1">
      <c r="A220" s="46" t="s">
        <v>34</v>
      </c>
      <c r="B220" s="37">
        <v>121</v>
      </c>
      <c r="C220" s="37">
        <v>121</v>
      </c>
      <c r="D220" s="37">
        <v>350900</v>
      </c>
      <c r="E220" s="37">
        <v>16</v>
      </c>
      <c r="F220" s="37">
        <v>16</v>
      </c>
      <c r="G220" s="38">
        <v>46400</v>
      </c>
      <c r="H220" s="37">
        <v>84</v>
      </c>
      <c r="I220" s="37">
        <v>84</v>
      </c>
      <c r="J220" s="37">
        <v>243600</v>
      </c>
      <c r="K220" s="37">
        <v>21</v>
      </c>
      <c r="L220" s="37">
        <v>21</v>
      </c>
      <c r="M220" s="39">
        <v>60900</v>
      </c>
      <c r="N220" s="63"/>
    </row>
    <row r="221" spans="1:14" ht="12.75" customHeight="1">
      <c r="A221" s="46" t="s">
        <v>35</v>
      </c>
      <c r="B221" s="37">
        <v>107</v>
      </c>
      <c r="C221" s="37">
        <v>105</v>
      </c>
      <c r="D221" s="37">
        <v>310300</v>
      </c>
      <c r="E221" s="37">
        <v>10</v>
      </c>
      <c r="F221" s="37">
        <v>10</v>
      </c>
      <c r="G221" s="38">
        <v>29000</v>
      </c>
      <c r="H221" s="37">
        <v>78</v>
      </c>
      <c r="I221" s="37">
        <v>76</v>
      </c>
      <c r="J221" s="37">
        <v>226200</v>
      </c>
      <c r="K221" s="37">
        <v>19</v>
      </c>
      <c r="L221" s="37">
        <v>19</v>
      </c>
      <c r="M221" s="39">
        <v>55100</v>
      </c>
      <c r="N221" s="63"/>
    </row>
    <row r="222" spans="1:14" ht="12.75" customHeight="1">
      <c r="A222" s="46" t="s">
        <v>36</v>
      </c>
      <c r="B222" s="37">
        <v>310</v>
      </c>
      <c r="C222" s="37">
        <v>304</v>
      </c>
      <c r="D222" s="37">
        <v>899000</v>
      </c>
      <c r="E222" s="37">
        <v>39</v>
      </c>
      <c r="F222" s="37">
        <v>39</v>
      </c>
      <c r="G222" s="38">
        <v>113100</v>
      </c>
      <c r="H222" s="37">
        <v>228</v>
      </c>
      <c r="I222" s="37">
        <v>222</v>
      </c>
      <c r="J222" s="37">
        <v>661200</v>
      </c>
      <c r="K222" s="37">
        <v>43</v>
      </c>
      <c r="L222" s="37">
        <v>43</v>
      </c>
      <c r="M222" s="39">
        <v>124700</v>
      </c>
      <c r="N222" s="63"/>
    </row>
    <row r="223" spans="1:14" ht="12.75" customHeight="1">
      <c r="A223" s="47" t="s">
        <v>37</v>
      </c>
      <c r="B223" s="42">
        <v>532</v>
      </c>
      <c r="C223" s="42">
        <v>530</v>
      </c>
      <c r="D223" s="42">
        <v>1542800</v>
      </c>
      <c r="E223" s="42">
        <v>110</v>
      </c>
      <c r="F223" s="42">
        <v>109</v>
      </c>
      <c r="G223" s="43">
        <v>319000</v>
      </c>
      <c r="H223" s="43">
        <v>322</v>
      </c>
      <c r="I223" s="42">
        <v>321</v>
      </c>
      <c r="J223" s="42">
        <v>933800</v>
      </c>
      <c r="K223" s="42">
        <v>100</v>
      </c>
      <c r="L223" s="42">
        <v>100</v>
      </c>
      <c r="M223" s="44">
        <v>290000</v>
      </c>
      <c r="N223" s="63"/>
    </row>
    <row r="224" spans="1:14" ht="12.75" customHeight="1">
      <c r="A224" s="45" t="s">
        <v>38</v>
      </c>
      <c r="B224" s="37">
        <v>241</v>
      </c>
      <c r="C224" s="37">
        <v>240</v>
      </c>
      <c r="D224" s="37">
        <v>698900</v>
      </c>
      <c r="E224" s="37">
        <v>71</v>
      </c>
      <c r="F224" s="37">
        <v>71</v>
      </c>
      <c r="G224" s="38">
        <v>205900</v>
      </c>
      <c r="H224" s="37">
        <v>121</v>
      </c>
      <c r="I224" s="37">
        <v>121</v>
      </c>
      <c r="J224" s="37">
        <v>350900</v>
      </c>
      <c r="K224" s="37">
        <v>49</v>
      </c>
      <c r="L224" s="37">
        <v>48</v>
      </c>
      <c r="M224" s="39">
        <v>142100</v>
      </c>
      <c r="N224" s="63"/>
    </row>
    <row r="225" spans="1:14" ht="12.75" customHeight="1">
      <c r="A225" s="46" t="s">
        <v>39</v>
      </c>
      <c r="B225" s="37">
        <v>459</v>
      </c>
      <c r="C225" s="37">
        <v>459</v>
      </c>
      <c r="D225" s="37">
        <v>1331100</v>
      </c>
      <c r="E225" s="37">
        <v>79</v>
      </c>
      <c r="F225" s="37">
        <v>79</v>
      </c>
      <c r="G225" s="38">
        <v>229100</v>
      </c>
      <c r="H225" s="37">
        <v>322</v>
      </c>
      <c r="I225" s="37">
        <v>322</v>
      </c>
      <c r="J225" s="37">
        <v>933800</v>
      </c>
      <c r="K225" s="37">
        <v>58</v>
      </c>
      <c r="L225" s="37">
        <v>58</v>
      </c>
      <c r="M225" s="39">
        <v>168200</v>
      </c>
      <c r="N225" s="63"/>
    </row>
    <row r="226" spans="1:14" ht="12.75" customHeight="1">
      <c r="A226" s="46" t="s">
        <v>40</v>
      </c>
      <c r="B226" s="37">
        <v>387</v>
      </c>
      <c r="C226" s="37">
        <v>382</v>
      </c>
      <c r="D226" s="37">
        <v>1122300</v>
      </c>
      <c r="E226" s="37">
        <v>45</v>
      </c>
      <c r="F226" s="37">
        <v>44</v>
      </c>
      <c r="G226" s="38">
        <v>130500</v>
      </c>
      <c r="H226" s="37">
        <v>296</v>
      </c>
      <c r="I226" s="37">
        <v>293</v>
      </c>
      <c r="J226" s="37">
        <v>858400</v>
      </c>
      <c r="K226" s="37">
        <v>46</v>
      </c>
      <c r="L226" s="37">
        <v>45</v>
      </c>
      <c r="M226" s="39">
        <v>133400</v>
      </c>
      <c r="N226" s="63"/>
    </row>
    <row r="227" spans="1:14" ht="12.75" customHeight="1">
      <c r="A227" s="46" t="s">
        <v>41</v>
      </c>
      <c r="B227" s="37">
        <v>456</v>
      </c>
      <c r="C227" s="37">
        <v>455</v>
      </c>
      <c r="D227" s="37">
        <v>1322400</v>
      </c>
      <c r="E227" s="37">
        <v>110</v>
      </c>
      <c r="F227" s="37">
        <v>110</v>
      </c>
      <c r="G227" s="38">
        <v>319000</v>
      </c>
      <c r="H227" s="37">
        <v>313</v>
      </c>
      <c r="I227" s="37">
        <v>312</v>
      </c>
      <c r="J227" s="37">
        <v>907700</v>
      </c>
      <c r="K227" s="37">
        <v>33</v>
      </c>
      <c r="L227" s="37">
        <v>33</v>
      </c>
      <c r="M227" s="39">
        <v>95700</v>
      </c>
      <c r="N227" s="63"/>
    </row>
    <row r="228" spans="1:14" ht="12.75" customHeight="1">
      <c r="A228" s="47" t="s">
        <v>42</v>
      </c>
      <c r="B228" s="42">
        <v>188</v>
      </c>
      <c r="C228" s="42">
        <v>188</v>
      </c>
      <c r="D228" s="42">
        <v>545200</v>
      </c>
      <c r="E228" s="42">
        <v>26</v>
      </c>
      <c r="F228" s="42">
        <v>26</v>
      </c>
      <c r="G228" s="43">
        <v>75400</v>
      </c>
      <c r="H228" s="42">
        <v>142</v>
      </c>
      <c r="I228" s="42">
        <v>142</v>
      </c>
      <c r="J228" s="42">
        <v>411800</v>
      </c>
      <c r="K228" s="42">
        <v>20</v>
      </c>
      <c r="L228" s="42">
        <v>20</v>
      </c>
      <c r="M228" s="44">
        <v>58000</v>
      </c>
      <c r="N228" s="63"/>
    </row>
    <row r="229" spans="1:14" ht="12.75" customHeight="1">
      <c r="A229" s="45" t="s">
        <v>43</v>
      </c>
      <c r="B229" s="37">
        <v>244</v>
      </c>
      <c r="C229" s="37">
        <v>241</v>
      </c>
      <c r="D229" s="37">
        <v>707600</v>
      </c>
      <c r="E229" s="37">
        <v>46</v>
      </c>
      <c r="F229" s="37">
        <v>46</v>
      </c>
      <c r="G229" s="38">
        <v>133400</v>
      </c>
      <c r="H229" s="37">
        <v>172</v>
      </c>
      <c r="I229" s="37">
        <v>169</v>
      </c>
      <c r="J229" s="37">
        <v>498800</v>
      </c>
      <c r="K229" s="37">
        <v>26</v>
      </c>
      <c r="L229" s="37">
        <v>26</v>
      </c>
      <c r="M229" s="39">
        <v>75400</v>
      </c>
      <c r="N229" s="63"/>
    </row>
    <row r="230" spans="1:14" ht="12.75" customHeight="1">
      <c r="A230" s="46" t="s">
        <v>44</v>
      </c>
      <c r="B230" s="37">
        <v>219</v>
      </c>
      <c r="C230" s="37">
        <v>219</v>
      </c>
      <c r="D230" s="37">
        <v>635100</v>
      </c>
      <c r="E230" s="37">
        <v>27</v>
      </c>
      <c r="F230" s="37">
        <v>27</v>
      </c>
      <c r="G230" s="38">
        <v>78300</v>
      </c>
      <c r="H230" s="37">
        <v>173</v>
      </c>
      <c r="I230" s="37">
        <v>173</v>
      </c>
      <c r="J230" s="37">
        <v>501700</v>
      </c>
      <c r="K230" s="37">
        <v>19</v>
      </c>
      <c r="L230" s="37">
        <v>19</v>
      </c>
      <c r="M230" s="39">
        <v>55100</v>
      </c>
      <c r="N230" s="63"/>
    </row>
    <row r="231" spans="1:14" ht="12.75" customHeight="1">
      <c r="A231" s="46" t="s">
        <v>45</v>
      </c>
      <c r="B231" s="37">
        <v>547</v>
      </c>
      <c r="C231" s="37">
        <v>539</v>
      </c>
      <c r="D231" s="37">
        <v>1586300</v>
      </c>
      <c r="E231" s="37">
        <v>135</v>
      </c>
      <c r="F231" s="37">
        <v>132</v>
      </c>
      <c r="G231" s="38">
        <v>391500</v>
      </c>
      <c r="H231" s="37">
        <v>366</v>
      </c>
      <c r="I231" s="37">
        <v>361</v>
      </c>
      <c r="J231" s="37">
        <v>1061400</v>
      </c>
      <c r="K231" s="37">
        <v>46</v>
      </c>
      <c r="L231" s="37">
        <v>46</v>
      </c>
      <c r="M231" s="39">
        <v>133400</v>
      </c>
      <c r="N231" s="63"/>
    </row>
    <row r="232" spans="1:14" ht="12.75" customHeight="1">
      <c r="A232" s="46" t="s">
        <v>46</v>
      </c>
      <c r="B232" s="37">
        <v>85</v>
      </c>
      <c r="C232" s="37">
        <v>85</v>
      </c>
      <c r="D232" s="37">
        <v>246500</v>
      </c>
      <c r="E232" s="37">
        <v>14</v>
      </c>
      <c r="F232" s="37">
        <v>14</v>
      </c>
      <c r="G232" s="38">
        <v>40600</v>
      </c>
      <c r="H232" s="37">
        <v>57</v>
      </c>
      <c r="I232" s="37">
        <v>57</v>
      </c>
      <c r="J232" s="37">
        <v>165300</v>
      </c>
      <c r="K232" s="37">
        <v>14</v>
      </c>
      <c r="L232" s="37">
        <v>14</v>
      </c>
      <c r="M232" s="39">
        <v>40600</v>
      </c>
      <c r="N232" s="63"/>
    </row>
    <row r="233" spans="1:14" ht="12.75" customHeight="1">
      <c r="A233" s="47" t="s">
        <v>47</v>
      </c>
      <c r="B233" s="42">
        <v>388</v>
      </c>
      <c r="C233" s="42">
        <v>382</v>
      </c>
      <c r="D233" s="42">
        <v>1125200</v>
      </c>
      <c r="E233" s="42">
        <v>71</v>
      </c>
      <c r="F233" s="42">
        <v>68</v>
      </c>
      <c r="G233" s="43">
        <v>205900</v>
      </c>
      <c r="H233" s="42">
        <v>288</v>
      </c>
      <c r="I233" s="42">
        <v>285</v>
      </c>
      <c r="J233" s="42">
        <v>835200</v>
      </c>
      <c r="K233" s="42">
        <v>29</v>
      </c>
      <c r="L233" s="42">
        <v>29</v>
      </c>
      <c r="M233" s="44">
        <v>84100</v>
      </c>
      <c r="N233" s="63"/>
    </row>
    <row r="234" spans="1:14" ht="12.75" customHeight="1">
      <c r="A234" s="45" t="s">
        <v>48</v>
      </c>
      <c r="B234" s="37">
        <v>197</v>
      </c>
      <c r="C234" s="37">
        <v>196</v>
      </c>
      <c r="D234" s="37">
        <v>571300</v>
      </c>
      <c r="E234" s="37">
        <v>62</v>
      </c>
      <c r="F234" s="37">
        <v>61</v>
      </c>
      <c r="G234" s="38">
        <v>179800</v>
      </c>
      <c r="H234" s="37">
        <v>104</v>
      </c>
      <c r="I234" s="37">
        <v>104</v>
      </c>
      <c r="J234" s="37">
        <v>301600</v>
      </c>
      <c r="K234" s="37">
        <v>31</v>
      </c>
      <c r="L234" s="37">
        <v>31</v>
      </c>
      <c r="M234" s="39">
        <v>89900</v>
      </c>
      <c r="N234" s="63"/>
    </row>
    <row r="235" spans="1:14" ht="12.75" customHeight="1">
      <c r="A235" s="46" t="s">
        <v>49</v>
      </c>
      <c r="B235" s="37">
        <v>379</v>
      </c>
      <c r="C235" s="37">
        <v>379</v>
      </c>
      <c r="D235" s="37">
        <v>1099100</v>
      </c>
      <c r="E235" s="37">
        <v>187</v>
      </c>
      <c r="F235" s="37">
        <v>187</v>
      </c>
      <c r="G235" s="38">
        <v>542300</v>
      </c>
      <c r="H235" s="37">
        <v>173</v>
      </c>
      <c r="I235" s="37">
        <v>173</v>
      </c>
      <c r="J235" s="37">
        <v>501700</v>
      </c>
      <c r="K235" s="37">
        <v>19</v>
      </c>
      <c r="L235" s="37">
        <v>19</v>
      </c>
      <c r="M235" s="39">
        <v>55100</v>
      </c>
      <c r="N235" s="63"/>
    </row>
    <row r="236" spans="1:14" ht="12.75" customHeight="1">
      <c r="A236" s="46" t="s">
        <v>50</v>
      </c>
      <c r="B236" s="37">
        <v>477</v>
      </c>
      <c r="C236" s="37">
        <v>472</v>
      </c>
      <c r="D236" s="37">
        <v>1383300</v>
      </c>
      <c r="E236" s="37">
        <v>119</v>
      </c>
      <c r="F236" s="37">
        <v>118</v>
      </c>
      <c r="G236" s="38">
        <v>345100</v>
      </c>
      <c r="H236" s="37">
        <v>297</v>
      </c>
      <c r="I236" s="37">
        <v>294</v>
      </c>
      <c r="J236" s="37">
        <v>861300</v>
      </c>
      <c r="K236" s="37">
        <v>61</v>
      </c>
      <c r="L236" s="37">
        <v>60</v>
      </c>
      <c r="M236" s="39">
        <v>176900</v>
      </c>
      <c r="N236" s="63"/>
    </row>
    <row r="237" spans="1:14" ht="12.75" customHeight="1">
      <c r="A237" s="46" t="s">
        <v>51</v>
      </c>
      <c r="B237" s="37">
        <v>381</v>
      </c>
      <c r="C237" s="37">
        <v>37</v>
      </c>
      <c r="D237" s="37">
        <v>1104900</v>
      </c>
      <c r="E237" s="37">
        <v>117</v>
      </c>
      <c r="F237" s="37">
        <v>12</v>
      </c>
      <c r="G237" s="38">
        <v>339300</v>
      </c>
      <c r="H237" s="37">
        <v>216</v>
      </c>
      <c r="I237" s="37">
        <v>20</v>
      </c>
      <c r="J237" s="37">
        <v>626400</v>
      </c>
      <c r="K237" s="37">
        <v>48</v>
      </c>
      <c r="L237" s="37">
        <v>5</v>
      </c>
      <c r="M237" s="39">
        <v>139200</v>
      </c>
      <c r="N237" s="63"/>
    </row>
    <row r="238" spans="1:14" ht="12.75" customHeight="1">
      <c r="A238" s="47" t="s">
        <v>52</v>
      </c>
      <c r="B238" s="42">
        <v>304</v>
      </c>
      <c r="C238" s="42">
        <v>304</v>
      </c>
      <c r="D238" s="42">
        <v>881600</v>
      </c>
      <c r="E238" s="42">
        <v>137</v>
      </c>
      <c r="F238" s="42">
        <v>137</v>
      </c>
      <c r="G238" s="43">
        <v>397300</v>
      </c>
      <c r="H238" s="42">
        <v>147</v>
      </c>
      <c r="I238" s="42">
        <v>147</v>
      </c>
      <c r="J238" s="42">
        <v>426300</v>
      </c>
      <c r="K238" s="42">
        <v>20</v>
      </c>
      <c r="L238" s="42">
        <v>20</v>
      </c>
      <c r="M238" s="44">
        <v>58000</v>
      </c>
      <c r="N238" s="63"/>
    </row>
    <row r="239" spans="1:14" ht="12.75" customHeight="1">
      <c r="A239" s="45" t="s">
        <v>53</v>
      </c>
      <c r="B239" s="37">
        <v>228</v>
      </c>
      <c r="C239" s="37">
        <v>226</v>
      </c>
      <c r="D239" s="37">
        <v>661200</v>
      </c>
      <c r="E239" s="37">
        <v>49</v>
      </c>
      <c r="F239" s="37">
        <v>48</v>
      </c>
      <c r="G239" s="38">
        <v>142100</v>
      </c>
      <c r="H239" s="37">
        <v>163</v>
      </c>
      <c r="I239" s="37">
        <v>162</v>
      </c>
      <c r="J239" s="37">
        <v>472700</v>
      </c>
      <c r="K239" s="37">
        <v>16</v>
      </c>
      <c r="L239" s="37">
        <v>16</v>
      </c>
      <c r="M239" s="39">
        <v>46400</v>
      </c>
      <c r="N239" s="63"/>
    </row>
    <row r="240" spans="1:14" ht="12.75" customHeight="1">
      <c r="A240" s="46" t="s">
        <v>54</v>
      </c>
      <c r="B240" s="37">
        <v>135</v>
      </c>
      <c r="C240" s="37">
        <v>135</v>
      </c>
      <c r="D240" s="37">
        <v>391500</v>
      </c>
      <c r="E240" s="37">
        <v>15</v>
      </c>
      <c r="F240" s="37">
        <v>15</v>
      </c>
      <c r="G240" s="38">
        <v>43500</v>
      </c>
      <c r="H240" s="37">
        <v>97</v>
      </c>
      <c r="I240" s="37">
        <v>97</v>
      </c>
      <c r="J240" s="37">
        <v>281300</v>
      </c>
      <c r="K240" s="37">
        <v>23</v>
      </c>
      <c r="L240" s="37">
        <v>23</v>
      </c>
      <c r="M240" s="39">
        <v>66700</v>
      </c>
      <c r="N240" s="63"/>
    </row>
    <row r="241" spans="1:14" ht="12.75" customHeight="1">
      <c r="A241" s="46" t="s">
        <v>55</v>
      </c>
      <c r="B241" s="37">
        <v>442</v>
      </c>
      <c r="C241" s="37">
        <v>440</v>
      </c>
      <c r="D241" s="37">
        <v>1281800</v>
      </c>
      <c r="E241" s="37">
        <v>48</v>
      </c>
      <c r="F241" s="37">
        <v>47</v>
      </c>
      <c r="G241" s="38">
        <v>139200</v>
      </c>
      <c r="H241" s="37">
        <v>313</v>
      </c>
      <c r="I241" s="37">
        <v>312</v>
      </c>
      <c r="J241" s="37">
        <v>907700</v>
      </c>
      <c r="K241" s="37">
        <v>81</v>
      </c>
      <c r="L241" s="37">
        <v>81</v>
      </c>
      <c r="M241" s="39">
        <v>234900</v>
      </c>
      <c r="N241" s="63"/>
    </row>
    <row r="242" spans="1:14" ht="12.75" customHeight="1">
      <c r="A242" s="46" t="s">
        <v>56</v>
      </c>
      <c r="B242" s="37">
        <v>900</v>
      </c>
      <c r="C242" s="37">
        <v>899</v>
      </c>
      <c r="D242" s="37">
        <v>2610000</v>
      </c>
      <c r="E242" s="37">
        <v>338</v>
      </c>
      <c r="F242" s="37">
        <v>337</v>
      </c>
      <c r="G242" s="38">
        <v>980200</v>
      </c>
      <c r="H242" s="37">
        <v>470</v>
      </c>
      <c r="I242" s="37">
        <v>470</v>
      </c>
      <c r="J242" s="37">
        <v>1363000</v>
      </c>
      <c r="K242" s="37">
        <v>92</v>
      </c>
      <c r="L242" s="37">
        <v>92</v>
      </c>
      <c r="M242" s="39">
        <v>266800</v>
      </c>
      <c r="N242" s="63"/>
    </row>
    <row r="243" spans="1:14" ht="12.75" customHeight="1">
      <c r="A243" s="47" t="s">
        <v>57</v>
      </c>
      <c r="B243" s="42">
        <v>742</v>
      </c>
      <c r="C243" s="42">
        <v>734</v>
      </c>
      <c r="D243" s="42">
        <v>2151800</v>
      </c>
      <c r="E243" s="42">
        <v>159</v>
      </c>
      <c r="F243" s="42">
        <v>158</v>
      </c>
      <c r="G243" s="43">
        <v>461100</v>
      </c>
      <c r="H243" s="42">
        <v>469</v>
      </c>
      <c r="I243" s="42">
        <v>464</v>
      </c>
      <c r="J243" s="42">
        <v>1360100</v>
      </c>
      <c r="K243" s="42">
        <v>114</v>
      </c>
      <c r="L243" s="42">
        <v>112</v>
      </c>
      <c r="M243" s="44">
        <v>330600</v>
      </c>
      <c r="N243" s="63"/>
    </row>
    <row r="244" spans="1:14" ht="12.75" customHeight="1">
      <c r="A244" s="45" t="s">
        <v>58</v>
      </c>
      <c r="B244" s="37">
        <v>188</v>
      </c>
      <c r="C244" s="37">
        <v>188</v>
      </c>
      <c r="D244" s="37">
        <v>545200</v>
      </c>
      <c r="E244" s="37">
        <v>89</v>
      </c>
      <c r="F244" s="37">
        <v>89</v>
      </c>
      <c r="G244" s="38">
        <v>258100</v>
      </c>
      <c r="H244" s="37">
        <v>85</v>
      </c>
      <c r="I244" s="37">
        <v>85</v>
      </c>
      <c r="J244" s="37">
        <v>246500</v>
      </c>
      <c r="K244" s="37">
        <v>14</v>
      </c>
      <c r="L244" s="37">
        <v>14</v>
      </c>
      <c r="M244" s="39">
        <v>40600</v>
      </c>
      <c r="N244" s="63"/>
    </row>
    <row r="245" spans="1:14" ht="12.75" customHeight="1">
      <c r="A245" s="46" t="s">
        <v>59</v>
      </c>
      <c r="B245" s="37">
        <v>200</v>
      </c>
      <c r="C245" s="37">
        <v>199</v>
      </c>
      <c r="D245" s="37">
        <v>580000</v>
      </c>
      <c r="E245" s="37">
        <v>65</v>
      </c>
      <c r="F245" s="37">
        <v>65</v>
      </c>
      <c r="G245" s="38">
        <v>188500</v>
      </c>
      <c r="H245" s="37">
        <v>118</v>
      </c>
      <c r="I245" s="37">
        <v>117</v>
      </c>
      <c r="J245" s="37">
        <v>342200</v>
      </c>
      <c r="K245" s="37">
        <v>17</v>
      </c>
      <c r="L245" s="37">
        <v>17</v>
      </c>
      <c r="M245" s="39">
        <v>49300</v>
      </c>
      <c r="N245" s="63"/>
    </row>
    <row r="246" spans="1:14" ht="12.75" customHeight="1">
      <c r="A246" s="46" t="s">
        <v>60</v>
      </c>
      <c r="B246" s="37">
        <v>499</v>
      </c>
      <c r="C246" s="37">
        <v>315</v>
      </c>
      <c r="D246" s="37">
        <v>1447100</v>
      </c>
      <c r="E246" s="37">
        <v>86</v>
      </c>
      <c r="F246" s="37">
        <v>36</v>
      </c>
      <c r="G246" s="38">
        <v>249400</v>
      </c>
      <c r="H246" s="37">
        <v>331</v>
      </c>
      <c r="I246" s="37">
        <v>222</v>
      </c>
      <c r="J246" s="37">
        <v>959900</v>
      </c>
      <c r="K246" s="37">
        <v>82</v>
      </c>
      <c r="L246" s="37">
        <v>57</v>
      </c>
      <c r="M246" s="39">
        <v>237800</v>
      </c>
      <c r="N246" s="63"/>
    </row>
    <row r="247" spans="1:14" ht="12.75" customHeight="1">
      <c r="A247" s="46" t="s">
        <v>61</v>
      </c>
      <c r="B247" s="37">
        <v>498</v>
      </c>
      <c r="C247" s="37">
        <v>497</v>
      </c>
      <c r="D247" s="37">
        <v>1444200</v>
      </c>
      <c r="E247" s="37">
        <v>138</v>
      </c>
      <c r="F247" s="37">
        <v>138</v>
      </c>
      <c r="G247" s="38">
        <v>400200</v>
      </c>
      <c r="H247" s="37">
        <v>318</v>
      </c>
      <c r="I247" s="37">
        <v>317</v>
      </c>
      <c r="J247" s="37">
        <v>922200</v>
      </c>
      <c r="K247" s="37">
        <v>42</v>
      </c>
      <c r="L247" s="37">
        <v>42</v>
      </c>
      <c r="M247" s="39">
        <v>121800</v>
      </c>
      <c r="N247" s="63"/>
    </row>
    <row r="248" spans="1:14" ht="12.75" customHeight="1">
      <c r="A248" s="47" t="s">
        <v>62</v>
      </c>
      <c r="B248" s="42">
        <v>695</v>
      </c>
      <c r="C248" s="42">
        <v>693</v>
      </c>
      <c r="D248" s="42">
        <v>2015500</v>
      </c>
      <c r="E248" s="42">
        <v>123</v>
      </c>
      <c r="F248" s="42">
        <v>123</v>
      </c>
      <c r="G248" s="43">
        <v>356700</v>
      </c>
      <c r="H248" s="42">
        <v>458</v>
      </c>
      <c r="I248" s="42">
        <v>456</v>
      </c>
      <c r="J248" s="42">
        <v>1328200</v>
      </c>
      <c r="K248" s="42">
        <v>114</v>
      </c>
      <c r="L248" s="42">
        <v>114</v>
      </c>
      <c r="M248" s="44">
        <v>330600</v>
      </c>
      <c r="N248" s="63"/>
    </row>
    <row r="249" spans="1:14" ht="12.75" customHeight="1">
      <c r="A249" s="46" t="s">
        <v>63</v>
      </c>
      <c r="B249" s="37">
        <v>865</v>
      </c>
      <c r="C249" s="37">
        <v>842</v>
      </c>
      <c r="D249" s="37">
        <v>2508500</v>
      </c>
      <c r="E249" s="37">
        <v>174</v>
      </c>
      <c r="F249" s="37">
        <v>169</v>
      </c>
      <c r="G249" s="38">
        <v>504600</v>
      </c>
      <c r="H249" s="37">
        <v>594</v>
      </c>
      <c r="I249" s="37">
        <v>579</v>
      </c>
      <c r="J249" s="37">
        <v>1722600</v>
      </c>
      <c r="K249" s="37">
        <v>97</v>
      </c>
      <c r="L249" s="37">
        <v>94</v>
      </c>
      <c r="M249" s="39">
        <v>281300</v>
      </c>
      <c r="N249" s="63"/>
    </row>
    <row r="250" spans="1:14" ht="12.75" customHeight="1">
      <c r="A250" s="49" t="s">
        <v>64</v>
      </c>
      <c r="B250" s="50">
        <v>120</v>
      </c>
      <c r="C250" s="50">
        <v>120</v>
      </c>
      <c r="D250" s="50">
        <v>348000</v>
      </c>
      <c r="E250" s="50">
        <v>38</v>
      </c>
      <c r="F250" s="50">
        <v>38</v>
      </c>
      <c r="G250" s="51">
        <v>110200</v>
      </c>
      <c r="H250" s="50">
        <v>70</v>
      </c>
      <c r="I250" s="50">
        <v>70</v>
      </c>
      <c r="J250" s="50">
        <v>203000</v>
      </c>
      <c r="K250" s="50">
        <v>12</v>
      </c>
      <c r="L250" s="50">
        <v>12</v>
      </c>
      <c r="M250" s="52">
        <v>34800</v>
      </c>
      <c r="N250" s="63"/>
    </row>
    <row r="251" spans="1:14" ht="12.75" customHeight="1">
      <c r="A251" s="53" t="s">
        <v>73</v>
      </c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5"/>
      <c r="M251" s="54"/>
      <c r="N251" s="56"/>
    </row>
    <row r="256" ht="12.75" customHeight="1">
      <c r="A256" s="1" t="s">
        <v>0</v>
      </c>
    </row>
    <row r="257" spans="1:14" ht="12.75" customHeight="1">
      <c r="A257" s="4"/>
      <c r="B257" s="5" t="s">
        <v>74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4"/>
    </row>
    <row r="258" spans="1:14" ht="12.75" customHeight="1">
      <c r="A258" s="7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9" t="s">
        <v>2</v>
      </c>
      <c r="M258" s="8"/>
      <c r="N258" s="4"/>
    </row>
    <row r="259" spans="1:14" ht="12.75" customHeight="1">
      <c r="A259" s="10"/>
      <c r="B259" s="11"/>
      <c r="C259" s="12"/>
      <c r="D259" s="2" t="s">
        <v>75</v>
      </c>
      <c r="G259" s="12"/>
      <c r="H259" s="2" t="s">
        <v>76</v>
      </c>
      <c r="M259" s="13"/>
      <c r="N259" s="14"/>
    </row>
    <row r="260" spans="1:14" ht="12.75" customHeight="1">
      <c r="A260" s="15" t="s">
        <v>4</v>
      </c>
      <c r="B260" s="16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8"/>
      <c r="N260" s="14"/>
    </row>
    <row r="261" spans="1:14" ht="12.75" customHeight="1">
      <c r="A261" s="19"/>
      <c r="B261" s="16"/>
      <c r="C261" s="20" t="s">
        <v>5</v>
      </c>
      <c r="D261" s="17"/>
      <c r="E261" s="21" t="s">
        <v>6</v>
      </c>
      <c r="F261" s="17"/>
      <c r="G261" s="22"/>
      <c r="H261" s="21" t="s">
        <v>7</v>
      </c>
      <c r="I261" s="17"/>
      <c r="J261" s="17"/>
      <c r="K261" s="21" t="s">
        <v>8</v>
      </c>
      <c r="L261" s="17"/>
      <c r="M261" s="18"/>
      <c r="N261" s="14"/>
    </row>
    <row r="262" spans="1:14" ht="12.75" customHeight="1">
      <c r="A262" s="23" t="s">
        <v>9</v>
      </c>
      <c r="B262" s="24" t="s">
        <v>10</v>
      </c>
      <c r="C262" s="17"/>
      <c r="D262" s="24" t="s">
        <v>11</v>
      </c>
      <c r="E262" s="24" t="s">
        <v>10</v>
      </c>
      <c r="F262" s="17"/>
      <c r="G262" s="25" t="s">
        <v>12</v>
      </c>
      <c r="H262" s="24" t="s">
        <v>10</v>
      </c>
      <c r="I262" s="17"/>
      <c r="J262" s="26" t="s">
        <v>13</v>
      </c>
      <c r="K262" s="24" t="s">
        <v>10</v>
      </c>
      <c r="L262" s="17"/>
      <c r="M262" s="27" t="s">
        <v>11</v>
      </c>
      <c r="N262" s="14"/>
    </row>
    <row r="263" spans="1:14" ht="12.75" customHeight="1">
      <c r="A263" s="23" t="s">
        <v>14</v>
      </c>
      <c r="B263" s="16"/>
      <c r="C263" s="21" t="s">
        <v>72</v>
      </c>
      <c r="D263" s="16"/>
      <c r="E263" s="16"/>
      <c r="F263" s="21" t="s">
        <v>72</v>
      </c>
      <c r="G263" s="28"/>
      <c r="H263" s="16"/>
      <c r="I263" s="21" t="s">
        <v>72</v>
      </c>
      <c r="J263" s="16"/>
      <c r="K263" s="16"/>
      <c r="L263" s="21" t="s">
        <v>72</v>
      </c>
      <c r="M263" s="29"/>
      <c r="N263" s="14"/>
    </row>
    <row r="264" spans="1:14" ht="12.75" customHeight="1">
      <c r="A264" s="30" t="s">
        <v>128</v>
      </c>
      <c r="B264" s="16">
        <v>187781</v>
      </c>
      <c r="C264" s="16">
        <v>179010</v>
      </c>
      <c r="D264" s="16">
        <v>503311800</v>
      </c>
      <c r="E264" s="16">
        <v>17553</v>
      </c>
      <c r="F264" s="16">
        <v>16680</v>
      </c>
      <c r="G264" s="28">
        <v>50855500</v>
      </c>
      <c r="H264" s="16">
        <v>159353</v>
      </c>
      <c r="I264" s="16">
        <v>152188</v>
      </c>
      <c r="J264" s="16">
        <v>421748500</v>
      </c>
      <c r="K264" s="16">
        <v>10875</v>
      </c>
      <c r="L264" s="16">
        <v>10142</v>
      </c>
      <c r="M264" s="29">
        <v>30707800</v>
      </c>
      <c r="N264" s="14"/>
    </row>
    <row r="265" spans="1:14" ht="12.75" customHeight="1">
      <c r="A265" s="30" t="s">
        <v>129</v>
      </c>
      <c r="B265" s="16">
        <v>25145</v>
      </c>
      <c r="C265" s="16">
        <v>21010</v>
      </c>
      <c r="D265" s="16">
        <v>86217200</v>
      </c>
      <c r="E265" s="16">
        <v>5412</v>
      </c>
      <c r="F265" s="16">
        <v>4560</v>
      </c>
      <c r="G265" s="28">
        <v>20842400</v>
      </c>
      <c r="H265" s="16">
        <v>16639</v>
      </c>
      <c r="I265" s="16">
        <v>13839</v>
      </c>
      <c r="J265" s="16">
        <v>54822300</v>
      </c>
      <c r="K265" s="16">
        <v>3095</v>
      </c>
      <c r="L265" s="16">
        <v>2611</v>
      </c>
      <c r="M265" s="29">
        <v>10552500</v>
      </c>
      <c r="N265" s="14"/>
    </row>
    <row r="266" spans="1:14" ht="12.75" customHeight="1">
      <c r="A266" s="30" t="s">
        <v>16</v>
      </c>
      <c r="B266" s="34">
        <f aca="true" t="shared" si="4" ref="B266:M266">SUM(B267:B313)</f>
        <v>26521</v>
      </c>
      <c r="C266" s="34">
        <f t="shared" si="4"/>
        <v>24507</v>
      </c>
      <c r="D266" s="34">
        <f t="shared" si="4"/>
        <v>92035100</v>
      </c>
      <c r="E266" s="34">
        <f t="shared" si="4"/>
        <v>7469</v>
      </c>
      <c r="F266" s="34">
        <f t="shared" si="4"/>
        <v>6689</v>
      </c>
      <c r="G266" s="34">
        <f t="shared" si="4"/>
        <v>28690300</v>
      </c>
      <c r="H266" s="34">
        <f t="shared" si="4"/>
        <v>16301</v>
      </c>
      <c r="I266" s="34">
        <f t="shared" si="4"/>
        <v>15245</v>
      </c>
      <c r="J266" s="34">
        <f t="shared" si="4"/>
        <v>54112100</v>
      </c>
      <c r="K266" s="34">
        <f t="shared" si="4"/>
        <v>2751</v>
      </c>
      <c r="L266" s="34">
        <f t="shared" si="4"/>
        <v>2573</v>
      </c>
      <c r="M266" s="35">
        <f t="shared" si="4"/>
        <v>9232700</v>
      </c>
      <c r="N266" s="14"/>
    </row>
    <row r="267" spans="1:14" ht="12.75" customHeight="1">
      <c r="A267" s="36" t="s">
        <v>17</v>
      </c>
      <c r="B267" s="64">
        <v>1254</v>
      </c>
      <c r="C267" s="64">
        <v>1211</v>
      </c>
      <c r="D267" s="64">
        <v>4318400</v>
      </c>
      <c r="E267" s="64">
        <v>151</v>
      </c>
      <c r="F267" s="64">
        <v>140</v>
      </c>
      <c r="G267" s="65">
        <v>592900</v>
      </c>
      <c r="H267" s="64">
        <v>1046</v>
      </c>
      <c r="I267" s="64">
        <v>1015</v>
      </c>
      <c r="J267" s="64">
        <v>3533600</v>
      </c>
      <c r="K267" s="64">
        <v>57</v>
      </c>
      <c r="L267" s="64">
        <v>56</v>
      </c>
      <c r="M267" s="66">
        <v>191900</v>
      </c>
      <c r="N267" s="14"/>
    </row>
    <row r="268" spans="1:14" ht="12.75" customHeight="1">
      <c r="A268" s="40" t="s">
        <v>18</v>
      </c>
      <c r="B268" s="64">
        <v>321</v>
      </c>
      <c r="C268" s="64">
        <v>306</v>
      </c>
      <c r="D268" s="64">
        <v>984300</v>
      </c>
      <c r="E268" s="64">
        <v>12</v>
      </c>
      <c r="F268" s="64">
        <v>9</v>
      </c>
      <c r="G268" s="65">
        <v>35800</v>
      </c>
      <c r="H268" s="64">
        <v>293</v>
      </c>
      <c r="I268" s="64">
        <v>283</v>
      </c>
      <c r="J268" s="64">
        <v>899700</v>
      </c>
      <c r="K268" s="64">
        <v>16</v>
      </c>
      <c r="L268" s="64">
        <v>14</v>
      </c>
      <c r="M268" s="66">
        <v>48800</v>
      </c>
      <c r="N268" s="14"/>
    </row>
    <row r="269" spans="1:14" ht="12.75" customHeight="1">
      <c r="A269" s="40" t="s">
        <v>20</v>
      </c>
      <c r="B269" s="64">
        <v>338</v>
      </c>
      <c r="C269" s="64">
        <v>330</v>
      </c>
      <c r="D269" s="64">
        <v>1081600</v>
      </c>
      <c r="E269" s="64">
        <v>37</v>
      </c>
      <c r="F269" s="64">
        <v>37</v>
      </c>
      <c r="G269" s="65">
        <v>110700</v>
      </c>
      <c r="H269" s="64">
        <v>277</v>
      </c>
      <c r="I269" s="64">
        <v>269</v>
      </c>
      <c r="J269" s="64">
        <v>894100</v>
      </c>
      <c r="K269" s="64">
        <v>24</v>
      </c>
      <c r="L269" s="64">
        <v>24</v>
      </c>
      <c r="M269" s="66">
        <v>76800</v>
      </c>
      <c r="N269" s="14"/>
    </row>
    <row r="270" spans="1:14" ht="12.75" customHeight="1">
      <c r="A270" s="40" t="s">
        <v>21</v>
      </c>
      <c r="B270" s="64">
        <v>292</v>
      </c>
      <c r="C270" s="64">
        <v>280</v>
      </c>
      <c r="D270" s="64">
        <v>958200</v>
      </c>
      <c r="E270" s="64">
        <v>54</v>
      </c>
      <c r="F270" s="64">
        <v>50</v>
      </c>
      <c r="G270" s="65">
        <v>179600</v>
      </c>
      <c r="H270" s="64">
        <v>224</v>
      </c>
      <c r="I270" s="64">
        <v>217</v>
      </c>
      <c r="J270" s="64">
        <v>735600</v>
      </c>
      <c r="K270" s="64">
        <v>14</v>
      </c>
      <c r="L270" s="64">
        <v>13</v>
      </c>
      <c r="M270" s="66">
        <v>43000</v>
      </c>
      <c r="N270" s="14"/>
    </row>
    <row r="271" spans="1:14" ht="12.75" customHeight="1">
      <c r="A271" s="41" t="s">
        <v>22</v>
      </c>
      <c r="B271" s="67">
        <v>306</v>
      </c>
      <c r="C271" s="67">
        <v>303</v>
      </c>
      <c r="D271" s="67">
        <v>1000800</v>
      </c>
      <c r="E271" s="67">
        <v>9</v>
      </c>
      <c r="F271" s="67">
        <v>9</v>
      </c>
      <c r="G271" s="68">
        <v>31900</v>
      </c>
      <c r="H271" s="67">
        <v>284</v>
      </c>
      <c r="I271" s="67">
        <v>281</v>
      </c>
      <c r="J271" s="67">
        <v>921600</v>
      </c>
      <c r="K271" s="67">
        <v>13</v>
      </c>
      <c r="L271" s="67">
        <v>13</v>
      </c>
      <c r="M271" s="69">
        <v>47300</v>
      </c>
      <c r="N271" s="14"/>
    </row>
    <row r="272" spans="1:14" ht="12.75" customHeight="1">
      <c r="A272" s="45" t="s">
        <v>23</v>
      </c>
      <c r="B272" s="64">
        <v>314</v>
      </c>
      <c r="C272" s="64">
        <v>312</v>
      </c>
      <c r="D272" s="64">
        <v>1058800</v>
      </c>
      <c r="E272" s="64">
        <v>39</v>
      </c>
      <c r="F272" s="64">
        <v>39</v>
      </c>
      <c r="G272" s="65">
        <v>124500</v>
      </c>
      <c r="H272" s="64">
        <v>263</v>
      </c>
      <c r="I272" s="64">
        <v>261</v>
      </c>
      <c r="J272" s="64">
        <v>897100</v>
      </c>
      <c r="K272" s="64">
        <v>12</v>
      </c>
      <c r="L272" s="64">
        <v>12</v>
      </c>
      <c r="M272" s="66">
        <v>37200</v>
      </c>
      <c r="N272" s="14"/>
    </row>
    <row r="273" spans="1:14" ht="12.75" customHeight="1">
      <c r="A273" s="46" t="s">
        <v>24</v>
      </c>
      <c r="B273" s="64">
        <v>756</v>
      </c>
      <c r="C273" s="64">
        <v>701</v>
      </c>
      <c r="D273" s="64">
        <v>2563200</v>
      </c>
      <c r="E273" s="64">
        <v>137</v>
      </c>
      <c r="F273" s="64">
        <v>106</v>
      </c>
      <c r="G273" s="65">
        <v>494300</v>
      </c>
      <c r="H273" s="64">
        <v>512</v>
      </c>
      <c r="I273" s="64">
        <v>477</v>
      </c>
      <c r="J273" s="64">
        <v>1716800</v>
      </c>
      <c r="K273" s="64">
        <v>107</v>
      </c>
      <c r="L273" s="64">
        <v>118</v>
      </c>
      <c r="M273" s="66">
        <v>352100</v>
      </c>
      <c r="N273" s="14"/>
    </row>
    <row r="274" spans="1:14" ht="12.75" customHeight="1">
      <c r="A274" s="46" t="s">
        <v>25</v>
      </c>
      <c r="B274" s="64">
        <v>662</v>
      </c>
      <c r="C274" s="64">
        <v>620</v>
      </c>
      <c r="D274" s="64">
        <v>2151800</v>
      </c>
      <c r="E274" s="64">
        <v>48</v>
      </c>
      <c r="F274" s="64">
        <v>43</v>
      </c>
      <c r="G274" s="65">
        <v>167400</v>
      </c>
      <c r="H274" s="64">
        <v>547</v>
      </c>
      <c r="I274" s="64">
        <v>512</v>
      </c>
      <c r="J274" s="64">
        <v>1755300</v>
      </c>
      <c r="K274" s="64">
        <v>67</v>
      </c>
      <c r="L274" s="64">
        <v>65</v>
      </c>
      <c r="M274" s="66">
        <v>229100</v>
      </c>
      <c r="N274" s="14"/>
    </row>
    <row r="275" spans="1:14" ht="12.75" customHeight="1">
      <c r="A275" s="46" t="s">
        <v>26</v>
      </c>
      <c r="B275" s="64">
        <v>443</v>
      </c>
      <c r="C275" s="64">
        <v>261</v>
      </c>
      <c r="D275" s="64">
        <v>1508100</v>
      </c>
      <c r="E275" s="64">
        <v>45</v>
      </c>
      <c r="F275" s="64">
        <v>32</v>
      </c>
      <c r="G275" s="65">
        <v>183100</v>
      </c>
      <c r="H275" s="64">
        <v>323</v>
      </c>
      <c r="I275" s="64">
        <v>180</v>
      </c>
      <c r="J275" s="64">
        <v>1054100</v>
      </c>
      <c r="K275" s="64">
        <v>75</v>
      </c>
      <c r="L275" s="64">
        <v>49</v>
      </c>
      <c r="M275" s="66">
        <v>270900</v>
      </c>
      <c r="N275" s="14"/>
    </row>
    <row r="276" spans="1:14" ht="12.75" customHeight="1">
      <c r="A276" s="47" t="s">
        <v>27</v>
      </c>
      <c r="B276" s="67">
        <v>387</v>
      </c>
      <c r="C276" s="67">
        <v>382</v>
      </c>
      <c r="D276" s="67">
        <v>1275700</v>
      </c>
      <c r="E276" s="67">
        <v>157</v>
      </c>
      <c r="F276" s="67">
        <v>156</v>
      </c>
      <c r="G276" s="68">
        <v>492500</v>
      </c>
      <c r="H276" s="67">
        <v>197</v>
      </c>
      <c r="I276" s="67">
        <v>195</v>
      </c>
      <c r="J276" s="67">
        <v>664900</v>
      </c>
      <c r="K276" s="67">
        <v>33</v>
      </c>
      <c r="L276" s="67">
        <v>31</v>
      </c>
      <c r="M276" s="69">
        <v>118300</v>
      </c>
      <c r="N276" s="14"/>
    </row>
    <row r="277" spans="1:14" ht="12.75" customHeight="1">
      <c r="A277" s="45" t="s">
        <v>28</v>
      </c>
      <c r="B277" s="64">
        <v>904</v>
      </c>
      <c r="C277" s="64">
        <v>888</v>
      </c>
      <c r="D277" s="64">
        <v>2896200</v>
      </c>
      <c r="E277" s="64">
        <v>69</v>
      </c>
      <c r="F277" s="64">
        <v>66</v>
      </c>
      <c r="G277" s="65">
        <v>250100</v>
      </c>
      <c r="H277" s="64">
        <v>707</v>
      </c>
      <c r="I277" s="64">
        <v>696</v>
      </c>
      <c r="J277" s="64">
        <v>2244500</v>
      </c>
      <c r="K277" s="64">
        <v>128</v>
      </c>
      <c r="L277" s="64">
        <v>126</v>
      </c>
      <c r="M277" s="66">
        <v>401600</v>
      </c>
      <c r="N277" s="14"/>
    </row>
    <row r="278" spans="1:14" ht="12.75" customHeight="1">
      <c r="A278" s="46" t="s">
        <v>29</v>
      </c>
      <c r="B278" s="64">
        <v>859</v>
      </c>
      <c r="C278" s="64">
        <v>816</v>
      </c>
      <c r="D278" s="64">
        <v>2873700</v>
      </c>
      <c r="E278" s="64">
        <v>169</v>
      </c>
      <c r="F278" s="64">
        <v>154</v>
      </c>
      <c r="G278" s="65">
        <v>604700</v>
      </c>
      <c r="H278" s="64">
        <v>599</v>
      </c>
      <c r="I278" s="64">
        <v>576</v>
      </c>
      <c r="J278" s="64">
        <v>1982900</v>
      </c>
      <c r="K278" s="64">
        <v>91</v>
      </c>
      <c r="L278" s="64">
        <v>86</v>
      </c>
      <c r="M278" s="66">
        <v>286100</v>
      </c>
      <c r="N278" s="14"/>
    </row>
    <row r="279" spans="1:14" ht="12.75" customHeight="1">
      <c r="A279" s="46" t="s">
        <v>30</v>
      </c>
      <c r="B279" s="64">
        <v>840</v>
      </c>
      <c r="C279" s="64">
        <v>795</v>
      </c>
      <c r="D279" s="64">
        <v>2780400</v>
      </c>
      <c r="E279" s="64">
        <v>42</v>
      </c>
      <c r="F279" s="64">
        <v>36</v>
      </c>
      <c r="G279" s="65">
        <v>146200</v>
      </c>
      <c r="H279" s="64">
        <v>697</v>
      </c>
      <c r="I279" s="64">
        <v>664</v>
      </c>
      <c r="J279" s="64">
        <v>2310500</v>
      </c>
      <c r="K279" s="64">
        <v>101</v>
      </c>
      <c r="L279" s="64">
        <v>95</v>
      </c>
      <c r="M279" s="66">
        <v>323700</v>
      </c>
      <c r="N279" s="14"/>
    </row>
    <row r="280" spans="1:14" ht="12.75" customHeight="1">
      <c r="A280" s="46" t="s">
        <v>31</v>
      </c>
      <c r="B280" s="64">
        <v>856</v>
      </c>
      <c r="C280" s="64">
        <v>812</v>
      </c>
      <c r="D280" s="64">
        <v>2918400</v>
      </c>
      <c r="E280" s="64">
        <v>76</v>
      </c>
      <c r="F280" s="64">
        <v>65</v>
      </c>
      <c r="G280" s="65">
        <v>284600</v>
      </c>
      <c r="H280" s="64">
        <v>658</v>
      </c>
      <c r="I280" s="64">
        <v>629</v>
      </c>
      <c r="J280" s="64">
        <v>2247200</v>
      </c>
      <c r="K280" s="64">
        <v>122</v>
      </c>
      <c r="L280" s="64">
        <v>118</v>
      </c>
      <c r="M280" s="66">
        <v>386600</v>
      </c>
      <c r="N280" s="14"/>
    </row>
    <row r="281" spans="1:14" ht="12.75" customHeight="1">
      <c r="A281" s="47" t="s">
        <v>32</v>
      </c>
      <c r="B281" s="67">
        <v>615</v>
      </c>
      <c r="C281" s="67">
        <v>504</v>
      </c>
      <c r="D281" s="67">
        <v>1995100</v>
      </c>
      <c r="E281" s="67">
        <v>153</v>
      </c>
      <c r="F281" s="67">
        <v>129</v>
      </c>
      <c r="G281" s="68">
        <v>527900</v>
      </c>
      <c r="H281" s="67">
        <v>429</v>
      </c>
      <c r="I281" s="67">
        <v>347</v>
      </c>
      <c r="J281" s="67">
        <v>1358900</v>
      </c>
      <c r="K281" s="67">
        <v>33</v>
      </c>
      <c r="L281" s="67">
        <v>28</v>
      </c>
      <c r="M281" s="69">
        <v>108300</v>
      </c>
      <c r="N281" s="14"/>
    </row>
    <row r="282" spans="1:14" ht="12.75" customHeight="1">
      <c r="A282" s="45" t="s">
        <v>33</v>
      </c>
      <c r="B282" s="64">
        <v>127</v>
      </c>
      <c r="C282" s="64">
        <v>126</v>
      </c>
      <c r="D282" s="64">
        <v>433500</v>
      </c>
      <c r="E282" s="64">
        <v>17</v>
      </c>
      <c r="F282" s="64">
        <v>17</v>
      </c>
      <c r="G282" s="65">
        <v>54300</v>
      </c>
      <c r="H282" s="64">
        <v>85</v>
      </c>
      <c r="I282" s="64">
        <v>84</v>
      </c>
      <c r="J282" s="64">
        <v>302300</v>
      </c>
      <c r="K282" s="64">
        <v>25</v>
      </c>
      <c r="L282" s="64">
        <v>25</v>
      </c>
      <c r="M282" s="66">
        <v>76900</v>
      </c>
      <c r="N282" s="14"/>
    </row>
    <row r="283" spans="1:14" ht="12.75" customHeight="1">
      <c r="A283" s="46" t="s">
        <v>34</v>
      </c>
      <c r="B283" s="64">
        <v>139</v>
      </c>
      <c r="C283" s="64">
        <v>139</v>
      </c>
      <c r="D283" s="64">
        <v>443500</v>
      </c>
      <c r="E283" s="64">
        <v>20</v>
      </c>
      <c r="F283" s="64">
        <v>20</v>
      </c>
      <c r="G283" s="65">
        <v>66200</v>
      </c>
      <c r="H283" s="64">
        <v>96</v>
      </c>
      <c r="I283" s="64">
        <v>96</v>
      </c>
      <c r="J283" s="64">
        <v>307200</v>
      </c>
      <c r="K283" s="64">
        <v>23</v>
      </c>
      <c r="L283" s="64">
        <v>23</v>
      </c>
      <c r="M283" s="66">
        <v>70100</v>
      </c>
      <c r="N283" s="14"/>
    </row>
    <row r="284" spans="1:14" ht="12.75" customHeight="1">
      <c r="A284" s="46" t="s">
        <v>35</v>
      </c>
      <c r="B284" s="64">
        <v>228</v>
      </c>
      <c r="C284" s="64">
        <v>215</v>
      </c>
      <c r="D284" s="64">
        <v>915200</v>
      </c>
      <c r="E284" s="64">
        <v>85</v>
      </c>
      <c r="F284" s="64">
        <v>79</v>
      </c>
      <c r="G284" s="65">
        <v>394300</v>
      </c>
      <c r="H284" s="64">
        <v>121</v>
      </c>
      <c r="I284" s="64">
        <v>114</v>
      </c>
      <c r="J284" s="64">
        <v>451300</v>
      </c>
      <c r="K284" s="64">
        <v>22</v>
      </c>
      <c r="L284" s="64">
        <v>22</v>
      </c>
      <c r="M284" s="66">
        <v>69600</v>
      </c>
      <c r="N284" s="14"/>
    </row>
    <row r="285" spans="1:14" ht="12.75" customHeight="1">
      <c r="A285" s="46" t="s">
        <v>36</v>
      </c>
      <c r="B285" s="64">
        <v>415</v>
      </c>
      <c r="C285" s="64">
        <v>390</v>
      </c>
      <c r="D285" s="64">
        <v>1409300</v>
      </c>
      <c r="E285" s="64">
        <v>75</v>
      </c>
      <c r="F285" s="64">
        <v>72</v>
      </c>
      <c r="G285" s="65">
        <v>263300</v>
      </c>
      <c r="H285" s="64">
        <v>286</v>
      </c>
      <c r="I285" s="64">
        <v>265</v>
      </c>
      <c r="J285" s="64">
        <v>965800</v>
      </c>
      <c r="K285" s="64">
        <v>54</v>
      </c>
      <c r="L285" s="64">
        <v>53</v>
      </c>
      <c r="M285" s="66">
        <v>180200</v>
      </c>
      <c r="N285" s="14"/>
    </row>
    <row r="286" spans="1:14" ht="12.75" customHeight="1">
      <c r="A286" s="47" t="s">
        <v>37</v>
      </c>
      <c r="B286" s="67">
        <v>779</v>
      </c>
      <c r="C286" s="67">
        <v>770</v>
      </c>
      <c r="D286" s="67">
        <v>2720300</v>
      </c>
      <c r="E286" s="67">
        <v>245</v>
      </c>
      <c r="F286" s="67">
        <v>241</v>
      </c>
      <c r="G286" s="68">
        <v>926700</v>
      </c>
      <c r="H286" s="67">
        <v>413</v>
      </c>
      <c r="I286" s="67">
        <v>411</v>
      </c>
      <c r="J286" s="67">
        <v>1397900</v>
      </c>
      <c r="K286" s="67">
        <v>121</v>
      </c>
      <c r="L286" s="67">
        <v>118</v>
      </c>
      <c r="M286" s="69">
        <v>395700</v>
      </c>
      <c r="N286" s="14"/>
    </row>
    <row r="287" spans="1:14" ht="12.75" customHeight="1">
      <c r="A287" s="45" t="s">
        <v>38</v>
      </c>
      <c r="B287" s="64">
        <v>422</v>
      </c>
      <c r="C287" s="64">
        <v>384</v>
      </c>
      <c r="D287" s="64">
        <v>1553200</v>
      </c>
      <c r="E287" s="64">
        <v>177</v>
      </c>
      <c r="F287" s="64">
        <v>153</v>
      </c>
      <c r="G287" s="65">
        <v>693500</v>
      </c>
      <c r="H287" s="64">
        <v>183</v>
      </c>
      <c r="I287" s="64">
        <v>173</v>
      </c>
      <c r="J287" s="64">
        <v>655700</v>
      </c>
      <c r="K287" s="64">
        <v>62</v>
      </c>
      <c r="L287" s="64">
        <v>58</v>
      </c>
      <c r="M287" s="66">
        <v>204000</v>
      </c>
      <c r="N287" s="14"/>
    </row>
    <row r="288" spans="1:14" ht="12.75" customHeight="1">
      <c r="A288" s="46" t="s">
        <v>39</v>
      </c>
      <c r="B288" s="64">
        <v>737</v>
      </c>
      <c r="C288" s="64">
        <v>685</v>
      </c>
      <c r="D288" s="64">
        <v>2679900</v>
      </c>
      <c r="E288" s="64">
        <v>272</v>
      </c>
      <c r="F288" s="64">
        <v>235</v>
      </c>
      <c r="G288" s="65">
        <v>1137200</v>
      </c>
      <c r="H288" s="64">
        <v>390</v>
      </c>
      <c r="I288" s="64">
        <v>376</v>
      </c>
      <c r="J288" s="64">
        <v>1290000</v>
      </c>
      <c r="K288" s="64">
        <v>75</v>
      </c>
      <c r="L288" s="64">
        <v>74</v>
      </c>
      <c r="M288" s="66">
        <v>252700</v>
      </c>
      <c r="N288" s="14"/>
    </row>
    <row r="289" spans="1:14" ht="12.75" customHeight="1">
      <c r="A289" s="46" t="s">
        <v>40</v>
      </c>
      <c r="B289" s="64">
        <v>546</v>
      </c>
      <c r="C289" s="64">
        <v>519</v>
      </c>
      <c r="D289" s="64">
        <v>1897800</v>
      </c>
      <c r="E289" s="64">
        <v>108</v>
      </c>
      <c r="F289" s="64">
        <v>101</v>
      </c>
      <c r="G289" s="65">
        <v>409800</v>
      </c>
      <c r="H289" s="64">
        <v>374</v>
      </c>
      <c r="I289" s="64">
        <v>359</v>
      </c>
      <c r="J289" s="64">
        <v>1264800</v>
      </c>
      <c r="K289" s="64">
        <v>64</v>
      </c>
      <c r="L289" s="64">
        <v>59</v>
      </c>
      <c r="M289" s="66">
        <v>223200</v>
      </c>
      <c r="N289" s="14"/>
    </row>
    <row r="290" spans="1:14" ht="12.75" customHeight="1">
      <c r="A290" s="46" t="s">
        <v>41</v>
      </c>
      <c r="B290" s="64">
        <v>567</v>
      </c>
      <c r="C290" s="64">
        <v>558</v>
      </c>
      <c r="D290" s="64">
        <v>1843500</v>
      </c>
      <c r="E290" s="64">
        <v>179</v>
      </c>
      <c r="F290" s="64">
        <v>173</v>
      </c>
      <c r="G290" s="65">
        <v>618900</v>
      </c>
      <c r="H290" s="64">
        <v>353</v>
      </c>
      <c r="I290" s="64">
        <v>350</v>
      </c>
      <c r="J290" s="64">
        <v>1119700</v>
      </c>
      <c r="K290" s="64">
        <v>35</v>
      </c>
      <c r="L290" s="64">
        <v>35</v>
      </c>
      <c r="M290" s="66">
        <v>104900</v>
      </c>
      <c r="N290" s="14"/>
    </row>
    <row r="291" spans="1:14" ht="12.75" customHeight="1">
      <c r="A291" s="47" t="s">
        <v>42</v>
      </c>
      <c r="B291" s="67">
        <v>303</v>
      </c>
      <c r="C291" s="67">
        <v>282</v>
      </c>
      <c r="D291" s="67">
        <v>1083300</v>
      </c>
      <c r="E291" s="67">
        <v>93</v>
      </c>
      <c r="F291" s="67">
        <v>81</v>
      </c>
      <c r="G291" s="68">
        <v>371700</v>
      </c>
      <c r="H291" s="67">
        <v>183</v>
      </c>
      <c r="I291" s="67">
        <v>174</v>
      </c>
      <c r="J291" s="67">
        <v>619300</v>
      </c>
      <c r="K291" s="67">
        <v>27</v>
      </c>
      <c r="L291" s="67">
        <v>27</v>
      </c>
      <c r="M291" s="69">
        <v>92300</v>
      </c>
      <c r="N291" s="14"/>
    </row>
    <row r="292" spans="1:14" ht="12.75" customHeight="1">
      <c r="A292" s="45" t="s">
        <v>43</v>
      </c>
      <c r="B292" s="64">
        <v>419</v>
      </c>
      <c r="C292" s="64">
        <v>391</v>
      </c>
      <c r="D292" s="64">
        <v>1583300</v>
      </c>
      <c r="E292" s="64">
        <v>163</v>
      </c>
      <c r="F292" s="64">
        <v>146</v>
      </c>
      <c r="G292" s="65">
        <v>705900</v>
      </c>
      <c r="H292" s="64">
        <v>220</v>
      </c>
      <c r="I292" s="64">
        <v>215</v>
      </c>
      <c r="J292" s="64">
        <v>751800</v>
      </c>
      <c r="K292" s="64">
        <v>36</v>
      </c>
      <c r="L292" s="64">
        <v>30</v>
      </c>
      <c r="M292" s="66">
        <v>125600</v>
      </c>
      <c r="N292" s="14"/>
    </row>
    <row r="293" spans="1:14" ht="12.75" customHeight="1">
      <c r="A293" s="46" t="s">
        <v>44</v>
      </c>
      <c r="B293" s="64">
        <v>302</v>
      </c>
      <c r="C293" s="64">
        <v>287</v>
      </c>
      <c r="D293" s="64">
        <v>1041400</v>
      </c>
      <c r="E293" s="64">
        <v>64</v>
      </c>
      <c r="F293" s="64">
        <v>55</v>
      </c>
      <c r="G293" s="65">
        <v>243600</v>
      </c>
      <c r="H293" s="64">
        <v>212</v>
      </c>
      <c r="I293" s="64">
        <v>206</v>
      </c>
      <c r="J293" s="64">
        <v>707000</v>
      </c>
      <c r="K293" s="64">
        <v>26</v>
      </c>
      <c r="L293" s="64">
        <v>26</v>
      </c>
      <c r="M293" s="66">
        <v>90800</v>
      </c>
      <c r="N293" s="14"/>
    </row>
    <row r="294" spans="1:14" ht="12.75" customHeight="1">
      <c r="A294" s="46" t="s">
        <v>45</v>
      </c>
      <c r="B294" s="64">
        <v>844</v>
      </c>
      <c r="C294" s="64">
        <v>801</v>
      </c>
      <c r="D294" s="64">
        <v>3038600</v>
      </c>
      <c r="E294" s="64">
        <v>303</v>
      </c>
      <c r="F294" s="64">
        <v>274</v>
      </c>
      <c r="G294" s="65">
        <v>1181100</v>
      </c>
      <c r="H294" s="64">
        <v>481</v>
      </c>
      <c r="I294" s="64">
        <v>469</v>
      </c>
      <c r="J294" s="64">
        <v>1654100</v>
      </c>
      <c r="K294" s="64">
        <v>60</v>
      </c>
      <c r="L294" s="64">
        <v>58</v>
      </c>
      <c r="M294" s="66">
        <v>203400</v>
      </c>
      <c r="N294" s="14"/>
    </row>
    <row r="295" spans="1:14" ht="12.75" customHeight="1">
      <c r="A295" s="46" t="s">
        <v>46</v>
      </c>
      <c r="B295" s="64">
        <v>159</v>
      </c>
      <c r="C295" s="64">
        <v>156</v>
      </c>
      <c r="D295" s="64">
        <v>616300</v>
      </c>
      <c r="E295" s="64">
        <v>59</v>
      </c>
      <c r="F295" s="64">
        <v>56</v>
      </c>
      <c r="G295" s="65">
        <v>258100</v>
      </c>
      <c r="H295" s="64">
        <v>80</v>
      </c>
      <c r="I295" s="64">
        <v>80</v>
      </c>
      <c r="J295" s="64">
        <v>285800</v>
      </c>
      <c r="K295" s="64">
        <v>20</v>
      </c>
      <c r="L295" s="64">
        <v>20</v>
      </c>
      <c r="M295" s="66">
        <v>72400</v>
      </c>
      <c r="N295" s="14"/>
    </row>
    <row r="296" spans="1:14" ht="12.75" customHeight="1">
      <c r="A296" s="47" t="s">
        <v>47</v>
      </c>
      <c r="B296" s="67">
        <v>558</v>
      </c>
      <c r="C296" s="67">
        <v>533</v>
      </c>
      <c r="D296" s="67">
        <v>1956200</v>
      </c>
      <c r="E296" s="67">
        <v>180</v>
      </c>
      <c r="F296" s="67">
        <v>163</v>
      </c>
      <c r="G296" s="68">
        <v>719200</v>
      </c>
      <c r="H296" s="67">
        <v>345</v>
      </c>
      <c r="I296" s="67">
        <v>337</v>
      </c>
      <c r="J296" s="67">
        <v>1133100</v>
      </c>
      <c r="K296" s="67">
        <v>33</v>
      </c>
      <c r="L296" s="67">
        <v>33</v>
      </c>
      <c r="M296" s="69">
        <v>103900</v>
      </c>
      <c r="N296" s="14"/>
    </row>
    <row r="297" spans="1:14" ht="12.75" customHeight="1">
      <c r="A297" s="45" t="s">
        <v>48</v>
      </c>
      <c r="B297" s="64">
        <v>365</v>
      </c>
      <c r="C297" s="64">
        <v>345</v>
      </c>
      <c r="D297" s="64">
        <v>1359500</v>
      </c>
      <c r="E297" s="64">
        <v>214</v>
      </c>
      <c r="F297" s="64">
        <v>195</v>
      </c>
      <c r="G297" s="65">
        <v>888800</v>
      </c>
      <c r="H297" s="64">
        <v>116</v>
      </c>
      <c r="I297" s="64">
        <v>115</v>
      </c>
      <c r="J297" s="64">
        <v>361000</v>
      </c>
      <c r="K297" s="64">
        <v>35</v>
      </c>
      <c r="L297" s="64">
        <v>35</v>
      </c>
      <c r="M297" s="66">
        <v>109700</v>
      </c>
      <c r="N297" s="14"/>
    </row>
    <row r="298" spans="1:14" ht="12.75" customHeight="1">
      <c r="A298" s="46" t="s">
        <v>49</v>
      </c>
      <c r="B298" s="64">
        <v>565</v>
      </c>
      <c r="C298" s="64">
        <v>544</v>
      </c>
      <c r="D298" s="64">
        <v>2012100</v>
      </c>
      <c r="E298" s="64">
        <v>314</v>
      </c>
      <c r="F298" s="64">
        <v>302</v>
      </c>
      <c r="G298" s="65">
        <v>1163600</v>
      </c>
      <c r="H298" s="64">
        <v>225</v>
      </c>
      <c r="I298" s="64">
        <v>220</v>
      </c>
      <c r="J298" s="64">
        <v>759100</v>
      </c>
      <c r="K298" s="64">
        <v>26</v>
      </c>
      <c r="L298" s="64">
        <v>22</v>
      </c>
      <c r="M298" s="66">
        <v>89400</v>
      </c>
      <c r="N298" s="14"/>
    </row>
    <row r="299" spans="1:14" ht="12.75" customHeight="1">
      <c r="A299" s="46" t="s">
        <v>50</v>
      </c>
      <c r="B299" s="64">
        <v>778</v>
      </c>
      <c r="C299" s="64">
        <v>740</v>
      </c>
      <c r="D299" s="64">
        <v>2845600</v>
      </c>
      <c r="E299" s="64">
        <v>327</v>
      </c>
      <c r="F299" s="64">
        <v>302</v>
      </c>
      <c r="G299" s="65">
        <v>1327100</v>
      </c>
      <c r="H299" s="64">
        <v>365</v>
      </c>
      <c r="I299" s="64">
        <v>356</v>
      </c>
      <c r="J299" s="64">
        <v>1211900</v>
      </c>
      <c r="K299" s="64">
        <v>86</v>
      </c>
      <c r="L299" s="64">
        <v>82</v>
      </c>
      <c r="M299" s="66">
        <v>306600</v>
      </c>
      <c r="N299" s="14"/>
    </row>
    <row r="300" spans="1:14" ht="12.75" customHeight="1">
      <c r="A300" s="46" t="s">
        <v>51</v>
      </c>
      <c r="B300" s="64">
        <v>799</v>
      </c>
      <c r="C300" s="64">
        <v>409</v>
      </c>
      <c r="D300" s="64">
        <v>3201300</v>
      </c>
      <c r="E300" s="64">
        <v>463</v>
      </c>
      <c r="F300" s="64">
        <v>320</v>
      </c>
      <c r="G300" s="65">
        <v>2073700</v>
      </c>
      <c r="H300" s="64">
        <v>268</v>
      </c>
      <c r="I300" s="64">
        <v>64</v>
      </c>
      <c r="J300" s="64">
        <v>886600</v>
      </c>
      <c r="K300" s="64">
        <v>68</v>
      </c>
      <c r="L300" s="64">
        <v>25</v>
      </c>
      <c r="M300" s="66">
        <v>241000</v>
      </c>
      <c r="N300" s="14"/>
    </row>
    <row r="301" spans="1:14" ht="12.75" customHeight="1">
      <c r="A301" s="47" t="s">
        <v>52</v>
      </c>
      <c r="B301" s="67">
        <v>458</v>
      </c>
      <c r="C301" s="67">
        <v>446</v>
      </c>
      <c r="D301" s="67">
        <v>1618000</v>
      </c>
      <c r="E301" s="67">
        <v>236</v>
      </c>
      <c r="F301" s="67">
        <v>225</v>
      </c>
      <c r="G301" s="68">
        <v>847800</v>
      </c>
      <c r="H301" s="67">
        <v>195</v>
      </c>
      <c r="I301" s="67">
        <v>194</v>
      </c>
      <c r="J301" s="67">
        <v>677900</v>
      </c>
      <c r="K301" s="67">
        <v>27</v>
      </c>
      <c r="L301" s="67">
        <v>27</v>
      </c>
      <c r="M301" s="69">
        <v>92300</v>
      </c>
      <c r="N301" s="14"/>
    </row>
    <row r="302" spans="1:14" ht="12.75" customHeight="1">
      <c r="A302" s="45" t="s">
        <v>53</v>
      </c>
      <c r="B302" s="64">
        <v>344</v>
      </c>
      <c r="C302" s="64">
        <v>327</v>
      </c>
      <c r="D302" s="64">
        <v>1232600</v>
      </c>
      <c r="E302" s="64">
        <v>121</v>
      </c>
      <c r="F302" s="64">
        <v>111</v>
      </c>
      <c r="G302" s="65">
        <v>484500</v>
      </c>
      <c r="H302" s="64">
        <v>203</v>
      </c>
      <c r="I302" s="64">
        <v>196</v>
      </c>
      <c r="J302" s="64">
        <v>680500</v>
      </c>
      <c r="K302" s="64">
        <v>20</v>
      </c>
      <c r="L302" s="64">
        <v>20</v>
      </c>
      <c r="M302" s="66">
        <v>67600</v>
      </c>
      <c r="N302" s="14"/>
    </row>
    <row r="303" spans="1:14" ht="12.75" customHeight="1">
      <c r="A303" s="46" t="s">
        <v>54</v>
      </c>
      <c r="B303" s="64">
        <v>260</v>
      </c>
      <c r="C303" s="64">
        <v>240</v>
      </c>
      <c r="D303" s="64">
        <v>988200</v>
      </c>
      <c r="E303" s="64">
        <v>102</v>
      </c>
      <c r="F303" s="64">
        <v>85</v>
      </c>
      <c r="G303" s="65">
        <v>445800</v>
      </c>
      <c r="H303" s="64">
        <v>124</v>
      </c>
      <c r="I303" s="64">
        <v>121</v>
      </c>
      <c r="J303" s="64">
        <v>420200</v>
      </c>
      <c r="K303" s="64">
        <v>34</v>
      </c>
      <c r="L303" s="64">
        <v>34</v>
      </c>
      <c r="M303" s="66">
        <v>122200</v>
      </c>
      <c r="N303" s="14"/>
    </row>
    <row r="304" spans="1:14" ht="12.75" customHeight="1">
      <c r="A304" s="46" t="s">
        <v>55</v>
      </c>
      <c r="B304" s="64">
        <v>790</v>
      </c>
      <c r="C304" s="64">
        <v>726</v>
      </c>
      <c r="D304" s="64">
        <v>2961000</v>
      </c>
      <c r="E304" s="64">
        <v>270</v>
      </c>
      <c r="F304" s="64">
        <v>228</v>
      </c>
      <c r="G304" s="65">
        <v>1173000</v>
      </c>
      <c r="H304" s="64">
        <v>411</v>
      </c>
      <c r="I304" s="64">
        <v>391</v>
      </c>
      <c r="J304" s="64">
        <v>1414500</v>
      </c>
      <c r="K304" s="64">
        <v>109</v>
      </c>
      <c r="L304" s="64">
        <v>107</v>
      </c>
      <c r="M304" s="66">
        <v>373500</v>
      </c>
      <c r="N304" s="14"/>
    </row>
    <row r="305" spans="1:14" ht="12.75" customHeight="1">
      <c r="A305" s="46" t="s">
        <v>56</v>
      </c>
      <c r="B305" s="64">
        <v>1218</v>
      </c>
      <c r="C305" s="64">
        <v>1153</v>
      </c>
      <c r="D305" s="64">
        <v>4119000</v>
      </c>
      <c r="E305" s="64">
        <v>552</v>
      </c>
      <c r="F305" s="64">
        <v>514</v>
      </c>
      <c r="G305" s="65">
        <v>1952000</v>
      </c>
      <c r="H305" s="64">
        <v>547</v>
      </c>
      <c r="I305" s="64">
        <v>524</v>
      </c>
      <c r="J305" s="64">
        <v>1761300</v>
      </c>
      <c r="K305" s="64">
        <v>119</v>
      </c>
      <c r="L305" s="64">
        <v>115</v>
      </c>
      <c r="M305" s="66">
        <v>405700</v>
      </c>
      <c r="N305" s="14"/>
    </row>
    <row r="306" spans="1:14" ht="12.75" customHeight="1">
      <c r="A306" s="47" t="s">
        <v>57</v>
      </c>
      <c r="B306" s="67">
        <v>913</v>
      </c>
      <c r="C306" s="67">
        <v>884</v>
      </c>
      <c r="D306" s="67">
        <v>2993700</v>
      </c>
      <c r="E306" s="67">
        <v>237</v>
      </c>
      <c r="F306" s="67">
        <v>228</v>
      </c>
      <c r="G306" s="68">
        <v>825500</v>
      </c>
      <c r="H306" s="67">
        <v>536</v>
      </c>
      <c r="I306" s="67">
        <v>522</v>
      </c>
      <c r="J306" s="67">
        <v>1711000</v>
      </c>
      <c r="K306" s="67">
        <v>140</v>
      </c>
      <c r="L306" s="67">
        <v>134</v>
      </c>
      <c r="M306" s="69">
        <v>457200</v>
      </c>
      <c r="N306" s="14"/>
    </row>
    <row r="307" spans="1:14" ht="12.75" customHeight="1">
      <c r="A307" s="45" t="s">
        <v>58</v>
      </c>
      <c r="B307" s="64">
        <v>279</v>
      </c>
      <c r="C307" s="64">
        <v>270</v>
      </c>
      <c r="D307" s="64">
        <v>989700</v>
      </c>
      <c r="E307" s="64">
        <v>152</v>
      </c>
      <c r="F307" s="64">
        <v>146</v>
      </c>
      <c r="G307" s="65">
        <v>562600</v>
      </c>
      <c r="H307" s="64">
        <v>107</v>
      </c>
      <c r="I307" s="64">
        <v>104</v>
      </c>
      <c r="J307" s="64">
        <v>358900</v>
      </c>
      <c r="K307" s="64">
        <v>20</v>
      </c>
      <c r="L307" s="64">
        <v>20</v>
      </c>
      <c r="M307" s="66">
        <v>68200</v>
      </c>
      <c r="N307" s="14"/>
    </row>
    <row r="308" spans="1:14" ht="12.75" customHeight="1">
      <c r="A308" s="46" t="s">
        <v>59</v>
      </c>
      <c r="B308" s="64">
        <v>368</v>
      </c>
      <c r="C308" s="64">
        <v>338</v>
      </c>
      <c r="D308" s="64">
        <v>1399000</v>
      </c>
      <c r="E308" s="64">
        <v>173</v>
      </c>
      <c r="F308" s="64">
        <v>156</v>
      </c>
      <c r="G308" s="65">
        <v>711900</v>
      </c>
      <c r="H308" s="64">
        <v>173</v>
      </c>
      <c r="I308" s="64">
        <v>162</v>
      </c>
      <c r="J308" s="64">
        <v>615500</v>
      </c>
      <c r="K308" s="64">
        <v>22</v>
      </c>
      <c r="L308" s="64">
        <v>20</v>
      </c>
      <c r="M308" s="66">
        <v>71600</v>
      </c>
      <c r="N308" s="14"/>
    </row>
    <row r="309" spans="1:14" ht="12.75" customHeight="1">
      <c r="A309" s="46" t="s">
        <v>60</v>
      </c>
      <c r="B309" s="64">
        <v>723</v>
      </c>
      <c r="C309" s="64">
        <v>518</v>
      </c>
      <c r="D309" s="64">
        <v>2548900</v>
      </c>
      <c r="E309" s="64">
        <v>218</v>
      </c>
      <c r="F309" s="64">
        <v>156</v>
      </c>
      <c r="G309" s="65">
        <v>867800</v>
      </c>
      <c r="H309" s="64">
        <v>408</v>
      </c>
      <c r="I309" s="64">
        <v>292</v>
      </c>
      <c r="J309" s="64">
        <v>1365200</v>
      </c>
      <c r="K309" s="64">
        <v>97</v>
      </c>
      <c r="L309" s="64">
        <v>70</v>
      </c>
      <c r="M309" s="66">
        <v>315900</v>
      </c>
      <c r="N309" s="14"/>
    </row>
    <row r="310" spans="1:14" ht="12.75" customHeight="1">
      <c r="A310" s="46" t="s">
        <v>61</v>
      </c>
      <c r="B310" s="64">
        <v>673</v>
      </c>
      <c r="C310" s="64">
        <v>630</v>
      </c>
      <c r="D310" s="64">
        <v>2304500</v>
      </c>
      <c r="E310" s="64">
        <v>238</v>
      </c>
      <c r="F310" s="64">
        <v>214</v>
      </c>
      <c r="G310" s="65">
        <v>871400</v>
      </c>
      <c r="H310" s="64">
        <v>380</v>
      </c>
      <c r="I310" s="64">
        <v>363</v>
      </c>
      <c r="J310" s="64">
        <v>1243800</v>
      </c>
      <c r="K310" s="64">
        <v>55</v>
      </c>
      <c r="L310" s="64">
        <v>53</v>
      </c>
      <c r="M310" s="66">
        <v>189300</v>
      </c>
      <c r="N310" s="14"/>
    </row>
    <row r="311" spans="1:14" ht="12.75" customHeight="1">
      <c r="A311" s="47" t="s">
        <v>62</v>
      </c>
      <c r="B311" s="67">
        <v>968</v>
      </c>
      <c r="C311" s="67">
        <v>906</v>
      </c>
      <c r="D311" s="67">
        <v>3309800</v>
      </c>
      <c r="E311" s="67">
        <v>263</v>
      </c>
      <c r="F311" s="67">
        <v>234</v>
      </c>
      <c r="G311" s="68">
        <v>964300</v>
      </c>
      <c r="H311" s="67">
        <v>559</v>
      </c>
      <c r="I311" s="67">
        <v>533</v>
      </c>
      <c r="J311" s="67">
        <v>1852300</v>
      </c>
      <c r="K311" s="67">
        <v>146</v>
      </c>
      <c r="L311" s="67">
        <v>139</v>
      </c>
      <c r="M311" s="69">
        <v>493200</v>
      </c>
      <c r="N311" s="14"/>
    </row>
    <row r="312" spans="1:14" ht="12.75" customHeight="1">
      <c r="A312" s="46" t="s">
        <v>63</v>
      </c>
      <c r="B312" s="64">
        <v>1172</v>
      </c>
      <c r="C312" s="64">
        <v>1124</v>
      </c>
      <c r="D312" s="64">
        <v>4036200</v>
      </c>
      <c r="E312" s="64">
        <v>297</v>
      </c>
      <c r="F312" s="64">
        <v>284</v>
      </c>
      <c r="G312" s="65">
        <v>1066900</v>
      </c>
      <c r="H312" s="64">
        <v>718</v>
      </c>
      <c r="I312" s="64">
        <v>692</v>
      </c>
      <c r="J312" s="64">
        <v>2371400</v>
      </c>
      <c r="K312" s="64">
        <v>157</v>
      </c>
      <c r="L312" s="64">
        <v>148</v>
      </c>
      <c r="M312" s="66">
        <v>597900</v>
      </c>
      <c r="N312" s="14"/>
    </row>
    <row r="313" spans="1:14" ht="12.75" customHeight="1">
      <c r="A313" s="49" t="s">
        <v>64</v>
      </c>
      <c r="B313" s="70">
        <v>156</v>
      </c>
      <c r="C313" s="70">
        <v>150</v>
      </c>
      <c r="D313" s="70">
        <v>536000</v>
      </c>
      <c r="E313" s="70">
        <v>54</v>
      </c>
      <c r="F313" s="70">
        <v>52</v>
      </c>
      <c r="G313" s="71">
        <v>193600</v>
      </c>
      <c r="H313" s="70">
        <v>88</v>
      </c>
      <c r="I313" s="70">
        <v>85</v>
      </c>
      <c r="J313" s="70">
        <v>298400</v>
      </c>
      <c r="K313" s="70">
        <v>14</v>
      </c>
      <c r="L313" s="70">
        <v>13</v>
      </c>
      <c r="M313" s="72">
        <v>44000</v>
      </c>
      <c r="N313" s="14"/>
    </row>
    <row r="314" spans="1:14" ht="12.75" customHeight="1">
      <c r="A314" s="53" t="s">
        <v>77</v>
      </c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5"/>
      <c r="M314" s="54"/>
      <c r="N314" s="56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4" manualBreakCount="4">
    <brk id="63" max="12" man="1"/>
    <brk id="126" max="12" man="1"/>
    <brk id="189" max="12" man="1"/>
    <brk id="25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4:U62"/>
  <sheetViews>
    <sheetView workbookViewId="0" topLeftCell="A1">
      <selection activeCell="E9" sqref="E9"/>
    </sheetView>
  </sheetViews>
  <sheetFormatPr defaultColWidth="17.875" defaultRowHeight="12.75" customHeight="1"/>
  <cols>
    <col min="1" max="1" width="18.875" style="3" customWidth="1"/>
    <col min="2" max="2" width="11.875" style="2" customWidth="1"/>
    <col min="3" max="3" width="10.875" style="2" customWidth="1"/>
    <col min="4" max="4" width="15.875" style="2" customWidth="1"/>
    <col min="5" max="5" width="11.875" style="2" customWidth="1"/>
    <col min="6" max="6" width="10.875" style="2" customWidth="1"/>
    <col min="7" max="7" width="15.875" style="2" customWidth="1"/>
    <col min="8" max="8" width="11.875" style="2" customWidth="1"/>
    <col min="9" max="9" width="10.875" style="2" customWidth="1"/>
    <col min="10" max="10" width="15.875" style="2" customWidth="1"/>
    <col min="11" max="11" width="11.875" style="2" customWidth="1"/>
    <col min="12" max="12" width="10.875" style="2" customWidth="1"/>
    <col min="13" max="13" width="15.875" style="2" customWidth="1"/>
    <col min="14" max="16384" width="15.875" style="3" customWidth="1"/>
  </cols>
  <sheetData>
    <row r="4" ht="12.75" customHeight="1">
      <c r="A4" s="1" t="s">
        <v>0</v>
      </c>
    </row>
    <row r="5" spans="1:21" ht="12.75" customHeight="1">
      <c r="A5" s="4"/>
      <c r="B5" s="5" t="s">
        <v>78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4"/>
      <c r="O5" s="4"/>
      <c r="P5" s="4"/>
      <c r="Q5" s="4"/>
      <c r="R5" s="4"/>
      <c r="S5" s="4"/>
      <c r="T5" s="4"/>
      <c r="U5" s="4"/>
    </row>
    <row r="6" spans="1:21" ht="12.7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9" t="s">
        <v>79</v>
      </c>
      <c r="M6" s="73"/>
      <c r="N6" s="4"/>
      <c r="O6" s="4"/>
      <c r="P6" s="4"/>
      <c r="Q6" s="4"/>
      <c r="R6" s="4"/>
      <c r="S6" s="4"/>
      <c r="T6" s="4"/>
      <c r="U6" s="4"/>
    </row>
    <row r="7" spans="1:14" ht="12.75" customHeight="1">
      <c r="A7" s="10"/>
      <c r="B7" s="11"/>
      <c r="C7" s="12" t="s">
        <v>80</v>
      </c>
      <c r="D7" s="12"/>
      <c r="E7" s="12"/>
      <c r="H7" s="12"/>
      <c r="I7" s="12" t="s">
        <v>133</v>
      </c>
      <c r="N7" s="14"/>
    </row>
    <row r="8" spans="1:14" ht="12.75" customHeight="1">
      <c r="A8" s="15" t="s">
        <v>4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4"/>
    </row>
    <row r="9" spans="1:14" ht="12.75" customHeight="1">
      <c r="A9" s="19"/>
      <c r="B9" s="21" t="s">
        <v>81</v>
      </c>
      <c r="C9" s="17"/>
      <c r="D9" s="17"/>
      <c r="E9" s="21" t="s">
        <v>82</v>
      </c>
      <c r="F9" s="17"/>
      <c r="G9" s="74"/>
      <c r="H9" s="75" t="s">
        <v>83</v>
      </c>
      <c r="I9" s="17"/>
      <c r="J9" s="17"/>
      <c r="K9" s="21" t="s">
        <v>84</v>
      </c>
      <c r="L9" s="17"/>
      <c r="M9" s="17"/>
      <c r="N9" s="14"/>
    </row>
    <row r="10" spans="1:14" ht="12.75" customHeight="1">
      <c r="A10" s="23" t="s">
        <v>9</v>
      </c>
      <c r="B10" s="76" t="s">
        <v>85</v>
      </c>
      <c r="C10" s="77"/>
      <c r="D10" s="76" t="s">
        <v>86</v>
      </c>
      <c r="E10" s="76" t="s">
        <v>85</v>
      </c>
      <c r="F10" s="77"/>
      <c r="G10" s="78" t="s">
        <v>86</v>
      </c>
      <c r="H10" s="76" t="s">
        <v>85</v>
      </c>
      <c r="I10" s="77"/>
      <c r="J10" s="76" t="s">
        <v>86</v>
      </c>
      <c r="K10" s="76" t="s">
        <v>85</v>
      </c>
      <c r="L10" s="77"/>
      <c r="M10" s="76" t="s">
        <v>86</v>
      </c>
      <c r="N10" s="14"/>
    </row>
    <row r="11" spans="1:14" ht="12.75" customHeight="1">
      <c r="A11" s="23" t="s">
        <v>14</v>
      </c>
      <c r="B11" s="79"/>
      <c r="C11" s="80" t="s">
        <v>87</v>
      </c>
      <c r="D11" s="79"/>
      <c r="E11" s="79"/>
      <c r="F11" s="80" t="s">
        <v>87</v>
      </c>
      <c r="G11" s="81"/>
      <c r="H11" s="79"/>
      <c r="I11" s="80" t="s">
        <v>87</v>
      </c>
      <c r="J11" s="79"/>
      <c r="K11" s="79"/>
      <c r="L11" s="80" t="s">
        <v>87</v>
      </c>
      <c r="M11" s="79"/>
      <c r="N11" s="14"/>
    </row>
    <row r="12" spans="1:14" ht="12.75" customHeight="1">
      <c r="A12" s="30" t="s">
        <v>128</v>
      </c>
      <c r="B12" s="82">
        <v>218524</v>
      </c>
      <c r="C12" s="82">
        <v>90095</v>
      </c>
      <c r="D12" s="82">
        <v>387763200</v>
      </c>
      <c r="E12" s="82">
        <v>15971</v>
      </c>
      <c r="F12" s="82">
        <v>6763</v>
      </c>
      <c r="G12" s="83">
        <v>28747800</v>
      </c>
      <c r="H12" s="82">
        <v>189858</v>
      </c>
      <c r="I12" s="82">
        <v>79105</v>
      </c>
      <c r="J12" s="82">
        <v>341744400</v>
      </c>
      <c r="K12" s="82">
        <v>9595</v>
      </c>
      <c r="L12" s="82">
        <v>4227</v>
      </c>
      <c r="M12" s="82">
        <v>17271000</v>
      </c>
      <c r="N12" s="14"/>
    </row>
    <row r="13" spans="1:14" ht="12.75" customHeight="1">
      <c r="A13" s="30" t="s">
        <v>129</v>
      </c>
      <c r="B13" s="82">
        <v>204585</v>
      </c>
      <c r="C13" s="82">
        <v>71842</v>
      </c>
      <c r="D13" s="82">
        <v>388711500</v>
      </c>
      <c r="E13" s="82">
        <v>17241</v>
      </c>
      <c r="F13" s="82">
        <v>7366</v>
      </c>
      <c r="G13" s="83">
        <v>32757900</v>
      </c>
      <c r="H13" s="82">
        <v>178527</v>
      </c>
      <c r="I13" s="82">
        <v>60934</v>
      </c>
      <c r="J13" s="82">
        <v>339201300</v>
      </c>
      <c r="K13" s="82">
        <v>8817</v>
      </c>
      <c r="L13" s="82">
        <v>3542</v>
      </c>
      <c r="M13" s="82">
        <v>16752300</v>
      </c>
      <c r="N13" s="14"/>
    </row>
    <row r="14" spans="1:14" ht="12.75" customHeight="1">
      <c r="A14" s="30" t="s">
        <v>16</v>
      </c>
      <c r="B14" s="34">
        <f aca="true" t="shared" si="0" ref="B14:M14">SUM(B15:B61)</f>
        <v>197869</v>
      </c>
      <c r="C14" s="34">
        <f t="shared" si="0"/>
        <v>197845</v>
      </c>
      <c r="D14" s="34">
        <f t="shared" si="0"/>
        <v>375951100</v>
      </c>
      <c r="E14" s="34">
        <f t="shared" si="0"/>
        <v>18728</v>
      </c>
      <c r="F14" s="34">
        <f t="shared" si="0"/>
        <v>18728</v>
      </c>
      <c r="G14" s="34">
        <f t="shared" si="0"/>
        <v>35583200</v>
      </c>
      <c r="H14" s="34">
        <f t="shared" si="0"/>
        <v>170722</v>
      </c>
      <c r="I14" s="34">
        <f t="shared" si="0"/>
        <v>170698</v>
      </c>
      <c r="J14" s="34">
        <f t="shared" si="0"/>
        <v>324371800</v>
      </c>
      <c r="K14" s="34">
        <f t="shared" si="0"/>
        <v>8419</v>
      </c>
      <c r="L14" s="34">
        <f t="shared" si="0"/>
        <v>8419</v>
      </c>
      <c r="M14" s="34">
        <f t="shared" si="0"/>
        <v>15996100</v>
      </c>
      <c r="N14" s="14"/>
    </row>
    <row r="15" spans="1:14" ht="12.75" customHeight="1">
      <c r="A15" s="36" t="s">
        <v>17</v>
      </c>
      <c r="B15" s="37">
        <v>11415</v>
      </c>
      <c r="C15" s="37">
        <v>11415</v>
      </c>
      <c r="D15" s="37">
        <v>21688500</v>
      </c>
      <c r="E15" s="37">
        <v>279</v>
      </c>
      <c r="F15" s="37">
        <v>279</v>
      </c>
      <c r="G15" s="38">
        <v>530100</v>
      </c>
      <c r="H15" s="37">
        <v>11014</v>
      </c>
      <c r="I15" s="37">
        <v>11014</v>
      </c>
      <c r="J15" s="37">
        <v>20926600</v>
      </c>
      <c r="K15" s="37">
        <v>122</v>
      </c>
      <c r="L15" s="37">
        <v>122</v>
      </c>
      <c r="M15" s="37">
        <v>231800</v>
      </c>
      <c r="N15" s="14"/>
    </row>
    <row r="16" spans="1:14" ht="12.75" customHeight="1">
      <c r="A16" s="40" t="s">
        <v>18</v>
      </c>
      <c r="B16" s="37">
        <v>2675</v>
      </c>
      <c r="C16" s="37">
        <v>2675</v>
      </c>
      <c r="D16" s="37">
        <v>5082500</v>
      </c>
      <c r="E16" s="37">
        <v>21</v>
      </c>
      <c r="F16" s="37">
        <v>21</v>
      </c>
      <c r="G16" s="38">
        <v>39900</v>
      </c>
      <c r="H16" s="37">
        <v>2609</v>
      </c>
      <c r="I16" s="37">
        <v>2609</v>
      </c>
      <c r="J16" s="37">
        <v>4957100</v>
      </c>
      <c r="K16" s="37">
        <v>45</v>
      </c>
      <c r="L16" s="37">
        <v>45</v>
      </c>
      <c r="M16" s="37">
        <v>85500</v>
      </c>
      <c r="N16" s="14"/>
    </row>
    <row r="17" spans="1:14" ht="12.75" customHeight="1">
      <c r="A17" s="40" t="s">
        <v>20</v>
      </c>
      <c r="B17" s="37">
        <v>5214</v>
      </c>
      <c r="C17" s="37">
        <v>5214</v>
      </c>
      <c r="D17" s="37">
        <v>9906600</v>
      </c>
      <c r="E17" s="37">
        <v>66</v>
      </c>
      <c r="F17" s="37">
        <v>66</v>
      </c>
      <c r="G17" s="38">
        <v>125400</v>
      </c>
      <c r="H17" s="37">
        <v>5080</v>
      </c>
      <c r="I17" s="37">
        <v>5080</v>
      </c>
      <c r="J17" s="37">
        <v>9652000</v>
      </c>
      <c r="K17" s="37">
        <v>68</v>
      </c>
      <c r="L17" s="37">
        <v>68</v>
      </c>
      <c r="M17" s="37">
        <v>129200</v>
      </c>
      <c r="N17" s="14"/>
    </row>
    <row r="18" spans="1:14" ht="12.75" customHeight="1">
      <c r="A18" s="40" t="s">
        <v>21</v>
      </c>
      <c r="B18" s="37">
        <v>3382</v>
      </c>
      <c r="C18" s="37">
        <v>3382</v>
      </c>
      <c r="D18" s="37">
        <v>6425800</v>
      </c>
      <c r="E18" s="37">
        <v>132</v>
      </c>
      <c r="F18" s="37">
        <v>132</v>
      </c>
      <c r="G18" s="38">
        <v>250800</v>
      </c>
      <c r="H18" s="37">
        <v>3153</v>
      </c>
      <c r="I18" s="37">
        <v>3153</v>
      </c>
      <c r="J18" s="37">
        <v>5990700</v>
      </c>
      <c r="K18" s="37">
        <v>97</v>
      </c>
      <c r="L18" s="37">
        <v>97</v>
      </c>
      <c r="M18" s="37">
        <v>184300</v>
      </c>
      <c r="N18" s="14"/>
    </row>
    <row r="19" spans="1:14" ht="12.75" customHeight="1">
      <c r="A19" s="41" t="s">
        <v>22</v>
      </c>
      <c r="B19" s="42">
        <v>3821</v>
      </c>
      <c r="C19" s="42">
        <v>3821</v>
      </c>
      <c r="D19" s="42">
        <v>7259900</v>
      </c>
      <c r="E19" s="42">
        <v>35</v>
      </c>
      <c r="F19" s="42">
        <v>35</v>
      </c>
      <c r="G19" s="43">
        <v>66500</v>
      </c>
      <c r="H19" s="42">
        <v>3746</v>
      </c>
      <c r="I19" s="42">
        <v>3746</v>
      </c>
      <c r="J19" s="42">
        <v>7117400</v>
      </c>
      <c r="K19" s="42">
        <v>40</v>
      </c>
      <c r="L19" s="42">
        <v>40</v>
      </c>
      <c r="M19" s="42">
        <v>76000</v>
      </c>
      <c r="N19" s="14"/>
    </row>
    <row r="20" spans="1:14" ht="12.75" customHeight="1">
      <c r="A20" s="45" t="s">
        <v>23</v>
      </c>
      <c r="B20" s="37">
        <v>3261</v>
      </c>
      <c r="C20" s="37">
        <v>3261</v>
      </c>
      <c r="D20" s="37">
        <v>6195900</v>
      </c>
      <c r="E20" s="37">
        <v>133</v>
      </c>
      <c r="F20" s="37">
        <v>133</v>
      </c>
      <c r="G20" s="38">
        <v>252700</v>
      </c>
      <c r="H20" s="37">
        <v>3091</v>
      </c>
      <c r="I20" s="37">
        <v>3091</v>
      </c>
      <c r="J20" s="37">
        <v>5872900</v>
      </c>
      <c r="K20" s="37">
        <v>37</v>
      </c>
      <c r="L20" s="37">
        <v>37</v>
      </c>
      <c r="M20" s="37">
        <v>70300</v>
      </c>
      <c r="N20" s="14"/>
    </row>
    <row r="21" spans="1:14" ht="12.75" customHeight="1">
      <c r="A21" s="46" t="s">
        <v>24</v>
      </c>
      <c r="B21" s="37">
        <v>7856</v>
      </c>
      <c r="C21" s="37">
        <v>7856</v>
      </c>
      <c r="D21" s="37">
        <v>14926400</v>
      </c>
      <c r="E21" s="37">
        <v>297</v>
      </c>
      <c r="F21" s="37">
        <v>297</v>
      </c>
      <c r="G21" s="38">
        <v>564300</v>
      </c>
      <c r="H21" s="37">
        <v>7214</v>
      </c>
      <c r="I21" s="37">
        <v>7214</v>
      </c>
      <c r="J21" s="37">
        <v>13706600</v>
      </c>
      <c r="K21" s="37">
        <v>345</v>
      </c>
      <c r="L21" s="37">
        <v>345</v>
      </c>
      <c r="M21" s="37">
        <v>655500</v>
      </c>
      <c r="N21" s="14"/>
    </row>
    <row r="22" spans="1:14" ht="12.75" customHeight="1">
      <c r="A22" s="46" t="s">
        <v>25</v>
      </c>
      <c r="B22" s="37">
        <v>8663</v>
      </c>
      <c r="C22" s="37">
        <v>8639</v>
      </c>
      <c r="D22" s="37">
        <v>16459700</v>
      </c>
      <c r="E22" s="37">
        <v>165</v>
      </c>
      <c r="F22" s="37">
        <v>165</v>
      </c>
      <c r="G22" s="38">
        <v>313500</v>
      </c>
      <c r="H22" s="37">
        <v>8187</v>
      </c>
      <c r="I22" s="37">
        <v>8163</v>
      </c>
      <c r="J22" s="37">
        <v>15555300</v>
      </c>
      <c r="K22" s="37">
        <v>311</v>
      </c>
      <c r="L22" s="37">
        <v>311</v>
      </c>
      <c r="M22" s="37">
        <v>590900</v>
      </c>
      <c r="N22" s="14"/>
    </row>
    <row r="23" spans="1:14" ht="12.75" customHeight="1">
      <c r="A23" s="46" t="s">
        <v>26</v>
      </c>
      <c r="B23" s="37">
        <v>3951</v>
      </c>
      <c r="C23" s="37">
        <v>3951</v>
      </c>
      <c r="D23" s="37">
        <v>7506900</v>
      </c>
      <c r="E23" s="37">
        <v>142</v>
      </c>
      <c r="F23" s="37">
        <v>142</v>
      </c>
      <c r="G23" s="38">
        <v>269800</v>
      </c>
      <c r="H23" s="37">
        <v>3589</v>
      </c>
      <c r="I23" s="37">
        <v>3589</v>
      </c>
      <c r="J23" s="37">
        <v>6819100</v>
      </c>
      <c r="K23" s="37">
        <v>220</v>
      </c>
      <c r="L23" s="37">
        <v>220</v>
      </c>
      <c r="M23" s="37">
        <v>418000</v>
      </c>
      <c r="N23" s="14"/>
    </row>
    <row r="24" spans="1:14" ht="12.75" customHeight="1">
      <c r="A24" s="47" t="s">
        <v>27</v>
      </c>
      <c r="B24" s="42">
        <v>5988</v>
      </c>
      <c r="C24" s="42">
        <v>5988</v>
      </c>
      <c r="D24" s="42">
        <v>11377200</v>
      </c>
      <c r="E24" s="42">
        <v>261</v>
      </c>
      <c r="F24" s="42">
        <v>261</v>
      </c>
      <c r="G24" s="43">
        <v>495900</v>
      </c>
      <c r="H24" s="42">
        <v>5530</v>
      </c>
      <c r="I24" s="42">
        <v>5530</v>
      </c>
      <c r="J24" s="42">
        <v>10507000</v>
      </c>
      <c r="K24" s="42">
        <v>197</v>
      </c>
      <c r="L24" s="42">
        <v>197</v>
      </c>
      <c r="M24" s="42">
        <v>374300</v>
      </c>
      <c r="N24" s="14"/>
    </row>
    <row r="25" spans="1:14" ht="12.75" customHeight="1">
      <c r="A25" s="45" t="s">
        <v>28</v>
      </c>
      <c r="B25" s="37">
        <v>4452</v>
      </c>
      <c r="C25" s="37">
        <v>4452</v>
      </c>
      <c r="D25" s="37">
        <v>8458800</v>
      </c>
      <c r="E25" s="37">
        <v>162</v>
      </c>
      <c r="F25" s="37">
        <v>162</v>
      </c>
      <c r="G25" s="38">
        <v>307800</v>
      </c>
      <c r="H25" s="37">
        <v>3972</v>
      </c>
      <c r="I25" s="37">
        <v>3972</v>
      </c>
      <c r="J25" s="37">
        <v>7546800</v>
      </c>
      <c r="K25" s="37">
        <v>318</v>
      </c>
      <c r="L25" s="37">
        <v>318</v>
      </c>
      <c r="M25" s="37">
        <v>604200</v>
      </c>
      <c r="N25" s="14"/>
    </row>
    <row r="26" spans="1:14" ht="12.75" customHeight="1">
      <c r="A26" s="46" t="s">
        <v>29</v>
      </c>
      <c r="B26" s="37">
        <v>7148</v>
      </c>
      <c r="C26" s="37">
        <v>7148</v>
      </c>
      <c r="D26" s="37">
        <v>13581200</v>
      </c>
      <c r="E26" s="37">
        <v>310</v>
      </c>
      <c r="F26" s="37">
        <v>310</v>
      </c>
      <c r="G26" s="38">
        <v>589000</v>
      </c>
      <c r="H26" s="37">
        <v>6637</v>
      </c>
      <c r="I26" s="37">
        <v>6637</v>
      </c>
      <c r="J26" s="37">
        <v>12610300</v>
      </c>
      <c r="K26" s="37">
        <v>201</v>
      </c>
      <c r="L26" s="37">
        <v>201</v>
      </c>
      <c r="M26" s="37">
        <v>381900</v>
      </c>
      <c r="N26" s="14"/>
    </row>
    <row r="27" spans="1:14" ht="12.75" customHeight="1">
      <c r="A27" s="46" t="s">
        <v>30</v>
      </c>
      <c r="B27" s="37">
        <v>535</v>
      </c>
      <c r="C27" s="37">
        <v>535</v>
      </c>
      <c r="D27" s="37">
        <v>1016500</v>
      </c>
      <c r="E27" s="37">
        <v>16</v>
      </c>
      <c r="F27" s="37">
        <v>16</v>
      </c>
      <c r="G27" s="38">
        <v>30400</v>
      </c>
      <c r="H27" s="37">
        <v>464</v>
      </c>
      <c r="I27" s="37">
        <v>464</v>
      </c>
      <c r="J27" s="37">
        <v>881600</v>
      </c>
      <c r="K27" s="37">
        <v>55</v>
      </c>
      <c r="L27" s="37">
        <v>55</v>
      </c>
      <c r="M27" s="37">
        <v>104500</v>
      </c>
      <c r="N27" s="14"/>
    </row>
    <row r="28" spans="1:14" ht="12.75" customHeight="1">
      <c r="A28" s="46" t="s">
        <v>31</v>
      </c>
      <c r="B28" s="37">
        <v>3391</v>
      </c>
      <c r="C28" s="37">
        <v>3391</v>
      </c>
      <c r="D28" s="37">
        <v>6442900</v>
      </c>
      <c r="E28" s="37">
        <v>79</v>
      </c>
      <c r="F28" s="37">
        <v>79</v>
      </c>
      <c r="G28" s="38">
        <v>150100</v>
      </c>
      <c r="H28" s="37">
        <v>3025</v>
      </c>
      <c r="I28" s="37">
        <v>3025</v>
      </c>
      <c r="J28" s="37">
        <v>5747500</v>
      </c>
      <c r="K28" s="37">
        <v>287</v>
      </c>
      <c r="L28" s="37">
        <v>287</v>
      </c>
      <c r="M28" s="37">
        <v>545300</v>
      </c>
      <c r="N28" s="14"/>
    </row>
    <row r="29" spans="1:14" ht="12.75" customHeight="1">
      <c r="A29" s="47" t="s">
        <v>32</v>
      </c>
      <c r="B29" s="42">
        <v>4625</v>
      </c>
      <c r="C29" s="42">
        <v>4625</v>
      </c>
      <c r="D29" s="42">
        <v>8787500</v>
      </c>
      <c r="E29" s="42">
        <v>447</v>
      </c>
      <c r="F29" s="42">
        <v>447</v>
      </c>
      <c r="G29" s="43">
        <v>849300</v>
      </c>
      <c r="H29" s="42">
        <v>4088</v>
      </c>
      <c r="I29" s="42">
        <v>4088</v>
      </c>
      <c r="J29" s="42">
        <v>7767200</v>
      </c>
      <c r="K29" s="42">
        <v>90</v>
      </c>
      <c r="L29" s="42">
        <v>90</v>
      </c>
      <c r="M29" s="42">
        <v>171000</v>
      </c>
      <c r="N29" s="14"/>
    </row>
    <row r="30" spans="1:14" ht="12.75" customHeight="1">
      <c r="A30" s="45" t="s">
        <v>33</v>
      </c>
      <c r="B30" s="37">
        <v>1337</v>
      </c>
      <c r="C30" s="37">
        <v>1337</v>
      </c>
      <c r="D30" s="37">
        <v>2540300</v>
      </c>
      <c r="E30" s="37">
        <v>77</v>
      </c>
      <c r="F30" s="37">
        <v>77</v>
      </c>
      <c r="G30" s="38">
        <v>146300</v>
      </c>
      <c r="H30" s="37">
        <v>1149</v>
      </c>
      <c r="I30" s="37">
        <v>1149</v>
      </c>
      <c r="J30" s="37">
        <v>2183100</v>
      </c>
      <c r="K30" s="37">
        <v>111</v>
      </c>
      <c r="L30" s="37">
        <v>111</v>
      </c>
      <c r="M30" s="37">
        <v>210900</v>
      </c>
      <c r="N30" s="14"/>
    </row>
    <row r="31" spans="1:14" ht="12.75" customHeight="1">
      <c r="A31" s="46" t="s">
        <v>34</v>
      </c>
      <c r="B31" s="37">
        <v>1074</v>
      </c>
      <c r="C31" s="37">
        <v>1074</v>
      </c>
      <c r="D31" s="37">
        <v>2040600</v>
      </c>
      <c r="E31" s="37">
        <v>78</v>
      </c>
      <c r="F31" s="37">
        <v>78</v>
      </c>
      <c r="G31" s="38">
        <v>148200</v>
      </c>
      <c r="H31" s="37">
        <v>924</v>
      </c>
      <c r="I31" s="37">
        <v>924</v>
      </c>
      <c r="J31" s="37">
        <v>1755600</v>
      </c>
      <c r="K31" s="37">
        <v>72</v>
      </c>
      <c r="L31" s="37">
        <v>72</v>
      </c>
      <c r="M31" s="37">
        <v>136800</v>
      </c>
      <c r="N31" s="14"/>
    </row>
    <row r="32" spans="1:14" ht="12.75" customHeight="1">
      <c r="A32" s="46" t="s">
        <v>35</v>
      </c>
      <c r="B32" s="37">
        <v>1811</v>
      </c>
      <c r="C32" s="37">
        <v>1811</v>
      </c>
      <c r="D32" s="37">
        <v>3440900</v>
      </c>
      <c r="E32" s="37">
        <v>240</v>
      </c>
      <c r="F32" s="37">
        <v>240</v>
      </c>
      <c r="G32" s="38">
        <v>456000</v>
      </c>
      <c r="H32" s="37">
        <v>1501</v>
      </c>
      <c r="I32" s="37">
        <v>1501</v>
      </c>
      <c r="J32" s="37">
        <v>2851900</v>
      </c>
      <c r="K32" s="37">
        <v>70</v>
      </c>
      <c r="L32" s="37">
        <v>70</v>
      </c>
      <c r="M32" s="37">
        <v>133000</v>
      </c>
      <c r="N32" s="14"/>
    </row>
    <row r="33" spans="1:14" ht="12.75" customHeight="1">
      <c r="A33" s="46" t="s">
        <v>36</v>
      </c>
      <c r="B33" s="37">
        <v>5266</v>
      </c>
      <c r="C33" s="37">
        <v>5266</v>
      </c>
      <c r="D33" s="37">
        <v>10005400</v>
      </c>
      <c r="E33" s="37">
        <v>288</v>
      </c>
      <c r="F33" s="37">
        <v>288</v>
      </c>
      <c r="G33" s="38">
        <v>547200</v>
      </c>
      <c r="H33" s="37">
        <v>4760</v>
      </c>
      <c r="I33" s="37">
        <v>4760</v>
      </c>
      <c r="J33" s="37">
        <v>9044000</v>
      </c>
      <c r="K33" s="37">
        <v>218</v>
      </c>
      <c r="L33" s="37">
        <v>218</v>
      </c>
      <c r="M33" s="37">
        <v>414200</v>
      </c>
      <c r="N33" s="14"/>
    </row>
    <row r="34" spans="1:14" ht="12.75" customHeight="1">
      <c r="A34" s="47" t="s">
        <v>37</v>
      </c>
      <c r="B34" s="42">
        <v>7932</v>
      </c>
      <c r="C34" s="42">
        <v>7932</v>
      </c>
      <c r="D34" s="42">
        <v>15070800</v>
      </c>
      <c r="E34" s="42">
        <v>797</v>
      </c>
      <c r="F34" s="42">
        <v>797</v>
      </c>
      <c r="G34" s="43">
        <v>1514300</v>
      </c>
      <c r="H34" s="42">
        <v>6545</v>
      </c>
      <c r="I34" s="42">
        <v>6545</v>
      </c>
      <c r="J34" s="42">
        <v>12435500</v>
      </c>
      <c r="K34" s="42">
        <v>590</v>
      </c>
      <c r="L34" s="42">
        <v>590</v>
      </c>
      <c r="M34" s="42">
        <v>1121000</v>
      </c>
      <c r="N34" s="14"/>
    </row>
    <row r="35" spans="1:14" ht="12.75" customHeight="1">
      <c r="A35" s="45" t="s">
        <v>38</v>
      </c>
      <c r="B35" s="37">
        <v>4849</v>
      </c>
      <c r="C35" s="37">
        <v>4849</v>
      </c>
      <c r="D35" s="37">
        <v>9213100</v>
      </c>
      <c r="E35" s="37">
        <v>621</v>
      </c>
      <c r="F35" s="37">
        <v>621</v>
      </c>
      <c r="G35" s="38">
        <v>1179900</v>
      </c>
      <c r="H35" s="37">
        <v>3811</v>
      </c>
      <c r="I35" s="37">
        <v>3811</v>
      </c>
      <c r="J35" s="37">
        <v>7240900</v>
      </c>
      <c r="K35" s="37">
        <v>417</v>
      </c>
      <c r="L35" s="37">
        <v>417</v>
      </c>
      <c r="M35" s="37">
        <v>792300</v>
      </c>
      <c r="N35" s="14"/>
    </row>
    <row r="36" spans="1:14" ht="12.75" customHeight="1">
      <c r="A36" s="46" t="s">
        <v>39</v>
      </c>
      <c r="B36" s="37">
        <v>7157</v>
      </c>
      <c r="C36" s="37">
        <v>7157</v>
      </c>
      <c r="D36" s="37">
        <v>13598300</v>
      </c>
      <c r="E36" s="37">
        <v>551</v>
      </c>
      <c r="F36" s="37">
        <v>551</v>
      </c>
      <c r="G36" s="38">
        <v>1046900</v>
      </c>
      <c r="H36" s="37">
        <v>6291</v>
      </c>
      <c r="I36" s="37">
        <v>6291</v>
      </c>
      <c r="J36" s="37">
        <v>11952900</v>
      </c>
      <c r="K36" s="37">
        <v>315</v>
      </c>
      <c r="L36" s="37">
        <v>315</v>
      </c>
      <c r="M36" s="37">
        <v>598500</v>
      </c>
      <c r="N36" s="14"/>
    </row>
    <row r="37" spans="1:14" ht="12.75" customHeight="1">
      <c r="A37" s="46" t="s">
        <v>40</v>
      </c>
      <c r="B37" s="37">
        <v>3454</v>
      </c>
      <c r="C37" s="37">
        <v>3454</v>
      </c>
      <c r="D37" s="37">
        <v>6562600</v>
      </c>
      <c r="E37" s="37">
        <v>248</v>
      </c>
      <c r="F37" s="37">
        <v>248</v>
      </c>
      <c r="G37" s="38">
        <v>471200</v>
      </c>
      <c r="H37" s="37">
        <v>2937</v>
      </c>
      <c r="I37" s="37">
        <v>2937</v>
      </c>
      <c r="J37" s="37">
        <v>5580300</v>
      </c>
      <c r="K37" s="37">
        <v>269</v>
      </c>
      <c r="L37" s="37">
        <v>269</v>
      </c>
      <c r="M37" s="37">
        <v>511100</v>
      </c>
      <c r="N37" s="14"/>
    </row>
    <row r="38" spans="1:14" ht="12.75" customHeight="1">
      <c r="A38" s="46" t="s">
        <v>41</v>
      </c>
      <c r="B38" s="37">
        <v>4361</v>
      </c>
      <c r="C38" s="37">
        <v>4361</v>
      </c>
      <c r="D38" s="37">
        <v>8285900</v>
      </c>
      <c r="E38" s="37">
        <v>460</v>
      </c>
      <c r="F38" s="37">
        <v>460</v>
      </c>
      <c r="G38" s="38">
        <v>874000</v>
      </c>
      <c r="H38" s="37">
        <v>3784</v>
      </c>
      <c r="I38" s="37">
        <v>3784</v>
      </c>
      <c r="J38" s="37">
        <v>7189600</v>
      </c>
      <c r="K38" s="37">
        <v>117</v>
      </c>
      <c r="L38" s="37">
        <v>117</v>
      </c>
      <c r="M38" s="37">
        <v>222300</v>
      </c>
      <c r="N38" s="14"/>
    </row>
    <row r="39" spans="1:14" ht="12.75" customHeight="1">
      <c r="A39" s="47" t="s">
        <v>42</v>
      </c>
      <c r="B39" s="42">
        <v>2199</v>
      </c>
      <c r="C39" s="42">
        <v>2199</v>
      </c>
      <c r="D39" s="42">
        <v>4178100</v>
      </c>
      <c r="E39" s="42">
        <v>253</v>
      </c>
      <c r="F39" s="42">
        <v>253</v>
      </c>
      <c r="G39" s="43">
        <v>480700</v>
      </c>
      <c r="H39" s="42">
        <v>1858</v>
      </c>
      <c r="I39" s="42">
        <v>1858</v>
      </c>
      <c r="J39" s="42">
        <v>3530200</v>
      </c>
      <c r="K39" s="42">
        <v>88</v>
      </c>
      <c r="L39" s="42">
        <v>88</v>
      </c>
      <c r="M39" s="42">
        <v>167200</v>
      </c>
      <c r="N39" s="14"/>
    </row>
    <row r="40" spans="1:14" ht="12.75" customHeight="1">
      <c r="A40" s="45" t="s">
        <v>43</v>
      </c>
      <c r="B40" s="37">
        <v>3381</v>
      </c>
      <c r="C40" s="37">
        <v>3381</v>
      </c>
      <c r="D40" s="37">
        <v>6423900</v>
      </c>
      <c r="E40" s="37">
        <v>542</v>
      </c>
      <c r="F40" s="37">
        <v>542</v>
      </c>
      <c r="G40" s="38">
        <v>1029800</v>
      </c>
      <c r="H40" s="37">
        <v>2733</v>
      </c>
      <c r="I40" s="37">
        <v>2733</v>
      </c>
      <c r="J40" s="37">
        <v>5192700</v>
      </c>
      <c r="K40" s="37">
        <v>106</v>
      </c>
      <c r="L40" s="37">
        <v>106</v>
      </c>
      <c r="M40" s="37">
        <v>201400</v>
      </c>
      <c r="N40" s="14"/>
    </row>
    <row r="41" spans="1:14" ht="12.75" customHeight="1">
      <c r="A41" s="46" t="s">
        <v>44</v>
      </c>
      <c r="B41" s="37">
        <v>939</v>
      </c>
      <c r="C41" s="37">
        <v>939</v>
      </c>
      <c r="D41" s="37">
        <v>1784100</v>
      </c>
      <c r="E41" s="37">
        <v>99</v>
      </c>
      <c r="F41" s="37">
        <v>99</v>
      </c>
      <c r="G41" s="38">
        <v>188100</v>
      </c>
      <c r="H41" s="37">
        <v>788</v>
      </c>
      <c r="I41" s="37">
        <v>788</v>
      </c>
      <c r="J41" s="37">
        <v>1497200</v>
      </c>
      <c r="K41" s="37">
        <v>52</v>
      </c>
      <c r="L41" s="37">
        <v>52</v>
      </c>
      <c r="M41" s="37">
        <v>98800</v>
      </c>
      <c r="N41" s="14"/>
    </row>
    <row r="42" spans="1:14" ht="12.75" customHeight="1">
      <c r="A42" s="46" t="s">
        <v>45</v>
      </c>
      <c r="B42" s="37">
        <v>6292</v>
      </c>
      <c r="C42" s="37">
        <v>6292</v>
      </c>
      <c r="D42" s="37">
        <v>11954800</v>
      </c>
      <c r="E42" s="37">
        <v>801</v>
      </c>
      <c r="F42" s="37">
        <v>801</v>
      </c>
      <c r="G42" s="38">
        <v>1521900</v>
      </c>
      <c r="H42" s="37">
        <v>5348</v>
      </c>
      <c r="I42" s="37">
        <v>5348</v>
      </c>
      <c r="J42" s="37">
        <v>10161200</v>
      </c>
      <c r="K42" s="37">
        <v>143</v>
      </c>
      <c r="L42" s="37">
        <v>143</v>
      </c>
      <c r="M42" s="37">
        <v>271700</v>
      </c>
      <c r="N42" s="14"/>
    </row>
    <row r="43" spans="1:14" ht="12.75" customHeight="1">
      <c r="A43" s="46" t="s">
        <v>46</v>
      </c>
      <c r="B43" s="37">
        <v>2193</v>
      </c>
      <c r="C43" s="37">
        <v>2193</v>
      </c>
      <c r="D43" s="37">
        <v>4166700</v>
      </c>
      <c r="E43" s="37">
        <v>305</v>
      </c>
      <c r="F43" s="37">
        <v>305</v>
      </c>
      <c r="G43" s="38">
        <v>579500</v>
      </c>
      <c r="H43" s="37">
        <v>1828</v>
      </c>
      <c r="I43" s="37">
        <v>1828</v>
      </c>
      <c r="J43" s="37">
        <v>3473200</v>
      </c>
      <c r="K43" s="37">
        <v>60</v>
      </c>
      <c r="L43" s="37">
        <v>60</v>
      </c>
      <c r="M43" s="37">
        <v>114000</v>
      </c>
      <c r="N43" s="14"/>
    </row>
    <row r="44" spans="1:14" ht="12.75" customHeight="1">
      <c r="A44" s="47" t="s">
        <v>47</v>
      </c>
      <c r="B44" s="42">
        <v>3878</v>
      </c>
      <c r="C44" s="42">
        <v>3878</v>
      </c>
      <c r="D44" s="42">
        <v>7368200</v>
      </c>
      <c r="E44" s="42">
        <v>434</v>
      </c>
      <c r="F44" s="42">
        <v>434</v>
      </c>
      <c r="G44" s="43">
        <v>824600</v>
      </c>
      <c r="H44" s="42">
        <v>3333</v>
      </c>
      <c r="I44" s="42">
        <v>3333</v>
      </c>
      <c r="J44" s="42">
        <v>6332700</v>
      </c>
      <c r="K44" s="42">
        <v>111</v>
      </c>
      <c r="L44" s="42">
        <v>111</v>
      </c>
      <c r="M44" s="42">
        <v>210900</v>
      </c>
      <c r="N44" s="14"/>
    </row>
    <row r="45" spans="1:14" ht="12.75" customHeight="1">
      <c r="A45" s="45" t="s">
        <v>48</v>
      </c>
      <c r="B45" s="37">
        <v>1652</v>
      </c>
      <c r="C45" s="37">
        <v>1652</v>
      </c>
      <c r="D45" s="37">
        <v>3138800</v>
      </c>
      <c r="E45" s="37">
        <v>412</v>
      </c>
      <c r="F45" s="37">
        <v>412</v>
      </c>
      <c r="G45" s="38">
        <v>782800</v>
      </c>
      <c r="H45" s="37">
        <v>1140</v>
      </c>
      <c r="I45" s="37">
        <v>1140</v>
      </c>
      <c r="J45" s="37">
        <v>2166000</v>
      </c>
      <c r="K45" s="37">
        <v>100</v>
      </c>
      <c r="L45" s="37">
        <v>100</v>
      </c>
      <c r="M45" s="37">
        <v>190000</v>
      </c>
      <c r="N45" s="14"/>
    </row>
    <row r="46" spans="1:14" ht="12.75" customHeight="1">
      <c r="A46" s="46" t="s">
        <v>49</v>
      </c>
      <c r="B46" s="37">
        <v>3157</v>
      </c>
      <c r="C46" s="37">
        <v>3157</v>
      </c>
      <c r="D46" s="37">
        <v>5998300</v>
      </c>
      <c r="E46" s="37">
        <v>1053</v>
      </c>
      <c r="F46" s="37">
        <v>1053</v>
      </c>
      <c r="G46" s="38">
        <v>2000700</v>
      </c>
      <c r="H46" s="37">
        <v>2036</v>
      </c>
      <c r="I46" s="37">
        <v>2036</v>
      </c>
      <c r="J46" s="37">
        <v>3868400</v>
      </c>
      <c r="K46" s="37">
        <v>68</v>
      </c>
      <c r="L46" s="37">
        <v>68</v>
      </c>
      <c r="M46" s="37">
        <v>129200</v>
      </c>
      <c r="N46" s="14"/>
    </row>
    <row r="47" spans="1:14" ht="12.75" customHeight="1">
      <c r="A47" s="46" t="s">
        <v>50</v>
      </c>
      <c r="B47" s="37">
        <v>5113</v>
      </c>
      <c r="C47" s="37">
        <v>5113</v>
      </c>
      <c r="D47" s="37">
        <v>9714700</v>
      </c>
      <c r="E47" s="37">
        <v>887</v>
      </c>
      <c r="F47" s="37">
        <v>887</v>
      </c>
      <c r="G47" s="38">
        <v>1685300</v>
      </c>
      <c r="H47" s="37">
        <v>3980</v>
      </c>
      <c r="I47" s="37">
        <v>3980</v>
      </c>
      <c r="J47" s="37">
        <v>7562000</v>
      </c>
      <c r="K47" s="37">
        <v>246</v>
      </c>
      <c r="L47" s="37">
        <v>246</v>
      </c>
      <c r="M47" s="37">
        <v>467400</v>
      </c>
      <c r="N47" s="14"/>
    </row>
    <row r="48" spans="1:14" ht="12.75" customHeight="1">
      <c r="A48" s="46" t="s">
        <v>51</v>
      </c>
      <c r="B48" s="37">
        <v>3580</v>
      </c>
      <c r="C48" s="37">
        <v>3580</v>
      </c>
      <c r="D48" s="37">
        <v>6802000</v>
      </c>
      <c r="E48" s="37">
        <v>713</v>
      </c>
      <c r="F48" s="37">
        <v>713</v>
      </c>
      <c r="G48" s="38">
        <v>1354700</v>
      </c>
      <c r="H48" s="37">
        <v>2698</v>
      </c>
      <c r="I48" s="37">
        <v>2698</v>
      </c>
      <c r="J48" s="37">
        <v>5126200</v>
      </c>
      <c r="K48" s="37">
        <v>169</v>
      </c>
      <c r="L48" s="37">
        <v>169</v>
      </c>
      <c r="M48" s="37">
        <v>321100</v>
      </c>
      <c r="N48" s="14"/>
    </row>
    <row r="49" spans="1:14" ht="12.75" customHeight="1">
      <c r="A49" s="47" t="s">
        <v>52</v>
      </c>
      <c r="B49" s="42">
        <v>3500</v>
      </c>
      <c r="C49" s="42">
        <v>3500</v>
      </c>
      <c r="D49" s="42">
        <v>6650000</v>
      </c>
      <c r="E49" s="42">
        <v>659</v>
      </c>
      <c r="F49" s="42">
        <v>659</v>
      </c>
      <c r="G49" s="43">
        <v>1252100</v>
      </c>
      <c r="H49" s="42">
        <v>2693</v>
      </c>
      <c r="I49" s="42">
        <v>2693</v>
      </c>
      <c r="J49" s="42">
        <v>5116700</v>
      </c>
      <c r="K49" s="42">
        <v>148</v>
      </c>
      <c r="L49" s="42">
        <v>148</v>
      </c>
      <c r="M49" s="42">
        <v>281200</v>
      </c>
      <c r="N49" s="14"/>
    </row>
    <row r="50" spans="1:14" ht="12.75" customHeight="1">
      <c r="A50" s="45" t="s">
        <v>53</v>
      </c>
      <c r="B50" s="37">
        <v>2673</v>
      </c>
      <c r="C50" s="37">
        <v>2673</v>
      </c>
      <c r="D50" s="37">
        <v>5078700</v>
      </c>
      <c r="E50" s="37">
        <v>301</v>
      </c>
      <c r="F50" s="37">
        <v>301</v>
      </c>
      <c r="G50" s="38">
        <v>571900</v>
      </c>
      <c r="H50" s="37">
        <v>2304</v>
      </c>
      <c r="I50" s="37">
        <v>2304</v>
      </c>
      <c r="J50" s="37">
        <v>4377600</v>
      </c>
      <c r="K50" s="37">
        <v>68</v>
      </c>
      <c r="L50" s="37">
        <v>68</v>
      </c>
      <c r="M50" s="37">
        <v>129200</v>
      </c>
      <c r="N50" s="14"/>
    </row>
    <row r="51" spans="1:14" ht="12.75" customHeight="1">
      <c r="A51" s="46" t="s">
        <v>54</v>
      </c>
      <c r="B51" s="37">
        <v>1517</v>
      </c>
      <c r="C51" s="37">
        <v>1517</v>
      </c>
      <c r="D51" s="37">
        <v>2882300</v>
      </c>
      <c r="E51" s="37">
        <v>170</v>
      </c>
      <c r="F51" s="37">
        <v>170</v>
      </c>
      <c r="G51" s="38">
        <v>323000</v>
      </c>
      <c r="H51" s="37">
        <v>1263</v>
      </c>
      <c r="I51" s="37">
        <v>1263</v>
      </c>
      <c r="J51" s="37">
        <v>2399700</v>
      </c>
      <c r="K51" s="37">
        <v>84</v>
      </c>
      <c r="L51" s="37">
        <v>84</v>
      </c>
      <c r="M51" s="37">
        <v>159600</v>
      </c>
      <c r="N51" s="14"/>
    </row>
    <row r="52" spans="1:14" ht="12.75" customHeight="1">
      <c r="A52" s="46" t="s">
        <v>55</v>
      </c>
      <c r="B52" s="37">
        <v>4761</v>
      </c>
      <c r="C52" s="37">
        <v>4761</v>
      </c>
      <c r="D52" s="37">
        <v>9045900</v>
      </c>
      <c r="E52" s="37">
        <v>317</v>
      </c>
      <c r="F52" s="37">
        <v>317</v>
      </c>
      <c r="G52" s="38">
        <v>602300</v>
      </c>
      <c r="H52" s="37">
        <v>4078</v>
      </c>
      <c r="I52" s="37">
        <v>4078</v>
      </c>
      <c r="J52" s="37">
        <v>7748200</v>
      </c>
      <c r="K52" s="37">
        <v>366</v>
      </c>
      <c r="L52" s="37">
        <v>366</v>
      </c>
      <c r="M52" s="37">
        <v>695400</v>
      </c>
      <c r="N52" s="14"/>
    </row>
    <row r="53" spans="1:14" ht="12.75" customHeight="1">
      <c r="A53" s="46" t="s">
        <v>56</v>
      </c>
      <c r="B53" s="37">
        <v>6263</v>
      </c>
      <c r="C53" s="37">
        <v>6263</v>
      </c>
      <c r="D53" s="37">
        <v>11899700</v>
      </c>
      <c r="E53" s="37">
        <v>973</v>
      </c>
      <c r="F53" s="37">
        <v>973</v>
      </c>
      <c r="G53" s="38">
        <v>1848700</v>
      </c>
      <c r="H53" s="37">
        <v>4955</v>
      </c>
      <c r="I53" s="37">
        <v>4955</v>
      </c>
      <c r="J53" s="37">
        <v>9414500</v>
      </c>
      <c r="K53" s="37">
        <v>335</v>
      </c>
      <c r="L53" s="37">
        <v>335</v>
      </c>
      <c r="M53" s="37">
        <v>636500</v>
      </c>
      <c r="N53" s="14"/>
    </row>
    <row r="54" spans="1:14" ht="12.75" customHeight="1">
      <c r="A54" s="47" t="s">
        <v>57</v>
      </c>
      <c r="B54" s="42">
        <v>4154</v>
      </c>
      <c r="C54" s="42">
        <v>4154</v>
      </c>
      <c r="D54" s="42">
        <v>7892600</v>
      </c>
      <c r="E54" s="42">
        <v>578</v>
      </c>
      <c r="F54" s="42">
        <v>578</v>
      </c>
      <c r="G54" s="43">
        <v>1098200</v>
      </c>
      <c r="H54" s="42">
        <v>3283</v>
      </c>
      <c r="I54" s="42">
        <v>3283</v>
      </c>
      <c r="J54" s="42">
        <v>6237700</v>
      </c>
      <c r="K54" s="42">
        <v>293</v>
      </c>
      <c r="L54" s="42">
        <v>293</v>
      </c>
      <c r="M54" s="42">
        <v>556700</v>
      </c>
      <c r="N54" s="14"/>
    </row>
    <row r="55" spans="1:14" ht="12.75" customHeight="1">
      <c r="A55" s="45" t="s">
        <v>58</v>
      </c>
      <c r="B55" s="37">
        <v>1928</v>
      </c>
      <c r="C55" s="37">
        <v>1928</v>
      </c>
      <c r="D55" s="37">
        <v>3663200</v>
      </c>
      <c r="E55" s="37">
        <v>444</v>
      </c>
      <c r="F55" s="37">
        <v>444</v>
      </c>
      <c r="G55" s="38">
        <v>843600</v>
      </c>
      <c r="H55" s="37">
        <v>1405</v>
      </c>
      <c r="I55" s="37">
        <v>1405</v>
      </c>
      <c r="J55" s="37">
        <v>2669500</v>
      </c>
      <c r="K55" s="37">
        <v>79</v>
      </c>
      <c r="L55" s="37">
        <v>79</v>
      </c>
      <c r="M55" s="37">
        <v>150100</v>
      </c>
      <c r="N55" s="14"/>
    </row>
    <row r="56" spans="1:14" ht="12.75" customHeight="1">
      <c r="A56" s="46" t="s">
        <v>59</v>
      </c>
      <c r="B56" s="37">
        <v>1783</v>
      </c>
      <c r="C56" s="37">
        <v>1783</v>
      </c>
      <c r="D56" s="37">
        <v>3387700</v>
      </c>
      <c r="E56" s="37">
        <v>367</v>
      </c>
      <c r="F56" s="37">
        <v>367</v>
      </c>
      <c r="G56" s="38">
        <v>697300</v>
      </c>
      <c r="H56" s="37">
        <v>1326</v>
      </c>
      <c r="I56" s="37">
        <v>1326</v>
      </c>
      <c r="J56" s="37">
        <v>2519400</v>
      </c>
      <c r="K56" s="37">
        <v>90</v>
      </c>
      <c r="L56" s="37">
        <v>90</v>
      </c>
      <c r="M56" s="37">
        <v>171000</v>
      </c>
      <c r="N56" s="14"/>
    </row>
    <row r="57" spans="1:14" ht="12.75" customHeight="1">
      <c r="A57" s="46" t="s">
        <v>60</v>
      </c>
      <c r="B57" s="37">
        <v>5254</v>
      </c>
      <c r="C57" s="37">
        <v>5254</v>
      </c>
      <c r="D57" s="37">
        <v>9982600</v>
      </c>
      <c r="E57" s="37">
        <v>677</v>
      </c>
      <c r="F57" s="37">
        <v>677</v>
      </c>
      <c r="G57" s="38">
        <v>1286300</v>
      </c>
      <c r="H57" s="37">
        <v>4379</v>
      </c>
      <c r="I57" s="37">
        <v>4379</v>
      </c>
      <c r="J57" s="37">
        <v>8320100</v>
      </c>
      <c r="K57" s="37">
        <v>198</v>
      </c>
      <c r="L57" s="37">
        <v>198</v>
      </c>
      <c r="M57" s="37">
        <v>376200</v>
      </c>
      <c r="N57" s="14"/>
    </row>
    <row r="58" spans="1:14" ht="12.75" customHeight="1">
      <c r="A58" s="46" t="s">
        <v>61</v>
      </c>
      <c r="B58" s="37">
        <v>5274</v>
      </c>
      <c r="C58" s="37">
        <v>5274</v>
      </c>
      <c r="D58" s="37">
        <v>10020600</v>
      </c>
      <c r="E58" s="37">
        <v>814</v>
      </c>
      <c r="F58" s="37">
        <v>814</v>
      </c>
      <c r="G58" s="38">
        <v>1546600</v>
      </c>
      <c r="H58" s="37">
        <v>4288</v>
      </c>
      <c r="I58" s="37">
        <v>4288</v>
      </c>
      <c r="J58" s="37">
        <v>8147200</v>
      </c>
      <c r="K58" s="37">
        <v>172</v>
      </c>
      <c r="L58" s="37">
        <v>172</v>
      </c>
      <c r="M58" s="37">
        <v>326800</v>
      </c>
      <c r="N58" s="14"/>
    </row>
    <row r="59" spans="1:14" ht="12.75" customHeight="1">
      <c r="A59" s="47" t="s">
        <v>62</v>
      </c>
      <c r="B59" s="42">
        <v>6920</v>
      </c>
      <c r="C59" s="42">
        <v>6920</v>
      </c>
      <c r="D59" s="42">
        <v>13148000</v>
      </c>
      <c r="E59" s="42">
        <v>905</v>
      </c>
      <c r="F59" s="42">
        <v>905</v>
      </c>
      <c r="G59" s="43">
        <v>1719500</v>
      </c>
      <c r="H59" s="42">
        <v>5567</v>
      </c>
      <c r="I59" s="42">
        <v>5567</v>
      </c>
      <c r="J59" s="42">
        <v>10577300</v>
      </c>
      <c r="K59" s="42">
        <v>448</v>
      </c>
      <c r="L59" s="42">
        <v>448</v>
      </c>
      <c r="M59" s="42">
        <v>851200</v>
      </c>
      <c r="N59" s="14"/>
    </row>
    <row r="60" spans="1:14" ht="12.75" customHeight="1">
      <c r="A60" s="46" t="s">
        <v>63</v>
      </c>
      <c r="B60" s="37">
        <v>7489</v>
      </c>
      <c r="C60" s="37">
        <v>7489</v>
      </c>
      <c r="D60" s="37">
        <v>14229100</v>
      </c>
      <c r="E60" s="37">
        <v>1025</v>
      </c>
      <c r="F60" s="37">
        <v>1025</v>
      </c>
      <c r="G60" s="38">
        <v>1947500</v>
      </c>
      <c r="H60" s="37">
        <v>6089</v>
      </c>
      <c r="I60" s="37">
        <v>6089</v>
      </c>
      <c r="J60" s="37">
        <v>11569100</v>
      </c>
      <c r="K60" s="37">
        <v>375</v>
      </c>
      <c r="L60" s="37">
        <v>375</v>
      </c>
      <c r="M60" s="37">
        <v>712500</v>
      </c>
      <c r="N60" s="14"/>
    </row>
    <row r="61" spans="1:14" ht="12.75" customHeight="1">
      <c r="A61" s="49" t="s">
        <v>64</v>
      </c>
      <c r="B61" s="50">
        <v>351</v>
      </c>
      <c r="C61" s="50">
        <v>351</v>
      </c>
      <c r="D61" s="50">
        <v>666900</v>
      </c>
      <c r="E61" s="50">
        <v>94</v>
      </c>
      <c r="F61" s="50">
        <v>94</v>
      </c>
      <c r="G61" s="51">
        <v>178600</v>
      </c>
      <c r="H61" s="50">
        <v>249</v>
      </c>
      <c r="I61" s="50">
        <v>249</v>
      </c>
      <c r="J61" s="50">
        <v>473100</v>
      </c>
      <c r="K61" s="50">
        <v>8</v>
      </c>
      <c r="L61" s="50">
        <v>8</v>
      </c>
      <c r="M61" s="50">
        <v>15200</v>
      </c>
      <c r="N61" s="14"/>
    </row>
    <row r="62" spans="1:20" ht="12.75" customHeight="1">
      <c r="A62" s="53" t="s">
        <v>65</v>
      </c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6"/>
      <c r="O62" s="56"/>
      <c r="P62" s="56"/>
      <c r="Q62" s="56"/>
      <c r="R62" s="56"/>
      <c r="S62" s="56"/>
      <c r="T62" s="56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4:U62"/>
  <sheetViews>
    <sheetView workbookViewId="0" topLeftCell="A1">
      <selection activeCell="E9" sqref="E9"/>
    </sheetView>
  </sheetViews>
  <sheetFormatPr defaultColWidth="17.875" defaultRowHeight="12.75" customHeight="1"/>
  <cols>
    <col min="1" max="1" width="18.875" style="2" customWidth="1"/>
    <col min="2" max="3" width="12.875" style="2" customWidth="1"/>
    <col min="4" max="4" width="12.875" style="85" customWidth="1"/>
    <col min="5" max="6" width="12.875" style="2" customWidth="1"/>
    <col min="7" max="7" width="12.875" style="85" customWidth="1"/>
    <col min="8" max="9" width="12.875" style="2" customWidth="1"/>
    <col min="10" max="10" width="12.875" style="85" customWidth="1"/>
    <col min="11" max="16384" width="13.875" style="2" customWidth="1"/>
  </cols>
  <sheetData>
    <row r="4" ht="12.75" customHeight="1">
      <c r="A4" s="84" t="s">
        <v>0</v>
      </c>
    </row>
    <row r="5" spans="1:21" ht="12.75" customHeight="1">
      <c r="A5" s="6"/>
      <c r="B5" s="5" t="s">
        <v>88</v>
      </c>
      <c r="C5" s="6"/>
      <c r="D5" s="86"/>
      <c r="E5" s="6"/>
      <c r="F5" s="6"/>
      <c r="G5" s="86"/>
      <c r="H5" s="6"/>
      <c r="I5" s="6"/>
      <c r="J5" s="8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.75" customHeight="1">
      <c r="A6" s="8"/>
      <c r="B6" s="8"/>
      <c r="C6" s="8"/>
      <c r="D6" s="87"/>
      <c r="E6" s="8"/>
      <c r="F6" s="8"/>
      <c r="G6" s="87"/>
      <c r="H6" s="8"/>
      <c r="I6" s="9" t="s">
        <v>2</v>
      </c>
      <c r="J6" s="87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11" ht="12.75" customHeight="1">
      <c r="A7" s="10"/>
      <c r="B7" s="24" t="s">
        <v>134</v>
      </c>
      <c r="E7" s="24" t="s">
        <v>135</v>
      </c>
      <c r="G7" s="88"/>
      <c r="H7" s="24" t="s">
        <v>136</v>
      </c>
      <c r="K7" s="89"/>
    </row>
    <row r="8" spans="1:11" ht="12.75" customHeight="1">
      <c r="A8" s="15" t="s">
        <v>4</v>
      </c>
      <c r="B8" s="24" t="s">
        <v>137</v>
      </c>
      <c r="E8" s="24" t="s">
        <v>138</v>
      </c>
      <c r="G8" s="88"/>
      <c r="H8" s="24" t="s">
        <v>139</v>
      </c>
      <c r="K8" s="89"/>
    </row>
    <row r="9" spans="1:11" ht="12.75" customHeight="1">
      <c r="A9" s="19"/>
      <c r="B9" s="16"/>
      <c r="C9" s="17"/>
      <c r="D9" s="90"/>
      <c r="E9" s="16"/>
      <c r="F9" s="17"/>
      <c r="G9" s="91"/>
      <c r="H9" s="16"/>
      <c r="I9" s="17"/>
      <c r="J9" s="90"/>
      <c r="K9" s="89"/>
    </row>
    <row r="10" spans="1:11" ht="12.75" customHeight="1">
      <c r="A10" s="23" t="s">
        <v>9</v>
      </c>
      <c r="B10" s="76" t="s">
        <v>89</v>
      </c>
      <c r="C10" s="24" t="s">
        <v>90</v>
      </c>
      <c r="E10" s="76" t="s">
        <v>89</v>
      </c>
      <c r="F10" s="24" t="s">
        <v>90</v>
      </c>
      <c r="G10" s="88"/>
      <c r="H10" s="76" t="s">
        <v>89</v>
      </c>
      <c r="I10" s="24" t="s">
        <v>90</v>
      </c>
      <c r="K10" s="89"/>
    </row>
    <row r="11" spans="1:11" ht="12.75" customHeight="1">
      <c r="A11" s="23" t="s">
        <v>14</v>
      </c>
      <c r="B11" s="16"/>
      <c r="C11" s="16"/>
      <c r="D11" s="90"/>
      <c r="E11" s="16"/>
      <c r="F11" s="16"/>
      <c r="G11" s="91"/>
      <c r="H11" s="16"/>
      <c r="I11" s="16"/>
      <c r="J11" s="90"/>
      <c r="K11" s="89"/>
    </row>
    <row r="12" spans="1:11" ht="12.75" customHeight="1">
      <c r="A12" s="30" t="s">
        <v>128</v>
      </c>
      <c r="B12" s="82">
        <v>1020</v>
      </c>
      <c r="C12" s="82">
        <v>948600</v>
      </c>
      <c r="D12" s="92"/>
      <c r="E12" s="82">
        <v>130</v>
      </c>
      <c r="F12" s="82">
        <v>127460</v>
      </c>
      <c r="G12" s="93"/>
      <c r="H12" s="82">
        <v>247</v>
      </c>
      <c r="I12" s="82">
        <v>232180</v>
      </c>
      <c r="J12" s="92"/>
      <c r="K12" s="89"/>
    </row>
    <row r="13" spans="1:11" ht="12.75" customHeight="1">
      <c r="A13" s="30" t="s">
        <v>129</v>
      </c>
      <c r="B13" s="82">
        <v>962</v>
      </c>
      <c r="C13" s="82">
        <v>1057350</v>
      </c>
      <c r="D13" s="92"/>
      <c r="E13" s="82">
        <v>108</v>
      </c>
      <c r="F13" s="82">
        <v>118800</v>
      </c>
      <c r="G13" s="94"/>
      <c r="H13" s="82">
        <v>185</v>
      </c>
      <c r="I13" s="82">
        <v>185000</v>
      </c>
      <c r="J13" s="92"/>
      <c r="K13" s="89"/>
    </row>
    <row r="14" spans="1:11" ht="12.75" customHeight="1">
      <c r="A14" s="30" t="s">
        <v>16</v>
      </c>
      <c r="B14" s="34">
        <f>SUM(B15:B61)</f>
        <v>889</v>
      </c>
      <c r="C14" s="34">
        <f>SUM(C15:C61)</f>
        <v>977900</v>
      </c>
      <c r="D14" s="95" t="s">
        <v>91</v>
      </c>
      <c r="E14" s="34">
        <f>SUM(E15:E61)</f>
        <v>117</v>
      </c>
      <c r="F14" s="34">
        <f>SUM(F15:F61)</f>
        <v>128700</v>
      </c>
      <c r="G14" s="96" t="s">
        <v>91</v>
      </c>
      <c r="H14" s="34">
        <f>SUM(H15:H61)</f>
        <v>175</v>
      </c>
      <c r="I14" s="34">
        <f>SUM(I15:I61)</f>
        <v>175000</v>
      </c>
      <c r="J14" s="95" t="s">
        <v>91</v>
      </c>
      <c r="K14" s="89"/>
    </row>
    <row r="15" spans="1:11" ht="12.75" customHeight="1">
      <c r="A15" s="36" t="s">
        <v>17</v>
      </c>
      <c r="B15" s="37">
        <v>18</v>
      </c>
      <c r="C15" s="37">
        <v>19800</v>
      </c>
      <c r="D15" s="97">
        <f>(C15/C$14)*100</f>
        <v>2.0247469066366706</v>
      </c>
      <c r="E15" s="37">
        <v>7</v>
      </c>
      <c r="F15" s="37">
        <v>7700</v>
      </c>
      <c r="G15" s="98">
        <f aca="true" t="shared" si="0" ref="G15:G30">(F15/F$14)*100</f>
        <v>5.982905982905983</v>
      </c>
      <c r="H15" s="37">
        <v>17</v>
      </c>
      <c r="I15" s="37">
        <v>17000</v>
      </c>
      <c r="J15" s="97">
        <f aca="true" t="shared" si="1" ref="J15:J30">(I15/I$14)*100</f>
        <v>9.714285714285714</v>
      </c>
      <c r="K15" s="89"/>
    </row>
    <row r="16" spans="1:11" ht="12.75" customHeight="1">
      <c r="A16" s="40" t="s">
        <v>18</v>
      </c>
      <c r="B16" s="37">
        <v>4</v>
      </c>
      <c r="C16" s="37">
        <v>4400</v>
      </c>
      <c r="D16" s="97">
        <f aca="true" t="shared" si="2" ref="D16:D29">(C16/C$14)*100</f>
        <v>0.44994375703037126</v>
      </c>
      <c r="E16" s="37">
        <v>1</v>
      </c>
      <c r="F16" s="37">
        <v>1100</v>
      </c>
      <c r="G16" s="98">
        <f t="shared" si="0"/>
        <v>0.8547008547008548</v>
      </c>
      <c r="H16" s="37" t="s">
        <v>19</v>
      </c>
      <c r="I16" s="37" t="s">
        <v>19</v>
      </c>
      <c r="J16" s="97" t="s">
        <v>19</v>
      </c>
      <c r="K16" s="89"/>
    </row>
    <row r="17" spans="1:11" ht="12.75" customHeight="1">
      <c r="A17" s="40" t="s">
        <v>20</v>
      </c>
      <c r="B17" s="37">
        <v>13</v>
      </c>
      <c r="C17" s="37">
        <v>14300</v>
      </c>
      <c r="D17" s="97">
        <f t="shared" si="2"/>
        <v>1.4623172103487065</v>
      </c>
      <c r="E17" s="37">
        <v>2</v>
      </c>
      <c r="F17" s="37">
        <v>2200</v>
      </c>
      <c r="G17" s="98">
        <f t="shared" si="0"/>
        <v>1.7094017094017095</v>
      </c>
      <c r="H17" s="37">
        <v>16</v>
      </c>
      <c r="I17" s="37">
        <v>16000</v>
      </c>
      <c r="J17" s="97">
        <f t="shared" si="1"/>
        <v>9.142857142857142</v>
      </c>
      <c r="K17" s="89"/>
    </row>
    <row r="18" spans="1:11" ht="12.75" customHeight="1">
      <c r="A18" s="40" t="s">
        <v>21</v>
      </c>
      <c r="B18" s="37">
        <v>7</v>
      </c>
      <c r="C18" s="37">
        <v>7700</v>
      </c>
      <c r="D18" s="97">
        <f t="shared" si="2"/>
        <v>0.7874015748031495</v>
      </c>
      <c r="E18" s="37">
        <v>5</v>
      </c>
      <c r="F18" s="37">
        <v>5500</v>
      </c>
      <c r="G18" s="98">
        <f t="shared" si="0"/>
        <v>4.273504273504273</v>
      </c>
      <c r="H18" s="37">
        <v>7</v>
      </c>
      <c r="I18" s="37">
        <v>7000</v>
      </c>
      <c r="J18" s="97">
        <f t="shared" si="1"/>
        <v>4</v>
      </c>
      <c r="K18" s="89"/>
    </row>
    <row r="19" spans="1:11" ht="12.75" customHeight="1">
      <c r="A19" s="41" t="s">
        <v>22</v>
      </c>
      <c r="B19" s="42">
        <v>238</v>
      </c>
      <c r="C19" s="42">
        <v>261800</v>
      </c>
      <c r="D19" s="99">
        <f t="shared" si="2"/>
        <v>26.77165354330709</v>
      </c>
      <c r="E19" s="42">
        <v>2</v>
      </c>
      <c r="F19" s="42">
        <v>2200</v>
      </c>
      <c r="G19" s="100">
        <f t="shared" si="0"/>
        <v>1.7094017094017095</v>
      </c>
      <c r="H19" s="42">
        <v>6</v>
      </c>
      <c r="I19" s="42">
        <v>6000</v>
      </c>
      <c r="J19" s="99">
        <f t="shared" si="1"/>
        <v>3.428571428571429</v>
      </c>
      <c r="K19" s="89"/>
    </row>
    <row r="20" spans="1:11" ht="12.75" customHeight="1">
      <c r="A20" s="45" t="s">
        <v>23</v>
      </c>
      <c r="B20" s="37">
        <v>14</v>
      </c>
      <c r="C20" s="37">
        <v>15400</v>
      </c>
      <c r="D20" s="97">
        <f t="shared" si="2"/>
        <v>1.574803149606299</v>
      </c>
      <c r="E20" s="37">
        <v>2</v>
      </c>
      <c r="F20" s="37">
        <v>2200</v>
      </c>
      <c r="G20" s="98">
        <f t="shared" si="0"/>
        <v>1.7094017094017095</v>
      </c>
      <c r="H20" s="37">
        <v>2</v>
      </c>
      <c r="I20" s="37">
        <v>2000</v>
      </c>
      <c r="J20" s="97">
        <f t="shared" si="1"/>
        <v>1.1428571428571428</v>
      </c>
      <c r="K20" s="89"/>
    </row>
    <row r="21" spans="1:11" ht="12.75" customHeight="1">
      <c r="A21" s="46" t="s">
        <v>24</v>
      </c>
      <c r="B21" s="37">
        <v>14</v>
      </c>
      <c r="C21" s="37">
        <v>15400</v>
      </c>
      <c r="D21" s="97">
        <f t="shared" si="2"/>
        <v>1.574803149606299</v>
      </c>
      <c r="E21" s="37">
        <v>7</v>
      </c>
      <c r="F21" s="37">
        <v>7700</v>
      </c>
      <c r="G21" s="98">
        <f t="shared" si="0"/>
        <v>5.982905982905983</v>
      </c>
      <c r="H21" s="37">
        <v>9</v>
      </c>
      <c r="I21" s="37">
        <v>9000</v>
      </c>
      <c r="J21" s="97">
        <f t="shared" si="1"/>
        <v>5.142857142857142</v>
      </c>
      <c r="K21" s="89"/>
    </row>
    <row r="22" spans="1:11" ht="12.75" customHeight="1">
      <c r="A22" s="46" t="s">
        <v>25</v>
      </c>
      <c r="B22" s="37">
        <v>2</v>
      </c>
      <c r="C22" s="37">
        <v>2200</v>
      </c>
      <c r="D22" s="97">
        <f t="shared" si="2"/>
        <v>0.22497187851518563</v>
      </c>
      <c r="E22" s="37">
        <v>6</v>
      </c>
      <c r="F22" s="37">
        <v>6600</v>
      </c>
      <c r="G22" s="98">
        <f t="shared" si="0"/>
        <v>5.128205128205128</v>
      </c>
      <c r="H22" s="37">
        <v>1</v>
      </c>
      <c r="I22" s="37">
        <v>1000</v>
      </c>
      <c r="J22" s="97">
        <f t="shared" si="1"/>
        <v>0.5714285714285714</v>
      </c>
      <c r="K22" s="89"/>
    </row>
    <row r="23" spans="1:11" ht="12.75" customHeight="1">
      <c r="A23" s="46" t="s">
        <v>26</v>
      </c>
      <c r="B23" s="37">
        <v>8</v>
      </c>
      <c r="C23" s="37">
        <v>8800</v>
      </c>
      <c r="D23" s="97">
        <f t="shared" si="2"/>
        <v>0.8998875140607425</v>
      </c>
      <c r="E23" s="37">
        <v>1</v>
      </c>
      <c r="F23" s="37">
        <v>1100</v>
      </c>
      <c r="G23" s="98">
        <f t="shared" si="0"/>
        <v>0.8547008547008548</v>
      </c>
      <c r="H23" s="37">
        <v>4</v>
      </c>
      <c r="I23" s="37">
        <v>4000</v>
      </c>
      <c r="J23" s="97">
        <f t="shared" si="1"/>
        <v>2.2857142857142856</v>
      </c>
      <c r="K23" s="89"/>
    </row>
    <row r="24" spans="1:11" ht="12.75" customHeight="1">
      <c r="A24" s="47" t="s">
        <v>27</v>
      </c>
      <c r="B24" s="42">
        <v>5</v>
      </c>
      <c r="C24" s="42">
        <v>5500</v>
      </c>
      <c r="D24" s="99">
        <f t="shared" si="2"/>
        <v>0.562429696287964</v>
      </c>
      <c r="E24" s="42">
        <v>2</v>
      </c>
      <c r="F24" s="42">
        <v>2200</v>
      </c>
      <c r="G24" s="100">
        <f t="shared" si="0"/>
        <v>1.7094017094017095</v>
      </c>
      <c r="H24" s="42">
        <v>5</v>
      </c>
      <c r="I24" s="42">
        <v>5000</v>
      </c>
      <c r="J24" s="99">
        <f t="shared" si="1"/>
        <v>2.857142857142857</v>
      </c>
      <c r="K24" s="89"/>
    </row>
    <row r="25" spans="1:11" ht="12.75" customHeight="1">
      <c r="A25" s="45" t="s">
        <v>28</v>
      </c>
      <c r="B25" s="37">
        <v>16</v>
      </c>
      <c r="C25" s="37">
        <v>17600</v>
      </c>
      <c r="D25" s="97">
        <f t="shared" si="2"/>
        <v>1.799775028121485</v>
      </c>
      <c r="E25" s="37">
        <v>6</v>
      </c>
      <c r="F25" s="37">
        <v>6600</v>
      </c>
      <c r="G25" s="98">
        <f t="shared" si="0"/>
        <v>5.128205128205128</v>
      </c>
      <c r="H25" s="37">
        <v>4</v>
      </c>
      <c r="I25" s="37">
        <v>4000</v>
      </c>
      <c r="J25" s="97">
        <f t="shared" si="1"/>
        <v>2.2857142857142856</v>
      </c>
      <c r="K25" s="89"/>
    </row>
    <row r="26" spans="1:11" ht="12.75" customHeight="1">
      <c r="A26" s="46" t="s">
        <v>29</v>
      </c>
      <c r="B26" s="37">
        <v>42</v>
      </c>
      <c r="C26" s="37">
        <v>46200</v>
      </c>
      <c r="D26" s="97">
        <f t="shared" si="2"/>
        <v>4.724409448818897</v>
      </c>
      <c r="E26" s="37">
        <v>4</v>
      </c>
      <c r="F26" s="37">
        <v>4400</v>
      </c>
      <c r="G26" s="98">
        <f t="shared" si="0"/>
        <v>3.418803418803419</v>
      </c>
      <c r="H26" s="37">
        <v>11</v>
      </c>
      <c r="I26" s="37">
        <v>11000</v>
      </c>
      <c r="J26" s="97">
        <f t="shared" si="1"/>
        <v>6.2857142857142865</v>
      </c>
      <c r="K26" s="89"/>
    </row>
    <row r="27" spans="1:11" ht="12.75" customHeight="1">
      <c r="A27" s="46" t="s">
        <v>30</v>
      </c>
      <c r="B27" s="37">
        <v>151</v>
      </c>
      <c r="C27" s="37">
        <v>166100</v>
      </c>
      <c r="D27" s="97">
        <f t="shared" si="2"/>
        <v>16.985376827896513</v>
      </c>
      <c r="E27" s="37">
        <v>1</v>
      </c>
      <c r="F27" s="37">
        <v>1100</v>
      </c>
      <c r="G27" s="98">
        <f t="shared" si="0"/>
        <v>0.8547008547008548</v>
      </c>
      <c r="H27" s="37" t="s">
        <v>19</v>
      </c>
      <c r="I27" s="37" t="s">
        <v>19</v>
      </c>
      <c r="J27" s="97" t="s">
        <v>19</v>
      </c>
      <c r="K27" s="89"/>
    </row>
    <row r="28" spans="1:11" ht="12.75" customHeight="1">
      <c r="A28" s="46" t="s">
        <v>31</v>
      </c>
      <c r="B28" s="37">
        <v>91</v>
      </c>
      <c r="C28" s="37">
        <v>100100</v>
      </c>
      <c r="D28" s="97">
        <f t="shared" si="2"/>
        <v>10.236220472440944</v>
      </c>
      <c r="E28" s="37" t="s">
        <v>19</v>
      </c>
      <c r="F28" s="37" t="s">
        <v>19</v>
      </c>
      <c r="G28" s="98" t="s">
        <v>19</v>
      </c>
      <c r="H28" s="37">
        <v>3</v>
      </c>
      <c r="I28" s="37">
        <v>3000</v>
      </c>
      <c r="J28" s="97">
        <f t="shared" si="1"/>
        <v>1.7142857142857144</v>
      </c>
      <c r="K28" s="89"/>
    </row>
    <row r="29" spans="1:11" ht="12.75" customHeight="1">
      <c r="A29" s="47" t="s">
        <v>32</v>
      </c>
      <c r="B29" s="42">
        <v>9</v>
      </c>
      <c r="C29" s="42">
        <v>9900</v>
      </c>
      <c r="D29" s="99">
        <f t="shared" si="2"/>
        <v>1.0123734533183353</v>
      </c>
      <c r="E29" s="42">
        <v>9</v>
      </c>
      <c r="F29" s="42">
        <v>9900</v>
      </c>
      <c r="G29" s="100">
        <f t="shared" si="0"/>
        <v>7.6923076923076925</v>
      </c>
      <c r="H29" s="42">
        <v>7</v>
      </c>
      <c r="I29" s="42">
        <v>7000</v>
      </c>
      <c r="J29" s="99">
        <f t="shared" si="1"/>
        <v>4</v>
      </c>
      <c r="K29" s="89"/>
    </row>
    <row r="30" spans="1:11" ht="12.75" customHeight="1">
      <c r="A30" s="45" t="s">
        <v>33</v>
      </c>
      <c r="B30" s="37" t="s">
        <v>19</v>
      </c>
      <c r="C30" s="37" t="s">
        <v>19</v>
      </c>
      <c r="D30" s="97" t="s">
        <v>19</v>
      </c>
      <c r="E30" s="37">
        <v>1</v>
      </c>
      <c r="F30" s="37">
        <v>1100</v>
      </c>
      <c r="G30" s="98">
        <f t="shared" si="0"/>
        <v>0.8547008547008548</v>
      </c>
      <c r="H30" s="37">
        <v>1</v>
      </c>
      <c r="I30" s="37">
        <v>1000</v>
      </c>
      <c r="J30" s="97">
        <f t="shared" si="1"/>
        <v>0.5714285714285714</v>
      </c>
      <c r="K30" s="89"/>
    </row>
    <row r="31" spans="1:11" ht="12.75" customHeight="1">
      <c r="A31" s="46" t="s">
        <v>34</v>
      </c>
      <c r="B31" s="37" t="s">
        <v>19</v>
      </c>
      <c r="C31" s="37" t="s">
        <v>19</v>
      </c>
      <c r="D31" s="97" t="s">
        <v>19</v>
      </c>
      <c r="E31" s="37" t="s">
        <v>19</v>
      </c>
      <c r="F31" s="37" t="s">
        <v>19</v>
      </c>
      <c r="G31" s="98" t="s">
        <v>19</v>
      </c>
      <c r="H31" s="37" t="s">
        <v>19</v>
      </c>
      <c r="I31" s="37" t="s">
        <v>19</v>
      </c>
      <c r="J31" s="97" t="s">
        <v>19</v>
      </c>
      <c r="K31" s="89"/>
    </row>
    <row r="32" spans="1:11" ht="12.75" customHeight="1">
      <c r="A32" s="46" t="s">
        <v>35</v>
      </c>
      <c r="B32" s="37" t="s">
        <v>19</v>
      </c>
      <c r="C32" s="37" t="s">
        <v>19</v>
      </c>
      <c r="D32" s="97" t="s">
        <v>19</v>
      </c>
      <c r="E32" s="37" t="s">
        <v>19</v>
      </c>
      <c r="F32" s="37" t="s">
        <v>19</v>
      </c>
      <c r="G32" s="98" t="s">
        <v>19</v>
      </c>
      <c r="H32" s="37" t="s">
        <v>19</v>
      </c>
      <c r="I32" s="37" t="s">
        <v>19</v>
      </c>
      <c r="J32" s="97" t="s">
        <v>19</v>
      </c>
      <c r="K32" s="89"/>
    </row>
    <row r="33" spans="1:11" ht="12.75" customHeight="1">
      <c r="A33" s="46" t="s">
        <v>36</v>
      </c>
      <c r="B33" s="37">
        <v>19</v>
      </c>
      <c r="C33" s="37">
        <v>20900</v>
      </c>
      <c r="D33" s="97">
        <f aca="true" t="shared" si="3" ref="D33:D47">(C33/C$14)*100</f>
        <v>2.1372328458942635</v>
      </c>
      <c r="E33" s="37" t="s">
        <v>19</v>
      </c>
      <c r="F33" s="37" t="s">
        <v>19</v>
      </c>
      <c r="G33" s="98" t="s">
        <v>19</v>
      </c>
      <c r="H33" s="37" t="s">
        <v>19</v>
      </c>
      <c r="I33" s="37" t="s">
        <v>19</v>
      </c>
      <c r="J33" s="97" t="s">
        <v>19</v>
      </c>
      <c r="K33" s="89"/>
    </row>
    <row r="34" spans="1:11" ht="12.75" customHeight="1">
      <c r="A34" s="47" t="s">
        <v>37</v>
      </c>
      <c r="B34" s="42">
        <v>2</v>
      </c>
      <c r="C34" s="42">
        <v>2200</v>
      </c>
      <c r="D34" s="99">
        <f t="shared" si="3"/>
        <v>0.22497187851518563</v>
      </c>
      <c r="E34" s="42">
        <v>4</v>
      </c>
      <c r="F34" s="42">
        <v>4400</v>
      </c>
      <c r="G34" s="100">
        <f aca="true" t="shared" si="4" ref="G34:G45">(F34/F$14)*100</f>
        <v>3.418803418803419</v>
      </c>
      <c r="H34" s="42">
        <v>11</v>
      </c>
      <c r="I34" s="42">
        <v>11000</v>
      </c>
      <c r="J34" s="99">
        <f aca="true" t="shared" si="5" ref="J34:J46">(I34/I$14)*100</f>
        <v>6.2857142857142865</v>
      </c>
      <c r="K34" s="89"/>
    </row>
    <row r="35" spans="1:11" ht="12.75" customHeight="1">
      <c r="A35" s="45" t="s">
        <v>38</v>
      </c>
      <c r="B35" s="37">
        <v>2</v>
      </c>
      <c r="C35" s="37">
        <v>2200</v>
      </c>
      <c r="D35" s="97">
        <f t="shared" si="3"/>
        <v>0.22497187851518563</v>
      </c>
      <c r="E35" s="37" t="s">
        <v>19</v>
      </c>
      <c r="F35" s="37" t="s">
        <v>19</v>
      </c>
      <c r="G35" s="98" t="s">
        <v>19</v>
      </c>
      <c r="H35" s="37">
        <v>4</v>
      </c>
      <c r="I35" s="37">
        <v>4000</v>
      </c>
      <c r="J35" s="97">
        <f t="shared" si="5"/>
        <v>2.2857142857142856</v>
      </c>
      <c r="K35" s="89"/>
    </row>
    <row r="36" spans="1:11" ht="12.75" customHeight="1">
      <c r="A36" s="46" t="s">
        <v>39</v>
      </c>
      <c r="B36" s="37">
        <v>3</v>
      </c>
      <c r="C36" s="37">
        <v>3300</v>
      </c>
      <c r="D36" s="97">
        <f t="shared" si="3"/>
        <v>0.3374578177727784</v>
      </c>
      <c r="E36" s="37">
        <v>3</v>
      </c>
      <c r="F36" s="37">
        <v>3300</v>
      </c>
      <c r="G36" s="98">
        <f t="shared" si="4"/>
        <v>2.564102564102564</v>
      </c>
      <c r="H36" s="37">
        <v>3</v>
      </c>
      <c r="I36" s="37">
        <v>3000</v>
      </c>
      <c r="J36" s="97">
        <f t="shared" si="5"/>
        <v>1.7142857142857144</v>
      </c>
      <c r="K36" s="89"/>
    </row>
    <row r="37" spans="1:11" ht="12.75" customHeight="1">
      <c r="A37" s="46" t="s">
        <v>40</v>
      </c>
      <c r="B37" s="37">
        <v>2</v>
      </c>
      <c r="C37" s="37">
        <v>2200</v>
      </c>
      <c r="D37" s="97">
        <f t="shared" si="3"/>
        <v>0.22497187851518563</v>
      </c>
      <c r="E37" s="37">
        <v>1</v>
      </c>
      <c r="F37" s="37">
        <v>1100</v>
      </c>
      <c r="G37" s="98">
        <f t="shared" si="4"/>
        <v>0.8547008547008548</v>
      </c>
      <c r="H37" s="37" t="s">
        <v>19</v>
      </c>
      <c r="I37" s="37" t="s">
        <v>19</v>
      </c>
      <c r="J37" s="97" t="s">
        <v>19</v>
      </c>
      <c r="K37" s="89"/>
    </row>
    <row r="38" spans="1:11" ht="12.75" customHeight="1">
      <c r="A38" s="46" t="s">
        <v>41</v>
      </c>
      <c r="B38" s="37">
        <v>50</v>
      </c>
      <c r="C38" s="37">
        <v>55000</v>
      </c>
      <c r="D38" s="97">
        <f t="shared" si="3"/>
        <v>5.62429696287964</v>
      </c>
      <c r="E38" s="37">
        <v>1</v>
      </c>
      <c r="F38" s="37">
        <v>1100</v>
      </c>
      <c r="G38" s="98">
        <f t="shared" si="4"/>
        <v>0.8547008547008548</v>
      </c>
      <c r="H38" s="37">
        <v>9</v>
      </c>
      <c r="I38" s="37">
        <v>9000</v>
      </c>
      <c r="J38" s="97">
        <f t="shared" si="5"/>
        <v>5.142857142857142</v>
      </c>
      <c r="K38" s="89"/>
    </row>
    <row r="39" spans="1:11" ht="12.75" customHeight="1">
      <c r="A39" s="47" t="s">
        <v>42</v>
      </c>
      <c r="B39" s="42" t="s">
        <v>19</v>
      </c>
      <c r="C39" s="42" t="s">
        <v>19</v>
      </c>
      <c r="D39" s="99" t="s">
        <v>19</v>
      </c>
      <c r="E39" s="42">
        <v>3</v>
      </c>
      <c r="F39" s="42">
        <v>3300</v>
      </c>
      <c r="G39" s="100">
        <f t="shared" si="4"/>
        <v>2.564102564102564</v>
      </c>
      <c r="H39" s="42">
        <v>1</v>
      </c>
      <c r="I39" s="42">
        <v>1000</v>
      </c>
      <c r="J39" s="99">
        <f t="shared" si="5"/>
        <v>0.5714285714285714</v>
      </c>
      <c r="K39" s="89"/>
    </row>
    <row r="40" spans="1:11" ht="12.75" customHeight="1">
      <c r="A40" s="45" t="s">
        <v>43</v>
      </c>
      <c r="B40" s="37">
        <v>8</v>
      </c>
      <c r="C40" s="37">
        <v>8800</v>
      </c>
      <c r="D40" s="97">
        <f t="shared" si="3"/>
        <v>0.8998875140607425</v>
      </c>
      <c r="E40" s="37" t="s">
        <v>19</v>
      </c>
      <c r="F40" s="37" t="s">
        <v>19</v>
      </c>
      <c r="G40" s="98" t="s">
        <v>19</v>
      </c>
      <c r="H40" s="37">
        <v>1</v>
      </c>
      <c r="I40" s="37">
        <v>1000</v>
      </c>
      <c r="J40" s="97">
        <f t="shared" si="5"/>
        <v>0.5714285714285714</v>
      </c>
      <c r="K40" s="89"/>
    </row>
    <row r="41" spans="1:11" ht="12.75" customHeight="1">
      <c r="A41" s="46" t="s">
        <v>44</v>
      </c>
      <c r="B41" s="37">
        <v>29</v>
      </c>
      <c r="C41" s="37">
        <v>31900</v>
      </c>
      <c r="D41" s="97">
        <f t="shared" si="3"/>
        <v>3.262092238470191</v>
      </c>
      <c r="E41" s="37" t="s">
        <v>19</v>
      </c>
      <c r="F41" s="37" t="s">
        <v>19</v>
      </c>
      <c r="G41" s="98" t="s">
        <v>19</v>
      </c>
      <c r="H41" s="37" t="s">
        <v>19</v>
      </c>
      <c r="I41" s="37" t="s">
        <v>19</v>
      </c>
      <c r="J41" s="97" t="s">
        <v>19</v>
      </c>
      <c r="K41" s="89"/>
    </row>
    <row r="42" spans="1:11" ht="12.75" customHeight="1">
      <c r="A42" s="46" t="s">
        <v>45</v>
      </c>
      <c r="B42" s="37">
        <v>27</v>
      </c>
      <c r="C42" s="37">
        <v>29700</v>
      </c>
      <c r="D42" s="97">
        <f t="shared" si="3"/>
        <v>3.0371203599550056</v>
      </c>
      <c r="E42" s="37">
        <v>3</v>
      </c>
      <c r="F42" s="37">
        <v>3300</v>
      </c>
      <c r="G42" s="98">
        <f t="shared" si="4"/>
        <v>2.564102564102564</v>
      </c>
      <c r="H42" s="37">
        <v>6</v>
      </c>
      <c r="I42" s="37">
        <v>6000</v>
      </c>
      <c r="J42" s="97">
        <f t="shared" si="5"/>
        <v>3.428571428571429</v>
      </c>
      <c r="K42" s="89"/>
    </row>
    <row r="43" spans="1:11" ht="12.75" customHeight="1">
      <c r="A43" s="46" t="s">
        <v>46</v>
      </c>
      <c r="B43" s="37" t="s">
        <v>19</v>
      </c>
      <c r="C43" s="37" t="s">
        <v>19</v>
      </c>
      <c r="D43" s="97" t="s">
        <v>19</v>
      </c>
      <c r="E43" s="37" t="s">
        <v>19</v>
      </c>
      <c r="F43" s="37" t="s">
        <v>19</v>
      </c>
      <c r="G43" s="98" t="s">
        <v>19</v>
      </c>
      <c r="H43" s="37" t="s">
        <v>19</v>
      </c>
      <c r="I43" s="37" t="s">
        <v>19</v>
      </c>
      <c r="J43" s="97" t="s">
        <v>19</v>
      </c>
      <c r="K43" s="89"/>
    </row>
    <row r="44" spans="1:11" ht="12.75" customHeight="1">
      <c r="A44" s="47" t="s">
        <v>47</v>
      </c>
      <c r="B44" s="42">
        <v>2</v>
      </c>
      <c r="C44" s="42">
        <v>2200</v>
      </c>
      <c r="D44" s="99">
        <f t="shared" si="3"/>
        <v>0.22497187851518563</v>
      </c>
      <c r="E44" s="42">
        <v>1</v>
      </c>
      <c r="F44" s="42">
        <v>1100</v>
      </c>
      <c r="G44" s="100">
        <f t="shared" si="4"/>
        <v>0.8547008547008548</v>
      </c>
      <c r="H44" s="42">
        <v>3</v>
      </c>
      <c r="I44" s="42">
        <v>3000</v>
      </c>
      <c r="J44" s="99">
        <f t="shared" si="5"/>
        <v>1.7142857142857144</v>
      </c>
      <c r="K44" s="89"/>
    </row>
    <row r="45" spans="1:11" ht="12.75" customHeight="1">
      <c r="A45" s="45" t="s">
        <v>48</v>
      </c>
      <c r="B45" s="37" t="s">
        <v>19</v>
      </c>
      <c r="C45" s="37" t="s">
        <v>19</v>
      </c>
      <c r="D45" s="97" t="s">
        <v>19</v>
      </c>
      <c r="E45" s="37">
        <v>1</v>
      </c>
      <c r="F45" s="37">
        <v>1100</v>
      </c>
      <c r="G45" s="98">
        <f t="shared" si="4"/>
        <v>0.8547008547008548</v>
      </c>
      <c r="H45" s="37" t="s">
        <v>19</v>
      </c>
      <c r="I45" s="37" t="s">
        <v>19</v>
      </c>
      <c r="J45" s="97" t="s">
        <v>19</v>
      </c>
      <c r="K45" s="89"/>
    </row>
    <row r="46" spans="1:11" ht="12.75" customHeight="1">
      <c r="A46" s="46" t="s">
        <v>49</v>
      </c>
      <c r="B46" s="37">
        <v>3</v>
      </c>
      <c r="C46" s="37">
        <v>3300</v>
      </c>
      <c r="D46" s="97">
        <f t="shared" si="3"/>
        <v>0.3374578177727784</v>
      </c>
      <c r="E46" s="37" t="s">
        <v>19</v>
      </c>
      <c r="F46" s="37" t="s">
        <v>19</v>
      </c>
      <c r="G46" s="98" t="s">
        <v>19</v>
      </c>
      <c r="H46" s="37">
        <v>3</v>
      </c>
      <c r="I46" s="37">
        <v>3000</v>
      </c>
      <c r="J46" s="97">
        <f t="shared" si="5"/>
        <v>1.7142857142857144</v>
      </c>
      <c r="K46" s="89"/>
    </row>
    <row r="47" spans="1:11" ht="12.75" customHeight="1">
      <c r="A47" s="46" t="s">
        <v>50</v>
      </c>
      <c r="B47" s="37">
        <v>2</v>
      </c>
      <c r="C47" s="37">
        <v>2200</v>
      </c>
      <c r="D47" s="97">
        <f t="shared" si="3"/>
        <v>0.22497187851518563</v>
      </c>
      <c r="E47" s="37">
        <v>2</v>
      </c>
      <c r="F47" s="37">
        <v>2200</v>
      </c>
      <c r="G47" s="98">
        <f aca="true" t="shared" si="6" ref="G47:G60">(F47/F$14)*100</f>
        <v>1.7094017094017095</v>
      </c>
      <c r="H47" s="37">
        <v>1</v>
      </c>
      <c r="I47" s="37">
        <v>1000</v>
      </c>
      <c r="J47" s="97">
        <f aca="true" t="shared" si="7" ref="J47:J60">(I47/I$14)*100</f>
        <v>0.5714285714285714</v>
      </c>
      <c r="K47" s="89"/>
    </row>
    <row r="48" spans="1:11" ht="12.75" customHeight="1">
      <c r="A48" s="46" t="s">
        <v>51</v>
      </c>
      <c r="B48" s="37">
        <v>9</v>
      </c>
      <c r="C48" s="37">
        <v>9900</v>
      </c>
      <c r="D48" s="97">
        <f aca="true" t="shared" si="8" ref="D48:D61">(C48/C$14)*100</f>
        <v>1.0123734533183353</v>
      </c>
      <c r="E48" s="37">
        <v>1</v>
      </c>
      <c r="F48" s="37">
        <v>1100</v>
      </c>
      <c r="G48" s="98">
        <f t="shared" si="6"/>
        <v>0.8547008547008548</v>
      </c>
      <c r="H48" s="37">
        <v>1</v>
      </c>
      <c r="I48" s="37">
        <v>1000</v>
      </c>
      <c r="J48" s="97">
        <f t="shared" si="7"/>
        <v>0.5714285714285714</v>
      </c>
      <c r="K48" s="89"/>
    </row>
    <row r="49" spans="1:11" ht="12.75" customHeight="1">
      <c r="A49" s="47" t="s">
        <v>52</v>
      </c>
      <c r="B49" s="42">
        <v>4</v>
      </c>
      <c r="C49" s="42">
        <v>4400</v>
      </c>
      <c r="D49" s="99">
        <f t="shared" si="8"/>
        <v>0.44994375703037126</v>
      </c>
      <c r="E49" s="42">
        <v>2</v>
      </c>
      <c r="F49" s="42">
        <v>2200</v>
      </c>
      <c r="G49" s="100">
        <f t="shared" si="6"/>
        <v>1.7094017094017095</v>
      </c>
      <c r="H49" s="42">
        <v>3</v>
      </c>
      <c r="I49" s="42">
        <v>3000</v>
      </c>
      <c r="J49" s="99">
        <f t="shared" si="7"/>
        <v>1.7142857142857144</v>
      </c>
      <c r="K49" s="89"/>
    </row>
    <row r="50" spans="1:11" ht="12.75" customHeight="1">
      <c r="A50" s="45" t="s">
        <v>53</v>
      </c>
      <c r="B50" s="37">
        <v>5</v>
      </c>
      <c r="C50" s="37">
        <v>5500</v>
      </c>
      <c r="D50" s="97">
        <f t="shared" si="8"/>
        <v>0.562429696287964</v>
      </c>
      <c r="E50" s="37">
        <v>2</v>
      </c>
      <c r="F50" s="37">
        <v>2200</v>
      </c>
      <c r="G50" s="98">
        <f t="shared" si="6"/>
        <v>1.7094017094017095</v>
      </c>
      <c r="H50" s="37" t="s">
        <v>19</v>
      </c>
      <c r="I50" s="37" t="s">
        <v>19</v>
      </c>
      <c r="J50" s="97" t="s">
        <v>19</v>
      </c>
      <c r="K50" s="89"/>
    </row>
    <row r="51" spans="1:11" ht="12.75" customHeight="1">
      <c r="A51" s="46" t="s">
        <v>54</v>
      </c>
      <c r="B51" s="37">
        <v>8</v>
      </c>
      <c r="C51" s="37">
        <v>8800</v>
      </c>
      <c r="D51" s="97">
        <f t="shared" si="8"/>
        <v>0.8998875140607425</v>
      </c>
      <c r="E51" s="37" t="s">
        <v>19</v>
      </c>
      <c r="F51" s="37" t="s">
        <v>19</v>
      </c>
      <c r="G51" s="98" t="s">
        <v>19</v>
      </c>
      <c r="H51" s="37">
        <v>2</v>
      </c>
      <c r="I51" s="37">
        <v>2000</v>
      </c>
      <c r="J51" s="97">
        <f t="shared" si="7"/>
        <v>1.1428571428571428</v>
      </c>
      <c r="K51" s="89"/>
    </row>
    <row r="52" spans="1:11" ht="12.75" customHeight="1">
      <c r="A52" s="46" t="s">
        <v>55</v>
      </c>
      <c r="B52" s="37">
        <v>4</v>
      </c>
      <c r="C52" s="37">
        <v>4400</v>
      </c>
      <c r="D52" s="97">
        <f t="shared" si="8"/>
        <v>0.44994375703037126</v>
      </c>
      <c r="E52" s="37">
        <v>1</v>
      </c>
      <c r="F52" s="37">
        <v>1100</v>
      </c>
      <c r="G52" s="98">
        <f t="shared" si="6"/>
        <v>0.8547008547008548</v>
      </c>
      <c r="H52" s="37">
        <v>8</v>
      </c>
      <c r="I52" s="37">
        <v>8000</v>
      </c>
      <c r="J52" s="97">
        <f t="shared" si="7"/>
        <v>4.571428571428571</v>
      </c>
      <c r="K52" s="89"/>
    </row>
    <row r="53" spans="1:11" ht="12.75" customHeight="1">
      <c r="A53" s="46" t="s">
        <v>56</v>
      </c>
      <c r="B53" s="37" t="s">
        <v>19</v>
      </c>
      <c r="C53" s="37" t="s">
        <v>19</v>
      </c>
      <c r="D53" s="97" t="s">
        <v>19</v>
      </c>
      <c r="E53" s="37">
        <v>4</v>
      </c>
      <c r="F53" s="37">
        <v>4400</v>
      </c>
      <c r="G53" s="98">
        <f t="shared" si="6"/>
        <v>3.418803418803419</v>
      </c>
      <c r="H53" s="37">
        <v>2</v>
      </c>
      <c r="I53" s="37">
        <v>2000</v>
      </c>
      <c r="J53" s="97">
        <f t="shared" si="7"/>
        <v>1.1428571428571428</v>
      </c>
      <c r="K53" s="89"/>
    </row>
    <row r="54" spans="1:11" ht="12.75" customHeight="1">
      <c r="A54" s="47" t="s">
        <v>57</v>
      </c>
      <c r="B54" s="42">
        <v>4</v>
      </c>
      <c r="C54" s="42">
        <v>4400</v>
      </c>
      <c r="D54" s="99">
        <f t="shared" si="8"/>
        <v>0.44994375703037126</v>
      </c>
      <c r="E54" s="42">
        <v>3</v>
      </c>
      <c r="F54" s="42">
        <v>3300</v>
      </c>
      <c r="G54" s="100">
        <f t="shared" si="6"/>
        <v>2.564102564102564</v>
      </c>
      <c r="H54" s="42">
        <v>1</v>
      </c>
      <c r="I54" s="42">
        <v>1000</v>
      </c>
      <c r="J54" s="99">
        <f t="shared" si="7"/>
        <v>0.5714285714285714</v>
      </c>
      <c r="K54" s="89"/>
    </row>
    <row r="55" spans="1:11" ht="12.75" customHeight="1">
      <c r="A55" s="45" t="s">
        <v>58</v>
      </c>
      <c r="B55" s="37" t="s">
        <v>19</v>
      </c>
      <c r="C55" s="37" t="s">
        <v>19</v>
      </c>
      <c r="D55" s="97" t="s">
        <v>19</v>
      </c>
      <c r="E55" s="37">
        <v>6</v>
      </c>
      <c r="F55" s="37">
        <v>6600</v>
      </c>
      <c r="G55" s="98">
        <f t="shared" si="6"/>
        <v>5.128205128205128</v>
      </c>
      <c r="H55" s="37" t="s">
        <v>19</v>
      </c>
      <c r="I55" s="37" t="s">
        <v>19</v>
      </c>
      <c r="J55" s="97" t="s">
        <v>19</v>
      </c>
      <c r="K55" s="89"/>
    </row>
    <row r="56" spans="1:11" ht="12.75" customHeight="1">
      <c r="A56" s="46" t="s">
        <v>59</v>
      </c>
      <c r="B56" s="37">
        <v>3</v>
      </c>
      <c r="C56" s="37">
        <v>3300</v>
      </c>
      <c r="D56" s="97">
        <f t="shared" si="8"/>
        <v>0.3374578177727784</v>
      </c>
      <c r="E56" s="37" t="s">
        <v>19</v>
      </c>
      <c r="F56" s="37" t="s">
        <v>19</v>
      </c>
      <c r="G56" s="98" t="s">
        <v>19</v>
      </c>
      <c r="H56" s="37">
        <v>1</v>
      </c>
      <c r="I56" s="37">
        <v>1000</v>
      </c>
      <c r="J56" s="97">
        <f t="shared" si="7"/>
        <v>0.5714285714285714</v>
      </c>
      <c r="K56" s="89"/>
    </row>
    <row r="57" spans="1:11" ht="12.75" customHeight="1">
      <c r="A57" s="46" t="s">
        <v>60</v>
      </c>
      <c r="B57" s="37">
        <v>17</v>
      </c>
      <c r="C57" s="37">
        <v>18700</v>
      </c>
      <c r="D57" s="97">
        <f t="shared" si="8"/>
        <v>1.9122609673790776</v>
      </c>
      <c r="E57" s="37">
        <v>10</v>
      </c>
      <c r="F57" s="37">
        <v>11000</v>
      </c>
      <c r="G57" s="98">
        <f t="shared" si="6"/>
        <v>8.547008547008547</v>
      </c>
      <c r="H57" s="37">
        <v>4</v>
      </c>
      <c r="I57" s="37">
        <v>4000</v>
      </c>
      <c r="J57" s="97">
        <f t="shared" si="7"/>
        <v>2.2857142857142856</v>
      </c>
      <c r="K57" s="89"/>
    </row>
    <row r="58" spans="1:11" ht="12.75" customHeight="1">
      <c r="A58" s="46" t="s">
        <v>61</v>
      </c>
      <c r="B58" s="37">
        <v>33</v>
      </c>
      <c r="C58" s="37">
        <v>36300</v>
      </c>
      <c r="D58" s="97">
        <f t="shared" si="8"/>
        <v>3.712035995500562</v>
      </c>
      <c r="E58" s="37">
        <v>3</v>
      </c>
      <c r="F58" s="37">
        <v>3300</v>
      </c>
      <c r="G58" s="98">
        <f t="shared" si="6"/>
        <v>2.564102564102564</v>
      </c>
      <c r="H58" s="37">
        <v>8</v>
      </c>
      <c r="I58" s="37">
        <v>8000</v>
      </c>
      <c r="J58" s="97">
        <f t="shared" si="7"/>
        <v>4.571428571428571</v>
      </c>
      <c r="K58" s="89"/>
    </row>
    <row r="59" spans="1:11" ht="12.75" customHeight="1">
      <c r="A59" s="47" t="s">
        <v>62</v>
      </c>
      <c r="B59" s="42">
        <v>3</v>
      </c>
      <c r="C59" s="42">
        <v>3300</v>
      </c>
      <c r="D59" s="99">
        <f t="shared" si="8"/>
        <v>0.3374578177727784</v>
      </c>
      <c r="E59" s="42">
        <v>2</v>
      </c>
      <c r="F59" s="42">
        <v>2200</v>
      </c>
      <c r="G59" s="100">
        <f t="shared" si="6"/>
        <v>1.7094017094017095</v>
      </c>
      <c r="H59" s="42">
        <v>3</v>
      </c>
      <c r="I59" s="42">
        <v>3000</v>
      </c>
      <c r="J59" s="99">
        <f t="shared" si="7"/>
        <v>1.7142857142857144</v>
      </c>
      <c r="K59" s="89"/>
    </row>
    <row r="60" spans="1:11" ht="12.75" customHeight="1">
      <c r="A60" s="46" t="s">
        <v>63</v>
      </c>
      <c r="B60" s="37">
        <v>9</v>
      </c>
      <c r="C60" s="37">
        <v>9900</v>
      </c>
      <c r="D60" s="97">
        <f t="shared" si="8"/>
        <v>1.0123734533183353</v>
      </c>
      <c r="E60" s="37">
        <v>8</v>
      </c>
      <c r="F60" s="37">
        <v>8800</v>
      </c>
      <c r="G60" s="98">
        <f t="shared" si="6"/>
        <v>6.837606837606838</v>
      </c>
      <c r="H60" s="37">
        <v>7</v>
      </c>
      <c r="I60" s="37">
        <v>7000</v>
      </c>
      <c r="J60" s="97">
        <f t="shared" si="7"/>
        <v>4</v>
      </c>
      <c r="K60" s="89"/>
    </row>
    <row r="61" spans="1:11" ht="12.75" customHeight="1">
      <c r="A61" s="49" t="s">
        <v>64</v>
      </c>
      <c r="B61" s="50">
        <v>9</v>
      </c>
      <c r="C61" s="50">
        <v>9900</v>
      </c>
      <c r="D61" s="101">
        <f t="shared" si="8"/>
        <v>1.0123734533183353</v>
      </c>
      <c r="E61" s="50" t="s">
        <v>19</v>
      </c>
      <c r="F61" s="50" t="s">
        <v>19</v>
      </c>
      <c r="G61" s="102" t="s">
        <v>19</v>
      </c>
      <c r="H61" s="50" t="s">
        <v>19</v>
      </c>
      <c r="I61" s="50" t="s">
        <v>19</v>
      </c>
      <c r="J61" s="101" t="s">
        <v>19</v>
      </c>
      <c r="K61" s="89"/>
    </row>
    <row r="62" spans="1:20" ht="12.75" customHeight="1">
      <c r="A62" s="54"/>
      <c r="B62" s="54"/>
      <c r="C62" s="54"/>
      <c r="D62" s="103"/>
      <c r="E62" s="54"/>
      <c r="F62" s="54"/>
      <c r="G62" s="103"/>
      <c r="H62" s="54"/>
      <c r="I62" s="54"/>
      <c r="J62" s="103"/>
      <c r="K62" s="54"/>
      <c r="L62" s="54"/>
      <c r="M62" s="54"/>
      <c r="N62" s="54"/>
      <c r="O62" s="54"/>
      <c r="P62" s="54"/>
      <c r="Q62" s="54"/>
      <c r="R62" s="54"/>
      <c r="S62" s="54"/>
      <c r="T62" s="54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4:U90"/>
  <sheetViews>
    <sheetView workbookViewId="0" topLeftCell="A1">
      <selection activeCell="E9" sqref="E9"/>
    </sheetView>
  </sheetViews>
  <sheetFormatPr defaultColWidth="17.875" defaultRowHeight="12.75" customHeight="1"/>
  <cols>
    <col min="1" max="1" width="18.875" style="3" customWidth="1"/>
    <col min="2" max="7" width="13.875" style="54" customWidth="1"/>
    <col min="8" max="8" width="13.875" style="103" customWidth="1"/>
    <col min="9" max="9" width="13.875" style="54" customWidth="1"/>
    <col min="10" max="10" width="13.875" style="103" customWidth="1"/>
    <col min="11" max="16384" width="13.875" style="3" customWidth="1"/>
  </cols>
  <sheetData>
    <row r="4" ht="12.75" customHeight="1">
      <c r="A4" s="84" t="s">
        <v>0</v>
      </c>
    </row>
    <row r="5" spans="1:21" ht="12.75" customHeight="1">
      <c r="A5" s="4"/>
      <c r="B5" s="5" t="s">
        <v>92</v>
      </c>
      <c r="C5" s="6"/>
      <c r="D5" s="6"/>
      <c r="E5" s="6"/>
      <c r="F5" s="6"/>
      <c r="G5" s="6"/>
      <c r="H5" s="86"/>
      <c r="I5" s="6"/>
      <c r="J5" s="86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 customHeight="1">
      <c r="A6" s="7"/>
      <c r="B6" s="8"/>
      <c r="C6" s="8"/>
      <c r="D6" s="8"/>
      <c r="E6" s="8"/>
      <c r="F6" s="8"/>
      <c r="G6" s="8"/>
      <c r="H6" s="87"/>
      <c r="I6" s="9" t="s">
        <v>2</v>
      </c>
      <c r="J6" s="87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11" ht="12.75" customHeight="1">
      <c r="A7" s="10"/>
      <c r="B7" s="104"/>
      <c r="F7" s="105"/>
      <c r="G7" s="104"/>
      <c r="I7" s="104"/>
      <c r="K7" s="14"/>
    </row>
    <row r="8" spans="1:11" ht="12.75" customHeight="1">
      <c r="A8" s="15" t="s">
        <v>4</v>
      </c>
      <c r="B8" s="106" t="s">
        <v>140</v>
      </c>
      <c r="F8" s="105"/>
      <c r="G8" s="104"/>
      <c r="I8" s="104"/>
      <c r="K8" s="14"/>
    </row>
    <row r="9" spans="1:11" ht="12.75" customHeight="1">
      <c r="A9" s="19"/>
      <c r="B9" s="107"/>
      <c r="C9" s="108"/>
      <c r="D9" s="108"/>
      <c r="E9" s="108"/>
      <c r="F9" s="109"/>
      <c r="G9" s="106" t="s">
        <v>93</v>
      </c>
      <c r="I9" s="106" t="s">
        <v>94</v>
      </c>
      <c r="K9" s="14"/>
    </row>
    <row r="10" spans="1:11" ht="12.75" customHeight="1">
      <c r="A10" s="23" t="s">
        <v>9</v>
      </c>
      <c r="B10" s="76" t="s">
        <v>95</v>
      </c>
      <c r="C10" s="76" t="s">
        <v>96</v>
      </c>
      <c r="D10" s="76" t="s">
        <v>97</v>
      </c>
      <c r="E10" s="76" t="s">
        <v>98</v>
      </c>
      <c r="F10" s="110" t="s">
        <v>99</v>
      </c>
      <c r="G10" s="104"/>
      <c r="I10" s="104"/>
      <c r="K10" s="14"/>
    </row>
    <row r="11" spans="1:11" ht="12.75" customHeight="1">
      <c r="A11" s="23" t="s">
        <v>14</v>
      </c>
      <c r="B11" s="107"/>
      <c r="C11" s="107"/>
      <c r="D11" s="107"/>
      <c r="E11" s="107"/>
      <c r="F11" s="111"/>
      <c r="G11" s="107"/>
      <c r="H11" s="112"/>
      <c r="I11" s="107"/>
      <c r="J11" s="112"/>
      <c r="K11" s="14"/>
    </row>
    <row r="12" spans="1:11" ht="12.75" customHeight="1">
      <c r="A12" s="30" t="s">
        <v>128</v>
      </c>
      <c r="B12" s="113">
        <v>1905</v>
      </c>
      <c r="C12" s="113">
        <v>10171</v>
      </c>
      <c r="D12" s="113">
        <v>30</v>
      </c>
      <c r="E12" s="113">
        <v>12524</v>
      </c>
      <c r="F12" s="114">
        <v>34546945</v>
      </c>
      <c r="G12" s="113">
        <v>35052085</v>
      </c>
      <c r="H12" s="115"/>
      <c r="I12" s="113">
        <v>926127085</v>
      </c>
      <c r="J12" s="115"/>
      <c r="K12" s="14"/>
    </row>
    <row r="13" spans="1:11" ht="12.75" customHeight="1">
      <c r="A13" s="30" t="s">
        <v>129</v>
      </c>
      <c r="B13" s="113">
        <v>2151</v>
      </c>
      <c r="C13" s="113">
        <v>10398</v>
      </c>
      <c r="D13" s="113">
        <v>24</v>
      </c>
      <c r="E13" s="113">
        <v>12533</v>
      </c>
      <c r="F13" s="114">
        <v>39073150</v>
      </c>
      <c r="G13" s="113">
        <v>41421130</v>
      </c>
      <c r="H13" s="115"/>
      <c r="I13" s="113">
        <v>513603280</v>
      </c>
      <c r="J13" s="115"/>
      <c r="K13" s="14"/>
    </row>
    <row r="14" spans="1:12" ht="12.75" customHeight="1">
      <c r="A14" s="30" t="s">
        <v>16</v>
      </c>
      <c r="B14" s="34">
        <f aca="true" t="shared" si="0" ref="B14:G14">SUM(B15:B61)</f>
        <v>3282</v>
      </c>
      <c r="C14" s="34">
        <f t="shared" si="0"/>
        <v>9406</v>
      </c>
      <c r="D14" s="34">
        <f t="shared" si="0"/>
        <v>54</v>
      </c>
      <c r="E14" s="34">
        <f t="shared" si="0"/>
        <v>12377</v>
      </c>
      <c r="F14" s="34">
        <f t="shared" si="0"/>
        <v>50687050</v>
      </c>
      <c r="G14" s="34">
        <f t="shared" si="0"/>
        <v>42235150</v>
      </c>
      <c r="H14" s="95" t="s">
        <v>91</v>
      </c>
      <c r="I14" s="34">
        <f>SUM(I15:I61)</f>
        <v>508691350</v>
      </c>
      <c r="J14" s="95" t="s">
        <v>91</v>
      </c>
      <c r="K14" s="14"/>
      <c r="L14" s="116"/>
    </row>
    <row r="15" spans="1:17" ht="12.75" customHeight="1">
      <c r="A15" s="36" t="s">
        <v>17</v>
      </c>
      <c r="B15" s="117" t="s">
        <v>19</v>
      </c>
      <c r="C15" s="117">
        <v>199</v>
      </c>
      <c r="D15" s="117" t="s">
        <v>19</v>
      </c>
      <c r="E15" s="117">
        <v>199</v>
      </c>
      <c r="F15" s="118">
        <v>492700</v>
      </c>
      <c r="G15" s="117">
        <v>537200</v>
      </c>
      <c r="H15" s="97">
        <f>(G15/G$14)*100</f>
        <v>1.2719263457096754</v>
      </c>
      <c r="I15" s="117">
        <v>26544100</v>
      </c>
      <c r="J15" s="97">
        <f aca="true" t="shared" si="1" ref="J15:J30">(I15/I$14)*100</f>
        <v>5.218115071152674</v>
      </c>
      <c r="K15" s="14"/>
      <c r="L15" s="119"/>
      <c r="N15" s="119"/>
      <c r="O15" s="120"/>
      <c r="P15" s="120"/>
      <c r="Q15" s="119"/>
    </row>
    <row r="16" spans="1:17" ht="12.75" customHeight="1">
      <c r="A16" s="40" t="s">
        <v>18</v>
      </c>
      <c r="B16" s="117" t="s">
        <v>19</v>
      </c>
      <c r="C16" s="117">
        <v>316</v>
      </c>
      <c r="D16" s="117" t="s">
        <v>19</v>
      </c>
      <c r="E16" s="117">
        <v>316</v>
      </c>
      <c r="F16" s="118">
        <v>1046900</v>
      </c>
      <c r="G16" s="37">
        <v>1052400</v>
      </c>
      <c r="H16" s="121">
        <f aca="true" t="shared" si="2" ref="H16:H31">(G16/G$14)*100</f>
        <v>2.4917633771870116</v>
      </c>
      <c r="I16" s="37">
        <v>7119200</v>
      </c>
      <c r="J16" s="97">
        <f t="shared" si="1"/>
        <v>1.3995126907504916</v>
      </c>
      <c r="K16" s="14"/>
      <c r="L16" s="119"/>
      <c r="N16" s="119"/>
      <c r="O16" s="120"/>
      <c r="P16" s="120"/>
      <c r="Q16" s="119"/>
    </row>
    <row r="17" spans="1:17" ht="12.75" customHeight="1">
      <c r="A17" s="40" t="s">
        <v>20</v>
      </c>
      <c r="B17" s="117" t="s">
        <v>19</v>
      </c>
      <c r="C17" s="117">
        <v>15</v>
      </c>
      <c r="D17" s="117" t="s">
        <v>19</v>
      </c>
      <c r="E17" s="117">
        <v>15</v>
      </c>
      <c r="F17" s="118">
        <v>51000</v>
      </c>
      <c r="G17" s="37">
        <v>83500</v>
      </c>
      <c r="H17" s="121">
        <f t="shared" si="2"/>
        <v>0.1977026244727437</v>
      </c>
      <c r="I17" s="37">
        <v>11071700</v>
      </c>
      <c r="J17" s="97">
        <f t="shared" si="1"/>
        <v>2.176506441479691</v>
      </c>
      <c r="K17" s="14"/>
      <c r="L17" s="119"/>
      <c r="N17" s="119"/>
      <c r="O17" s="120"/>
      <c r="P17" s="120"/>
      <c r="Q17" s="119"/>
    </row>
    <row r="18" spans="1:17" ht="12.75" customHeight="1">
      <c r="A18" s="40" t="s">
        <v>21</v>
      </c>
      <c r="B18" s="117">
        <v>1</v>
      </c>
      <c r="C18" s="117">
        <v>25</v>
      </c>
      <c r="D18" s="117" t="s">
        <v>19</v>
      </c>
      <c r="E18" s="117">
        <v>26</v>
      </c>
      <c r="F18" s="118">
        <v>78700</v>
      </c>
      <c r="G18" s="37">
        <v>98900</v>
      </c>
      <c r="H18" s="121">
        <f t="shared" si="2"/>
        <v>0.23416514443538144</v>
      </c>
      <c r="I18" s="37">
        <v>7482900</v>
      </c>
      <c r="J18" s="97">
        <f t="shared" si="1"/>
        <v>1.471009876617717</v>
      </c>
      <c r="K18" s="14"/>
      <c r="L18" s="119"/>
      <c r="N18" s="119"/>
      <c r="O18" s="120"/>
      <c r="P18" s="120"/>
      <c r="Q18" s="119"/>
    </row>
    <row r="19" spans="1:17" ht="12.75" customHeight="1">
      <c r="A19" s="41" t="s">
        <v>22</v>
      </c>
      <c r="B19" s="122">
        <v>1</v>
      </c>
      <c r="C19" s="122">
        <v>68</v>
      </c>
      <c r="D19" s="122" t="s">
        <v>19</v>
      </c>
      <c r="E19" s="122">
        <v>69</v>
      </c>
      <c r="F19" s="123">
        <v>234600</v>
      </c>
      <c r="G19" s="42">
        <v>504600</v>
      </c>
      <c r="H19" s="124">
        <f t="shared" si="2"/>
        <v>1.1947394528017539</v>
      </c>
      <c r="I19" s="42">
        <v>8765300</v>
      </c>
      <c r="J19" s="99">
        <f t="shared" si="1"/>
        <v>1.7231077351718287</v>
      </c>
      <c r="K19" s="14"/>
      <c r="L19" s="119"/>
      <c r="N19" s="119"/>
      <c r="O19" s="120"/>
      <c r="P19" s="120"/>
      <c r="Q19" s="119"/>
    </row>
    <row r="20" spans="1:17" ht="12.75" customHeight="1">
      <c r="A20" s="45" t="s">
        <v>23</v>
      </c>
      <c r="B20" s="117">
        <v>2</v>
      </c>
      <c r="C20" s="117">
        <v>243</v>
      </c>
      <c r="D20" s="117" t="s">
        <v>19</v>
      </c>
      <c r="E20" s="117">
        <v>245</v>
      </c>
      <c r="F20" s="118">
        <v>740000</v>
      </c>
      <c r="G20" s="117">
        <v>759600</v>
      </c>
      <c r="H20" s="97">
        <f t="shared" si="2"/>
        <v>1.7985019586765998</v>
      </c>
      <c r="I20" s="117">
        <v>8150600</v>
      </c>
      <c r="J20" s="97">
        <f t="shared" si="1"/>
        <v>1.6022682516618376</v>
      </c>
      <c r="K20" s="14"/>
      <c r="L20" s="119"/>
      <c r="N20" s="119"/>
      <c r="O20" s="120"/>
      <c r="P20" s="120"/>
      <c r="Q20" s="119"/>
    </row>
    <row r="21" spans="1:17" ht="12.75" customHeight="1">
      <c r="A21" s="46" t="s">
        <v>24</v>
      </c>
      <c r="B21" s="117" t="s">
        <v>19</v>
      </c>
      <c r="C21" s="117">
        <v>22</v>
      </c>
      <c r="D21" s="117" t="s">
        <v>19</v>
      </c>
      <c r="E21" s="117" t="s">
        <v>19</v>
      </c>
      <c r="F21" s="118">
        <v>74800</v>
      </c>
      <c r="G21" s="37">
        <v>106900</v>
      </c>
      <c r="H21" s="121">
        <f t="shared" si="2"/>
        <v>0.2531067132471413</v>
      </c>
      <c r="I21" s="37">
        <v>17596500</v>
      </c>
      <c r="J21" s="97">
        <f t="shared" si="1"/>
        <v>3.459170280760622</v>
      </c>
      <c r="K21" s="14"/>
      <c r="L21" s="119"/>
      <c r="N21" s="119"/>
      <c r="O21" s="120"/>
      <c r="P21" s="120"/>
      <c r="Q21" s="119"/>
    </row>
    <row r="22" spans="1:17" ht="12.75" customHeight="1">
      <c r="A22" s="46" t="s">
        <v>25</v>
      </c>
      <c r="B22" s="117">
        <v>68</v>
      </c>
      <c r="C22" s="117">
        <v>408</v>
      </c>
      <c r="D22" s="117">
        <v>4</v>
      </c>
      <c r="E22" s="117">
        <v>480</v>
      </c>
      <c r="F22" s="118">
        <v>1632000</v>
      </c>
      <c r="G22" s="37">
        <v>1641800</v>
      </c>
      <c r="H22" s="121">
        <f t="shared" si="2"/>
        <v>3.8872834593934202</v>
      </c>
      <c r="I22" s="37">
        <v>20253300</v>
      </c>
      <c r="J22" s="97">
        <f t="shared" si="1"/>
        <v>3.981451620909221</v>
      </c>
      <c r="K22" s="14"/>
      <c r="L22" s="119"/>
      <c r="N22" s="119"/>
      <c r="O22" s="120"/>
      <c r="P22" s="120"/>
      <c r="Q22" s="119"/>
    </row>
    <row r="23" spans="1:17" ht="12.75" customHeight="1">
      <c r="A23" s="46" t="s">
        <v>26</v>
      </c>
      <c r="B23" s="117" t="s">
        <v>19</v>
      </c>
      <c r="C23" s="117">
        <v>20</v>
      </c>
      <c r="D23" s="117" t="s">
        <v>19</v>
      </c>
      <c r="E23" s="117">
        <v>20</v>
      </c>
      <c r="F23" s="118">
        <v>68000</v>
      </c>
      <c r="G23" s="37">
        <v>81900</v>
      </c>
      <c r="H23" s="121">
        <f t="shared" si="2"/>
        <v>0.1939143107103917</v>
      </c>
      <c r="I23" s="37">
        <v>9096900</v>
      </c>
      <c r="J23" s="97">
        <f t="shared" si="1"/>
        <v>1.7882946112608364</v>
      </c>
      <c r="K23" s="14"/>
      <c r="L23" s="119"/>
      <c r="N23" s="119"/>
      <c r="O23" s="120"/>
      <c r="P23" s="120"/>
      <c r="Q23" s="119"/>
    </row>
    <row r="24" spans="1:17" ht="12.75" customHeight="1">
      <c r="A24" s="47" t="s">
        <v>27</v>
      </c>
      <c r="B24" s="122" t="s">
        <v>19</v>
      </c>
      <c r="C24" s="122">
        <v>61</v>
      </c>
      <c r="D24" s="122" t="s">
        <v>19</v>
      </c>
      <c r="E24" s="122">
        <v>61</v>
      </c>
      <c r="F24" s="123">
        <v>207400</v>
      </c>
      <c r="G24" s="42">
        <v>220100</v>
      </c>
      <c r="H24" s="124">
        <f t="shared" si="2"/>
        <v>0.5211299119335435</v>
      </c>
      <c r="I24" s="42">
        <v>12873000</v>
      </c>
      <c r="J24" s="99">
        <f t="shared" si="1"/>
        <v>2.530611145638706</v>
      </c>
      <c r="K24" s="14"/>
      <c r="L24" s="119"/>
      <c r="N24" s="119"/>
      <c r="O24" s="120"/>
      <c r="P24" s="120"/>
      <c r="Q24" s="119"/>
    </row>
    <row r="25" spans="1:17" ht="12.75" customHeight="1">
      <c r="A25" s="45" t="s">
        <v>28</v>
      </c>
      <c r="B25" s="117" t="s">
        <v>19</v>
      </c>
      <c r="C25" s="117">
        <v>257</v>
      </c>
      <c r="D25" s="117" t="s">
        <v>19</v>
      </c>
      <c r="E25" s="117" t="s">
        <v>19</v>
      </c>
      <c r="F25" s="118">
        <v>847300</v>
      </c>
      <c r="G25" s="117">
        <v>875500</v>
      </c>
      <c r="H25" s="97">
        <f t="shared" si="2"/>
        <v>2.072917936836971</v>
      </c>
      <c r="I25" s="117">
        <v>12230500</v>
      </c>
      <c r="J25" s="97">
        <f t="shared" si="1"/>
        <v>2.404306658644775</v>
      </c>
      <c r="K25" s="14"/>
      <c r="L25" s="119"/>
      <c r="N25" s="119"/>
      <c r="O25" s="120"/>
      <c r="P25" s="120"/>
      <c r="Q25" s="119"/>
    </row>
    <row r="26" spans="1:17" ht="12.75" customHeight="1">
      <c r="A26" s="46" t="s">
        <v>29</v>
      </c>
      <c r="B26" s="117">
        <v>1</v>
      </c>
      <c r="C26" s="117">
        <v>535</v>
      </c>
      <c r="D26" s="117" t="s">
        <v>19</v>
      </c>
      <c r="E26" s="117">
        <v>536</v>
      </c>
      <c r="F26" s="118">
        <v>1815400</v>
      </c>
      <c r="G26" s="37">
        <v>1877000</v>
      </c>
      <c r="H26" s="121">
        <f t="shared" si="2"/>
        <v>4.44416558245916</v>
      </c>
      <c r="I26" s="37">
        <v>18331900</v>
      </c>
      <c r="J26" s="97">
        <f t="shared" si="1"/>
        <v>3.6037373153681505</v>
      </c>
      <c r="K26" s="14"/>
      <c r="L26" s="119"/>
      <c r="N26" s="119"/>
      <c r="O26" s="120"/>
      <c r="P26" s="120"/>
      <c r="Q26" s="119"/>
    </row>
    <row r="27" spans="1:17" ht="12.75" customHeight="1">
      <c r="A27" s="46" t="s">
        <v>30</v>
      </c>
      <c r="B27" s="117">
        <v>90</v>
      </c>
      <c r="C27" s="117">
        <v>293</v>
      </c>
      <c r="D27" s="117" t="s">
        <v>19</v>
      </c>
      <c r="E27" s="117">
        <v>383</v>
      </c>
      <c r="F27" s="118">
        <v>295800</v>
      </c>
      <c r="G27" s="37">
        <v>463000</v>
      </c>
      <c r="H27" s="121">
        <f t="shared" si="2"/>
        <v>1.0962432949806027</v>
      </c>
      <c r="I27" s="37">
        <v>4259900</v>
      </c>
      <c r="J27" s="97">
        <f t="shared" si="1"/>
        <v>0.8374233216271516</v>
      </c>
      <c r="K27" s="14"/>
      <c r="L27" s="119"/>
      <c r="N27" s="119"/>
      <c r="O27" s="120"/>
      <c r="P27" s="120"/>
      <c r="Q27" s="119"/>
    </row>
    <row r="28" spans="1:17" ht="12.75" customHeight="1">
      <c r="A28" s="46" t="s">
        <v>31</v>
      </c>
      <c r="B28" s="117">
        <v>56</v>
      </c>
      <c r="C28" s="117">
        <v>130</v>
      </c>
      <c r="D28" s="117" t="s">
        <v>19</v>
      </c>
      <c r="E28" s="117">
        <v>186</v>
      </c>
      <c r="F28" s="118">
        <v>632400</v>
      </c>
      <c r="G28" s="37">
        <v>735500</v>
      </c>
      <c r="H28" s="121">
        <f t="shared" si="2"/>
        <v>1.7414404826311731</v>
      </c>
      <c r="I28" s="37">
        <v>10096800</v>
      </c>
      <c r="J28" s="97">
        <f t="shared" si="1"/>
        <v>1.9848578121094453</v>
      </c>
      <c r="K28" s="14"/>
      <c r="L28" s="119"/>
      <c r="N28" s="119"/>
      <c r="O28" s="120"/>
      <c r="P28" s="120"/>
      <c r="Q28" s="119"/>
    </row>
    <row r="29" spans="1:17" ht="12.75" customHeight="1">
      <c r="A29" s="47" t="s">
        <v>32</v>
      </c>
      <c r="B29" s="122">
        <v>2</v>
      </c>
      <c r="C29" s="122">
        <v>33</v>
      </c>
      <c r="D29" s="122">
        <v>3</v>
      </c>
      <c r="E29" s="122">
        <v>38</v>
      </c>
      <c r="F29" s="123">
        <v>129200</v>
      </c>
      <c r="G29" s="42">
        <v>156000</v>
      </c>
      <c r="H29" s="124">
        <f t="shared" si="2"/>
        <v>0.3693605918293175</v>
      </c>
      <c r="I29" s="42">
        <v>10938600</v>
      </c>
      <c r="J29" s="99">
        <f t="shared" si="1"/>
        <v>2.150341262928886</v>
      </c>
      <c r="K29" s="14"/>
      <c r="L29" s="119"/>
      <c r="N29" s="119"/>
      <c r="O29" s="120"/>
      <c r="P29" s="120"/>
      <c r="Q29" s="119"/>
    </row>
    <row r="30" spans="1:17" ht="12.75" customHeight="1">
      <c r="A30" s="45" t="s">
        <v>33</v>
      </c>
      <c r="B30" s="117" t="s">
        <v>19</v>
      </c>
      <c r="C30" s="117">
        <v>78</v>
      </c>
      <c r="D30" s="117" t="s">
        <v>19</v>
      </c>
      <c r="E30" s="117">
        <v>68</v>
      </c>
      <c r="F30" s="118">
        <v>229700</v>
      </c>
      <c r="G30" s="117">
        <v>231800</v>
      </c>
      <c r="H30" s="97">
        <f t="shared" si="2"/>
        <v>0.5488319563207423</v>
      </c>
      <c r="I30" s="117">
        <v>3205600</v>
      </c>
      <c r="J30" s="97">
        <f t="shared" si="1"/>
        <v>0.6301660132416248</v>
      </c>
      <c r="K30" s="14"/>
      <c r="L30" s="119"/>
      <c r="N30" s="119"/>
      <c r="O30" s="120"/>
      <c r="P30" s="120"/>
      <c r="Q30" s="119"/>
    </row>
    <row r="31" spans="1:17" ht="12.75" customHeight="1">
      <c r="A31" s="46" t="s">
        <v>34</v>
      </c>
      <c r="B31" s="117" t="s">
        <v>19</v>
      </c>
      <c r="C31" s="117" t="s">
        <v>19</v>
      </c>
      <c r="D31" s="117" t="s">
        <v>19</v>
      </c>
      <c r="E31" s="117" t="s">
        <v>19</v>
      </c>
      <c r="F31" s="118" t="s">
        <v>19</v>
      </c>
      <c r="G31" s="37" t="s">
        <v>19</v>
      </c>
      <c r="H31" s="121" t="e">
        <f t="shared" si="2"/>
        <v>#VALUE!</v>
      </c>
      <c r="I31" s="37">
        <v>2484100</v>
      </c>
      <c r="J31" s="97">
        <f aca="true" t="shared" si="3" ref="J31:J46">(I31/I$14)*100</f>
        <v>0.488331480376067</v>
      </c>
      <c r="K31" s="14"/>
      <c r="L31" s="119"/>
      <c r="N31" s="119"/>
      <c r="O31" s="120"/>
      <c r="P31" s="120"/>
      <c r="Q31" s="119"/>
    </row>
    <row r="32" spans="1:17" ht="12.75" customHeight="1">
      <c r="A32" s="46" t="s">
        <v>35</v>
      </c>
      <c r="B32" s="117">
        <v>22</v>
      </c>
      <c r="C32" s="117">
        <v>22</v>
      </c>
      <c r="D32" s="117" t="s">
        <v>19</v>
      </c>
      <c r="E32" s="117">
        <v>44</v>
      </c>
      <c r="F32" s="118">
        <v>149600</v>
      </c>
      <c r="G32" s="37">
        <v>149600</v>
      </c>
      <c r="H32" s="121">
        <f aca="true" t="shared" si="4" ref="H32:H47">(G32/G$14)*100</f>
        <v>0.3542073367799096</v>
      </c>
      <c r="I32" s="37">
        <v>4505700</v>
      </c>
      <c r="J32" s="97">
        <f t="shared" si="3"/>
        <v>0.8857433884024173</v>
      </c>
      <c r="K32" s="14"/>
      <c r="L32" s="119"/>
      <c r="N32" s="119"/>
      <c r="O32" s="120"/>
      <c r="P32" s="120"/>
      <c r="Q32" s="119"/>
    </row>
    <row r="33" spans="1:17" ht="12.75" customHeight="1">
      <c r="A33" s="46" t="s">
        <v>36</v>
      </c>
      <c r="B33" s="117" t="s">
        <v>19</v>
      </c>
      <c r="C33" s="117">
        <v>4</v>
      </c>
      <c r="D33" s="117" t="s">
        <v>19</v>
      </c>
      <c r="E33" s="117">
        <v>4</v>
      </c>
      <c r="F33" s="118">
        <v>13600</v>
      </c>
      <c r="G33" s="37">
        <v>34500</v>
      </c>
      <c r="H33" s="121">
        <f t="shared" si="4"/>
        <v>0.08168551550071446</v>
      </c>
      <c r="I33" s="37">
        <v>11449200</v>
      </c>
      <c r="J33" s="97">
        <f t="shared" si="3"/>
        <v>2.250716470802973</v>
      </c>
      <c r="K33" s="14"/>
      <c r="L33" s="119"/>
      <c r="N33" s="119"/>
      <c r="O33" s="120"/>
      <c r="P33" s="120"/>
      <c r="Q33" s="119"/>
    </row>
    <row r="34" spans="1:17" ht="12.75" customHeight="1">
      <c r="A34" s="47" t="s">
        <v>37</v>
      </c>
      <c r="B34" s="122">
        <v>2</v>
      </c>
      <c r="C34" s="122">
        <v>320</v>
      </c>
      <c r="D34" s="122" t="s">
        <v>19</v>
      </c>
      <c r="E34" s="122">
        <v>322</v>
      </c>
      <c r="F34" s="123">
        <v>873000</v>
      </c>
      <c r="G34" s="42">
        <v>890600</v>
      </c>
      <c r="H34" s="124">
        <f t="shared" si="4"/>
        <v>2.1086701479691676</v>
      </c>
      <c r="I34" s="42">
        <v>18681700</v>
      </c>
      <c r="J34" s="99">
        <f t="shared" si="3"/>
        <v>3.672501999493406</v>
      </c>
      <c r="K34" s="14"/>
      <c r="L34" s="119"/>
      <c r="N34" s="119"/>
      <c r="O34" s="120"/>
      <c r="P34" s="120"/>
      <c r="Q34" s="119"/>
    </row>
    <row r="35" spans="1:17" ht="12.75" customHeight="1">
      <c r="A35" s="45" t="s">
        <v>38</v>
      </c>
      <c r="B35" s="117">
        <v>3</v>
      </c>
      <c r="C35" s="117">
        <v>72</v>
      </c>
      <c r="D35" s="117" t="s">
        <v>19</v>
      </c>
      <c r="E35" s="117">
        <v>75</v>
      </c>
      <c r="F35" s="118">
        <v>255000</v>
      </c>
      <c r="G35" s="117">
        <v>261200</v>
      </c>
      <c r="H35" s="97">
        <f t="shared" si="4"/>
        <v>0.6184422217039598</v>
      </c>
      <c r="I35" s="117">
        <v>11027500</v>
      </c>
      <c r="J35" s="97">
        <f t="shared" si="3"/>
        <v>2.167817479105945</v>
      </c>
      <c r="K35" s="14"/>
      <c r="L35" s="119"/>
      <c r="N35" s="119"/>
      <c r="O35" s="120"/>
      <c r="P35" s="120"/>
      <c r="Q35" s="119"/>
    </row>
    <row r="36" spans="1:17" ht="12.75" customHeight="1">
      <c r="A36" s="46" t="s">
        <v>39</v>
      </c>
      <c r="B36" s="117">
        <v>140</v>
      </c>
      <c r="C36" s="117">
        <v>791</v>
      </c>
      <c r="D36" s="117">
        <v>1</v>
      </c>
      <c r="E36" s="117">
        <v>932</v>
      </c>
      <c r="F36" s="118">
        <v>3044100</v>
      </c>
      <c r="G36" s="37">
        <v>3053700</v>
      </c>
      <c r="H36" s="121">
        <f t="shared" si="4"/>
        <v>7.23023358505889</v>
      </c>
      <c r="I36" s="37">
        <v>19331900</v>
      </c>
      <c r="J36" s="97">
        <f t="shared" si="3"/>
        <v>3.800320174502672</v>
      </c>
      <c r="K36" s="14"/>
      <c r="L36" s="119"/>
      <c r="N36" s="119"/>
      <c r="O36" s="120"/>
      <c r="P36" s="120"/>
      <c r="Q36" s="119"/>
    </row>
    <row r="37" spans="1:17" ht="12.75" customHeight="1">
      <c r="A37" s="46" t="s">
        <v>40</v>
      </c>
      <c r="B37" s="117">
        <v>72</v>
      </c>
      <c r="C37" s="117">
        <v>315</v>
      </c>
      <c r="D37" s="117" t="s">
        <v>19</v>
      </c>
      <c r="E37" s="117">
        <v>387</v>
      </c>
      <c r="F37" s="118">
        <v>1315800</v>
      </c>
      <c r="G37" s="37">
        <v>1319100</v>
      </c>
      <c r="H37" s="121">
        <f t="shared" si="4"/>
        <v>3.123227927449056</v>
      </c>
      <c r="I37" s="37">
        <v>9779500</v>
      </c>
      <c r="J37" s="97">
        <f t="shared" si="3"/>
        <v>1.9224820709060613</v>
      </c>
      <c r="K37" s="14"/>
      <c r="L37" s="119"/>
      <c r="N37" s="119"/>
      <c r="O37" s="120"/>
      <c r="P37" s="120"/>
      <c r="Q37" s="119"/>
    </row>
    <row r="38" spans="1:17" ht="12.75" customHeight="1">
      <c r="A38" s="46" t="s">
        <v>41</v>
      </c>
      <c r="B38" s="117">
        <v>46</v>
      </c>
      <c r="C38" s="117">
        <v>193</v>
      </c>
      <c r="D38" s="117" t="s">
        <v>19</v>
      </c>
      <c r="E38" s="117">
        <v>239</v>
      </c>
      <c r="F38" s="118">
        <v>752600</v>
      </c>
      <c r="G38" s="37">
        <v>817700</v>
      </c>
      <c r="H38" s="121">
        <f t="shared" si="4"/>
        <v>1.936065102172006</v>
      </c>
      <c r="I38" s="37">
        <v>10947100</v>
      </c>
      <c r="J38" s="97">
        <f t="shared" si="3"/>
        <v>2.1520122172315297</v>
      </c>
      <c r="K38" s="14"/>
      <c r="L38" s="119"/>
      <c r="N38" s="119"/>
      <c r="O38" s="120"/>
      <c r="P38" s="120"/>
      <c r="Q38" s="119"/>
    </row>
    <row r="39" spans="1:17" ht="12.75" customHeight="1">
      <c r="A39" s="47" t="s">
        <v>42</v>
      </c>
      <c r="B39" s="122">
        <v>4</v>
      </c>
      <c r="C39" s="122">
        <v>7</v>
      </c>
      <c r="D39" s="122" t="s">
        <v>19</v>
      </c>
      <c r="E39" s="122">
        <v>11</v>
      </c>
      <c r="F39" s="123">
        <v>37400</v>
      </c>
      <c r="G39" s="42">
        <v>41700</v>
      </c>
      <c r="H39" s="124">
        <f t="shared" si="4"/>
        <v>0.09873292743129834</v>
      </c>
      <c r="I39" s="42">
        <v>5303100</v>
      </c>
      <c r="J39" s="99">
        <f t="shared" si="3"/>
        <v>1.0424985602762855</v>
      </c>
      <c r="K39" s="14"/>
      <c r="L39" s="119"/>
      <c r="N39" s="119"/>
      <c r="O39" s="120"/>
      <c r="P39" s="120"/>
      <c r="Q39" s="119"/>
    </row>
    <row r="40" spans="1:17" ht="12.75" customHeight="1">
      <c r="A40" s="45" t="s">
        <v>43</v>
      </c>
      <c r="B40" s="117">
        <v>1</v>
      </c>
      <c r="C40" s="117">
        <v>53</v>
      </c>
      <c r="D40" s="117" t="s">
        <v>19</v>
      </c>
      <c r="E40" s="117">
        <v>54</v>
      </c>
      <c r="F40" s="118">
        <v>183600</v>
      </c>
      <c r="G40" s="117">
        <v>193400</v>
      </c>
      <c r="H40" s="97">
        <f t="shared" si="4"/>
        <v>0.45791242602429494</v>
      </c>
      <c r="I40" s="117">
        <v>6534300</v>
      </c>
      <c r="J40" s="97">
        <f t="shared" si="3"/>
        <v>1.2845313764427093</v>
      </c>
      <c r="K40" s="14"/>
      <c r="L40" s="119"/>
      <c r="N40" s="119"/>
      <c r="O40" s="120"/>
      <c r="P40" s="120"/>
      <c r="Q40" s="119"/>
    </row>
    <row r="41" spans="1:17" ht="12.75" customHeight="1">
      <c r="A41" s="46" t="s">
        <v>44</v>
      </c>
      <c r="B41" s="117">
        <v>349</v>
      </c>
      <c r="C41" s="117">
        <v>143</v>
      </c>
      <c r="D41" s="117">
        <v>1</v>
      </c>
      <c r="E41" s="117">
        <v>493</v>
      </c>
      <c r="F41" s="118">
        <v>1676200</v>
      </c>
      <c r="G41" s="37">
        <v>1708100</v>
      </c>
      <c r="H41" s="121">
        <f t="shared" si="4"/>
        <v>4.04426171092088</v>
      </c>
      <c r="I41" s="37">
        <v>4533600</v>
      </c>
      <c r="J41" s="97">
        <f t="shared" si="3"/>
        <v>0.8912280501722705</v>
      </c>
      <c r="K41" s="14"/>
      <c r="L41" s="119"/>
      <c r="N41" s="119"/>
      <c r="O41" s="120"/>
      <c r="P41" s="120"/>
      <c r="Q41" s="119"/>
    </row>
    <row r="42" spans="1:17" ht="12.75" customHeight="1">
      <c r="A42" s="46" t="s">
        <v>45</v>
      </c>
      <c r="B42" s="117">
        <v>14</v>
      </c>
      <c r="C42" s="117">
        <v>243</v>
      </c>
      <c r="D42" s="117">
        <v>1</v>
      </c>
      <c r="E42" s="117">
        <v>258</v>
      </c>
      <c r="F42" s="118">
        <v>877200</v>
      </c>
      <c r="G42" s="37">
        <v>916200</v>
      </c>
      <c r="H42" s="121">
        <f t="shared" si="4"/>
        <v>2.1692831681667997</v>
      </c>
      <c r="I42" s="37">
        <v>15909600</v>
      </c>
      <c r="J42" s="97">
        <f t="shared" si="3"/>
        <v>3.1275546556865965</v>
      </c>
      <c r="K42" s="14"/>
      <c r="L42" s="119"/>
      <c r="N42" s="119"/>
      <c r="O42" s="120"/>
      <c r="P42" s="120"/>
      <c r="Q42" s="119"/>
    </row>
    <row r="43" spans="1:17" ht="12.75" customHeight="1">
      <c r="A43" s="46" t="s">
        <v>46</v>
      </c>
      <c r="B43" s="117">
        <v>28</v>
      </c>
      <c r="C43" s="117">
        <v>51</v>
      </c>
      <c r="D43" s="117">
        <v>6</v>
      </c>
      <c r="E43" s="117">
        <v>85</v>
      </c>
      <c r="F43" s="118">
        <v>289000</v>
      </c>
      <c r="G43" s="37">
        <v>289000</v>
      </c>
      <c r="H43" s="121">
        <f t="shared" si="4"/>
        <v>0.6842641733248254</v>
      </c>
      <c r="I43" s="37">
        <v>5072000</v>
      </c>
      <c r="J43" s="97">
        <f t="shared" si="3"/>
        <v>0.9970682615302974</v>
      </c>
      <c r="K43" s="14"/>
      <c r="L43" s="119"/>
      <c r="N43" s="119"/>
      <c r="O43" s="120"/>
      <c r="P43" s="120"/>
      <c r="Q43" s="119"/>
    </row>
    <row r="44" spans="1:17" ht="12.75" customHeight="1">
      <c r="A44" s="47" t="s">
        <v>47</v>
      </c>
      <c r="B44" s="122">
        <v>113</v>
      </c>
      <c r="C44" s="122">
        <v>173</v>
      </c>
      <c r="D44" s="122" t="s">
        <v>19</v>
      </c>
      <c r="E44" s="122">
        <v>210</v>
      </c>
      <c r="F44" s="123">
        <v>847300</v>
      </c>
      <c r="G44" s="42">
        <v>853600</v>
      </c>
      <c r="H44" s="124">
        <f t="shared" si="4"/>
        <v>2.0210653922147785</v>
      </c>
      <c r="I44" s="42">
        <v>10178000</v>
      </c>
      <c r="J44" s="99">
        <f t="shared" si="3"/>
        <v>2.000820340271168</v>
      </c>
      <c r="K44" s="14"/>
      <c r="L44" s="119"/>
      <c r="N44" s="119"/>
      <c r="O44" s="120"/>
      <c r="P44" s="120"/>
      <c r="Q44" s="119"/>
    </row>
    <row r="45" spans="1:17" ht="12.75" customHeight="1">
      <c r="A45" s="45" t="s">
        <v>48</v>
      </c>
      <c r="B45" s="117">
        <v>4</v>
      </c>
      <c r="C45" s="117">
        <v>10</v>
      </c>
      <c r="D45" s="117" t="s">
        <v>19</v>
      </c>
      <c r="E45" s="117">
        <v>14</v>
      </c>
      <c r="F45" s="118">
        <v>47600</v>
      </c>
      <c r="G45" s="117">
        <v>48700</v>
      </c>
      <c r="H45" s="97">
        <f t="shared" si="4"/>
        <v>0.11530680014158823</v>
      </c>
      <c r="I45" s="117">
        <v>4547000</v>
      </c>
      <c r="J45" s="97">
        <f t="shared" si="3"/>
        <v>0.893862260484673</v>
      </c>
      <c r="K45" s="14"/>
      <c r="L45" s="119"/>
      <c r="N45" s="119"/>
      <c r="O45" s="120"/>
      <c r="P45" s="120"/>
      <c r="Q45" s="119"/>
    </row>
    <row r="46" spans="1:17" ht="12.75" customHeight="1">
      <c r="A46" s="46" t="s">
        <v>49</v>
      </c>
      <c r="B46" s="117">
        <v>11</v>
      </c>
      <c r="C46" s="117">
        <v>62</v>
      </c>
      <c r="D46" s="117" t="s">
        <v>19</v>
      </c>
      <c r="E46" s="117">
        <v>73</v>
      </c>
      <c r="F46" s="118">
        <v>245300</v>
      </c>
      <c r="G46" s="37">
        <v>251600</v>
      </c>
      <c r="H46" s="121">
        <f t="shared" si="4"/>
        <v>0.595712339129848</v>
      </c>
      <c r="I46" s="37">
        <v>8262000</v>
      </c>
      <c r="J46" s="97">
        <f t="shared" si="3"/>
        <v>1.6241675821694235</v>
      </c>
      <c r="K46" s="14"/>
      <c r="L46" s="119"/>
      <c r="N46" s="119"/>
      <c r="O46" s="120"/>
      <c r="P46" s="120"/>
      <c r="Q46" s="119"/>
    </row>
    <row r="47" spans="1:17" ht="12.75" customHeight="1">
      <c r="A47" s="46" t="s">
        <v>50</v>
      </c>
      <c r="B47" s="117">
        <v>1</v>
      </c>
      <c r="C47" s="117">
        <v>101</v>
      </c>
      <c r="D47" s="117" t="s">
        <v>19</v>
      </c>
      <c r="E47" s="117">
        <v>102</v>
      </c>
      <c r="F47" s="118">
        <v>334300</v>
      </c>
      <c r="G47" s="37">
        <v>339700</v>
      </c>
      <c r="H47" s="121">
        <f t="shared" si="4"/>
        <v>0.8043063656693537</v>
      </c>
      <c r="I47" s="37">
        <v>12900000</v>
      </c>
      <c r="J47" s="97">
        <f aca="true" t="shared" si="5" ref="J47:J61">(I47/I$14)*100</f>
        <v>2.535918882835338</v>
      </c>
      <c r="K47" s="14"/>
      <c r="L47" s="119"/>
      <c r="N47" s="119"/>
      <c r="O47" s="120"/>
      <c r="P47" s="120"/>
      <c r="Q47" s="119"/>
    </row>
    <row r="48" spans="1:17" ht="12.75" customHeight="1">
      <c r="A48" s="46" t="s">
        <v>51</v>
      </c>
      <c r="B48" s="117">
        <v>91</v>
      </c>
      <c r="C48" s="117">
        <v>268</v>
      </c>
      <c r="D48" s="117">
        <v>30</v>
      </c>
      <c r="E48" s="117">
        <v>389</v>
      </c>
      <c r="F48" s="118">
        <v>10815000</v>
      </c>
      <c r="G48" s="37">
        <v>1093500</v>
      </c>
      <c r="H48" s="121">
        <f aca="true" t="shared" si="6" ref="H48:H61">(G48/G$14)*100</f>
        <v>2.5890756869574276</v>
      </c>
      <c r="I48" s="37">
        <v>11096800</v>
      </c>
      <c r="J48" s="97">
        <f t="shared" si="5"/>
        <v>2.1814406712439673</v>
      </c>
      <c r="K48" s="14"/>
      <c r="L48" s="119"/>
      <c r="N48" s="119"/>
      <c r="O48" s="120"/>
      <c r="P48" s="120"/>
      <c r="Q48" s="119"/>
    </row>
    <row r="49" spans="1:17" ht="12.75" customHeight="1">
      <c r="A49" s="47" t="s">
        <v>52</v>
      </c>
      <c r="B49" s="122">
        <v>64</v>
      </c>
      <c r="C49" s="122">
        <v>363</v>
      </c>
      <c r="D49" s="122">
        <v>1</v>
      </c>
      <c r="E49" s="122">
        <v>428</v>
      </c>
      <c r="F49" s="123">
        <v>1435600</v>
      </c>
      <c r="G49" s="42">
        <v>1445200</v>
      </c>
      <c r="H49" s="124">
        <f t="shared" si="6"/>
        <v>3.421794405844421</v>
      </c>
      <c r="I49" s="42">
        <v>9713200</v>
      </c>
      <c r="J49" s="99">
        <f t="shared" si="5"/>
        <v>1.9094486273454423</v>
      </c>
      <c r="K49" s="14"/>
      <c r="L49" s="119"/>
      <c r="N49" s="119"/>
      <c r="O49" s="120"/>
      <c r="P49" s="120"/>
      <c r="Q49" s="119"/>
    </row>
    <row r="50" spans="1:17" ht="12.75" customHeight="1">
      <c r="A50" s="45" t="s">
        <v>53</v>
      </c>
      <c r="B50" s="117">
        <v>36</v>
      </c>
      <c r="C50" s="117">
        <v>115</v>
      </c>
      <c r="D50" s="117">
        <v>1</v>
      </c>
      <c r="E50" s="117">
        <v>152</v>
      </c>
      <c r="F50" s="118">
        <v>504600</v>
      </c>
      <c r="G50" s="117">
        <v>512300</v>
      </c>
      <c r="H50" s="97">
        <f t="shared" si="6"/>
        <v>1.212970712783073</v>
      </c>
      <c r="I50" s="117">
        <v>6823600</v>
      </c>
      <c r="J50" s="97">
        <f t="shared" si="5"/>
        <v>1.3414027975903267</v>
      </c>
      <c r="K50" s="14"/>
      <c r="L50" s="119"/>
      <c r="N50" s="119"/>
      <c r="O50" s="120"/>
      <c r="P50" s="120"/>
      <c r="Q50" s="119"/>
    </row>
    <row r="51" spans="1:17" ht="12.75" customHeight="1">
      <c r="A51" s="46" t="s">
        <v>54</v>
      </c>
      <c r="B51" s="117">
        <v>6</v>
      </c>
      <c r="C51" s="117">
        <v>47</v>
      </c>
      <c r="D51" s="117" t="s">
        <v>19</v>
      </c>
      <c r="E51" s="117">
        <v>53</v>
      </c>
      <c r="F51" s="118">
        <v>180200</v>
      </c>
      <c r="G51" s="37">
        <v>191000</v>
      </c>
      <c r="H51" s="121">
        <f t="shared" si="6"/>
        <v>0.45222995538076693</v>
      </c>
      <c r="I51" s="37">
        <v>4061500</v>
      </c>
      <c r="J51" s="97">
        <f t="shared" si="5"/>
        <v>0.7984212823748624</v>
      </c>
      <c r="K51" s="14"/>
      <c r="L51" s="119"/>
      <c r="N51" s="119"/>
      <c r="O51" s="120"/>
      <c r="P51" s="120"/>
      <c r="Q51" s="119"/>
    </row>
    <row r="52" spans="1:17" ht="12.75" customHeight="1">
      <c r="A52" s="46" t="s">
        <v>55</v>
      </c>
      <c r="B52" s="117">
        <v>29</v>
      </c>
      <c r="C52" s="117">
        <v>233</v>
      </c>
      <c r="D52" s="117">
        <v>1</v>
      </c>
      <c r="E52" s="117">
        <v>263</v>
      </c>
      <c r="F52" s="118">
        <v>772850</v>
      </c>
      <c r="G52" s="37">
        <v>786350</v>
      </c>
      <c r="H52" s="121">
        <f t="shared" si="6"/>
        <v>1.8618378293909221</v>
      </c>
      <c r="I52" s="37">
        <v>12793250</v>
      </c>
      <c r="J52" s="97">
        <f t="shared" si="5"/>
        <v>2.514933662622728</v>
      </c>
      <c r="K52" s="14"/>
      <c r="L52" s="119"/>
      <c r="N52" s="119"/>
      <c r="O52" s="120"/>
      <c r="P52" s="120"/>
      <c r="Q52" s="119"/>
    </row>
    <row r="53" spans="1:17" ht="12.75" customHeight="1">
      <c r="A53" s="46" t="s">
        <v>56</v>
      </c>
      <c r="B53" s="117">
        <v>172</v>
      </c>
      <c r="C53" s="117">
        <v>639</v>
      </c>
      <c r="D53" s="117" t="s">
        <v>19</v>
      </c>
      <c r="E53" s="117">
        <v>811</v>
      </c>
      <c r="F53" s="118">
        <v>2757400</v>
      </c>
      <c r="G53" s="37">
        <v>2763800</v>
      </c>
      <c r="H53" s="121">
        <f t="shared" si="6"/>
        <v>6.543838485242742</v>
      </c>
      <c r="I53" s="37">
        <v>18782500</v>
      </c>
      <c r="J53" s="97">
        <f t="shared" si="5"/>
        <v>3.692317551694166</v>
      </c>
      <c r="K53" s="14"/>
      <c r="L53" s="119"/>
      <c r="N53" s="119"/>
      <c r="O53" s="120"/>
      <c r="P53" s="120"/>
      <c r="Q53" s="119"/>
    </row>
    <row r="54" spans="1:17" ht="12.75" customHeight="1">
      <c r="A54" s="47" t="s">
        <v>57</v>
      </c>
      <c r="B54" s="122">
        <v>117</v>
      </c>
      <c r="C54" s="122">
        <v>123</v>
      </c>
      <c r="D54" s="122" t="s">
        <v>19</v>
      </c>
      <c r="E54" s="122">
        <v>240</v>
      </c>
      <c r="F54" s="123">
        <v>816000</v>
      </c>
      <c r="G54" s="42">
        <v>824700</v>
      </c>
      <c r="H54" s="124">
        <f t="shared" si="6"/>
        <v>1.952638974882296</v>
      </c>
      <c r="I54" s="42">
        <v>11711000</v>
      </c>
      <c r="J54" s="99">
        <f t="shared" si="5"/>
        <v>2.302181863324391</v>
      </c>
      <c r="K54" s="14"/>
      <c r="L54" s="119"/>
      <c r="N54" s="119"/>
      <c r="O54" s="120"/>
      <c r="P54" s="120"/>
      <c r="Q54" s="119"/>
    </row>
    <row r="55" spans="1:17" ht="12.75" customHeight="1">
      <c r="A55" s="45" t="s">
        <v>58</v>
      </c>
      <c r="B55" s="117" t="s">
        <v>19</v>
      </c>
      <c r="C55" s="117" t="s">
        <v>19</v>
      </c>
      <c r="D55" s="117" t="s">
        <v>19</v>
      </c>
      <c r="E55" s="117" t="s">
        <v>19</v>
      </c>
      <c r="F55" s="118" t="s">
        <v>19</v>
      </c>
      <c r="G55" s="117">
        <v>6600</v>
      </c>
      <c r="H55" s="97">
        <f t="shared" si="6"/>
        <v>0.015626794269701896</v>
      </c>
      <c r="I55" s="117">
        <v>4659500</v>
      </c>
      <c r="J55" s="97">
        <f t="shared" si="5"/>
        <v>0.9159778321373069</v>
      </c>
      <c r="K55" s="14"/>
      <c r="L55" s="119"/>
      <c r="N55" s="119"/>
      <c r="O55" s="120"/>
      <c r="P55" s="120"/>
      <c r="Q55" s="119"/>
    </row>
    <row r="56" spans="1:17" ht="12.75" customHeight="1">
      <c r="A56" s="46" t="s">
        <v>59</v>
      </c>
      <c r="B56" s="117">
        <v>469</v>
      </c>
      <c r="C56" s="117">
        <v>154</v>
      </c>
      <c r="D56" s="117">
        <v>1</v>
      </c>
      <c r="E56" s="117">
        <v>624</v>
      </c>
      <c r="F56" s="118">
        <v>2105700</v>
      </c>
      <c r="G56" s="37">
        <v>2110000</v>
      </c>
      <c r="H56" s="121">
        <f t="shared" si="6"/>
        <v>4.995838774101666</v>
      </c>
      <c r="I56" s="37">
        <v>6896700</v>
      </c>
      <c r="J56" s="97">
        <f t="shared" si="5"/>
        <v>1.3557730045930603</v>
      </c>
      <c r="K56" s="14"/>
      <c r="L56" s="119"/>
      <c r="N56" s="119"/>
      <c r="O56" s="120"/>
      <c r="P56" s="120"/>
      <c r="Q56" s="119"/>
    </row>
    <row r="57" spans="1:17" ht="12.75" customHeight="1">
      <c r="A57" s="46" t="s">
        <v>60</v>
      </c>
      <c r="B57" s="117">
        <v>335</v>
      </c>
      <c r="C57" s="117">
        <v>526</v>
      </c>
      <c r="D57" s="117" t="s">
        <v>19</v>
      </c>
      <c r="E57" s="117">
        <v>861</v>
      </c>
      <c r="F57" s="118">
        <v>2927400</v>
      </c>
      <c r="G57" s="37">
        <v>2961100</v>
      </c>
      <c r="H57" s="121">
        <f t="shared" si="6"/>
        <v>7.01098492606277</v>
      </c>
      <c r="I57" s="37">
        <v>15492600</v>
      </c>
      <c r="J57" s="97">
        <f t="shared" si="5"/>
        <v>3.045579603427501</v>
      </c>
      <c r="K57" s="14"/>
      <c r="L57" s="119"/>
      <c r="N57" s="119"/>
      <c r="O57" s="120"/>
      <c r="P57" s="120"/>
      <c r="Q57" s="119"/>
    </row>
    <row r="58" spans="1:17" ht="12.75" customHeight="1">
      <c r="A58" s="46" t="s">
        <v>61</v>
      </c>
      <c r="B58" s="117">
        <v>61</v>
      </c>
      <c r="C58" s="117">
        <v>182</v>
      </c>
      <c r="D58" s="117" t="s">
        <v>19</v>
      </c>
      <c r="E58" s="117">
        <v>243</v>
      </c>
      <c r="F58" s="118">
        <v>817800</v>
      </c>
      <c r="G58" s="37">
        <v>865400</v>
      </c>
      <c r="H58" s="121">
        <f t="shared" si="6"/>
        <v>2.0490042062121243</v>
      </c>
      <c r="I58" s="37">
        <v>13190500</v>
      </c>
      <c r="J58" s="97">
        <f t="shared" si="5"/>
        <v>2.593026203413917</v>
      </c>
      <c r="K58" s="14"/>
      <c r="L58" s="119"/>
      <c r="N58" s="119"/>
      <c r="O58" s="120"/>
      <c r="P58" s="120"/>
      <c r="Q58" s="119"/>
    </row>
    <row r="59" spans="1:17" ht="12.75" customHeight="1">
      <c r="A59" s="47" t="s">
        <v>62</v>
      </c>
      <c r="B59" s="122">
        <v>161</v>
      </c>
      <c r="C59" s="122">
        <v>193</v>
      </c>
      <c r="D59" s="122" t="s">
        <v>19</v>
      </c>
      <c r="E59" s="122">
        <v>354</v>
      </c>
      <c r="F59" s="123">
        <v>1203600</v>
      </c>
      <c r="G59" s="42">
        <v>1212100</v>
      </c>
      <c r="H59" s="124">
        <f t="shared" si="6"/>
        <v>2.8698844445917677</v>
      </c>
      <c r="I59" s="42">
        <v>17669900</v>
      </c>
      <c r="J59" s="99">
        <f t="shared" si="5"/>
        <v>3.473599462621096</v>
      </c>
      <c r="K59" s="14"/>
      <c r="L59" s="119"/>
      <c r="N59" s="119"/>
      <c r="O59" s="120"/>
      <c r="P59" s="120"/>
      <c r="Q59" s="119"/>
    </row>
    <row r="60" spans="1:17" ht="12.75" customHeight="1">
      <c r="A60" s="46" t="s">
        <v>63</v>
      </c>
      <c r="B60" s="117">
        <v>686</v>
      </c>
      <c r="C60" s="117">
        <v>1281</v>
      </c>
      <c r="D60" s="117">
        <v>4</v>
      </c>
      <c r="E60" s="117">
        <v>1971</v>
      </c>
      <c r="F60" s="118">
        <v>6687200</v>
      </c>
      <c r="G60" s="117">
        <v>6712900</v>
      </c>
      <c r="H60" s="97">
        <f t="shared" si="6"/>
        <v>15.894107159557858</v>
      </c>
      <c r="I60" s="117">
        <v>24978200</v>
      </c>
      <c r="J60" s="97">
        <f t="shared" si="5"/>
        <v>4.910285972033926</v>
      </c>
      <c r="K60" s="14"/>
      <c r="L60" s="119"/>
      <c r="N60" s="119"/>
      <c r="O60" s="120"/>
      <c r="P60" s="120"/>
      <c r="Q60" s="119"/>
    </row>
    <row r="61" spans="1:17" ht="12.75" customHeight="1">
      <c r="A61" s="49" t="s">
        <v>64</v>
      </c>
      <c r="B61" s="125">
        <v>24</v>
      </c>
      <c r="C61" s="125">
        <v>19</v>
      </c>
      <c r="D61" s="125" t="s">
        <v>19</v>
      </c>
      <c r="E61" s="125">
        <v>43</v>
      </c>
      <c r="F61" s="126">
        <v>146200</v>
      </c>
      <c r="G61" s="50">
        <v>156100</v>
      </c>
      <c r="H61" s="127">
        <f t="shared" si="6"/>
        <v>0.36959736143946453</v>
      </c>
      <c r="I61" s="50">
        <v>1359000</v>
      </c>
      <c r="J61" s="101">
        <f t="shared" si="5"/>
        <v>0.26715610556381586</v>
      </c>
      <c r="K61" s="14"/>
      <c r="L61" s="119"/>
      <c r="N61" s="119"/>
      <c r="O61" s="120"/>
      <c r="P61" s="120"/>
      <c r="Q61" s="119"/>
    </row>
    <row r="62" spans="1:20" ht="12.75" customHeight="1">
      <c r="A62" s="56"/>
      <c r="K62" s="56"/>
      <c r="L62" s="56"/>
      <c r="M62" s="56"/>
      <c r="N62" s="56"/>
      <c r="O62" s="56"/>
      <c r="P62" s="56"/>
      <c r="Q62" s="56"/>
      <c r="R62" s="56"/>
      <c r="S62" s="56"/>
      <c r="T62" s="56"/>
    </row>
    <row r="70" spans="3:5" ht="12.75" customHeight="1">
      <c r="C70" s="128"/>
      <c r="E70" s="128"/>
    </row>
    <row r="73" spans="3:9" ht="12.75" customHeight="1">
      <c r="C73" s="128"/>
      <c r="D73" s="128"/>
      <c r="E73" s="128"/>
      <c r="F73" s="128"/>
      <c r="G73" s="128"/>
      <c r="H73" s="129"/>
      <c r="I73" s="128"/>
    </row>
    <row r="74" spans="2:4" ht="12.75" customHeight="1">
      <c r="B74" s="128"/>
      <c r="C74" s="128"/>
      <c r="D74" s="128"/>
    </row>
    <row r="75" spans="2:4" ht="12.75" customHeight="1">
      <c r="B75" s="128"/>
      <c r="D75" s="128"/>
    </row>
    <row r="76" ht="12.75" customHeight="1">
      <c r="B76" s="128"/>
    </row>
    <row r="77" ht="12.75" customHeight="1">
      <c r="B77" s="128"/>
    </row>
    <row r="78" spans="2:4" ht="12.75" customHeight="1">
      <c r="B78" s="128"/>
      <c r="C78" s="128"/>
      <c r="D78" s="128"/>
    </row>
    <row r="79" spans="2:4" ht="12.75" customHeight="1">
      <c r="B79" s="128"/>
      <c r="D79" s="128"/>
    </row>
    <row r="80" ht="12.75" customHeight="1">
      <c r="B80" s="128"/>
    </row>
    <row r="81" ht="12.75" customHeight="1">
      <c r="B81" s="128"/>
    </row>
    <row r="82" spans="2:4" ht="12.75" customHeight="1">
      <c r="B82" s="128"/>
      <c r="C82" s="128"/>
      <c r="D82" s="128"/>
    </row>
    <row r="83" spans="2:4" ht="12.75" customHeight="1">
      <c r="B83" s="128"/>
      <c r="D83" s="128"/>
    </row>
    <row r="84" spans="2:4" ht="12.75" customHeight="1">
      <c r="B84" s="128"/>
      <c r="D84" s="128"/>
    </row>
    <row r="85" ht="12.75" customHeight="1">
      <c r="B85" s="128"/>
    </row>
    <row r="86" ht="12.75" customHeight="1">
      <c r="B86" s="128"/>
    </row>
    <row r="87" spans="2:4" ht="12.75" customHeight="1">
      <c r="B87" s="128"/>
      <c r="C87" s="128"/>
      <c r="D87" s="128"/>
    </row>
    <row r="88" spans="2:4" ht="12.75" customHeight="1">
      <c r="B88" s="128"/>
      <c r="C88" s="128"/>
      <c r="D88" s="128"/>
    </row>
    <row r="89" ht="12.75" customHeight="1">
      <c r="B89" s="128"/>
    </row>
    <row r="90" spans="2:4" ht="12.75" customHeight="1">
      <c r="B90" s="128"/>
      <c r="C90" s="128"/>
      <c r="D90" s="128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4:Q440"/>
  <sheetViews>
    <sheetView zoomScaleSheetLayoutView="50" workbookViewId="0" topLeftCell="A1">
      <selection activeCell="E9" sqref="E9"/>
    </sheetView>
  </sheetViews>
  <sheetFormatPr defaultColWidth="17.875" defaultRowHeight="12.75" customHeight="1"/>
  <cols>
    <col min="1" max="1" width="18.875" style="3" customWidth="1"/>
    <col min="2" max="5" width="10.875" style="54" customWidth="1"/>
    <col min="6" max="6" width="13.875" style="54" customWidth="1"/>
    <col min="7" max="7" width="10.875" style="54" customWidth="1"/>
    <col min="8" max="8" width="10.875" style="103" customWidth="1"/>
    <col min="9" max="9" width="10.875" style="54" customWidth="1"/>
    <col min="10" max="10" width="10.875" style="103" customWidth="1"/>
    <col min="11" max="11" width="13.875" style="3" customWidth="1"/>
    <col min="12" max="15" width="10.875" style="3" customWidth="1"/>
    <col min="16" max="16384" width="13.875" style="3" customWidth="1"/>
  </cols>
  <sheetData>
    <row r="4" ht="12.75" customHeight="1">
      <c r="A4" s="1" t="s">
        <v>0</v>
      </c>
    </row>
    <row r="5" spans="1:16" ht="12.75" customHeight="1">
      <c r="A5" s="4"/>
      <c r="B5" s="5" t="s">
        <v>100</v>
      </c>
      <c r="C5" s="6"/>
      <c r="D5" s="6"/>
      <c r="E5" s="6"/>
      <c r="F5" s="6"/>
      <c r="G5" s="6"/>
      <c r="H5" s="86"/>
      <c r="I5" s="6"/>
      <c r="J5" s="86"/>
      <c r="K5" s="4"/>
      <c r="L5" s="4"/>
      <c r="M5" s="4"/>
      <c r="N5" s="4"/>
      <c r="O5" s="4"/>
      <c r="P5" s="4"/>
    </row>
    <row r="6" spans="1:16" ht="12.7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 t="s">
        <v>2</v>
      </c>
      <c r="P6" s="8"/>
    </row>
    <row r="7" spans="1:16" ht="12.75" customHeight="1">
      <c r="A7" s="10"/>
      <c r="B7" s="104"/>
      <c r="G7" s="104"/>
      <c r="H7" s="54"/>
      <c r="J7" s="54"/>
      <c r="K7" s="54"/>
      <c r="L7" s="104"/>
      <c r="M7" s="54"/>
      <c r="N7" s="54"/>
      <c r="O7" s="54"/>
      <c r="P7" s="130"/>
    </row>
    <row r="8" spans="1:16" ht="12.75" customHeight="1">
      <c r="A8" s="15" t="s">
        <v>4</v>
      </c>
      <c r="B8" s="106" t="s">
        <v>101</v>
      </c>
      <c r="G8" s="106" t="s">
        <v>102</v>
      </c>
      <c r="H8" s="54"/>
      <c r="J8" s="54"/>
      <c r="K8" s="54"/>
      <c r="L8" s="106" t="s">
        <v>103</v>
      </c>
      <c r="M8" s="54"/>
      <c r="N8" s="54"/>
      <c r="O8" s="54"/>
      <c r="P8" s="130"/>
    </row>
    <row r="9" spans="1:16" ht="12.75" customHeight="1">
      <c r="A9" s="19"/>
      <c r="B9" s="107"/>
      <c r="C9" s="108"/>
      <c r="D9" s="108"/>
      <c r="E9" s="108"/>
      <c r="F9" s="108"/>
      <c r="G9" s="107"/>
      <c r="H9" s="108"/>
      <c r="I9" s="108"/>
      <c r="J9" s="108"/>
      <c r="K9" s="108"/>
      <c r="L9" s="107"/>
      <c r="M9" s="108"/>
      <c r="N9" s="108"/>
      <c r="O9" s="108"/>
      <c r="P9" s="131"/>
    </row>
    <row r="10" spans="1:16" ht="12.75" customHeight="1">
      <c r="A10" s="23" t="s">
        <v>9</v>
      </c>
      <c r="B10" s="76" t="s">
        <v>95</v>
      </c>
      <c r="C10" s="76" t="s">
        <v>96</v>
      </c>
      <c r="D10" s="76" t="s">
        <v>97</v>
      </c>
      <c r="E10" s="76" t="s">
        <v>98</v>
      </c>
      <c r="F10" s="76" t="s">
        <v>99</v>
      </c>
      <c r="G10" s="76" t="s">
        <v>95</v>
      </c>
      <c r="H10" s="78" t="s">
        <v>96</v>
      </c>
      <c r="I10" s="76" t="s">
        <v>97</v>
      </c>
      <c r="J10" s="76" t="s">
        <v>98</v>
      </c>
      <c r="K10" s="76" t="s">
        <v>99</v>
      </c>
      <c r="L10" s="76" t="s">
        <v>95</v>
      </c>
      <c r="M10" s="76" t="s">
        <v>96</v>
      </c>
      <c r="N10" s="76" t="s">
        <v>97</v>
      </c>
      <c r="O10" s="76" t="s">
        <v>98</v>
      </c>
      <c r="P10" s="132" t="s">
        <v>99</v>
      </c>
    </row>
    <row r="11" spans="1:16" ht="12.75" customHeight="1">
      <c r="A11" s="23" t="s">
        <v>14</v>
      </c>
      <c r="B11" s="107"/>
      <c r="C11" s="107"/>
      <c r="D11" s="107"/>
      <c r="E11" s="107"/>
      <c r="F11" s="107"/>
      <c r="G11" s="107"/>
      <c r="H11" s="111"/>
      <c r="I11" s="107"/>
      <c r="J11" s="107"/>
      <c r="K11" s="107"/>
      <c r="L11" s="107"/>
      <c r="M11" s="107"/>
      <c r="N11" s="107"/>
      <c r="O11" s="107"/>
      <c r="P11" s="133"/>
    </row>
    <row r="12" spans="1:16" ht="12.75" customHeight="1">
      <c r="A12" s="30" t="s">
        <v>141</v>
      </c>
      <c r="B12" s="122" t="s">
        <v>19</v>
      </c>
      <c r="C12" s="122" t="s">
        <v>19</v>
      </c>
      <c r="D12" s="122" t="s">
        <v>19</v>
      </c>
      <c r="E12" s="122" t="s">
        <v>19</v>
      </c>
      <c r="F12" s="122" t="s">
        <v>19</v>
      </c>
      <c r="G12" s="122" t="s">
        <v>19</v>
      </c>
      <c r="H12" s="134" t="s">
        <v>19</v>
      </c>
      <c r="I12" s="122" t="s">
        <v>19</v>
      </c>
      <c r="J12" s="122" t="s">
        <v>19</v>
      </c>
      <c r="K12" s="122" t="s">
        <v>19</v>
      </c>
      <c r="L12" s="122" t="s">
        <v>19</v>
      </c>
      <c r="M12" s="122" t="s">
        <v>19</v>
      </c>
      <c r="N12" s="122" t="s">
        <v>19</v>
      </c>
      <c r="O12" s="122" t="s">
        <v>19</v>
      </c>
      <c r="P12" s="135" t="s">
        <v>19</v>
      </c>
    </row>
    <row r="13" spans="1:16" ht="12.75" customHeight="1">
      <c r="A13" s="30" t="s">
        <v>129</v>
      </c>
      <c r="B13" s="122">
        <v>1782</v>
      </c>
      <c r="C13" s="122">
        <v>8435</v>
      </c>
      <c r="D13" s="122">
        <v>15</v>
      </c>
      <c r="E13" s="122">
        <v>10232</v>
      </c>
      <c r="F13" s="122">
        <v>34770900</v>
      </c>
      <c r="G13" s="122" t="s">
        <v>19</v>
      </c>
      <c r="H13" s="123" t="s">
        <v>19</v>
      </c>
      <c r="I13" s="122" t="s">
        <v>19</v>
      </c>
      <c r="J13" s="122" t="s">
        <v>19</v>
      </c>
      <c r="K13" s="122" t="s">
        <v>19</v>
      </c>
      <c r="L13" s="122" t="s">
        <v>19</v>
      </c>
      <c r="M13" s="122" t="s">
        <v>19</v>
      </c>
      <c r="N13" s="122" t="s">
        <v>19</v>
      </c>
      <c r="O13" s="122" t="s">
        <v>19</v>
      </c>
      <c r="P13" s="135" t="s">
        <v>19</v>
      </c>
    </row>
    <row r="14" spans="1:16" ht="12.75" customHeight="1">
      <c r="A14" s="30" t="s">
        <v>142</v>
      </c>
      <c r="B14" s="122">
        <f aca="true" t="shared" si="0" ref="B14:P14">SUM(B15:B61)</f>
        <v>3018</v>
      </c>
      <c r="C14" s="122">
        <f t="shared" si="0"/>
        <v>8077</v>
      </c>
      <c r="D14" s="122">
        <f t="shared" si="0"/>
        <v>18</v>
      </c>
      <c r="E14" s="122">
        <f t="shared" si="0"/>
        <v>11113</v>
      </c>
      <c r="F14" s="122">
        <f t="shared" si="0"/>
        <v>37784200</v>
      </c>
      <c r="G14" s="122" t="s">
        <v>143</v>
      </c>
      <c r="H14" s="123">
        <f t="shared" si="0"/>
        <v>6</v>
      </c>
      <c r="I14" s="122">
        <f t="shared" si="0"/>
        <v>3</v>
      </c>
      <c r="J14" s="122">
        <f t="shared" si="0"/>
        <v>9</v>
      </c>
      <c r="K14" s="122">
        <f t="shared" si="0"/>
        <v>28800</v>
      </c>
      <c r="L14" s="122">
        <f t="shared" si="0"/>
        <v>2</v>
      </c>
      <c r="M14" s="122" t="s">
        <v>143</v>
      </c>
      <c r="N14" s="122" t="s">
        <v>143</v>
      </c>
      <c r="O14" s="122">
        <f t="shared" si="0"/>
        <v>2</v>
      </c>
      <c r="P14" s="135">
        <f t="shared" si="0"/>
        <v>6000</v>
      </c>
    </row>
    <row r="15" spans="1:16" ht="12.75" customHeight="1">
      <c r="A15" s="36" t="s">
        <v>17</v>
      </c>
      <c r="B15" s="117" t="s">
        <v>19</v>
      </c>
      <c r="C15" s="117">
        <v>122</v>
      </c>
      <c r="D15" s="117" t="s">
        <v>19</v>
      </c>
      <c r="E15" s="117">
        <f aca="true" t="shared" si="1" ref="E15:E61">SUM(B15:D15)</f>
        <v>122</v>
      </c>
      <c r="F15" s="117">
        <f aca="true" t="shared" si="2" ref="F15:F61">SUM(B15:D15)*3400</f>
        <v>414800</v>
      </c>
      <c r="G15" s="117" t="s">
        <v>19</v>
      </c>
      <c r="H15" s="118">
        <v>1</v>
      </c>
      <c r="I15" s="117" t="s">
        <v>19</v>
      </c>
      <c r="J15" s="117">
        <f>SUM(G15:I15)</f>
        <v>1</v>
      </c>
      <c r="K15" s="117">
        <f>SUM(G15:I15)*3200</f>
        <v>3200</v>
      </c>
      <c r="L15" s="117" t="s">
        <v>19</v>
      </c>
      <c r="M15" s="117" t="s">
        <v>19</v>
      </c>
      <c r="N15" s="117" t="s">
        <v>19</v>
      </c>
      <c r="O15" s="117" t="s">
        <v>19</v>
      </c>
      <c r="P15" s="136" t="s">
        <v>19</v>
      </c>
    </row>
    <row r="16" spans="1:16" ht="12.75" customHeight="1">
      <c r="A16" s="40" t="s">
        <v>18</v>
      </c>
      <c r="B16" s="117" t="s">
        <v>19</v>
      </c>
      <c r="C16" s="117">
        <v>261</v>
      </c>
      <c r="D16" s="117" t="s">
        <v>19</v>
      </c>
      <c r="E16" s="117">
        <f t="shared" si="1"/>
        <v>261</v>
      </c>
      <c r="F16" s="117">
        <f t="shared" si="2"/>
        <v>887400</v>
      </c>
      <c r="G16" s="117" t="s">
        <v>19</v>
      </c>
      <c r="H16" s="118" t="s">
        <v>19</v>
      </c>
      <c r="I16" s="117" t="s">
        <v>19</v>
      </c>
      <c r="J16" s="117" t="s">
        <v>19</v>
      </c>
      <c r="K16" s="117" t="s">
        <v>19</v>
      </c>
      <c r="L16" s="117" t="s">
        <v>19</v>
      </c>
      <c r="M16" s="117" t="s">
        <v>19</v>
      </c>
      <c r="N16" s="117" t="s">
        <v>19</v>
      </c>
      <c r="O16" s="117" t="s">
        <v>19</v>
      </c>
      <c r="P16" s="136" t="s">
        <v>19</v>
      </c>
    </row>
    <row r="17" spans="1:16" ht="12.75" customHeight="1">
      <c r="A17" s="40" t="s">
        <v>20</v>
      </c>
      <c r="B17" s="117" t="s">
        <v>19</v>
      </c>
      <c r="C17" s="117">
        <v>15</v>
      </c>
      <c r="D17" s="117" t="s">
        <v>19</v>
      </c>
      <c r="E17" s="117">
        <f t="shared" si="1"/>
        <v>15</v>
      </c>
      <c r="F17" s="117">
        <f t="shared" si="2"/>
        <v>51000</v>
      </c>
      <c r="G17" s="117" t="s">
        <v>19</v>
      </c>
      <c r="H17" s="118" t="s">
        <v>19</v>
      </c>
      <c r="I17" s="117" t="s">
        <v>19</v>
      </c>
      <c r="J17" s="117" t="s">
        <v>19</v>
      </c>
      <c r="K17" s="117" t="s">
        <v>19</v>
      </c>
      <c r="L17" s="117" t="s">
        <v>19</v>
      </c>
      <c r="M17" s="117" t="s">
        <v>19</v>
      </c>
      <c r="N17" s="117" t="s">
        <v>19</v>
      </c>
      <c r="O17" s="117" t="s">
        <v>19</v>
      </c>
      <c r="P17" s="136" t="s">
        <v>19</v>
      </c>
    </row>
    <row r="18" spans="1:16" ht="12.75" customHeight="1">
      <c r="A18" s="40" t="s">
        <v>21</v>
      </c>
      <c r="B18" s="117">
        <v>1</v>
      </c>
      <c r="C18" s="117">
        <v>8</v>
      </c>
      <c r="D18" s="117" t="s">
        <v>19</v>
      </c>
      <c r="E18" s="117">
        <f t="shared" si="1"/>
        <v>9</v>
      </c>
      <c r="F18" s="117">
        <f t="shared" si="2"/>
        <v>30600</v>
      </c>
      <c r="G18" s="117" t="s">
        <v>19</v>
      </c>
      <c r="H18" s="118" t="s">
        <v>19</v>
      </c>
      <c r="I18" s="117" t="s">
        <v>19</v>
      </c>
      <c r="J18" s="117" t="s">
        <v>19</v>
      </c>
      <c r="K18" s="117" t="s">
        <v>19</v>
      </c>
      <c r="L18" s="117" t="s">
        <v>19</v>
      </c>
      <c r="M18" s="117" t="s">
        <v>19</v>
      </c>
      <c r="N18" s="117" t="s">
        <v>19</v>
      </c>
      <c r="O18" s="117" t="s">
        <v>19</v>
      </c>
      <c r="P18" s="136" t="s">
        <v>19</v>
      </c>
    </row>
    <row r="19" spans="1:16" ht="12.75" customHeight="1">
      <c r="A19" s="41" t="s">
        <v>22</v>
      </c>
      <c r="B19" s="122">
        <v>1</v>
      </c>
      <c r="C19" s="122">
        <v>68</v>
      </c>
      <c r="D19" s="122" t="s">
        <v>19</v>
      </c>
      <c r="E19" s="122">
        <f t="shared" si="1"/>
        <v>69</v>
      </c>
      <c r="F19" s="122">
        <f t="shared" si="2"/>
        <v>234600</v>
      </c>
      <c r="G19" s="122" t="s">
        <v>19</v>
      </c>
      <c r="H19" s="123" t="s">
        <v>19</v>
      </c>
      <c r="I19" s="122" t="s">
        <v>19</v>
      </c>
      <c r="J19" s="122" t="s">
        <v>19</v>
      </c>
      <c r="K19" s="122" t="s">
        <v>19</v>
      </c>
      <c r="L19" s="122" t="s">
        <v>19</v>
      </c>
      <c r="M19" s="122" t="s">
        <v>19</v>
      </c>
      <c r="N19" s="122" t="s">
        <v>19</v>
      </c>
      <c r="O19" s="122" t="s">
        <v>19</v>
      </c>
      <c r="P19" s="137" t="s">
        <v>19</v>
      </c>
    </row>
    <row r="20" spans="1:16" ht="12.75" customHeight="1">
      <c r="A20" s="45" t="s">
        <v>23</v>
      </c>
      <c r="B20" s="117">
        <v>2</v>
      </c>
      <c r="C20" s="117">
        <v>78</v>
      </c>
      <c r="D20" s="117" t="s">
        <v>19</v>
      </c>
      <c r="E20" s="117">
        <f t="shared" si="1"/>
        <v>80</v>
      </c>
      <c r="F20" s="117">
        <f t="shared" si="2"/>
        <v>272000</v>
      </c>
      <c r="G20" s="117" t="s">
        <v>19</v>
      </c>
      <c r="H20" s="118" t="s">
        <v>19</v>
      </c>
      <c r="I20" s="117" t="s">
        <v>19</v>
      </c>
      <c r="J20" s="117" t="s">
        <v>19</v>
      </c>
      <c r="K20" s="117" t="s">
        <v>19</v>
      </c>
      <c r="L20" s="117" t="s">
        <v>19</v>
      </c>
      <c r="M20" s="117" t="s">
        <v>19</v>
      </c>
      <c r="N20" s="117" t="s">
        <v>19</v>
      </c>
      <c r="O20" s="117" t="s">
        <v>19</v>
      </c>
      <c r="P20" s="136" t="s">
        <v>19</v>
      </c>
    </row>
    <row r="21" spans="1:16" ht="12.75" customHeight="1">
      <c r="A21" s="46" t="s">
        <v>24</v>
      </c>
      <c r="B21" s="117" t="s">
        <v>19</v>
      </c>
      <c r="C21" s="117">
        <v>22</v>
      </c>
      <c r="D21" s="117" t="s">
        <v>19</v>
      </c>
      <c r="E21" s="117">
        <f t="shared" si="1"/>
        <v>22</v>
      </c>
      <c r="F21" s="117">
        <f t="shared" si="2"/>
        <v>74800</v>
      </c>
      <c r="G21" s="117" t="s">
        <v>19</v>
      </c>
      <c r="H21" s="118" t="s">
        <v>19</v>
      </c>
      <c r="I21" s="117" t="s">
        <v>19</v>
      </c>
      <c r="J21" s="117" t="s">
        <v>19</v>
      </c>
      <c r="K21" s="117" t="s">
        <v>19</v>
      </c>
      <c r="L21" s="117" t="s">
        <v>19</v>
      </c>
      <c r="M21" s="117" t="s">
        <v>19</v>
      </c>
      <c r="N21" s="117" t="s">
        <v>19</v>
      </c>
      <c r="O21" s="117" t="s">
        <v>19</v>
      </c>
      <c r="P21" s="136" t="s">
        <v>19</v>
      </c>
    </row>
    <row r="22" spans="1:16" ht="12.75" customHeight="1">
      <c r="A22" s="46" t="s">
        <v>25</v>
      </c>
      <c r="B22" s="117">
        <v>68</v>
      </c>
      <c r="C22" s="117">
        <v>408</v>
      </c>
      <c r="D22" s="117">
        <v>4</v>
      </c>
      <c r="E22" s="117">
        <f t="shared" si="1"/>
        <v>480</v>
      </c>
      <c r="F22" s="117">
        <f t="shared" si="2"/>
        <v>1632000</v>
      </c>
      <c r="G22" s="117" t="s">
        <v>19</v>
      </c>
      <c r="H22" s="118" t="s">
        <v>19</v>
      </c>
      <c r="I22" s="117" t="s">
        <v>19</v>
      </c>
      <c r="J22" s="117" t="s">
        <v>19</v>
      </c>
      <c r="K22" s="117" t="s">
        <v>19</v>
      </c>
      <c r="L22" s="117" t="s">
        <v>19</v>
      </c>
      <c r="M22" s="117" t="s">
        <v>19</v>
      </c>
      <c r="N22" s="117" t="s">
        <v>19</v>
      </c>
      <c r="O22" s="117" t="s">
        <v>19</v>
      </c>
      <c r="P22" s="136" t="s">
        <v>19</v>
      </c>
    </row>
    <row r="23" spans="1:16" ht="12.75" customHeight="1">
      <c r="A23" s="46" t="s">
        <v>26</v>
      </c>
      <c r="B23" s="117" t="s">
        <v>19</v>
      </c>
      <c r="C23" s="117">
        <v>20</v>
      </c>
      <c r="D23" s="117" t="s">
        <v>19</v>
      </c>
      <c r="E23" s="117">
        <f t="shared" si="1"/>
        <v>20</v>
      </c>
      <c r="F23" s="117">
        <f t="shared" si="2"/>
        <v>68000</v>
      </c>
      <c r="G23" s="117" t="s">
        <v>19</v>
      </c>
      <c r="H23" s="118" t="s">
        <v>19</v>
      </c>
      <c r="I23" s="117" t="s">
        <v>19</v>
      </c>
      <c r="J23" s="117" t="s">
        <v>19</v>
      </c>
      <c r="K23" s="117" t="s">
        <v>19</v>
      </c>
      <c r="L23" s="117" t="s">
        <v>19</v>
      </c>
      <c r="M23" s="117" t="s">
        <v>19</v>
      </c>
      <c r="N23" s="117" t="s">
        <v>19</v>
      </c>
      <c r="O23" s="117" t="s">
        <v>19</v>
      </c>
      <c r="P23" s="136" t="s">
        <v>19</v>
      </c>
    </row>
    <row r="24" spans="1:16" ht="12.75" customHeight="1">
      <c r="A24" s="47" t="s">
        <v>27</v>
      </c>
      <c r="B24" s="122" t="s">
        <v>19</v>
      </c>
      <c r="C24" s="122">
        <v>61</v>
      </c>
      <c r="D24" s="122" t="s">
        <v>19</v>
      </c>
      <c r="E24" s="122">
        <f t="shared" si="1"/>
        <v>61</v>
      </c>
      <c r="F24" s="122">
        <f t="shared" si="2"/>
        <v>207400</v>
      </c>
      <c r="G24" s="117" t="s">
        <v>19</v>
      </c>
      <c r="H24" s="118" t="s">
        <v>19</v>
      </c>
      <c r="I24" s="117" t="s">
        <v>19</v>
      </c>
      <c r="J24" s="117" t="s">
        <v>19</v>
      </c>
      <c r="K24" s="117" t="s">
        <v>19</v>
      </c>
      <c r="L24" s="122" t="s">
        <v>19</v>
      </c>
      <c r="M24" s="122" t="s">
        <v>19</v>
      </c>
      <c r="N24" s="122" t="s">
        <v>19</v>
      </c>
      <c r="O24" s="122" t="s">
        <v>19</v>
      </c>
      <c r="P24" s="137" t="s">
        <v>19</v>
      </c>
    </row>
    <row r="25" spans="1:16" ht="12.75" customHeight="1">
      <c r="A25" s="45" t="s">
        <v>28</v>
      </c>
      <c r="B25" s="117" t="s">
        <v>19</v>
      </c>
      <c r="C25" s="117">
        <v>239</v>
      </c>
      <c r="D25" s="117" t="s">
        <v>19</v>
      </c>
      <c r="E25" s="117">
        <f t="shared" si="1"/>
        <v>239</v>
      </c>
      <c r="F25" s="117">
        <f t="shared" si="2"/>
        <v>812600</v>
      </c>
      <c r="G25" s="138" t="s">
        <v>19</v>
      </c>
      <c r="H25" s="138" t="s">
        <v>19</v>
      </c>
      <c r="I25" s="138" t="s">
        <v>19</v>
      </c>
      <c r="J25" s="138" t="s">
        <v>19</v>
      </c>
      <c r="K25" s="138" t="s">
        <v>19</v>
      </c>
      <c r="L25" s="117" t="s">
        <v>19</v>
      </c>
      <c r="M25" s="117" t="s">
        <v>19</v>
      </c>
      <c r="N25" s="117" t="s">
        <v>19</v>
      </c>
      <c r="O25" s="117" t="s">
        <v>19</v>
      </c>
      <c r="P25" s="136" t="s">
        <v>19</v>
      </c>
    </row>
    <row r="26" spans="1:16" ht="12.75" customHeight="1">
      <c r="A26" s="46" t="s">
        <v>29</v>
      </c>
      <c r="B26" s="117">
        <v>1</v>
      </c>
      <c r="C26" s="117">
        <v>521</v>
      </c>
      <c r="D26" s="117" t="s">
        <v>19</v>
      </c>
      <c r="E26" s="117">
        <f t="shared" si="1"/>
        <v>522</v>
      </c>
      <c r="F26" s="117">
        <f t="shared" si="2"/>
        <v>1774800</v>
      </c>
      <c r="G26" s="117" t="s">
        <v>19</v>
      </c>
      <c r="H26" s="118" t="s">
        <v>19</v>
      </c>
      <c r="I26" s="117" t="s">
        <v>19</v>
      </c>
      <c r="J26" s="117" t="s">
        <v>19</v>
      </c>
      <c r="K26" s="117" t="s">
        <v>19</v>
      </c>
      <c r="L26" s="117" t="s">
        <v>19</v>
      </c>
      <c r="M26" s="117" t="s">
        <v>19</v>
      </c>
      <c r="N26" s="117" t="s">
        <v>19</v>
      </c>
      <c r="O26" s="117" t="s">
        <v>19</v>
      </c>
      <c r="P26" s="136" t="s">
        <v>19</v>
      </c>
    </row>
    <row r="27" spans="1:16" ht="12.75" customHeight="1">
      <c r="A27" s="46" t="s">
        <v>30</v>
      </c>
      <c r="B27" s="117">
        <v>22</v>
      </c>
      <c r="C27" s="117">
        <v>65</v>
      </c>
      <c r="D27" s="117" t="s">
        <v>19</v>
      </c>
      <c r="E27" s="117">
        <f t="shared" si="1"/>
        <v>87</v>
      </c>
      <c r="F27" s="117">
        <f t="shared" si="2"/>
        <v>295800</v>
      </c>
      <c r="G27" s="117" t="s">
        <v>19</v>
      </c>
      <c r="H27" s="118" t="s">
        <v>19</v>
      </c>
      <c r="I27" s="117" t="s">
        <v>19</v>
      </c>
      <c r="J27" s="117" t="s">
        <v>19</v>
      </c>
      <c r="K27" s="117" t="s">
        <v>19</v>
      </c>
      <c r="L27" s="117" t="s">
        <v>19</v>
      </c>
      <c r="M27" s="117" t="s">
        <v>19</v>
      </c>
      <c r="N27" s="117" t="s">
        <v>19</v>
      </c>
      <c r="O27" s="117" t="s">
        <v>19</v>
      </c>
      <c r="P27" s="136" t="s">
        <v>19</v>
      </c>
    </row>
    <row r="28" spans="1:16" ht="12.75" customHeight="1">
      <c r="A28" s="46" t="s">
        <v>31</v>
      </c>
      <c r="B28" s="117">
        <v>56</v>
      </c>
      <c r="C28" s="117">
        <v>130</v>
      </c>
      <c r="D28" s="117" t="s">
        <v>19</v>
      </c>
      <c r="E28" s="117">
        <f t="shared" si="1"/>
        <v>186</v>
      </c>
      <c r="F28" s="117">
        <f t="shared" si="2"/>
        <v>632400</v>
      </c>
      <c r="G28" s="117" t="s">
        <v>19</v>
      </c>
      <c r="H28" s="118" t="s">
        <v>19</v>
      </c>
      <c r="I28" s="117" t="s">
        <v>19</v>
      </c>
      <c r="J28" s="117" t="s">
        <v>19</v>
      </c>
      <c r="K28" s="117" t="s">
        <v>19</v>
      </c>
      <c r="L28" s="117" t="s">
        <v>19</v>
      </c>
      <c r="M28" s="117" t="s">
        <v>19</v>
      </c>
      <c r="N28" s="117" t="s">
        <v>19</v>
      </c>
      <c r="O28" s="117" t="s">
        <v>19</v>
      </c>
      <c r="P28" s="136" t="s">
        <v>19</v>
      </c>
    </row>
    <row r="29" spans="1:16" ht="12.75" customHeight="1">
      <c r="A29" s="47" t="s">
        <v>32</v>
      </c>
      <c r="B29" s="122">
        <v>2</v>
      </c>
      <c r="C29" s="122">
        <v>33</v>
      </c>
      <c r="D29" s="122">
        <v>3</v>
      </c>
      <c r="E29" s="122">
        <f t="shared" si="1"/>
        <v>38</v>
      </c>
      <c r="F29" s="122">
        <f t="shared" si="2"/>
        <v>129200</v>
      </c>
      <c r="G29" s="122" t="s">
        <v>19</v>
      </c>
      <c r="H29" s="123" t="s">
        <v>19</v>
      </c>
      <c r="I29" s="122" t="s">
        <v>19</v>
      </c>
      <c r="J29" s="122" t="s">
        <v>19</v>
      </c>
      <c r="K29" s="122" t="s">
        <v>19</v>
      </c>
      <c r="L29" s="122" t="s">
        <v>19</v>
      </c>
      <c r="M29" s="122" t="s">
        <v>19</v>
      </c>
      <c r="N29" s="122" t="s">
        <v>19</v>
      </c>
      <c r="O29" s="122" t="s">
        <v>19</v>
      </c>
      <c r="P29" s="137" t="s">
        <v>19</v>
      </c>
    </row>
    <row r="30" spans="1:16" ht="12.75" customHeight="1">
      <c r="A30" s="45" t="s">
        <v>33</v>
      </c>
      <c r="B30" s="117" t="s">
        <v>19</v>
      </c>
      <c r="C30" s="117">
        <v>65</v>
      </c>
      <c r="D30" s="117" t="s">
        <v>19</v>
      </c>
      <c r="E30" s="117">
        <f t="shared" si="1"/>
        <v>65</v>
      </c>
      <c r="F30" s="117">
        <f t="shared" si="2"/>
        <v>221000</v>
      </c>
      <c r="G30" s="117" t="s">
        <v>19</v>
      </c>
      <c r="H30" s="118" t="s">
        <v>19</v>
      </c>
      <c r="I30" s="117" t="s">
        <v>19</v>
      </c>
      <c r="J30" s="117" t="s">
        <v>19</v>
      </c>
      <c r="K30" s="117" t="s">
        <v>19</v>
      </c>
      <c r="L30" s="117" t="s">
        <v>19</v>
      </c>
      <c r="M30" s="117" t="s">
        <v>19</v>
      </c>
      <c r="N30" s="117" t="s">
        <v>19</v>
      </c>
      <c r="O30" s="117" t="s">
        <v>19</v>
      </c>
      <c r="P30" s="136" t="s">
        <v>19</v>
      </c>
    </row>
    <row r="31" spans="1:16" ht="12.75" customHeight="1">
      <c r="A31" s="46" t="s">
        <v>34</v>
      </c>
      <c r="B31" s="117" t="s">
        <v>19</v>
      </c>
      <c r="C31" s="117" t="s">
        <v>19</v>
      </c>
      <c r="D31" s="117" t="s">
        <v>19</v>
      </c>
      <c r="E31" s="117">
        <f t="shared" si="1"/>
        <v>0</v>
      </c>
      <c r="F31" s="117">
        <f t="shared" si="2"/>
        <v>0</v>
      </c>
      <c r="G31" s="117" t="s">
        <v>19</v>
      </c>
      <c r="H31" s="118" t="s">
        <v>19</v>
      </c>
      <c r="I31" s="117" t="s">
        <v>19</v>
      </c>
      <c r="J31" s="117" t="s">
        <v>19</v>
      </c>
      <c r="K31" s="117" t="s">
        <v>19</v>
      </c>
      <c r="L31" s="117" t="s">
        <v>19</v>
      </c>
      <c r="M31" s="117" t="s">
        <v>19</v>
      </c>
      <c r="N31" s="117" t="s">
        <v>19</v>
      </c>
      <c r="O31" s="117" t="s">
        <v>19</v>
      </c>
      <c r="P31" s="136" t="s">
        <v>19</v>
      </c>
    </row>
    <row r="32" spans="1:16" ht="12.75" customHeight="1">
      <c r="A32" s="46" t="s">
        <v>35</v>
      </c>
      <c r="B32" s="117">
        <v>22</v>
      </c>
      <c r="C32" s="117">
        <v>22</v>
      </c>
      <c r="D32" s="117" t="s">
        <v>19</v>
      </c>
      <c r="E32" s="117">
        <f t="shared" si="1"/>
        <v>44</v>
      </c>
      <c r="F32" s="117">
        <f t="shared" si="2"/>
        <v>149600</v>
      </c>
      <c r="G32" s="117" t="s">
        <v>19</v>
      </c>
      <c r="H32" s="118" t="s">
        <v>19</v>
      </c>
      <c r="I32" s="117" t="s">
        <v>19</v>
      </c>
      <c r="J32" s="117" t="s">
        <v>19</v>
      </c>
      <c r="K32" s="117" t="s">
        <v>19</v>
      </c>
      <c r="L32" s="117" t="s">
        <v>19</v>
      </c>
      <c r="M32" s="117" t="s">
        <v>19</v>
      </c>
      <c r="N32" s="117" t="s">
        <v>19</v>
      </c>
      <c r="O32" s="117" t="s">
        <v>19</v>
      </c>
      <c r="P32" s="136" t="s">
        <v>19</v>
      </c>
    </row>
    <row r="33" spans="1:16" ht="12.75" customHeight="1">
      <c r="A33" s="46" t="s">
        <v>36</v>
      </c>
      <c r="B33" s="117" t="s">
        <v>19</v>
      </c>
      <c r="C33" s="117">
        <v>4</v>
      </c>
      <c r="D33" s="117" t="s">
        <v>19</v>
      </c>
      <c r="E33" s="117">
        <f t="shared" si="1"/>
        <v>4</v>
      </c>
      <c r="F33" s="117">
        <f t="shared" si="2"/>
        <v>13600</v>
      </c>
      <c r="G33" s="117" t="s">
        <v>19</v>
      </c>
      <c r="H33" s="118" t="s">
        <v>19</v>
      </c>
      <c r="I33" s="117" t="s">
        <v>19</v>
      </c>
      <c r="J33" s="117" t="s">
        <v>19</v>
      </c>
      <c r="K33" s="117" t="s">
        <v>19</v>
      </c>
      <c r="L33" s="117" t="s">
        <v>19</v>
      </c>
      <c r="M33" s="117" t="s">
        <v>19</v>
      </c>
      <c r="N33" s="117" t="s">
        <v>19</v>
      </c>
      <c r="O33" s="117" t="s">
        <v>19</v>
      </c>
      <c r="P33" s="136" t="s">
        <v>19</v>
      </c>
    </row>
    <row r="34" spans="1:16" ht="12.75" customHeight="1">
      <c r="A34" s="47" t="s">
        <v>37</v>
      </c>
      <c r="B34" s="122" t="s">
        <v>19</v>
      </c>
      <c r="C34" s="122">
        <v>131</v>
      </c>
      <c r="D34" s="122" t="s">
        <v>19</v>
      </c>
      <c r="E34" s="122">
        <f t="shared" si="1"/>
        <v>131</v>
      </c>
      <c r="F34" s="122">
        <f t="shared" si="2"/>
        <v>445400</v>
      </c>
      <c r="G34" s="122" t="s">
        <v>19</v>
      </c>
      <c r="H34" s="123" t="s">
        <v>19</v>
      </c>
      <c r="I34" s="122" t="s">
        <v>19</v>
      </c>
      <c r="J34" s="122" t="s">
        <v>19</v>
      </c>
      <c r="K34" s="122" t="s">
        <v>19</v>
      </c>
      <c r="L34" s="122" t="s">
        <v>19</v>
      </c>
      <c r="M34" s="122" t="s">
        <v>19</v>
      </c>
      <c r="N34" s="122" t="s">
        <v>19</v>
      </c>
      <c r="O34" s="122" t="s">
        <v>19</v>
      </c>
      <c r="P34" s="137" t="s">
        <v>19</v>
      </c>
    </row>
    <row r="35" spans="1:16" ht="12.75" customHeight="1">
      <c r="A35" s="45" t="s">
        <v>38</v>
      </c>
      <c r="B35" s="117">
        <v>3</v>
      </c>
      <c r="C35" s="117">
        <v>72</v>
      </c>
      <c r="D35" s="117" t="s">
        <v>19</v>
      </c>
      <c r="E35" s="117">
        <f t="shared" si="1"/>
        <v>75</v>
      </c>
      <c r="F35" s="117">
        <f t="shared" si="2"/>
        <v>255000</v>
      </c>
      <c r="G35" s="117" t="s">
        <v>19</v>
      </c>
      <c r="H35" s="118" t="s">
        <v>19</v>
      </c>
      <c r="I35" s="117" t="s">
        <v>19</v>
      </c>
      <c r="J35" s="117" t="s">
        <v>19</v>
      </c>
      <c r="K35" s="117" t="s">
        <v>19</v>
      </c>
      <c r="L35" s="117" t="s">
        <v>19</v>
      </c>
      <c r="M35" s="117" t="s">
        <v>19</v>
      </c>
      <c r="N35" s="117" t="s">
        <v>19</v>
      </c>
      <c r="O35" s="117" t="s">
        <v>19</v>
      </c>
      <c r="P35" s="136" t="s">
        <v>19</v>
      </c>
    </row>
    <row r="36" spans="1:16" ht="12.75" customHeight="1">
      <c r="A36" s="46" t="s">
        <v>39</v>
      </c>
      <c r="B36" s="117">
        <v>117</v>
      </c>
      <c r="C36" s="117">
        <v>717</v>
      </c>
      <c r="D36" s="117">
        <v>1</v>
      </c>
      <c r="E36" s="117">
        <f t="shared" si="1"/>
        <v>835</v>
      </c>
      <c r="F36" s="117">
        <f t="shared" si="2"/>
        <v>2839000</v>
      </c>
      <c r="G36" s="117" t="s">
        <v>19</v>
      </c>
      <c r="H36" s="118" t="s">
        <v>19</v>
      </c>
      <c r="I36" s="117" t="s">
        <v>19</v>
      </c>
      <c r="J36" s="117" t="s">
        <v>19</v>
      </c>
      <c r="K36" s="117" t="s">
        <v>19</v>
      </c>
      <c r="L36" s="117" t="s">
        <v>19</v>
      </c>
      <c r="M36" s="117" t="s">
        <v>19</v>
      </c>
      <c r="N36" s="117" t="s">
        <v>19</v>
      </c>
      <c r="O36" s="117" t="s">
        <v>19</v>
      </c>
      <c r="P36" s="136" t="s">
        <v>19</v>
      </c>
    </row>
    <row r="37" spans="1:16" ht="12.75" customHeight="1">
      <c r="A37" s="46" t="s">
        <v>40</v>
      </c>
      <c r="B37" s="117">
        <v>72</v>
      </c>
      <c r="C37" s="117">
        <v>315</v>
      </c>
      <c r="D37" s="117" t="s">
        <v>19</v>
      </c>
      <c r="E37" s="117">
        <f t="shared" si="1"/>
        <v>387</v>
      </c>
      <c r="F37" s="117">
        <f t="shared" si="2"/>
        <v>1315800</v>
      </c>
      <c r="G37" s="117" t="s">
        <v>19</v>
      </c>
      <c r="H37" s="118" t="s">
        <v>19</v>
      </c>
      <c r="I37" s="117" t="s">
        <v>19</v>
      </c>
      <c r="J37" s="117" t="s">
        <v>19</v>
      </c>
      <c r="K37" s="117" t="s">
        <v>19</v>
      </c>
      <c r="L37" s="117" t="s">
        <v>19</v>
      </c>
      <c r="M37" s="117" t="s">
        <v>19</v>
      </c>
      <c r="N37" s="117" t="s">
        <v>19</v>
      </c>
      <c r="O37" s="117" t="s">
        <v>19</v>
      </c>
      <c r="P37" s="136" t="s">
        <v>19</v>
      </c>
    </row>
    <row r="38" spans="1:16" ht="12.75" customHeight="1">
      <c r="A38" s="46" t="s">
        <v>41</v>
      </c>
      <c r="B38" s="117">
        <v>21</v>
      </c>
      <c r="C38" s="117">
        <v>151</v>
      </c>
      <c r="D38" s="117" t="s">
        <v>19</v>
      </c>
      <c r="E38" s="117">
        <f t="shared" si="1"/>
        <v>172</v>
      </c>
      <c r="F38" s="117">
        <f t="shared" si="2"/>
        <v>584800</v>
      </c>
      <c r="G38" s="117" t="s">
        <v>19</v>
      </c>
      <c r="H38" s="118" t="s">
        <v>19</v>
      </c>
      <c r="I38" s="117" t="s">
        <v>19</v>
      </c>
      <c r="J38" s="117" t="s">
        <v>19</v>
      </c>
      <c r="K38" s="117" t="s">
        <v>19</v>
      </c>
      <c r="L38" s="117" t="s">
        <v>19</v>
      </c>
      <c r="M38" s="117" t="s">
        <v>19</v>
      </c>
      <c r="N38" s="117" t="s">
        <v>19</v>
      </c>
      <c r="O38" s="117" t="s">
        <v>19</v>
      </c>
      <c r="P38" s="136" t="s">
        <v>19</v>
      </c>
    </row>
    <row r="39" spans="1:16" ht="12.75" customHeight="1">
      <c r="A39" s="47" t="s">
        <v>42</v>
      </c>
      <c r="B39" s="122">
        <v>4</v>
      </c>
      <c r="C39" s="122">
        <v>7</v>
      </c>
      <c r="D39" s="122" t="s">
        <v>19</v>
      </c>
      <c r="E39" s="122">
        <f t="shared" si="1"/>
        <v>11</v>
      </c>
      <c r="F39" s="122">
        <f t="shared" si="2"/>
        <v>37400</v>
      </c>
      <c r="G39" s="122" t="s">
        <v>19</v>
      </c>
      <c r="H39" s="123" t="s">
        <v>19</v>
      </c>
      <c r="I39" s="122" t="s">
        <v>19</v>
      </c>
      <c r="J39" s="122" t="s">
        <v>19</v>
      </c>
      <c r="K39" s="122" t="s">
        <v>19</v>
      </c>
      <c r="L39" s="122" t="s">
        <v>19</v>
      </c>
      <c r="M39" s="122" t="s">
        <v>19</v>
      </c>
      <c r="N39" s="122" t="s">
        <v>19</v>
      </c>
      <c r="O39" s="122" t="s">
        <v>19</v>
      </c>
      <c r="P39" s="137" t="s">
        <v>19</v>
      </c>
    </row>
    <row r="40" spans="1:16" ht="12.75" customHeight="1">
      <c r="A40" s="45" t="s">
        <v>43</v>
      </c>
      <c r="B40" s="117">
        <v>1</v>
      </c>
      <c r="C40" s="117">
        <v>53</v>
      </c>
      <c r="D40" s="117" t="s">
        <v>19</v>
      </c>
      <c r="E40" s="117">
        <f t="shared" si="1"/>
        <v>54</v>
      </c>
      <c r="F40" s="117">
        <f t="shared" si="2"/>
        <v>183600</v>
      </c>
      <c r="G40" s="117" t="s">
        <v>19</v>
      </c>
      <c r="H40" s="118" t="s">
        <v>19</v>
      </c>
      <c r="I40" s="117" t="s">
        <v>19</v>
      </c>
      <c r="J40" s="117" t="s">
        <v>19</v>
      </c>
      <c r="K40" s="117" t="s">
        <v>19</v>
      </c>
      <c r="L40" s="117" t="s">
        <v>19</v>
      </c>
      <c r="M40" s="117" t="s">
        <v>19</v>
      </c>
      <c r="N40" s="117" t="s">
        <v>19</v>
      </c>
      <c r="O40" s="117" t="s">
        <v>19</v>
      </c>
      <c r="P40" s="136" t="s">
        <v>19</v>
      </c>
    </row>
    <row r="41" spans="1:16" ht="12.75" customHeight="1">
      <c r="A41" s="46" t="s">
        <v>44</v>
      </c>
      <c r="B41" s="117">
        <v>349</v>
      </c>
      <c r="C41" s="117">
        <v>143</v>
      </c>
      <c r="D41" s="117">
        <v>1</v>
      </c>
      <c r="E41" s="117">
        <f t="shared" si="1"/>
        <v>493</v>
      </c>
      <c r="F41" s="117">
        <f t="shared" si="2"/>
        <v>1676200</v>
      </c>
      <c r="G41" s="117" t="s">
        <v>19</v>
      </c>
      <c r="H41" s="118" t="s">
        <v>19</v>
      </c>
      <c r="I41" s="117" t="s">
        <v>19</v>
      </c>
      <c r="J41" s="117" t="s">
        <v>19</v>
      </c>
      <c r="K41" s="117" t="s">
        <v>19</v>
      </c>
      <c r="L41" s="117" t="s">
        <v>19</v>
      </c>
      <c r="M41" s="117" t="s">
        <v>19</v>
      </c>
      <c r="N41" s="117" t="s">
        <v>19</v>
      </c>
      <c r="O41" s="117" t="s">
        <v>19</v>
      </c>
      <c r="P41" s="136" t="s">
        <v>19</v>
      </c>
    </row>
    <row r="42" spans="1:16" ht="12.75" customHeight="1">
      <c r="A42" s="46" t="s">
        <v>45</v>
      </c>
      <c r="B42" s="117">
        <v>14</v>
      </c>
      <c r="C42" s="117">
        <v>243</v>
      </c>
      <c r="D42" s="117">
        <v>1</v>
      </c>
      <c r="E42" s="117">
        <f t="shared" si="1"/>
        <v>258</v>
      </c>
      <c r="F42" s="117">
        <f t="shared" si="2"/>
        <v>877200</v>
      </c>
      <c r="G42" s="117" t="s">
        <v>19</v>
      </c>
      <c r="H42" s="118" t="s">
        <v>19</v>
      </c>
      <c r="I42" s="117" t="s">
        <v>19</v>
      </c>
      <c r="J42" s="117" t="s">
        <v>19</v>
      </c>
      <c r="K42" s="117" t="s">
        <v>19</v>
      </c>
      <c r="L42" s="117" t="s">
        <v>19</v>
      </c>
      <c r="M42" s="117" t="s">
        <v>19</v>
      </c>
      <c r="N42" s="117" t="s">
        <v>19</v>
      </c>
      <c r="O42" s="117" t="s">
        <v>19</v>
      </c>
      <c r="P42" s="136" t="s">
        <v>19</v>
      </c>
    </row>
    <row r="43" spans="1:16" ht="12.75" customHeight="1">
      <c r="A43" s="46" t="s">
        <v>46</v>
      </c>
      <c r="B43" s="117">
        <v>28</v>
      </c>
      <c r="C43" s="117">
        <v>51</v>
      </c>
      <c r="D43" s="117">
        <v>6</v>
      </c>
      <c r="E43" s="117">
        <f t="shared" si="1"/>
        <v>85</v>
      </c>
      <c r="F43" s="117">
        <f t="shared" si="2"/>
        <v>289000</v>
      </c>
      <c r="G43" s="117" t="s">
        <v>19</v>
      </c>
      <c r="H43" s="118" t="s">
        <v>19</v>
      </c>
      <c r="I43" s="117" t="s">
        <v>19</v>
      </c>
      <c r="J43" s="117" t="s">
        <v>19</v>
      </c>
      <c r="K43" s="117" t="s">
        <v>19</v>
      </c>
      <c r="L43" s="117" t="s">
        <v>19</v>
      </c>
      <c r="M43" s="117" t="s">
        <v>19</v>
      </c>
      <c r="N43" s="117" t="s">
        <v>19</v>
      </c>
      <c r="O43" s="117" t="s">
        <v>19</v>
      </c>
      <c r="P43" s="136" t="s">
        <v>19</v>
      </c>
    </row>
    <row r="44" spans="1:16" ht="12.75" customHeight="1">
      <c r="A44" s="47" t="s">
        <v>47</v>
      </c>
      <c r="B44" s="122">
        <v>59</v>
      </c>
      <c r="C44" s="122">
        <v>71</v>
      </c>
      <c r="D44" s="122" t="s">
        <v>19</v>
      </c>
      <c r="E44" s="122">
        <f t="shared" si="1"/>
        <v>130</v>
      </c>
      <c r="F44" s="122">
        <f t="shared" si="2"/>
        <v>442000</v>
      </c>
      <c r="G44" s="122" t="s">
        <v>19</v>
      </c>
      <c r="H44" s="123">
        <v>5</v>
      </c>
      <c r="I44" s="122">
        <v>3</v>
      </c>
      <c r="J44" s="122">
        <f>SUM(G44:I44)</f>
        <v>8</v>
      </c>
      <c r="K44" s="122">
        <f>SUM(G44:I44)*3200</f>
        <v>25600</v>
      </c>
      <c r="L44" s="122" t="s">
        <v>19</v>
      </c>
      <c r="M44" s="122" t="s">
        <v>19</v>
      </c>
      <c r="N44" s="122" t="s">
        <v>19</v>
      </c>
      <c r="O44" s="122" t="s">
        <v>19</v>
      </c>
      <c r="P44" s="137" t="s">
        <v>19</v>
      </c>
    </row>
    <row r="45" spans="1:16" ht="12.75" customHeight="1">
      <c r="A45" s="45" t="s">
        <v>48</v>
      </c>
      <c r="B45" s="117">
        <v>4</v>
      </c>
      <c r="C45" s="117">
        <v>10</v>
      </c>
      <c r="D45" s="117" t="s">
        <v>19</v>
      </c>
      <c r="E45" s="117">
        <f t="shared" si="1"/>
        <v>14</v>
      </c>
      <c r="F45" s="117">
        <f t="shared" si="2"/>
        <v>47600</v>
      </c>
      <c r="G45" s="117" t="s">
        <v>19</v>
      </c>
      <c r="H45" s="118" t="s">
        <v>19</v>
      </c>
      <c r="I45" s="117" t="s">
        <v>19</v>
      </c>
      <c r="J45" s="117" t="s">
        <v>19</v>
      </c>
      <c r="K45" s="117" t="s">
        <v>19</v>
      </c>
      <c r="L45" s="117" t="s">
        <v>19</v>
      </c>
      <c r="M45" s="117" t="s">
        <v>19</v>
      </c>
      <c r="N45" s="117" t="s">
        <v>19</v>
      </c>
      <c r="O45" s="117" t="s">
        <v>19</v>
      </c>
      <c r="P45" s="136" t="s">
        <v>19</v>
      </c>
    </row>
    <row r="46" spans="1:16" ht="12.75" customHeight="1">
      <c r="A46" s="46" t="s">
        <v>49</v>
      </c>
      <c r="B46" s="117">
        <v>11</v>
      </c>
      <c r="C46" s="117">
        <v>57</v>
      </c>
      <c r="D46" s="117" t="s">
        <v>19</v>
      </c>
      <c r="E46" s="117">
        <f t="shared" si="1"/>
        <v>68</v>
      </c>
      <c r="F46" s="117">
        <f t="shared" si="2"/>
        <v>231200</v>
      </c>
      <c r="G46" s="117" t="s">
        <v>19</v>
      </c>
      <c r="H46" s="118" t="s">
        <v>19</v>
      </c>
      <c r="I46" s="117" t="s">
        <v>19</v>
      </c>
      <c r="J46" s="117" t="s">
        <v>19</v>
      </c>
      <c r="K46" s="117" t="s">
        <v>19</v>
      </c>
      <c r="L46" s="117" t="s">
        <v>19</v>
      </c>
      <c r="M46" s="117" t="s">
        <v>19</v>
      </c>
      <c r="N46" s="117" t="s">
        <v>19</v>
      </c>
      <c r="O46" s="117" t="s">
        <v>19</v>
      </c>
      <c r="P46" s="136" t="s">
        <v>19</v>
      </c>
    </row>
    <row r="47" spans="1:16" ht="12.75" customHeight="1">
      <c r="A47" s="46" t="s">
        <v>50</v>
      </c>
      <c r="B47" s="117">
        <v>1</v>
      </c>
      <c r="C47" s="117">
        <v>96</v>
      </c>
      <c r="D47" s="117" t="s">
        <v>19</v>
      </c>
      <c r="E47" s="117">
        <f t="shared" si="1"/>
        <v>97</v>
      </c>
      <c r="F47" s="117">
        <f t="shared" si="2"/>
        <v>329800</v>
      </c>
      <c r="G47" s="117" t="s">
        <v>19</v>
      </c>
      <c r="H47" s="118" t="s">
        <v>19</v>
      </c>
      <c r="I47" s="117" t="s">
        <v>19</v>
      </c>
      <c r="J47" s="117" t="s">
        <v>19</v>
      </c>
      <c r="K47" s="117" t="s">
        <v>19</v>
      </c>
      <c r="L47" s="117" t="s">
        <v>19</v>
      </c>
      <c r="M47" s="117" t="s">
        <v>19</v>
      </c>
      <c r="N47" s="117" t="s">
        <v>19</v>
      </c>
      <c r="O47" s="117" t="s">
        <v>19</v>
      </c>
      <c r="P47" s="136" t="s">
        <v>19</v>
      </c>
    </row>
    <row r="48" spans="1:16" ht="12.75" customHeight="1">
      <c r="A48" s="46" t="s">
        <v>51</v>
      </c>
      <c r="B48" s="117">
        <v>78</v>
      </c>
      <c r="C48" s="117">
        <v>184</v>
      </c>
      <c r="D48" s="117" t="s">
        <v>19</v>
      </c>
      <c r="E48" s="117">
        <f t="shared" si="1"/>
        <v>262</v>
      </c>
      <c r="F48" s="117">
        <f t="shared" si="2"/>
        <v>890800</v>
      </c>
      <c r="G48" s="117" t="s">
        <v>19</v>
      </c>
      <c r="H48" s="118" t="s">
        <v>19</v>
      </c>
      <c r="I48" s="117" t="s">
        <v>19</v>
      </c>
      <c r="J48" s="117" t="s">
        <v>19</v>
      </c>
      <c r="K48" s="117" t="s">
        <v>19</v>
      </c>
      <c r="L48" s="117" t="s">
        <v>19</v>
      </c>
      <c r="M48" s="117" t="s">
        <v>19</v>
      </c>
      <c r="N48" s="117" t="s">
        <v>19</v>
      </c>
      <c r="O48" s="117" t="s">
        <v>19</v>
      </c>
      <c r="P48" s="136" t="s">
        <v>19</v>
      </c>
    </row>
    <row r="49" spans="1:16" ht="12.75" customHeight="1">
      <c r="A49" s="47" t="s">
        <v>52</v>
      </c>
      <c r="B49" s="122">
        <v>55</v>
      </c>
      <c r="C49" s="122">
        <v>346</v>
      </c>
      <c r="D49" s="122" t="s">
        <v>19</v>
      </c>
      <c r="E49" s="122">
        <f t="shared" si="1"/>
        <v>401</v>
      </c>
      <c r="F49" s="122">
        <f t="shared" si="2"/>
        <v>1363400</v>
      </c>
      <c r="G49" s="122" t="s">
        <v>19</v>
      </c>
      <c r="H49" s="123" t="s">
        <v>19</v>
      </c>
      <c r="I49" s="122" t="s">
        <v>19</v>
      </c>
      <c r="J49" s="122" t="s">
        <v>19</v>
      </c>
      <c r="K49" s="122" t="s">
        <v>19</v>
      </c>
      <c r="L49" s="122" t="s">
        <v>19</v>
      </c>
      <c r="M49" s="122" t="s">
        <v>19</v>
      </c>
      <c r="N49" s="122" t="s">
        <v>19</v>
      </c>
      <c r="O49" s="122" t="s">
        <v>19</v>
      </c>
      <c r="P49" s="137" t="s">
        <v>19</v>
      </c>
    </row>
    <row r="50" spans="1:16" ht="12.75" customHeight="1">
      <c r="A50" s="45" t="s">
        <v>53</v>
      </c>
      <c r="B50" s="117">
        <v>25</v>
      </c>
      <c r="C50" s="117">
        <v>104</v>
      </c>
      <c r="D50" s="117">
        <v>1</v>
      </c>
      <c r="E50" s="117">
        <f t="shared" si="1"/>
        <v>130</v>
      </c>
      <c r="F50" s="117">
        <f t="shared" si="2"/>
        <v>442000</v>
      </c>
      <c r="G50" s="117" t="s">
        <v>19</v>
      </c>
      <c r="H50" s="118" t="s">
        <v>19</v>
      </c>
      <c r="I50" s="117" t="s">
        <v>19</v>
      </c>
      <c r="J50" s="117" t="s">
        <v>19</v>
      </c>
      <c r="K50" s="117" t="s">
        <v>19</v>
      </c>
      <c r="L50" s="117" t="s">
        <v>19</v>
      </c>
      <c r="M50" s="117" t="s">
        <v>19</v>
      </c>
      <c r="N50" s="117" t="s">
        <v>19</v>
      </c>
      <c r="O50" s="117" t="s">
        <v>19</v>
      </c>
      <c r="P50" s="136" t="s">
        <v>19</v>
      </c>
    </row>
    <row r="51" spans="1:16" ht="12.75" customHeight="1">
      <c r="A51" s="46" t="s">
        <v>54</v>
      </c>
      <c r="B51" s="117">
        <v>6</v>
      </c>
      <c r="C51" s="117">
        <v>47</v>
      </c>
      <c r="D51" s="117" t="s">
        <v>19</v>
      </c>
      <c r="E51" s="117">
        <f t="shared" si="1"/>
        <v>53</v>
      </c>
      <c r="F51" s="117">
        <f t="shared" si="2"/>
        <v>180200</v>
      </c>
      <c r="G51" s="117" t="s">
        <v>19</v>
      </c>
      <c r="H51" s="118" t="s">
        <v>19</v>
      </c>
      <c r="I51" s="117" t="s">
        <v>19</v>
      </c>
      <c r="J51" s="117" t="s">
        <v>19</v>
      </c>
      <c r="K51" s="117" t="s">
        <v>19</v>
      </c>
      <c r="L51" s="117" t="s">
        <v>19</v>
      </c>
      <c r="M51" s="117" t="s">
        <v>19</v>
      </c>
      <c r="N51" s="117" t="s">
        <v>19</v>
      </c>
      <c r="O51" s="117" t="s">
        <v>19</v>
      </c>
      <c r="P51" s="136" t="s">
        <v>19</v>
      </c>
    </row>
    <row r="52" spans="1:16" ht="12.75" customHeight="1">
      <c r="A52" s="46" t="s">
        <v>55</v>
      </c>
      <c r="B52" s="117">
        <v>14</v>
      </c>
      <c r="C52" s="117">
        <v>94</v>
      </c>
      <c r="D52" s="117" t="s">
        <v>19</v>
      </c>
      <c r="E52" s="117">
        <f t="shared" si="1"/>
        <v>108</v>
      </c>
      <c r="F52" s="117">
        <f t="shared" si="2"/>
        <v>367200</v>
      </c>
      <c r="G52" s="117" t="s">
        <v>19</v>
      </c>
      <c r="H52" s="118" t="s">
        <v>19</v>
      </c>
      <c r="I52" s="117" t="s">
        <v>19</v>
      </c>
      <c r="J52" s="117" t="s">
        <v>19</v>
      </c>
      <c r="K52" s="117" t="s">
        <v>19</v>
      </c>
      <c r="L52" s="117" t="s">
        <v>19</v>
      </c>
      <c r="M52" s="117" t="s">
        <v>19</v>
      </c>
      <c r="N52" s="117" t="s">
        <v>19</v>
      </c>
      <c r="O52" s="117" t="s">
        <v>19</v>
      </c>
      <c r="P52" s="136" t="s">
        <v>19</v>
      </c>
    </row>
    <row r="53" spans="1:16" ht="12.75" customHeight="1">
      <c r="A53" s="46" t="s">
        <v>56</v>
      </c>
      <c r="B53" s="117">
        <v>172</v>
      </c>
      <c r="C53" s="117">
        <v>639</v>
      </c>
      <c r="D53" s="117" t="s">
        <v>19</v>
      </c>
      <c r="E53" s="117">
        <f t="shared" si="1"/>
        <v>811</v>
      </c>
      <c r="F53" s="117">
        <f t="shared" si="2"/>
        <v>2757400</v>
      </c>
      <c r="G53" s="117" t="s">
        <v>19</v>
      </c>
      <c r="H53" s="118" t="s">
        <v>19</v>
      </c>
      <c r="I53" s="117" t="s">
        <v>19</v>
      </c>
      <c r="J53" s="117" t="s">
        <v>19</v>
      </c>
      <c r="K53" s="117" t="s">
        <v>19</v>
      </c>
      <c r="L53" s="117" t="s">
        <v>19</v>
      </c>
      <c r="M53" s="117" t="s">
        <v>19</v>
      </c>
      <c r="N53" s="117" t="s">
        <v>19</v>
      </c>
      <c r="O53" s="117" t="s">
        <v>19</v>
      </c>
      <c r="P53" s="136" t="s">
        <v>19</v>
      </c>
    </row>
    <row r="54" spans="1:16" ht="12.75" customHeight="1">
      <c r="A54" s="47" t="s">
        <v>57</v>
      </c>
      <c r="B54" s="122">
        <v>117</v>
      </c>
      <c r="C54" s="122">
        <v>123</v>
      </c>
      <c r="D54" s="122" t="s">
        <v>19</v>
      </c>
      <c r="E54" s="122">
        <f t="shared" si="1"/>
        <v>240</v>
      </c>
      <c r="F54" s="122">
        <f t="shared" si="2"/>
        <v>816000</v>
      </c>
      <c r="G54" s="122" t="s">
        <v>19</v>
      </c>
      <c r="H54" s="123" t="s">
        <v>19</v>
      </c>
      <c r="I54" s="122" t="s">
        <v>19</v>
      </c>
      <c r="J54" s="122" t="s">
        <v>19</v>
      </c>
      <c r="K54" s="122" t="s">
        <v>19</v>
      </c>
      <c r="L54" s="122" t="s">
        <v>19</v>
      </c>
      <c r="M54" s="122" t="s">
        <v>19</v>
      </c>
      <c r="N54" s="122" t="s">
        <v>19</v>
      </c>
      <c r="O54" s="122" t="s">
        <v>19</v>
      </c>
      <c r="P54" s="137" t="s">
        <v>19</v>
      </c>
    </row>
    <row r="55" spans="1:16" ht="12.75" customHeight="1">
      <c r="A55" s="45" t="s">
        <v>58</v>
      </c>
      <c r="B55" s="117" t="s">
        <v>19</v>
      </c>
      <c r="C55" s="117" t="s">
        <v>19</v>
      </c>
      <c r="D55" s="117" t="s">
        <v>19</v>
      </c>
      <c r="E55" s="117">
        <f t="shared" si="1"/>
        <v>0</v>
      </c>
      <c r="F55" s="117">
        <f t="shared" si="2"/>
        <v>0</v>
      </c>
      <c r="G55" s="117" t="s">
        <v>19</v>
      </c>
      <c r="H55" s="118" t="s">
        <v>19</v>
      </c>
      <c r="I55" s="117" t="s">
        <v>19</v>
      </c>
      <c r="J55" s="117" t="s">
        <v>19</v>
      </c>
      <c r="K55" s="117" t="s">
        <v>19</v>
      </c>
      <c r="L55" s="117" t="s">
        <v>19</v>
      </c>
      <c r="M55" s="117" t="s">
        <v>19</v>
      </c>
      <c r="N55" s="117" t="s">
        <v>19</v>
      </c>
      <c r="O55" s="117" t="s">
        <v>19</v>
      </c>
      <c r="P55" s="136" t="s">
        <v>19</v>
      </c>
    </row>
    <row r="56" spans="1:16" ht="12.75" customHeight="1">
      <c r="A56" s="46" t="s">
        <v>59</v>
      </c>
      <c r="B56" s="117">
        <v>449</v>
      </c>
      <c r="C56" s="117">
        <v>148</v>
      </c>
      <c r="D56" s="117">
        <v>1</v>
      </c>
      <c r="E56" s="117">
        <f t="shared" si="1"/>
        <v>598</v>
      </c>
      <c r="F56" s="117">
        <f t="shared" si="2"/>
        <v>2033200</v>
      </c>
      <c r="G56" s="117" t="s">
        <v>19</v>
      </c>
      <c r="H56" s="118" t="s">
        <v>19</v>
      </c>
      <c r="I56" s="117" t="s">
        <v>19</v>
      </c>
      <c r="J56" s="117" t="s">
        <v>19</v>
      </c>
      <c r="K56" s="117" t="s">
        <v>19</v>
      </c>
      <c r="L56" s="117" t="s">
        <v>19</v>
      </c>
      <c r="M56" s="117" t="s">
        <v>19</v>
      </c>
      <c r="N56" s="117" t="s">
        <v>19</v>
      </c>
      <c r="O56" s="117" t="s">
        <v>19</v>
      </c>
      <c r="P56" s="136" t="s">
        <v>19</v>
      </c>
    </row>
    <row r="57" spans="1:16" ht="12.75" customHeight="1">
      <c r="A57" s="46" t="s">
        <v>60</v>
      </c>
      <c r="B57" s="117">
        <v>335</v>
      </c>
      <c r="C57" s="117">
        <v>526</v>
      </c>
      <c r="D57" s="117" t="s">
        <v>19</v>
      </c>
      <c r="E57" s="117">
        <f t="shared" si="1"/>
        <v>861</v>
      </c>
      <c r="F57" s="117">
        <f t="shared" si="2"/>
        <v>2927400</v>
      </c>
      <c r="G57" s="117" t="s">
        <v>19</v>
      </c>
      <c r="H57" s="118" t="s">
        <v>19</v>
      </c>
      <c r="I57" s="117" t="s">
        <v>19</v>
      </c>
      <c r="J57" s="117" t="s">
        <v>19</v>
      </c>
      <c r="K57" s="117" t="s">
        <v>19</v>
      </c>
      <c r="L57" s="117" t="s">
        <v>19</v>
      </c>
      <c r="M57" s="117" t="s">
        <v>19</v>
      </c>
      <c r="N57" s="117" t="s">
        <v>19</v>
      </c>
      <c r="O57" s="117" t="s">
        <v>19</v>
      </c>
      <c r="P57" s="136" t="s">
        <v>19</v>
      </c>
    </row>
    <row r="58" spans="1:16" ht="12.75" customHeight="1">
      <c r="A58" s="46" t="s">
        <v>61</v>
      </c>
      <c r="B58" s="117">
        <v>51</v>
      </c>
      <c r="C58" s="117">
        <v>117</v>
      </c>
      <c r="D58" s="117" t="s">
        <v>19</v>
      </c>
      <c r="E58" s="117">
        <f t="shared" si="1"/>
        <v>168</v>
      </c>
      <c r="F58" s="117">
        <f t="shared" si="2"/>
        <v>571200</v>
      </c>
      <c r="G58" s="117" t="s">
        <v>19</v>
      </c>
      <c r="H58" s="118" t="s">
        <v>19</v>
      </c>
      <c r="I58" s="117" t="s">
        <v>19</v>
      </c>
      <c r="J58" s="117" t="s">
        <v>19</v>
      </c>
      <c r="K58" s="117" t="s">
        <v>19</v>
      </c>
      <c r="L58" s="117" t="s">
        <v>19</v>
      </c>
      <c r="M58" s="117" t="s">
        <v>19</v>
      </c>
      <c r="N58" s="117" t="s">
        <v>19</v>
      </c>
      <c r="O58" s="117" t="s">
        <v>19</v>
      </c>
      <c r="P58" s="136" t="s">
        <v>19</v>
      </c>
    </row>
    <row r="59" spans="1:16" ht="12.75" customHeight="1">
      <c r="A59" s="47" t="s">
        <v>62</v>
      </c>
      <c r="B59" s="122">
        <v>161</v>
      </c>
      <c r="C59" s="122">
        <v>193</v>
      </c>
      <c r="D59" s="122" t="s">
        <v>19</v>
      </c>
      <c r="E59" s="122">
        <f t="shared" si="1"/>
        <v>354</v>
      </c>
      <c r="F59" s="122">
        <f t="shared" si="2"/>
        <v>1203600</v>
      </c>
      <c r="G59" s="122" t="s">
        <v>19</v>
      </c>
      <c r="H59" s="123" t="s">
        <v>19</v>
      </c>
      <c r="I59" s="122" t="s">
        <v>19</v>
      </c>
      <c r="J59" s="122" t="s">
        <v>19</v>
      </c>
      <c r="K59" s="122" t="s">
        <v>19</v>
      </c>
      <c r="L59" s="122" t="s">
        <v>19</v>
      </c>
      <c r="M59" s="122" t="s">
        <v>19</v>
      </c>
      <c r="N59" s="122" t="s">
        <v>19</v>
      </c>
      <c r="O59" s="122" t="s">
        <v>19</v>
      </c>
      <c r="P59" s="137" t="s">
        <v>19</v>
      </c>
    </row>
    <row r="60" spans="1:16" ht="12.75" customHeight="1">
      <c r="A60" s="46" t="s">
        <v>63</v>
      </c>
      <c r="B60" s="117">
        <v>672</v>
      </c>
      <c r="C60" s="117">
        <v>1278</v>
      </c>
      <c r="D60" s="117" t="s">
        <v>19</v>
      </c>
      <c r="E60" s="117">
        <f t="shared" si="1"/>
        <v>1950</v>
      </c>
      <c r="F60" s="117">
        <f t="shared" si="2"/>
        <v>6630000</v>
      </c>
      <c r="G60" s="117" t="s">
        <v>19</v>
      </c>
      <c r="H60" s="118" t="s">
        <v>19</v>
      </c>
      <c r="I60" s="117" t="s">
        <v>19</v>
      </c>
      <c r="J60" s="117" t="s">
        <v>19</v>
      </c>
      <c r="K60" s="117" t="s">
        <v>19</v>
      </c>
      <c r="L60" s="117">
        <v>2</v>
      </c>
      <c r="M60" s="117" t="s">
        <v>19</v>
      </c>
      <c r="N60" s="117" t="s">
        <v>19</v>
      </c>
      <c r="O60" s="117">
        <f>SUM(L60:N60)</f>
        <v>2</v>
      </c>
      <c r="P60" s="136">
        <f>SUM(L60:N60)*3000</f>
        <v>6000</v>
      </c>
    </row>
    <row r="61" spans="1:16" ht="12.75" customHeight="1">
      <c r="A61" s="49" t="s">
        <v>64</v>
      </c>
      <c r="B61" s="125">
        <v>24</v>
      </c>
      <c r="C61" s="125">
        <v>19</v>
      </c>
      <c r="D61" s="125" t="s">
        <v>19</v>
      </c>
      <c r="E61" s="125">
        <f t="shared" si="1"/>
        <v>43</v>
      </c>
      <c r="F61" s="125">
        <f t="shared" si="2"/>
        <v>146200</v>
      </c>
      <c r="G61" s="125" t="s">
        <v>19</v>
      </c>
      <c r="H61" s="126" t="s">
        <v>19</v>
      </c>
      <c r="I61" s="125" t="s">
        <v>19</v>
      </c>
      <c r="J61" s="125" t="s">
        <v>19</v>
      </c>
      <c r="K61" s="125" t="s">
        <v>19</v>
      </c>
      <c r="L61" s="125" t="s">
        <v>19</v>
      </c>
      <c r="M61" s="125" t="s">
        <v>19</v>
      </c>
      <c r="N61" s="125" t="s">
        <v>19</v>
      </c>
      <c r="O61" s="125" t="s">
        <v>19</v>
      </c>
      <c r="P61" s="139" t="s">
        <v>19</v>
      </c>
    </row>
    <row r="62" spans="1:16" ht="12.75" customHeight="1">
      <c r="A62" s="56"/>
      <c r="H62" s="54"/>
      <c r="J62" s="54"/>
      <c r="K62" s="54"/>
      <c r="L62" s="54"/>
      <c r="M62" s="54"/>
      <c r="N62" s="54"/>
      <c r="O62" s="54"/>
      <c r="P62" s="54"/>
    </row>
    <row r="67" ht="12.75" customHeight="1">
      <c r="A67" s="1" t="s">
        <v>0</v>
      </c>
    </row>
    <row r="68" spans="1:16" ht="12.75" customHeight="1">
      <c r="A68" s="4"/>
      <c r="B68" s="5" t="s">
        <v>104</v>
      </c>
      <c r="C68" s="6"/>
      <c r="D68" s="6"/>
      <c r="E68" s="6"/>
      <c r="F68" s="6"/>
      <c r="G68" s="6"/>
      <c r="H68" s="86"/>
      <c r="I68" s="6"/>
      <c r="J68" s="86"/>
      <c r="K68" s="4"/>
      <c r="L68" s="4"/>
      <c r="M68" s="4"/>
      <c r="N68" s="4"/>
      <c r="O68" s="4"/>
      <c r="P68" s="4"/>
    </row>
    <row r="69" spans="1:16" ht="12.7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9" t="s">
        <v>2</v>
      </c>
      <c r="P69" s="8"/>
    </row>
    <row r="70" spans="1:16" ht="12.75" customHeight="1">
      <c r="A70" s="10"/>
      <c r="B70" s="104"/>
      <c r="G70" s="104"/>
      <c r="H70" s="54"/>
      <c r="J70" s="54"/>
      <c r="K70" s="54"/>
      <c r="L70" s="104"/>
      <c r="M70" s="54"/>
      <c r="N70" s="54"/>
      <c r="O70" s="54"/>
      <c r="P70" s="130"/>
    </row>
    <row r="71" spans="1:16" ht="12.75" customHeight="1">
      <c r="A71" s="15" t="s">
        <v>4</v>
      </c>
      <c r="B71" s="106" t="s">
        <v>105</v>
      </c>
      <c r="G71" s="106" t="s">
        <v>144</v>
      </c>
      <c r="H71" s="54"/>
      <c r="J71" s="54"/>
      <c r="K71" s="54"/>
      <c r="L71" s="106" t="s">
        <v>106</v>
      </c>
      <c r="M71" s="54"/>
      <c r="N71" s="54"/>
      <c r="O71" s="54"/>
      <c r="P71" s="130"/>
    </row>
    <row r="72" spans="1:16" ht="12.75" customHeight="1">
      <c r="A72" s="19"/>
      <c r="B72" s="107"/>
      <c r="C72" s="108"/>
      <c r="D72" s="108"/>
      <c r="E72" s="108"/>
      <c r="F72" s="108"/>
      <c r="G72" s="107"/>
      <c r="H72" s="108"/>
      <c r="I72" s="108"/>
      <c r="J72" s="108"/>
      <c r="K72" s="108"/>
      <c r="L72" s="107"/>
      <c r="M72" s="108"/>
      <c r="N72" s="108"/>
      <c r="O72" s="108"/>
      <c r="P72" s="131"/>
    </row>
    <row r="73" spans="1:16" ht="12.75" customHeight="1">
      <c r="A73" s="23" t="s">
        <v>9</v>
      </c>
      <c r="B73" s="76" t="s">
        <v>95</v>
      </c>
      <c r="C73" s="76" t="s">
        <v>96</v>
      </c>
      <c r="D73" s="76" t="s">
        <v>97</v>
      </c>
      <c r="E73" s="76" t="s">
        <v>98</v>
      </c>
      <c r="F73" s="76" t="s">
        <v>99</v>
      </c>
      <c r="G73" s="76" t="s">
        <v>95</v>
      </c>
      <c r="H73" s="110" t="s">
        <v>96</v>
      </c>
      <c r="I73" s="76" t="s">
        <v>97</v>
      </c>
      <c r="J73" s="76" t="s">
        <v>98</v>
      </c>
      <c r="K73" s="76" t="s">
        <v>99</v>
      </c>
      <c r="L73" s="76" t="s">
        <v>95</v>
      </c>
      <c r="M73" s="76" t="s">
        <v>96</v>
      </c>
      <c r="N73" s="76" t="s">
        <v>97</v>
      </c>
      <c r="O73" s="76" t="s">
        <v>98</v>
      </c>
      <c r="P73" s="132" t="s">
        <v>99</v>
      </c>
    </row>
    <row r="74" spans="1:16" ht="12.75" customHeight="1">
      <c r="A74" s="23" t="s">
        <v>14</v>
      </c>
      <c r="B74" s="107"/>
      <c r="C74" s="107"/>
      <c r="D74" s="107"/>
      <c r="E74" s="107"/>
      <c r="F74" s="107"/>
      <c r="G74" s="107"/>
      <c r="H74" s="111"/>
      <c r="I74" s="107"/>
      <c r="J74" s="107"/>
      <c r="K74" s="107"/>
      <c r="L74" s="107"/>
      <c r="M74" s="107"/>
      <c r="N74" s="107"/>
      <c r="O74" s="107"/>
      <c r="P74" s="133"/>
    </row>
    <row r="75" spans="1:16" ht="12.75" customHeight="1">
      <c r="A75" s="30" t="s">
        <v>141</v>
      </c>
      <c r="B75" s="122">
        <v>1673</v>
      </c>
      <c r="C75" s="122">
        <v>8422</v>
      </c>
      <c r="D75" s="122">
        <v>24</v>
      </c>
      <c r="E75" s="122">
        <v>10119</v>
      </c>
      <c r="F75" s="122">
        <v>29375100</v>
      </c>
      <c r="G75" s="122" t="s">
        <v>19</v>
      </c>
      <c r="H75" s="134" t="s">
        <v>19</v>
      </c>
      <c r="I75" s="122" t="s">
        <v>19</v>
      </c>
      <c r="J75" s="122" t="s">
        <v>19</v>
      </c>
      <c r="K75" s="122" t="s">
        <v>19</v>
      </c>
      <c r="L75" s="122">
        <v>98</v>
      </c>
      <c r="M75" s="122">
        <v>949</v>
      </c>
      <c r="N75" s="122">
        <v>1</v>
      </c>
      <c r="O75" s="122">
        <v>1048</v>
      </c>
      <c r="P75" s="137">
        <f>SUM(L75:N75)*2600</f>
        <v>2724800</v>
      </c>
    </row>
    <row r="76" spans="1:16" ht="12.75" customHeight="1">
      <c r="A76" s="30" t="s">
        <v>129</v>
      </c>
      <c r="B76" s="122">
        <v>164</v>
      </c>
      <c r="C76" s="122">
        <v>1100</v>
      </c>
      <c r="D76" s="122">
        <v>4</v>
      </c>
      <c r="E76" s="122">
        <v>1268</v>
      </c>
      <c r="F76" s="122">
        <v>3677200</v>
      </c>
      <c r="G76" s="122" t="s">
        <v>19</v>
      </c>
      <c r="H76" s="123">
        <v>9</v>
      </c>
      <c r="I76" s="122" t="s">
        <v>19</v>
      </c>
      <c r="J76" s="122">
        <v>9</v>
      </c>
      <c r="K76" s="122">
        <v>24300</v>
      </c>
      <c r="L76" s="122">
        <v>32</v>
      </c>
      <c r="M76" s="122">
        <v>197</v>
      </c>
      <c r="N76" s="122">
        <v>1</v>
      </c>
      <c r="O76" s="122">
        <v>230</v>
      </c>
      <c r="P76" s="137">
        <f>SUM(L76:N76)*2600</f>
        <v>598000</v>
      </c>
    </row>
    <row r="77" spans="1:16" ht="12.75" customHeight="1">
      <c r="A77" s="30" t="s">
        <v>16</v>
      </c>
      <c r="B77" s="122">
        <f>SUM(B78:B124)</f>
        <v>96</v>
      </c>
      <c r="C77" s="122">
        <f>SUM(C78:C124)</f>
        <v>465</v>
      </c>
      <c r="D77" s="122">
        <f>SUM(D78:D124)</f>
        <v>1</v>
      </c>
      <c r="E77" s="122">
        <f>SUM(B77:D77)</f>
        <v>562</v>
      </c>
      <c r="F77" s="122">
        <f>SUM(B77:D77)*2900</f>
        <v>1629800</v>
      </c>
      <c r="G77" s="122">
        <f aca="true" t="shared" si="3" ref="G77:N77">SUM(G78:G124)</f>
        <v>1</v>
      </c>
      <c r="H77" s="123">
        <f t="shared" si="3"/>
        <v>10</v>
      </c>
      <c r="I77" s="122" t="s">
        <v>143</v>
      </c>
      <c r="J77" s="122">
        <f t="shared" si="3"/>
        <v>11</v>
      </c>
      <c r="K77" s="122">
        <f t="shared" si="3"/>
        <v>29700</v>
      </c>
      <c r="L77" s="122">
        <f t="shared" si="3"/>
        <v>34</v>
      </c>
      <c r="M77" s="122">
        <f t="shared" si="3"/>
        <v>147</v>
      </c>
      <c r="N77" s="122">
        <f t="shared" si="3"/>
        <v>4</v>
      </c>
      <c r="O77" s="122">
        <f>SUM(L77:N77)</f>
        <v>185</v>
      </c>
      <c r="P77" s="135">
        <f>SUM(L77:N77)*2600</f>
        <v>481000</v>
      </c>
    </row>
    <row r="78" spans="1:16" ht="12.75" customHeight="1">
      <c r="A78" s="36" t="s">
        <v>17</v>
      </c>
      <c r="B78" s="117" t="s">
        <v>19</v>
      </c>
      <c r="C78" s="117">
        <v>15</v>
      </c>
      <c r="D78" s="117" t="s">
        <v>19</v>
      </c>
      <c r="E78" s="117">
        <f>SUM(B78:D78)</f>
        <v>15</v>
      </c>
      <c r="F78" s="117">
        <f>SUM(B78:D78)*2900</f>
        <v>43500</v>
      </c>
      <c r="G78" s="117" t="s">
        <v>19</v>
      </c>
      <c r="H78" s="118" t="s">
        <v>19</v>
      </c>
      <c r="I78" s="117" t="s">
        <v>19</v>
      </c>
      <c r="J78" s="117" t="s">
        <v>19</v>
      </c>
      <c r="K78" s="117" t="s">
        <v>19</v>
      </c>
      <c r="L78" s="117" t="s">
        <v>19</v>
      </c>
      <c r="M78" s="117">
        <v>12</v>
      </c>
      <c r="N78" s="117" t="s">
        <v>19</v>
      </c>
      <c r="O78" s="117">
        <f>SUM(L78:N78)</f>
        <v>12</v>
      </c>
      <c r="P78" s="136">
        <f>SUM(L78:N78)*2600</f>
        <v>31200</v>
      </c>
    </row>
    <row r="79" spans="1:16" ht="12.75" customHeight="1">
      <c r="A79" s="40" t="s">
        <v>18</v>
      </c>
      <c r="B79" s="117" t="s">
        <v>19</v>
      </c>
      <c r="C79" s="117">
        <v>55</v>
      </c>
      <c r="D79" s="117" t="s">
        <v>19</v>
      </c>
      <c r="E79" s="117">
        <f>SUM(B79:D79)</f>
        <v>55</v>
      </c>
      <c r="F79" s="117">
        <f>SUM(B79:D79)*2900</f>
        <v>159500</v>
      </c>
      <c r="G79" s="117" t="s">
        <v>19</v>
      </c>
      <c r="H79" s="118" t="s">
        <v>19</v>
      </c>
      <c r="I79" s="117" t="s">
        <v>19</v>
      </c>
      <c r="J79" s="117" t="s">
        <v>19</v>
      </c>
      <c r="K79" s="117" t="s">
        <v>19</v>
      </c>
      <c r="L79" s="117" t="s">
        <v>19</v>
      </c>
      <c r="M79" s="117" t="s">
        <v>19</v>
      </c>
      <c r="N79" s="117" t="s">
        <v>19</v>
      </c>
      <c r="O79" s="117" t="s">
        <v>19</v>
      </c>
      <c r="P79" s="136" t="s">
        <v>19</v>
      </c>
    </row>
    <row r="80" spans="1:16" ht="12.75" customHeight="1">
      <c r="A80" s="40" t="s">
        <v>20</v>
      </c>
      <c r="B80" s="117" t="s">
        <v>19</v>
      </c>
      <c r="C80" s="117" t="s">
        <v>19</v>
      </c>
      <c r="D80" s="117" t="s">
        <v>19</v>
      </c>
      <c r="E80" s="117" t="s">
        <v>19</v>
      </c>
      <c r="F80" s="117" t="s">
        <v>19</v>
      </c>
      <c r="G80" s="117" t="s">
        <v>19</v>
      </c>
      <c r="H80" s="118" t="s">
        <v>19</v>
      </c>
      <c r="I80" s="117" t="s">
        <v>19</v>
      </c>
      <c r="J80" s="117" t="s">
        <v>19</v>
      </c>
      <c r="K80" s="117" t="s">
        <v>19</v>
      </c>
      <c r="L80" s="117" t="s">
        <v>19</v>
      </c>
      <c r="M80" s="117" t="s">
        <v>19</v>
      </c>
      <c r="N80" s="117" t="s">
        <v>19</v>
      </c>
      <c r="O80" s="117" t="s">
        <v>19</v>
      </c>
      <c r="P80" s="136" t="s">
        <v>19</v>
      </c>
    </row>
    <row r="81" spans="1:16" ht="12.75" customHeight="1">
      <c r="A81" s="40" t="s">
        <v>21</v>
      </c>
      <c r="B81" s="117" t="s">
        <v>19</v>
      </c>
      <c r="C81" s="117">
        <v>15</v>
      </c>
      <c r="D81" s="117" t="s">
        <v>19</v>
      </c>
      <c r="E81" s="117">
        <f>SUM(B81:D81)</f>
        <v>15</v>
      </c>
      <c r="F81" s="117">
        <f>SUM(B81:D81)*2900</f>
        <v>43500</v>
      </c>
      <c r="G81" s="117" t="s">
        <v>19</v>
      </c>
      <c r="H81" s="118" t="s">
        <v>19</v>
      </c>
      <c r="I81" s="117" t="s">
        <v>19</v>
      </c>
      <c r="J81" s="117" t="s">
        <v>19</v>
      </c>
      <c r="K81" s="117" t="s">
        <v>19</v>
      </c>
      <c r="L81" s="117" t="s">
        <v>19</v>
      </c>
      <c r="M81" s="117" t="s">
        <v>19</v>
      </c>
      <c r="N81" s="117" t="s">
        <v>19</v>
      </c>
      <c r="O81" s="117" t="s">
        <v>19</v>
      </c>
      <c r="P81" s="136" t="s">
        <v>19</v>
      </c>
    </row>
    <row r="82" spans="1:16" ht="12.75" customHeight="1">
      <c r="A82" s="41" t="s">
        <v>22</v>
      </c>
      <c r="B82" s="122" t="s">
        <v>19</v>
      </c>
      <c r="C82" s="122" t="s">
        <v>19</v>
      </c>
      <c r="D82" s="122" t="s">
        <v>19</v>
      </c>
      <c r="E82" s="122" t="s">
        <v>19</v>
      </c>
      <c r="F82" s="122" t="s">
        <v>19</v>
      </c>
      <c r="G82" s="122" t="s">
        <v>19</v>
      </c>
      <c r="H82" s="123" t="s">
        <v>19</v>
      </c>
      <c r="I82" s="122" t="s">
        <v>19</v>
      </c>
      <c r="J82" s="122" t="s">
        <v>19</v>
      </c>
      <c r="K82" s="122" t="s">
        <v>19</v>
      </c>
      <c r="L82" s="122" t="s">
        <v>19</v>
      </c>
      <c r="M82" s="122" t="s">
        <v>19</v>
      </c>
      <c r="N82" s="122" t="s">
        <v>19</v>
      </c>
      <c r="O82" s="122" t="s">
        <v>19</v>
      </c>
      <c r="P82" s="137" t="s">
        <v>19</v>
      </c>
    </row>
    <row r="83" spans="1:16" ht="12.75" customHeight="1">
      <c r="A83" s="45" t="s">
        <v>23</v>
      </c>
      <c r="B83" s="117" t="s">
        <v>19</v>
      </c>
      <c r="C83" s="117">
        <v>137</v>
      </c>
      <c r="D83" s="117" t="s">
        <v>19</v>
      </c>
      <c r="E83" s="117">
        <f>SUM(B83:D83)</f>
        <v>137</v>
      </c>
      <c r="F83" s="117">
        <f>SUM(B83:D83)*2900</f>
        <v>397300</v>
      </c>
      <c r="G83" s="117" t="s">
        <v>19</v>
      </c>
      <c r="H83" s="118" t="s">
        <v>19</v>
      </c>
      <c r="I83" s="117" t="s">
        <v>19</v>
      </c>
      <c r="J83" s="117" t="s">
        <v>19</v>
      </c>
      <c r="K83" s="117" t="s">
        <v>19</v>
      </c>
      <c r="L83" s="117" t="s">
        <v>19</v>
      </c>
      <c r="M83" s="117">
        <v>21</v>
      </c>
      <c r="N83" s="117" t="s">
        <v>19</v>
      </c>
      <c r="O83" s="117">
        <f>SUM(L83:N83)</f>
        <v>21</v>
      </c>
      <c r="P83" s="136">
        <f>SUM(L83:N83)*2600</f>
        <v>54600</v>
      </c>
    </row>
    <row r="84" spans="1:16" ht="12.75" customHeight="1">
      <c r="A84" s="46" t="s">
        <v>24</v>
      </c>
      <c r="B84" s="117" t="s">
        <v>19</v>
      </c>
      <c r="C84" s="117" t="s">
        <v>19</v>
      </c>
      <c r="D84" s="117" t="s">
        <v>19</v>
      </c>
      <c r="E84" s="117" t="s">
        <v>19</v>
      </c>
      <c r="F84" s="117" t="s">
        <v>19</v>
      </c>
      <c r="G84" s="117" t="s">
        <v>19</v>
      </c>
      <c r="H84" s="118" t="s">
        <v>19</v>
      </c>
      <c r="I84" s="117" t="s">
        <v>19</v>
      </c>
      <c r="J84" s="117" t="s">
        <v>19</v>
      </c>
      <c r="K84" s="117" t="s">
        <v>19</v>
      </c>
      <c r="L84" s="117" t="s">
        <v>19</v>
      </c>
      <c r="M84" s="117" t="s">
        <v>19</v>
      </c>
      <c r="N84" s="117" t="s">
        <v>19</v>
      </c>
      <c r="O84" s="117" t="s">
        <v>19</v>
      </c>
      <c r="P84" s="136" t="s">
        <v>19</v>
      </c>
    </row>
    <row r="85" spans="1:16" ht="12.75" customHeight="1">
      <c r="A85" s="46" t="s">
        <v>25</v>
      </c>
      <c r="B85" s="117" t="s">
        <v>19</v>
      </c>
      <c r="C85" s="117" t="s">
        <v>19</v>
      </c>
      <c r="D85" s="117" t="s">
        <v>19</v>
      </c>
      <c r="E85" s="117" t="s">
        <v>19</v>
      </c>
      <c r="F85" s="117" t="s">
        <v>19</v>
      </c>
      <c r="G85" s="117" t="s">
        <v>19</v>
      </c>
      <c r="H85" s="118" t="s">
        <v>19</v>
      </c>
      <c r="I85" s="117" t="s">
        <v>19</v>
      </c>
      <c r="J85" s="117" t="s">
        <v>19</v>
      </c>
      <c r="K85" s="117" t="s">
        <v>19</v>
      </c>
      <c r="L85" s="117" t="s">
        <v>19</v>
      </c>
      <c r="M85" s="117" t="s">
        <v>19</v>
      </c>
      <c r="N85" s="117" t="s">
        <v>19</v>
      </c>
      <c r="O85" s="117" t="s">
        <v>19</v>
      </c>
      <c r="P85" s="136" t="s">
        <v>19</v>
      </c>
    </row>
    <row r="86" spans="1:16" ht="12.75" customHeight="1">
      <c r="A86" s="46" t="s">
        <v>26</v>
      </c>
      <c r="B86" s="117" t="s">
        <v>19</v>
      </c>
      <c r="C86" s="117" t="s">
        <v>19</v>
      </c>
      <c r="D86" s="117" t="s">
        <v>19</v>
      </c>
      <c r="E86" s="117" t="s">
        <v>19</v>
      </c>
      <c r="F86" s="117" t="s">
        <v>19</v>
      </c>
      <c r="G86" s="117" t="s">
        <v>19</v>
      </c>
      <c r="H86" s="118" t="s">
        <v>19</v>
      </c>
      <c r="I86" s="117" t="s">
        <v>19</v>
      </c>
      <c r="J86" s="117" t="s">
        <v>19</v>
      </c>
      <c r="K86" s="117" t="s">
        <v>19</v>
      </c>
      <c r="L86" s="117" t="s">
        <v>19</v>
      </c>
      <c r="M86" s="117" t="s">
        <v>19</v>
      </c>
      <c r="N86" s="117" t="s">
        <v>19</v>
      </c>
      <c r="O86" s="117" t="s">
        <v>19</v>
      </c>
      <c r="P86" s="136" t="s">
        <v>19</v>
      </c>
    </row>
    <row r="87" spans="1:16" ht="12.75" customHeight="1">
      <c r="A87" s="47" t="s">
        <v>27</v>
      </c>
      <c r="B87" s="122" t="s">
        <v>19</v>
      </c>
      <c r="C87" s="122" t="s">
        <v>19</v>
      </c>
      <c r="D87" s="122" t="s">
        <v>19</v>
      </c>
      <c r="E87" s="122" t="s">
        <v>19</v>
      </c>
      <c r="F87" s="122" t="s">
        <v>19</v>
      </c>
      <c r="G87" s="122" t="s">
        <v>19</v>
      </c>
      <c r="H87" s="123" t="s">
        <v>19</v>
      </c>
      <c r="I87" s="122" t="s">
        <v>19</v>
      </c>
      <c r="J87" s="122" t="s">
        <v>19</v>
      </c>
      <c r="K87" s="122" t="s">
        <v>19</v>
      </c>
      <c r="L87" s="122" t="s">
        <v>19</v>
      </c>
      <c r="M87" s="122" t="s">
        <v>19</v>
      </c>
      <c r="N87" s="122" t="s">
        <v>19</v>
      </c>
      <c r="O87" s="122" t="s">
        <v>19</v>
      </c>
      <c r="P87" s="137" t="s">
        <v>19</v>
      </c>
    </row>
    <row r="88" spans="1:16" ht="12.75" customHeight="1">
      <c r="A88" s="45" t="s">
        <v>28</v>
      </c>
      <c r="B88" s="117" t="s">
        <v>19</v>
      </c>
      <c r="C88" s="117">
        <v>1</v>
      </c>
      <c r="D88" s="117" t="s">
        <v>19</v>
      </c>
      <c r="E88" s="117">
        <f>SUM(B88:D88)</f>
        <v>1</v>
      </c>
      <c r="F88" s="117">
        <f>SUM(B88:D88)*2900</f>
        <v>2900</v>
      </c>
      <c r="G88" s="117" t="s">
        <v>19</v>
      </c>
      <c r="H88" s="118" t="s">
        <v>19</v>
      </c>
      <c r="I88" s="117" t="s">
        <v>19</v>
      </c>
      <c r="J88" s="117" t="s">
        <v>19</v>
      </c>
      <c r="K88" s="117" t="s">
        <v>19</v>
      </c>
      <c r="L88" s="117" t="s">
        <v>19</v>
      </c>
      <c r="M88" s="117">
        <v>8</v>
      </c>
      <c r="N88" s="117" t="s">
        <v>19</v>
      </c>
      <c r="O88" s="117">
        <f>SUM(L88:N88)</f>
        <v>8</v>
      </c>
      <c r="P88" s="136">
        <f>SUM(L88:N88)*2600</f>
        <v>20800</v>
      </c>
    </row>
    <row r="89" spans="1:16" ht="12.75" customHeight="1">
      <c r="A89" s="46" t="s">
        <v>29</v>
      </c>
      <c r="B89" s="117" t="s">
        <v>19</v>
      </c>
      <c r="C89" s="117">
        <v>14</v>
      </c>
      <c r="D89" s="117" t="s">
        <v>19</v>
      </c>
      <c r="E89" s="117">
        <f>SUM(B89:D89)</f>
        <v>14</v>
      </c>
      <c r="F89" s="117">
        <f>SUM(B89:D89)*2900</f>
        <v>40600</v>
      </c>
      <c r="G89" s="117" t="s">
        <v>19</v>
      </c>
      <c r="H89" s="118" t="s">
        <v>19</v>
      </c>
      <c r="I89" s="117" t="s">
        <v>19</v>
      </c>
      <c r="J89" s="117" t="s">
        <v>19</v>
      </c>
      <c r="K89" s="117" t="s">
        <v>19</v>
      </c>
      <c r="L89" s="117" t="s">
        <v>19</v>
      </c>
      <c r="M89" s="117" t="s">
        <v>19</v>
      </c>
      <c r="N89" s="117" t="s">
        <v>19</v>
      </c>
      <c r="O89" s="117" t="s">
        <v>19</v>
      </c>
      <c r="P89" s="136" t="s">
        <v>19</v>
      </c>
    </row>
    <row r="90" spans="1:16" ht="12.75" customHeight="1">
      <c r="A90" s="46" t="s">
        <v>30</v>
      </c>
      <c r="B90" s="117" t="s">
        <v>19</v>
      </c>
      <c r="C90" s="117" t="s">
        <v>19</v>
      </c>
      <c r="D90" s="117" t="s">
        <v>19</v>
      </c>
      <c r="E90" s="117" t="s">
        <v>19</v>
      </c>
      <c r="F90" s="117" t="s">
        <v>19</v>
      </c>
      <c r="G90" s="117" t="s">
        <v>19</v>
      </c>
      <c r="H90" s="118" t="s">
        <v>19</v>
      </c>
      <c r="I90" s="117" t="s">
        <v>19</v>
      </c>
      <c r="J90" s="117" t="s">
        <v>19</v>
      </c>
      <c r="K90" s="117" t="s">
        <v>19</v>
      </c>
      <c r="L90" s="117" t="s">
        <v>19</v>
      </c>
      <c r="M90" s="117" t="s">
        <v>19</v>
      </c>
      <c r="N90" s="117" t="s">
        <v>19</v>
      </c>
      <c r="O90" s="117" t="s">
        <v>19</v>
      </c>
      <c r="P90" s="136" t="s">
        <v>19</v>
      </c>
    </row>
    <row r="91" spans="1:16" ht="12.75" customHeight="1">
      <c r="A91" s="46" t="s">
        <v>31</v>
      </c>
      <c r="B91" s="117" t="s">
        <v>19</v>
      </c>
      <c r="C91" s="117" t="s">
        <v>19</v>
      </c>
      <c r="D91" s="117" t="s">
        <v>19</v>
      </c>
      <c r="E91" s="117" t="s">
        <v>19</v>
      </c>
      <c r="F91" s="117" t="s">
        <v>19</v>
      </c>
      <c r="G91" s="117" t="s">
        <v>19</v>
      </c>
      <c r="H91" s="118" t="s">
        <v>19</v>
      </c>
      <c r="I91" s="117" t="s">
        <v>19</v>
      </c>
      <c r="J91" s="117" t="s">
        <v>19</v>
      </c>
      <c r="K91" s="117" t="s">
        <v>19</v>
      </c>
      <c r="L91" s="117" t="s">
        <v>19</v>
      </c>
      <c r="M91" s="117" t="s">
        <v>19</v>
      </c>
      <c r="N91" s="117" t="s">
        <v>19</v>
      </c>
      <c r="O91" s="117" t="s">
        <v>19</v>
      </c>
      <c r="P91" s="136" t="s">
        <v>19</v>
      </c>
    </row>
    <row r="92" spans="1:16" ht="12.75" customHeight="1">
      <c r="A92" s="47" t="s">
        <v>32</v>
      </c>
      <c r="B92" s="122" t="s">
        <v>19</v>
      </c>
      <c r="C92" s="122" t="s">
        <v>19</v>
      </c>
      <c r="D92" s="122" t="s">
        <v>19</v>
      </c>
      <c r="E92" s="122" t="s">
        <v>19</v>
      </c>
      <c r="F92" s="122" t="s">
        <v>19</v>
      </c>
      <c r="G92" s="122" t="s">
        <v>19</v>
      </c>
      <c r="H92" s="123" t="s">
        <v>19</v>
      </c>
      <c r="I92" s="122" t="s">
        <v>19</v>
      </c>
      <c r="J92" s="122" t="s">
        <v>19</v>
      </c>
      <c r="K92" s="122" t="s">
        <v>19</v>
      </c>
      <c r="L92" s="122" t="s">
        <v>19</v>
      </c>
      <c r="M92" s="122" t="s">
        <v>19</v>
      </c>
      <c r="N92" s="122" t="s">
        <v>19</v>
      </c>
      <c r="O92" s="122" t="s">
        <v>19</v>
      </c>
      <c r="P92" s="137" t="s">
        <v>19</v>
      </c>
    </row>
    <row r="93" spans="1:16" ht="12.75" customHeight="1">
      <c r="A93" s="45" t="s">
        <v>33</v>
      </c>
      <c r="B93" s="117" t="s">
        <v>19</v>
      </c>
      <c r="C93" s="117">
        <v>3</v>
      </c>
      <c r="D93" s="117" t="s">
        <v>19</v>
      </c>
      <c r="E93" s="117">
        <f>SUM(B93:D93)</f>
        <v>3</v>
      </c>
      <c r="F93" s="117">
        <f>SUM(B93:D93)*2900</f>
        <v>8700</v>
      </c>
      <c r="G93" s="117" t="s">
        <v>19</v>
      </c>
      <c r="H93" s="118" t="s">
        <v>19</v>
      </c>
      <c r="I93" s="117" t="s">
        <v>19</v>
      </c>
      <c r="J93" s="117" t="s">
        <v>19</v>
      </c>
      <c r="K93" s="117" t="s">
        <v>19</v>
      </c>
      <c r="L93" s="117" t="s">
        <v>19</v>
      </c>
      <c r="M93" s="117" t="s">
        <v>19</v>
      </c>
      <c r="N93" s="117" t="s">
        <v>19</v>
      </c>
      <c r="O93" s="117" t="s">
        <v>19</v>
      </c>
      <c r="P93" s="136" t="s">
        <v>19</v>
      </c>
    </row>
    <row r="94" spans="1:16" ht="12.75" customHeight="1">
      <c r="A94" s="46" t="s">
        <v>34</v>
      </c>
      <c r="B94" s="117" t="s">
        <v>19</v>
      </c>
      <c r="C94" s="117" t="s">
        <v>19</v>
      </c>
      <c r="D94" s="117" t="s">
        <v>19</v>
      </c>
      <c r="E94" s="117" t="s">
        <v>19</v>
      </c>
      <c r="F94" s="117" t="s">
        <v>19</v>
      </c>
      <c r="G94" s="117" t="s">
        <v>19</v>
      </c>
      <c r="H94" s="118" t="s">
        <v>19</v>
      </c>
      <c r="I94" s="117" t="s">
        <v>19</v>
      </c>
      <c r="J94" s="117" t="s">
        <v>19</v>
      </c>
      <c r="K94" s="117" t="s">
        <v>19</v>
      </c>
      <c r="L94" s="117" t="s">
        <v>19</v>
      </c>
      <c r="M94" s="117" t="s">
        <v>19</v>
      </c>
      <c r="N94" s="117" t="s">
        <v>19</v>
      </c>
      <c r="O94" s="117" t="s">
        <v>19</v>
      </c>
      <c r="P94" s="136" t="s">
        <v>19</v>
      </c>
    </row>
    <row r="95" spans="1:16" ht="12.75" customHeight="1">
      <c r="A95" s="46" t="s">
        <v>35</v>
      </c>
      <c r="B95" s="117" t="s">
        <v>19</v>
      </c>
      <c r="C95" s="117" t="s">
        <v>19</v>
      </c>
      <c r="D95" s="117" t="s">
        <v>19</v>
      </c>
      <c r="E95" s="117" t="s">
        <v>19</v>
      </c>
      <c r="F95" s="117" t="s">
        <v>19</v>
      </c>
      <c r="G95" s="117" t="s">
        <v>19</v>
      </c>
      <c r="H95" s="118" t="s">
        <v>19</v>
      </c>
      <c r="I95" s="117" t="s">
        <v>19</v>
      </c>
      <c r="J95" s="117" t="s">
        <v>19</v>
      </c>
      <c r="K95" s="117" t="s">
        <v>19</v>
      </c>
      <c r="L95" s="117" t="s">
        <v>19</v>
      </c>
      <c r="M95" s="117" t="s">
        <v>19</v>
      </c>
      <c r="N95" s="117" t="s">
        <v>19</v>
      </c>
      <c r="O95" s="117" t="s">
        <v>19</v>
      </c>
      <c r="P95" s="136" t="s">
        <v>19</v>
      </c>
    </row>
    <row r="96" spans="1:16" ht="12.75" customHeight="1">
      <c r="A96" s="46" t="s">
        <v>36</v>
      </c>
      <c r="B96" s="117" t="s">
        <v>19</v>
      </c>
      <c r="C96" s="117" t="s">
        <v>19</v>
      </c>
      <c r="D96" s="117" t="s">
        <v>19</v>
      </c>
      <c r="E96" s="117" t="s">
        <v>19</v>
      </c>
      <c r="F96" s="117" t="s">
        <v>19</v>
      </c>
      <c r="G96" s="117" t="s">
        <v>19</v>
      </c>
      <c r="H96" s="118" t="s">
        <v>19</v>
      </c>
      <c r="I96" s="117" t="s">
        <v>19</v>
      </c>
      <c r="J96" s="117" t="s">
        <v>19</v>
      </c>
      <c r="K96" s="117" t="s">
        <v>19</v>
      </c>
      <c r="L96" s="117" t="s">
        <v>19</v>
      </c>
      <c r="M96" s="117" t="s">
        <v>19</v>
      </c>
      <c r="N96" s="117" t="s">
        <v>19</v>
      </c>
      <c r="O96" s="117" t="s">
        <v>19</v>
      </c>
      <c r="P96" s="136" t="s">
        <v>19</v>
      </c>
    </row>
    <row r="97" spans="1:16" ht="12.75" customHeight="1">
      <c r="A97" s="47" t="s">
        <v>37</v>
      </c>
      <c r="B97" s="122" t="s">
        <v>19</v>
      </c>
      <c r="C97" s="122">
        <v>2</v>
      </c>
      <c r="D97" s="122" t="s">
        <v>19</v>
      </c>
      <c r="E97" s="122">
        <f>SUM(B97:D97)</f>
        <v>2</v>
      </c>
      <c r="F97" s="122">
        <f>SUM(B97:D97)*2900</f>
        <v>5800</v>
      </c>
      <c r="G97" s="122" t="s">
        <v>19</v>
      </c>
      <c r="H97" s="123" t="s">
        <v>19</v>
      </c>
      <c r="I97" s="122" t="s">
        <v>19</v>
      </c>
      <c r="J97" s="122" t="s">
        <v>19</v>
      </c>
      <c r="K97" s="122" t="s">
        <v>19</v>
      </c>
      <c r="L97" s="122">
        <v>2</v>
      </c>
      <c r="M97" s="122" t="s">
        <v>19</v>
      </c>
      <c r="N97" s="122" t="s">
        <v>19</v>
      </c>
      <c r="O97" s="122">
        <f>SUM(L97:N97)</f>
        <v>2</v>
      </c>
      <c r="P97" s="137">
        <f>SUM(L97:N97)*2600</f>
        <v>5200</v>
      </c>
    </row>
    <row r="98" spans="1:16" ht="12.75" customHeight="1">
      <c r="A98" s="45" t="s">
        <v>38</v>
      </c>
      <c r="B98" s="117" t="s">
        <v>19</v>
      </c>
      <c r="C98" s="117" t="s">
        <v>19</v>
      </c>
      <c r="D98" s="117" t="s">
        <v>19</v>
      </c>
      <c r="E98" s="117" t="s">
        <v>19</v>
      </c>
      <c r="F98" s="117" t="s">
        <v>19</v>
      </c>
      <c r="G98" s="117" t="s">
        <v>19</v>
      </c>
      <c r="H98" s="118" t="s">
        <v>19</v>
      </c>
      <c r="I98" s="117" t="s">
        <v>19</v>
      </c>
      <c r="J98" s="117" t="s">
        <v>19</v>
      </c>
      <c r="K98" s="117" t="s">
        <v>19</v>
      </c>
      <c r="L98" s="117" t="s">
        <v>19</v>
      </c>
      <c r="M98" s="117" t="s">
        <v>19</v>
      </c>
      <c r="N98" s="117" t="s">
        <v>19</v>
      </c>
      <c r="O98" s="117" t="s">
        <v>19</v>
      </c>
      <c r="P98" s="136" t="s">
        <v>19</v>
      </c>
    </row>
    <row r="99" spans="1:16" ht="12.75" customHeight="1">
      <c r="A99" s="46" t="s">
        <v>39</v>
      </c>
      <c r="B99" s="117">
        <v>1</v>
      </c>
      <c r="C99" s="117">
        <v>22</v>
      </c>
      <c r="D99" s="117" t="s">
        <v>19</v>
      </c>
      <c r="E99" s="117">
        <f>SUM(B99:D99)</f>
        <v>23</v>
      </c>
      <c r="F99" s="117">
        <f>SUM(B99:D99)*2900</f>
        <v>66700</v>
      </c>
      <c r="G99" s="117" t="s">
        <v>19</v>
      </c>
      <c r="H99" s="118" t="s">
        <v>19</v>
      </c>
      <c r="I99" s="117" t="s">
        <v>19</v>
      </c>
      <c r="J99" s="117" t="s">
        <v>19</v>
      </c>
      <c r="K99" s="117" t="s">
        <v>19</v>
      </c>
      <c r="L99" s="117">
        <v>4</v>
      </c>
      <c r="M99" s="117">
        <v>18</v>
      </c>
      <c r="N99" s="117" t="s">
        <v>19</v>
      </c>
      <c r="O99" s="117">
        <f>SUM(L99:N99)</f>
        <v>22</v>
      </c>
      <c r="P99" s="136">
        <f>SUM(L99:N99)*2600</f>
        <v>57200</v>
      </c>
    </row>
    <row r="100" spans="1:16" ht="12.75" customHeight="1">
      <c r="A100" s="46" t="s">
        <v>40</v>
      </c>
      <c r="B100" s="117" t="s">
        <v>19</v>
      </c>
      <c r="C100" s="117" t="s">
        <v>19</v>
      </c>
      <c r="D100" s="117" t="s">
        <v>19</v>
      </c>
      <c r="E100" s="117" t="s">
        <v>19</v>
      </c>
      <c r="F100" s="117" t="s">
        <v>19</v>
      </c>
      <c r="G100" s="117" t="s">
        <v>19</v>
      </c>
      <c r="H100" s="118" t="s">
        <v>19</v>
      </c>
      <c r="I100" s="117" t="s">
        <v>19</v>
      </c>
      <c r="J100" s="117" t="s">
        <v>19</v>
      </c>
      <c r="K100" s="117" t="s">
        <v>19</v>
      </c>
      <c r="L100" s="117" t="s">
        <v>19</v>
      </c>
      <c r="M100" s="117" t="s">
        <v>19</v>
      </c>
      <c r="N100" s="117" t="s">
        <v>19</v>
      </c>
      <c r="O100" s="117" t="s">
        <v>19</v>
      </c>
      <c r="P100" s="136" t="s">
        <v>19</v>
      </c>
    </row>
    <row r="101" spans="1:16" ht="12.75" customHeight="1">
      <c r="A101" s="46" t="s">
        <v>41</v>
      </c>
      <c r="B101" s="117">
        <v>14</v>
      </c>
      <c r="C101" s="117">
        <v>26</v>
      </c>
      <c r="D101" s="117" t="s">
        <v>19</v>
      </c>
      <c r="E101" s="117">
        <f>SUM(B101:D101)</f>
        <v>40</v>
      </c>
      <c r="F101" s="117">
        <f>SUM(B101:D101)*2900</f>
        <v>116000</v>
      </c>
      <c r="G101" s="117" t="s">
        <v>19</v>
      </c>
      <c r="H101" s="118" t="s">
        <v>19</v>
      </c>
      <c r="I101" s="117" t="s">
        <v>19</v>
      </c>
      <c r="J101" s="117" t="s">
        <v>19</v>
      </c>
      <c r="K101" s="117" t="s">
        <v>19</v>
      </c>
      <c r="L101" s="117">
        <v>4</v>
      </c>
      <c r="M101" s="117">
        <v>3</v>
      </c>
      <c r="N101" s="117" t="s">
        <v>19</v>
      </c>
      <c r="O101" s="117">
        <f>SUM(L101:N101)</f>
        <v>7</v>
      </c>
      <c r="P101" s="136">
        <f>SUM(L101:N101)*2600</f>
        <v>18200</v>
      </c>
    </row>
    <row r="102" spans="1:16" ht="12.75" customHeight="1">
      <c r="A102" s="47" t="s">
        <v>42</v>
      </c>
      <c r="B102" s="122" t="s">
        <v>19</v>
      </c>
      <c r="C102" s="122" t="s">
        <v>19</v>
      </c>
      <c r="D102" s="122" t="s">
        <v>19</v>
      </c>
      <c r="E102" s="122" t="s">
        <v>19</v>
      </c>
      <c r="F102" s="122" t="s">
        <v>19</v>
      </c>
      <c r="G102" s="122" t="s">
        <v>19</v>
      </c>
      <c r="H102" s="123" t="s">
        <v>19</v>
      </c>
      <c r="I102" s="122" t="s">
        <v>19</v>
      </c>
      <c r="J102" s="122" t="s">
        <v>19</v>
      </c>
      <c r="K102" s="122" t="s">
        <v>19</v>
      </c>
      <c r="L102" s="122" t="s">
        <v>19</v>
      </c>
      <c r="M102" s="122" t="s">
        <v>19</v>
      </c>
      <c r="N102" s="122" t="s">
        <v>19</v>
      </c>
      <c r="O102" s="122" t="s">
        <v>19</v>
      </c>
      <c r="P102" s="137" t="s">
        <v>19</v>
      </c>
    </row>
    <row r="103" spans="1:16" ht="12.75" customHeight="1">
      <c r="A103" s="45" t="s">
        <v>43</v>
      </c>
      <c r="B103" s="117" t="s">
        <v>19</v>
      </c>
      <c r="C103" s="117" t="s">
        <v>19</v>
      </c>
      <c r="D103" s="117" t="s">
        <v>19</v>
      </c>
      <c r="E103" s="117" t="s">
        <v>19</v>
      </c>
      <c r="F103" s="117" t="s">
        <v>19</v>
      </c>
      <c r="G103" s="117" t="s">
        <v>19</v>
      </c>
      <c r="H103" s="118" t="s">
        <v>19</v>
      </c>
      <c r="I103" s="117" t="s">
        <v>19</v>
      </c>
      <c r="J103" s="117" t="s">
        <v>19</v>
      </c>
      <c r="K103" s="117" t="s">
        <v>19</v>
      </c>
      <c r="L103" s="117" t="s">
        <v>19</v>
      </c>
      <c r="M103" s="117" t="s">
        <v>19</v>
      </c>
      <c r="N103" s="117" t="s">
        <v>19</v>
      </c>
      <c r="O103" s="117" t="s">
        <v>19</v>
      </c>
      <c r="P103" s="136" t="s">
        <v>19</v>
      </c>
    </row>
    <row r="104" spans="1:16" ht="12.75" customHeight="1">
      <c r="A104" s="46" t="s">
        <v>44</v>
      </c>
      <c r="B104" s="117" t="s">
        <v>19</v>
      </c>
      <c r="C104" s="117" t="s">
        <v>19</v>
      </c>
      <c r="D104" s="117" t="s">
        <v>19</v>
      </c>
      <c r="E104" s="117" t="s">
        <v>19</v>
      </c>
      <c r="F104" s="117" t="s">
        <v>19</v>
      </c>
      <c r="G104" s="117" t="s">
        <v>19</v>
      </c>
      <c r="H104" s="118" t="s">
        <v>19</v>
      </c>
      <c r="I104" s="117" t="s">
        <v>19</v>
      </c>
      <c r="J104" s="117" t="s">
        <v>19</v>
      </c>
      <c r="K104" s="117" t="s">
        <v>19</v>
      </c>
      <c r="L104" s="117" t="s">
        <v>19</v>
      </c>
      <c r="M104" s="117" t="s">
        <v>19</v>
      </c>
      <c r="N104" s="117" t="s">
        <v>19</v>
      </c>
      <c r="O104" s="117" t="s">
        <v>19</v>
      </c>
      <c r="P104" s="136" t="s">
        <v>19</v>
      </c>
    </row>
    <row r="105" spans="1:16" ht="12.75" customHeight="1">
      <c r="A105" s="46" t="s">
        <v>45</v>
      </c>
      <c r="B105" s="117" t="s">
        <v>19</v>
      </c>
      <c r="C105" s="117" t="s">
        <v>19</v>
      </c>
      <c r="D105" s="117" t="s">
        <v>19</v>
      </c>
      <c r="E105" s="117" t="s">
        <v>19</v>
      </c>
      <c r="F105" s="117" t="s">
        <v>19</v>
      </c>
      <c r="G105" s="117" t="s">
        <v>19</v>
      </c>
      <c r="H105" s="118" t="s">
        <v>19</v>
      </c>
      <c r="I105" s="117" t="s">
        <v>19</v>
      </c>
      <c r="J105" s="117" t="s">
        <v>19</v>
      </c>
      <c r="K105" s="117" t="s">
        <v>19</v>
      </c>
      <c r="L105" s="117" t="s">
        <v>19</v>
      </c>
      <c r="M105" s="117" t="s">
        <v>19</v>
      </c>
      <c r="N105" s="117" t="s">
        <v>19</v>
      </c>
      <c r="O105" s="117" t="s">
        <v>19</v>
      </c>
      <c r="P105" s="136" t="s">
        <v>19</v>
      </c>
    </row>
    <row r="106" spans="1:16" ht="12.75" customHeight="1">
      <c r="A106" s="46" t="s">
        <v>46</v>
      </c>
      <c r="B106" s="117" t="s">
        <v>19</v>
      </c>
      <c r="C106" s="117" t="s">
        <v>19</v>
      </c>
      <c r="D106" s="117" t="s">
        <v>19</v>
      </c>
      <c r="E106" s="117" t="s">
        <v>19</v>
      </c>
      <c r="F106" s="117" t="s">
        <v>19</v>
      </c>
      <c r="G106" s="117" t="s">
        <v>19</v>
      </c>
      <c r="H106" s="118" t="s">
        <v>19</v>
      </c>
      <c r="I106" s="117" t="s">
        <v>19</v>
      </c>
      <c r="J106" s="117" t="s">
        <v>19</v>
      </c>
      <c r="K106" s="117" t="s">
        <v>19</v>
      </c>
      <c r="L106" s="117" t="s">
        <v>19</v>
      </c>
      <c r="M106" s="117" t="s">
        <v>19</v>
      </c>
      <c r="N106" s="117" t="s">
        <v>19</v>
      </c>
      <c r="O106" s="117" t="s">
        <v>19</v>
      </c>
      <c r="P106" s="136" t="s">
        <v>19</v>
      </c>
    </row>
    <row r="107" spans="1:16" ht="12.75" customHeight="1">
      <c r="A107" s="47" t="s">
        <v>47</v>
      </c>
      <c r="B107" s="122">
        <v>16</v>
      </c>
      <c r="C107" s="122">
        <v>44</v>
      </c>
      <c r="D107" s="122" t="s">
        <v>19</v>
      </c>
      <c r="E107" s="122">
        <f>SUM(B107:D107)</f>
        <v>60</v>
      </c>
      <c r="F107" s="122">
        <f>SUM(B107:D107)*2900</f>
        <v>174000</v>
      </c>
      <c r="G107" s="122" t="s">
        <v>19</v>
      </c>
      <c r="H107" s="123" t="s">
        <v>19</v>
      </c>
      <c r="I107" s="122" t="s">
        <v>19</v>
      </c>
      <c r="J107" s="122" t="s">
        <v>19</v>
      </c>
      <c r="K107" s="122" t="s">
        <v>19</v>
      </c>
      <c r="L107" s="122">
        <v>4</v>
      </c>
      <c r="M107" s="122">
        <v>7</v>
      </c>
      <c r="N107" s="122" t="s">
        <v>19</v>
      </c>
      <c r="O107" s="122">
        <f>SUM(L107:N107)</f>
        <v>11</v>
      </c>
      <c r="P107" s="137">
        <f>SUM(L107:N107)*2600</f>
        <v>28600</v>
      </c>
    </row>
    <row r="108" spans="1:16" ht="12.75" customHeight="1">
      <c r="A108" s="45" t="s">
        <v>48</v>
      </c>
      <c r="B108" s="117" t="s">
        <v>19</v>
      </c>
      <c r="C108" s="117" t="s">
        <v>19</v>
      </c>
      <c r="D108" s="117" t="s">
        <v>19</v>
      </c>
      <c r="E108" s="117" t="s">
        <v>19</v>
      </c>
      <c r="F108" s="117" t="s">
        <v>19</v>
      </c>
      <c r="G108" s="117" t="s">
        <v>19</v>
      </c>
      <c r="H108" s="118" t="s">
        <v>19</v>
      </c>
      <c r="I108" s="117" t="s">
        <v>19</v>
      </c>
      <c r="J108" s="117" t="s">
        <v>19</v>
      </c>
      <c r="K108" s="117" t="s">
        <v>19</v>
      </c>
      <c r="L108" s="117" t="s">
        <v>19</v>
      </c>
      <c r="M108" s="117" t="s">
        <v>19</v>
      </c>
      <c r="N108" s="117" t="s">
        <v>19</v>
      </c>
      <c r="O108" s="117" t="s">
        <v>19</v>
      </c>
      <c r="P108" s="136" t="s">
        <v>19</v>
      </c>
    </row>
    <row r="109" spans="1:16" ht="12.75" customHeight="1">
      <c r="A109" s="46" t="s">
        <v>49</v>
      </c>
      <c r="B109" s="117" t="s">
        <v>19</v>
      </c>
      <c r="C109" s="117">
        <v>4</v>
      </c>
      <c r="D109" s="117" t="s">
        <v>19</v>
      </c>
      <c r="E109" s="117">
        <f>SUM(B109:D109)</f>
        <v>4</v>
      </c>
      <c r="F109" s="117">
        <f>SUM(B109:D109)*2900</f>
        <v>11600</v>
      </c>
      <c r="G109" s="117" t="s">
        <v>19</v>
      </c>
      <c r="H109" s="118" t="s">
        <v>19</v>
      </c>
      <c r="I109" s="117" t="s">
        <v>19</v>
      </c>
      <c r="J109" s="117" t="s">
        <v>19</v>
      </c>
      <c r="K109" s="117" t="s">
        <v>19</v>
      </c>
      <c r="L109" s="117" t="s">
        <v>19</v>
      </c>
      <c r="M109" s="117" t="s">
        <v>19</v>
      </c>
      <c r="N109" s="117" t="s">
        <v>19</v>
      </c>
      <c r="O109" s="117" t="s">
        <v>19</v>
      </c>
      <c r="P109" s="136" t="s">
        <v>19</v>
      </c>
    </row>
    <row r="110" spans="1:16" ht="12.75" customHeight="1">
      <c r="A110" s="46" t="s">
        <v>50</v>
      </c>
      <c r="B110" s="117" t="s">
        <v>19</v>
      </c>
      <c r="C110" s="117" t="s">
        <v>19</v>
      </c>
      <c r="D110" s="117" t="s">
        <v>19</v>
      </c>
      <c r="E110" s="117" t="s">
        <v>19</v>
      </c>
      <c r="F110" s="117" t="s">
        <v>19</v>
      </c>
      <c r="G110" s="117" t="s">
        <v>19</v>
      </c>
      <c r="H110" s="118" t="s">
        <v>19</v>
      </c>
      <c r="I110" s="117" t="s">
        <v>19</v>
      </c>
      <c r="J110" s="117" t="s">
        <v>19</v>
      </c>
      <c r="K110" s="117" t="s">
        <v>19</v>
      </c>
      <c r="L110" s="117" t="s">
        <v>19</v>
      </c>
      <c r="M110" s="117" t="s">
        <v>19</v>
      </c>
      <c r="N110" s="117" t="s">
        <v>19</v>
      </c>
      <c r="O110" s="117" t="s">
        <v>19</v>
      </c>
      <c r="P110" s="136" t="s">
        <v>19</v>
      </c>
    </row>
    <row r="111" spans="1:16" ht="12.75" customHeight="1">
      <c r="A111" s="46" t="s">
        <v>51</v>
      </c>
      <c r="B111" s="117">
        <v>11</v>
      </c>
      <c r="C111" s="117">
        <v>44</v>
      </c>
      <c r="D111" s="117" t="s">
        <v>19</v>
      </c>
      <c r="E111" s="117">
        <f>SUM(B111:D111)</f>
        <v>55</v>
      </c>
      <c r="F111" s="117">
        <f>SUM(B111:D111)*2900</f>
        <v>159500</v>
      </c>
      <c r="G111" s="117" t="s">
        <v>19</v>
      </c>
      <c r="H111" s="118" t="s">
        <v>19</v>
      </c>
      <c r="I111" s="117" t="s">
        <v>19</v>
      </c>
      <c r="J111" s="117" t="s">
        <v>19</v>
      </c>
      <c r="K111" s="117" t="s">
        <v>19</v>
      </c>
      <c r="L111" s="117" t="s">
        <v>19</v>
      </c>
      <c r="M111" s="117">
        <v>12</v>
      </c>
      <c r="N111" s="117" t="s">
        <v>19</v>
      </c>
      <c r="O111" s="117">
        <f>SUM(L111:N111)</f>
        <v>12</v>
      </c>
      <c r="P111" s="136">
        <f>SUM(L111:N111)*2600</f>
        <v>31200</v>
      </c>
    </row>
    <row r="112" spans="1:16" ht="12.75" customHeight="1">
      <c r="A112" s="47" t="s">
        <v>52</v>
      </c>
      <c r="B112" s="122">
        <v>4</v>
      </c>
      <c r="C112" s="122">
        <v>9</v>
      </c>
      <c r="D112" s="122" t="s">
        <v>19</v>
      </c>
      <c r="E112" s="122">
        <f>SUM(B112:D112)</f>
        <v>13</v>
      </c>
      <c r="F112" s="122">
        <f>SUM(B112:D112)*2900</f>
        <v>37700</v>
      </c>
      <c r="G112" s="122">
        <v>1</v>
      </c>
      <c r="H112" s="123">
        <v>6</v>
      </c>
      <c r="I112" s="122" t="s">
        <v>19</v>
      </c>
      <c r="J112" s="122">
        <f>SUM(G112:I112)</f>
        <v>7</v>
      </c>
      <c r="K112" s="122">
        <f>SUM(G112:I112)*2700</f>
        <v>18900</v>
      </c>
      <c r="L112" s="122">
        <v>4</v>
      </c>
      <c r="M112" s="122">
        <v>2</v>
      </c>
      <c r="N112" s="122" t="s">
        <v>19</v>
      </c>
      <c r="O112" s="122">
        <f>SUM(L112:N112)</f>
        <v>6</v>
      </c>
      <c r="P112" s="137">
        <f>SUM(L112:N112)*2600</f>
        <v>15600</v>
      </c>
    </row>
    <row r="113" spans="1:16" ht="12.75" customHeight="1">
      <c r="A113" s="45" t="s">
        <v>53</v>
      </c>
      <c r="B113" s="138">
        <v>10</v>
      </c>
      <c r="C113" s="138">
        <v>10</v>
      </c>
      <c r="D113" s="117" t="s">
        <v>19</v>
      </c>
      <c r="E113" s="117">
        <f>SUM(B113:D113)</f>
        <v>20</v>
      </c>
      <c r="F113" s="117">
        <f>SUM(B113:D113)*2900</f>
        <v>58000</v>
      </c>
      <c r="G113" s="117" t="s">
        <v>19</v>
      </c>
      <c r="H113" s="118" t="s">
        <v>19</v>
      </c>
      <c r="I113" s="117" t="s">
        <v>19</v>
      </c>
      <c r="J113" s="117" t="s">
        <v>19</v>
      </c>
      <c r="K113" s="138" t="s">
        <v>19</v>
      </c>
      <c r="L113" s="138" t="s">
        <v>19</v>
      </c>
      <c r="M113" s="140" t="s">
        <v>19</v>
      </c>
      <c r="N113" s="117" t="s">
        <v>19</v>
      </c>
      <c r="O113" s="117" t="s">
        <v>19</v>
      </c>
      <c r="P113" s="136" t="s">
        <v>19</v>
      </c>
    </row>
    <row r="114" spans="1:16" ht="12.75" customHeight="1">
      <c r="A114" s="46" t="s">
        <v>54</v>
      </c>
      <c r="B114" s="117" t="s">
        <v>19</v>
      </c>
      <c r="C114" s="117" t="s">
        <v>19</v>
      </c>
      <c r="D114" s="117" t="s">
        <v>19</v>
      </c>
      <c r="E114" s="117" t="s">
        <v>19</v>
      </c>
      <c r="F114" s="117" t="s">
        <v>19</v>
      </c>
      <c r="G114" s="117" t="s">
        <v>19</v>
      </c>
      <c r="H114" s="118" t="s">
        <v>19</v>
      </c>
      <c r="I114" s="117" t="s">
        <v>19</v>
      </c>
      <c r="J114" s="117" t="s">
        <v>19</v>
      </c>
      <c r="K114" s="117" t="s">
        <v>19</v>
      </c>
      <c r="L114" s="117" t="s">
        <v>19</v>
      </c>
      <c r="M114" s="117" t="s">
        <v>19</v>
      </c>
      <c r="N114" s="117" t="s">
        <v>19</v>
      </c>
      <c r="O114" s="117" t="s">
        <v>19</v>
      </c>
      <c r="P114" s="136" t="s">
        <v>19</v>
      </c>
    </row>
    <row r="115" spans="1:16" ht="12.75" customHeight="1">
      <c r="A115" s="46" t="s">
        <v>55</v>
      </c>
      <c r="B115" s="118">
        <v>8</v>
      </c>
      <c r="C115" s="118">
        <v>53</v>
      </c>
      <c r="D115" s="117">
        <v>1</v>
      </c>
      <c r="E115" s="117">
        <f>SUM(B115:D115)</f>
        <v>62</v>
      </c>
      <c r="F115" s="117">
        <f>SUM(B115:D115)*2900</f>
        <v>179800</v>
      </c>
      <c r="G115" s="117" t="s">
        <v>19</v>
      </c>
      <c r="H115" s="118">
        <v>4</v>
      </c>
      <c r="I115" s="117" t="s">
        <v>19</v>
      </c>
      <c r="J115" s="117">
        <f>SUM(G115:I115)</f>
        <v>4</v>
      </c>
      <c r="K115" s="118">
        <f>SUM(G115:I115)*2700</f>
        <v>10800</v>
      </c>
      <c r="L115" s="118">
        <v>6</v>
      </c>
      <c r="M115" s="140">
        <v>62</v>
      </c>
      <c r="N115" s="117" t="s">
        <v>19</v>
      </c>
      <c r="O115" s="117">
        <f>SUM(L115:N115)</f>
        <v>68</v>
      </c>
      <c r="P115" s="136">
        <f>SUM(L115:N115)*2600</f>
        <v>176800</v>
      </c>
    </row>
    <row r="116" spans="1:16" ht="12.75" customHeight="1">
      <c r="A116" s="46" t="s">
        <v>56</v>
      </c>
      <c r="B116" s="118" t="s">
        <v>19</v>
      </c>
      <c r="C116" s="118" t="s">
        <v>19</v>
      </c>
      <c r="D116" s="117" t="s">
        <v>19</v>
      </c>
      <c r="E116" s="117" t="s">
        <v>19</v>
      </c>
      <c r="F116" s="117" t="s">
        <v>19</v>
      </c>
      <c r="G116" s="117" t="s">
        <v>19</v>
      </c>
      <c r="H116" s="118" t="s">
        <v>19</v>
      </c>
      <c r="I116" s="117" t="s">
        <v>19</v>
      </c>
      <c r="J116" s="117" t="s">
        <v>19</v>
      </c>
      <c r="K116" s="118" t="s">
        <v>19</v>
      </c>
      <c r="L116" s="118" t="s">
        <v>19</v>
      </c>
      <c r="M116" s="140" t="s">
        <v>19</v>
      </c>
      <c r="N116" s="117" t="s">
        <v>19</v>
      </c>
      <c r="O116" s="117" t="s">
        <v>19</v>
      </c>
      <c r="P116" s="136" t="s">
        <v>19</v>
      </c>
    </row>
    <row r="117" spans="1:16" ht="12.75" customHeight="1">
      <c r="A117" s="47" t="s">
        <v>57</v>
      </c>
      <c r="B117" s="123" t="s">
        <v>19</v>
      </c>
      <c r="C117" s="123" t="s">
        <v>19</v>
      </c>
      <c r="D117" s="122" t="s">
        <v>19</v>
      </c>
      <c r="E117" s="122" t="s">
        <v>19</v>
      </c>
      <c r="F117" s="122" t="s">
        <v>19</v>
      </c>
      <c r="G117" s="122" t="s">
        <v>19</v>
      </c>
      <c r="H117" s="123" t="s">
        <v>19</v>
      </c>
      <c r="I117" s="122" t="s">
        <v>19</v>
      </c>
      <c r="J117" s="122" t="s">
        <v>19</v>
      </c>
      <c r="K117" s="123" t="s">
        <v>19</v>
      </c>
      <c r="L117" s="123" t="s">
        <v>19</v>
      </c>
      <c r="M117" s="141" t="s">
        <v>19</v>
      </c>
      <c r="N117" s="122" t="s">
        <v>19</v>
      </c>
      <c r="O117" s="122" t="s">
        <v>19</v>
      </c>
      <c r="P117" s="137" t="s">
        <v>19</v>
      </c>
    </row>
    <row r="118" spans="1:16" ht="12.75" customHeight="1">
      <c r="A118" s="45" t="s">
        <v>58</v>
      </c>
      <c r="B118" s="117" t="s">
        <v>19</v>
      </c>
      <c r="C118" s="117" t="s">
        <v>19</v>
      </c>
      <c r="D118" s="117" t="s">
        <v>19</v>
      </c>
      <c r="E118" s="117" t="s">
        <v>19</v>
      </c>
      <c r="F118" s="117" t="s">
        <v>19</v>
      </c>
      <c r="G118" s="117" t="s">
        <v>19</v>
      </c>
      <c r="H118" s="118" t="s">
        <v>19</v>
      </c>
      <c r="I118" s="117" t="s">
        <v>19</v>
      </c>
      <c r="J118" s="117" t="s">
        <v>19</v>
      </c>
      <c r="K118" s="117" t="s">
        <v>19</v>
      </c>
      <c r="L118" s="117" t="s">
        <v>19</v>
      </c>
      <c r="M118" s="117" t="s">
        <v>19</v>
      </c>
      <c r="N118" s="117" t="s">
        <v>19</v>
      </c>
      <c r="O118" s="117" t="s">
        <v>19</v>
      </c>
      <c r="P118" s="136" t="s">
        <v>19</v>
      </c>
    </row>
    <row r="119" spans="1:16" ht="12.75" customHeight="1">
      <c r="A119" s="46" t="s">
        <v>59</v>
      </c>
      <c r="B119" s="117">
        <v>20</v>
      </c>
      <c r="C119" s="117">
        <v>5</v>
      </c>
      <c r="D119" s="117" t="s">
        <v>19</v>
      </c>
      <c r="E119" s="117">
        <f>SUM(B119:D119)</f>
        <v>25</v>
      </c>
      <c r="F119" s="117">
        <f>SUM(B119:D119)*2900</f>
        <v>72500</v>
      </c>
      <c r="G119" s="117" t="s">
        <v>19</v>
      </c>
      <c r="H119" s="118" t="s">
        <v>19</v>
      </c>
      <c r="I119" s="117" t="s">
        <v>19</v>
      </c>
      <c r="J119" s="117" t="s">
        <v>19</v>
      </c>
      <c r="K119" s="117" t="s">
        <v>19</v>
      </c>
      <c r="L119" s="117" t="s">
        <v>19</v>
      </c>
      <c r="M119" s="117" t="s">
        <v>19</v>
      </c>
      <c r="N119" s="117" t="s">
        <v>19</v>
      </c>
      <c r="O119" s="117" t="s">
        <v>19</v>
      </c>
      <c r="P119" s="136" t="s">
        <v>19</v>
      </c>
    </row>
    <row r="120" spans="1:16" ht="12.75" customHeight="1">
      <c r="A120" s="46" t="s">
        <v>60</v>
      </c>
      <c r="B120" s="117" t="s">
        <v>19</v>
      </c>
      <c r="C120" s="117" t="s">
        <v>19</v>
      </c>
      <c r="D120" s="117" t="s">
        <v>19</v>
      </c>
      <c r="E120" s="117" t="s">
        <v>19</v>
      </c>
      <c r="F120" s="117" t="s">
        <v>19</v>
      </c>
      <c r="G120" s="117" t="s">
        <v>19</v>
      </c>
      <c r="H120" s="118" t="s">
        <v>19</v>
      </c>
      <c r="I120" s="117" t="s">
        <v>19</v>
      </c>
      <c r="J120" s="117" t="s">
        <v>19</v>
      </c>
      <c r="K120" s="117" t="s">
        <v>19</v>
      </c>
      <c r="L120" s="117" t="s">
        <v>19</v>
      </c>
      <c r="M120" s="117" t="s">
        <v>19</v>
      </c>
      <c r="N120" s="117" t="s">
        <v>19</v>
      </c>
      <c r="O120" s="117" t="s">
        <v>19</v>
      </c>
      <c r="P120" s="136" t="s">
        <v>19</v>
      </c>
    </row>
    <row r="121" spans="1:16" ht="12.75" customHeight="1">
      <c r="A121" s="46" t="s">
        <v>61</v>
      </c>
      <c r="B121" s="117">
        <v>7</v>
      </c>
      <c r="C121" s="117">
        <v>5</v>
      </c>
      <c r="D121" s="117" t="s">
        <v>19</v>
      </c>
      <c r="E121" s="117">
        <f>SUM(B121:D121)</f>
        <v>12</v>
      </c>
      <c r="F121" s="117">
        <f>SUM(B121:D121)*2900</f>
        <v>34800</v>
      </c>
      <c r="G121" s="117" t="s">
        <v>19</v>
      </c>
      <c r="H121" s="118" t="s">
        <v>19</v>
      </c>
      <c r="I121" s="117" t="s">
        <v>19</v>
      </c>
      <c r="J121" s="117" t="s">
        <v>19</v>
      </c>
      <c r="K121" s="117" t="s">
        <v>19</v>
      </c>
      <c r="L121" s="117">
        <v>3</v>
      </c>
      <c r="M121" s="117" t="s">
        <v>19</v>
      </c>
      <c r="N121" s="117" t="s">
        <v>19</v>
      </c>
      <c r="O121" s="117">
        <f>SUM(L121:N121)</f>
        <v>3</v>
      </c>
      <c r="P121" s="136">
        <f>SUM(L121:N121)*2600</f>
        <v>7800</v>
      </c>
    </row>
    <row r="122" spans="1:16" ht="12.75" customHeight="1">
      <c r="A122" s="47" t="s">
        <v>62</v>
      </c>
      <c r="B122" s="122" t="s">
        <v>19</v>
      </c>
      <c r="C122" s="122" t="s">
        <v>19</v>
      </c>
      <c r="D122" s="122" t="s">
        <v>19</v>
      </c>
      <c r="E122" s="122" t="s">
        <v>19</v>
      </c>
      <c r="F122" s="122" t="s">
        <v>19</v>
      </c>
      <c r="G122" s="122" t="s">
        <v>19</v>
      </c>
      <c r="H122" s="123" t="s">
        <v>19</v>
      </c>
      <c r="I122" s="122" t="s">
        <v>19</v>
      </c>
      <c r="J122" s="122" t="s">
        <v>19</v>
      </c>
      <c r="K122" s="122" t="s">
        <v>19</v>
      </c>
      <c r="L122" s="122" t="s">
        <v>19</v>
      </c>
      <c r="M122" s="122" t="s">
        <v>19</v>
      </c>
      <c r="N122" s="122" t="s">
        <v>19</v>
      </c>
      <c r="O122" s="122" t="s">
        <v>19</v>
      </c>
      <c r="P122" s="137" t="s">
        <v>19</v>
      </c>
    </row>
    <row r="123" spans="1:16" ht="12.75" customHeight="1">
      <c r="A123" s="46" t="s">
        <v>63</v>
      </c>
      <c r="B123" s="117">
        <v>5</v>
      </c>
      <c r="C123" s="117">
        <v>1</v>
      </c>
      <c r="D123" s="117" t="s">
        <v>19</v>
      </c>
      <c r="E123" s="117">
        <f>SUM(B123:D123)</f>
        <v>6</v>
      </c>
      <c r="F123" s="117">
        <f>SUM(B123:D123)*2900</f>
        <v>17400</v>
      </c>
      <c r="G123" s="117" t="s">
        <v>19</v>
      </c>
      <c r="H123" s="118" t="s">
        <v>19</v>
      </c>
      <c r="I123" s="117" t="s">
        <v>19</v>
      </c>
      <c r="J123" s="117" t="s">
        <v>19</v>
      </c>
      <c r="K123" s="117" t="s">
        <v>19</v>
      </c>
      <c r="L123" s="117">
        <v>7</v>
      </c>
      <c r="M123" s="117">
        <v>2</v>
      </c>
      <c r="N123" s="117">
        <v>4</v>
      </c>
      <c r="O123" s="117">
        <f>SUM(L123:N123)</f>
        <v>13</v>
      </c>
      <c r="P123" s="136">
        <f>SUM(L123:N123)*2600</f>
        <v>33800</v>
      </c>
    </row>
    <row r="124" spans="1:16" ht="12.75" customHeight="1">
      <c r="A124" s="49" t="s">
        <v>64</v>
      </c>
      <c r="B124" s="125" t="s">
        <v>19</v>
      </c>
      <c r="C124" s="125" t="s">
        <v>19</v>
      </c>
      <c r="D124" s="125" t="s">
        <v>19</v>
      </c>
      <c r="E124" s="125" t="s">
        <v>19</v>
      </c>
      <c r="F124" s="125" t="s">
        <v>19</v>
      </c>
      <c r="G124" s="125" t="s">
        <v>19</v>
      </c>
      <c r="H124" s="126" t="s">
        <v>19</v>
      </c>
      <c r="I124" s="125" t="s">
        <v>19</v>
      </c>
      <c r="J124" s="125" t="s">
        <v>19</v>
      </c>
      <c r="K124" s="125" t="s">
        <v>19</v>
      </c>
      <c r="L124" s="125" t="s">
        <v>19</v>
      </c>
      <c r="M124" s="125" t="s">
        <v>19</v>
      </c>
      <c r="N124" s="125" t="s">
        <v>19</v>
      </c>
      <c r="O124" s="125" t="s">
        <v>19</v>
      </c>
      <c r="P124" s="139" t="s">
        <v>19</v>
      </c>
    </row>
    <row r="125" spans="1:16" ht="12.75" customHeight="1">
      <c r="A125" s="56"/>
      <c r="H125" s="54"/>
      <c r="J125" s="54"/>
      <c r="K125" s="54"/>
      <c r="L125" s="54"/>
      <c r="M125" s="54"/>
      <c r="N125" s="54"/>
      <c r="O125" s="54"/>
      <c r="P125" s="54"/>
    </row>
    <row r="130" ht="12.75" customHeight="1">
      <c r="A130" s="1" t="s">
        <v>0</v>
      </c>
    </row>
    <row r="131" spans="1:16" ht="12.75" customHeight="1">
      <c r="A131" s="4"/>
      <c r="B131" s="5" t="s">
        <v>107</v>
      </c>
      <c r="C131" s="6"/>
      <c r="D131" s="6"/>
      <c r="E131" s="6"/>
      <c r="F131" s="6"/>
      <c r="G131" s="6"/>
      <c r="H131" s="86"/>
      <c r="I131" s="6"/>
      <c r="J131" s="86"/>
      <c r="K131" s="4"/>
      <c r="L131" s="4"/>
      <c r="M131" s="4"/>
      <c r="N131" s="4"/>
      <c r="O131" s="4"/>
      <c r="P131" s="4"/>
    </row>
    <row r="132" spans="1:16" ht="12.75" customHeight="1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9" t="s">
        <v>2</v>
      </c>
      <c r="P132" s="8"/>
    </row>
    <row r="133" spans="1:17" ht="12.75" customHeight="1">
      <c r="A133" s="10"/>
      <c r="B133" s="104"/>
      <c r="G133" s="104"/>
      <c r="H133" s="54"/>
      <c r="J133" s="54"/>
      <c r="K133" s="54"/>
      <c r="L133" s="104"/>
      <c r="M133" s="54"/>
      <c r="N133" s="54"/>
      <c r="O133" s="54"/>
      <c r="P133" s="142"/>
      <c r="Q133" s="14"/>
    </row>
    <row r="134" spans="1:17" ht="12.75" customHeight="1">
      <c r="A134" s="15" t="s">
        <v>4</v>
      </c>
      <c r="B134" s="106" t="s">
        <v>108</v>
      </c>
      <c r="G134" s="106" t="s">
        <v>109</v>
      </c>
      <c r="H134" s="54"/>
      <c r="J134" s="54"/>
      <c r="K134" s="54"/>
      <c r="L134" s="106" t="s">
        <v>110</v>
      </c>
      <c r="M134" s="54"/>
      <c r="N134" s="54"/>
      <c r="O134" s="54"/>
      <c r="P134" s="130"/>
      <c r="Q134" s="14"/>
    </row>
    <row r="135" spans="1:17" ht="12.75" customHeight="1">
      <c r="A135" s="19"/>
      <c r="B135" s="107"/>
      <c r="C135" s="108"/>
      <c r="D135" s="108"/>
      <c r="E135" s="108"/>
      <c r="F135" s="108"/>
      <c r="G135" s="107"/>
      <c r="H135" s="108"/>
      <c r="I135" s="108"/>
      <c r="J135" s="108"/>
      <c r="K135" s="108"/>
      <c r="L135" s="107"/>
      <c r="M135" s="108"/>
      <c r="N135" s="108"/>
      <c r="O135" s="108"/>
      <c r="P135" s="131"/>
      <c r="Q135" s="14"/>
    </row>
    <row r="136" spans="1:17" ht="12.75" customHeight="1">
      <c r="A136" s="23" t="s">
        <v>9</v>
      </c>
      <c r="B136" s="76" t="s">
        <v>95</v>
      </c>
      <c r="C136" s="76" t="s">
        <v>96</v>
      </c>
      <c r="D136" s="76" t="s">
        <v>97</v>
      </c>
      <c r="E136" s="76" t="s">
        <v>98</v>
      </c>
      <c r="F136" s="76" t="s">
        <v>99</v>
      </c>
      <c r="G136" s="76" t="s">
        <v>95</v>
      </c>
      <c r="H136" s="78" t="s">
        <v>96</v>
      </c>
      <c r="I136" s="76" t="s">
        <v>97</v>
      </c>
      <c r="J136" s="76" t="s">
        <v>98</v>
      </c>
      <c r="K136" s="76" t="s">
        <v>99</v>
      </c>
      <c r="L136" s="76" t="s">
        <v>95</v>
      </c>
      <c r="M136" s="110" t="s">
        <v>96</v>
      </c>
      <c r="N136" s="76" t="s">
        <v>97</v>
      </c>
      <c r="O136" s="76" t="s">
        <v>98</v>
      </c>
      <c r="P136" s="132" t="s">
        <v>99</v>
      </c>
      <c r="Q136" s="14"/>
    </row>
    <row r="137" spans="1:17" ht="12.75" customHeight="1">
      <c r="A137" s="23" t="s">
        <v>14</v>
      </c>
      <c r="B137" s="107"/>
      <c r="C137" s="107"/>
      <c r="D137" s="107"/>
      <c r="E137" s="107"/>
      <c r="F137" s="107"/>
      <c r="G137" s="107"/>
      <c r="H137" s="111"/>
      <c r="I137" s="107"/>
      <c r="J137" s="107"/>
      <c r="K137" s="107"/>
      <c r="L137" s="107"/>
      <c r="M137" s="111"/>
      <c r="N137" s="107"/>
      <c r="O137" s="107"/>
      <c r="P137" s="133"/>
      <c r="Q137" s="14"/>
    </row>
    <row r="138" spans="1:17" ht="12.75" customHeight="1">
      <c r="A138" s="30" t="s">
        <v>141</v>
      </c>
      <c r="B138" s="122" t="s">
        <v>19</v>
      </c>
      <c r="C138" s="122" t="s">
        <v>19</v>
      </c>
      <c r="D138" s="122" t="s">
        <v>19</v>
      </c>
      <c r="E138" s="122" t="s">
        <v>19</v>
      </c>
      <c r="F138" s="122" t="s">
        <v>19</v>
      </c>
      <c r="G138" s="122" t="s">
        <v>19</v>
      </c>
      <c r="H138" s="134" t="s">
        <v>19</v>
      </c>
      <c r="I138" s="122" t="s">
        <v>19</v>
      </c>
      <c r="J138" s="122" t="s">
        <v>19</v>
      </c>
      <c r="K138" s="122" t="s">
        <v>19</v>
      </c>
      <c r="L138" s="122">
        <v>55</v>
      </c>
      <c r="M138" s="123">
        <v>387</v>
      </c>
      <c r="N138" s="122" t="s">
        <v>19</v>
      </c>
      <c r="O138" s="122">
        <v>442</v>
      </c>
      <c r="P138" s="137">
        <v>1016600</v>
      </c>
      <c r="Q138" s="14"/>
    </row>
    <row r="139" spans="1:17" ht="12.75" customHeight="1">
      <c r="A139" s="30" t="s">
        <v>129</v>
      </c>
      <c r="B139" s="122" t="s">
        <v>19</v>
      </c>
      <c r="C139" s="122">
        <v>1</v>
      </c>
      <c r="D139" s="122" t="s">
        <v>19</v>
      </c>
      <c r="E139" s="122">
        <v>1</v>
      </c>
      <c r="F139" s="122">
        <v>2500</v>
      </c>
      <c r="G139" s="122"/>
      <c r="H139" s="123">
        <v>5</v>
      </c>
      <c r="I139" s="122"/>
      <c r="J139" s="122">
        <v>5</v>
      </c>
      <c r="K139" s="122">
        <v>12050</v>
      </c>
      <c r="L139" s="122">
        <v>35</v>
      </c>
      <c r="M139" s="123">
        <v>323</v>
      </c>
      <c r="N139" s="122">
        <v>1</v>
      </c>
      <c r="O139" s="122">
        <v>359</v>
      </c>
      <c r="P139" s="137">
        <v>825700</v>
      </c>
      <c r="Q139" s="14"/>
    </row>
    <row r="140" spans="1:17" ht="12.75" customHeight="1">
      <c r="A140" s="30" t="s">
        <v>16</v>
      </c>
      <c r="B140" s="122" t="s">
        <v>143</v>
      </c>
      <c r="C140" s="122">
        <f>SUM(C141:C187)</f>
        <v>1</v>
      </c>
      <c r="D140" s="122" t="s">
        <v>143</v>
      </c>
      <c r="E140" s="122">
        <f>SUM(B140:D140)</f>
        <v>1</v>
      </c>
      <c r="F140" s="122">
        <f>SUM(F141:F187)</f>
        <v>2500</v>
      </c>
      <c r="G140" s="122" t="s">
        <v>143</v>
      </c>
      <c r="H140" s="123">
        <f>SUM(H141:H187)</f>
        <v>5</v>
      </c>
      <c r="I140" s="122" t="s">
        <v>143</v>
      </c>
      <c r="J140" s="122">
        <f>SUM(G140:I140)</f>
        <v>5</v>
      </c>
      <c r="K140" s="122">
        <f>SUM(K141:K187)</f>
        <v>12050</v>
      </c>
      <c r="L140" s="122">
        <f>SUM(L141:L187)</f>
        <v>35</v>
      </c>
      <c r="M140" s="122">
        <f>SUM(M141:M187)</f>
        <v>260</v>
      </c>
      <c r="N140" s="122" t="s">
        <v>143</v>
      </c>
      <c r="O140" s="122">
        <f>SUM(L140:N140)</f>
        <v>295</v>
      </c>
      <c r="P140" s="137">
        <f>SUM(L140:N140)*2300</f>
        <v>678500</v>
      </c>
      <c r="Q140" s="14"/>
    </row>
    <row r="141" spans="1:17" ht="12.75" customHeight="1">
      <c r="A141" s="36" t="s">
        <v>17</v>
      </c>
      <c r="B141" s="117" t="s">
        <v>19</v>
      </c>
      <c r="C141" s="117" t="s">
        <v>19</v>
      </c>
      <c r="D141" s="117" t="s">
        <v>19</v>
      </c>
      <c r="E141" s="117" t="s">
        <v>19</v>
      </c>
      <c r="F141" s="117" t="s">
        <v>19</v>
      </c>
      <c r="G141" s="117" t="s">
        <v>19</v>
      </c>
      <c r="H141" s="138" t="s">
        <v>19</v>
      </c>
      <c r="I141" s="117" t="s">
        <v>19</v>
      </c>
      <c r="J141" s="117" t="s">
        <v>19</v>
      </c>
      <c r="K141" s="117" t="s">
        <v>19</v>
      </c>
      <c r="L141" s="117" t="s">
        <v>19</v>
      </c>
      <c r="M141" s="118" t="s">
        <v>19</v>
      </c>
      <c r="N141" s="117" t="s">
        <v>19</v>
      </c>
      <c r="O141" s="117" t="s">
        <v>19</v>
      </c>
      <c r="P141" s="136" t="s">
        <v>19</v>
      </c>
      <c r="Q141" s="14"/>
    </row>
    <row r="142" spans="1:17" ht="12.75" customHeight="1">
      <c r="A142" s="40" t="s">
        <v>18</v>
      </c>
      <c r="B142" s="117" t="s">
        <v>19</v>
      </c>
      <c r="C142" s="117" t="s">
        <v>19</v>
      </c>
      <c r="D142" s="117" t="s">
        <v>19</v>
      </c>
      <c r="E142" s="117" t="s">
        <v>19</v>
      </c>
      <c r="F142" s="117" t="s">
        <v>19</v>
      </c>
      <c r="G142" s="117" t="s">
        <v>19</v>
      </c>
      <c r="H142" s="118" t="s">
        <v>19</v>
      </c>
      <c r="I142" s="117" t="s">
        <v>19</v>
      </c>
      <c r="J142" s="117" t="s">
        <v>19</v>
      </c>
      <c r="K142" s="117" t="s">
        <v>19</v>
      </c>
      <c r="L142" s="117" t="s">
        <v>19</v>
      </c>
      <c r="M142" s="118" t="s">
        <v>19</v>
      </c>
      <c r="N142" s="117" t="s">
        <v>19</v>
      </c>
      <c r="O142" s="117" t="s">
        <v>19</v>
      </c>
      <c r="P142" s="136" t="s">
        <v>19</v>
      </c>
      <c r="Q142" s="14"/>
    </row>
    <row r="143" spans="1:17" ht="12.75" customHeight="1">
      <c r="A143" s="40" t="s">
        <v>20</v>
      </c>
      <c r="B143" s="117" t="s">
        <v>19</v>
      </c>
      <c r="C143" s="117" t="s">
        <v>19</v>
      </c>
      <c r="D143" s="117" t="s">
        <v>19</v>
      </c>
      <c r="E143" s="117" t="s">
        <v>19</v>
      </c>
      <c r="F143" s="117" t="s">
        <v>19</v>
      </c>
      <c r="G143" s="117" t="s">
        <v>19</v>
      </c>
      <c r="H143" s="118" t="s">
        <v>19</v>
      </c>
      <c r="I143" s="117" t="s">
        <v>19</v>
      </c>
      <c r="J143" s="117" t="s">
        <v>19</v>
      </c>
      <c r="K143" s="117" t="s">
        <v>19</v>
      </c>
      <c r="L143" s="117" t="s">
        <v>19</v>
      </c>
      <c r="M143" s="118" t="s">
        <v>19</v>
      </c>
      <c r="N143" s="117" t="s">
        <v>19</v>
      </c>
      <c r="O143" s="117" t="s">
        <v>19</v>
      </c>
      <c r="P143" s="136" t="s">
        <v>19</v>
      </c>
      <c r="Q143" s="14"/>
    </row>
    <row r="144" spans="1:17" ht="12.75" customHeight="1">
      <c r="A144" s="40" t="s">
        <v>21</v>
      </c>
      <c r="B144" s="117" t="s">
        <v>19</v>
      </c>
      <c r="C144" s="117" t="s">
        <v>19</v>
      </c>
      <c r="D144" s="117" t="s">
        <v>19</v>
      </c>
      <c r="E144" s="117" t="s">
        <v>19</v>
      </c>
      <c r="F144" s="117" t="s">
        <v>19</v>
      </c>
      <c r="G144" s="117" t="s">
        <v>19</v>
      </c>
      <c r="H144" s="118" t="s">
        <v>19</v>
      </c>
      <c r="I144" s="117" t="s">
        <v>19</v>
      </c>
      <c r="J144" s="117" t="s">
        <v>19</v>
      </c>
      <c r="K144" s="117" t="s">
        <v>19</v>
      </c>
      <c r="L144" s="117" t="s">
        <v>19</v>
      </c>
      <c r="M144" s="118">
        <v>2</v>
      </c>
      <c r="N144" s="117" t="s">
        <v>19</v>
      </c>
      <c r="O144" s="117">
        <f>SUM(L144:N144)</f>
        <v>2</v>
      </c>
      <c r="P144" s="136">
        <f>SUM(L144:N144)*2300</f>
        <v>4600</v>
      </c>
      <c r="Q144" s="14"/>
    </row>
    <row r="145" spans="1:17" ht="12.75" customHeight="1">
      <c r="A145" s="41" t="s">
        <v>22</v>
      </c>
      <c r="B145" s="122" t="s">
        <v>19</v>
      </c>
      <c r="C145" s="122" t="s">
        <v>19</v>
      </c>
      <c r="D145" s="122" t="s">
        <v>19</v>
      </c>
      <c r="E145" s="122" t="s">
        <v>19</v>
      </c>
      <c r="F145" s="122" t="s">
        <v>19</v>
      </c>
      <c r="G145" s="122" t="s">
        <v>19</v>
      </c>
      <c r="H145" s="123" t="s">
        <v>19</v>
      </c>
      <c r="I145" s="122" t="s">
        <v>19</v>
      </c>
      <c r="J145" s="122" t="s">
        <v>19</v>
      </c>
      <c r="K145" s="122" t="s">
        <v>19</v>
      </c>
      <c r="L145" s="122" t="s">
        <v>19</v>
      </c>
      <c r="M145" s="123" t="s">
        <v>19</v>
      </c>
      <c r="N145" s="122" t="s">
        <v>19</v>
      </c>
      <c r="O145" s="122" t="s">
        <v>19</v>
      </c>
      <c r="P145" s="137" t="s">
        <v>19</v>
      </c>
      <c r="Q145" s="14"/>
    </row>
    <row r="146" spans="1:17" ht="12.75" customHeight="1">
      <c r="A146" s="45" t="s">
        <v>23</v>
      </c>
      <c r="B146" s="117" t="s">
        <v>19</v>
      </c>
      <c r="C146" s="117" t="s">
        <v>19</v>
      </c>
      <c r="D146" s="117" t="s">
        <v>19</v>
      </c>
      <c r="E146" s="117" t="s">
        <v>19</v>
      </c>
      <c r="F146" s="117" t="s">
        <v>19</v>
      </c>
      <c r="G146" s="117" t="s">
        <v>19</v>
      </c>
      <c r="H146" s="118" t="s">
        <v>19</v>
      </c>
      <c r="I146" s="117" t="s">
        <v>19</v>
      </c>
      <c r="J146" s="117" t="s">
        <v>19</v>
      </c>
      <c r="K146" s="117" t="s">
        <v>19</v>
      </c>
      <c r="L146" s="117" t="s">
        <v>19</v>
      </c>
      <c r="M146" s="118">
        <v>7</v>
      </c>
      <c r="N146" s="117" t="s">
        <v>19</v>
      </c>
      <c r="O146" s="117">
        <f>SUM(L146:N146)</f>
        <v>7</v>
      </c>
      <c r="P146" s="136">
        <f>SUM(L146:N146)*2300</f>
        <v>16100</v>
      </c>
      <c r="Q146" s="14"/>
    </row>
    <row r="147" spans="1:17" ht="12.75" customHeight="1">
      <c r="A147" s="46" t="s">
        <v>24</v>
      </c>
      <c r="B147" s="117" t="s">
        <v>19</v>
      </c>
      <c r="C147" s="117" t="s">
        <v>19</v>
      </c>
      <c r="D147" s="117" t="s">
        <v>19</v>
      </c>
      <c r="E147" s="117" t="s">
        <v>19</v>
      </c>
      <c r="F147" s="117" t="s">
        <v>19</v>
      </c>
      <c r="G147" s="117" t="s">
        <v>19</v>
      </c>
      <c r="H147" s="118" t="s">
        <v>19</v>
      </c>
      <c r="I147" s="117" t="s">
        <v>19</v>
      </c>
      <c r="J147" s="117" t="s">
        <v>19</v>
      </c>
      <c r="K147" s="117" t="s">
        <v>19</v>
      </c>
      <c r="L147" s="117" t="s">
        <v>19</v>
      </c>
      <c r="M147" s="118" t="s">
        <v>19</v>
      </c>
      <c r="N147" s="117" t="s">
        <v>19</v>
      </c>
      <c r="O147" s="117" t="s">
        <v>19</v>
      </c>
      <c r="P147" s="136" t="s">
        <v>19</v>
      </c>
      <c r="Q147" s="14"/>
    </row>
    <row r="148" spans="1:17" ht="12.75" customHeight="1">
      <c r="A148" s="46" t="s">
        <v>25</v>
      </c>
      <c r="B148" s="117" t="s">
        <v>19</v>
      </c>
      <c r="C148" s="117" t="s">
        <v>19</v>
      </c>
      <c r="D148" s="117" t="s">
        <v>19</v>
      </c>
      <c r="E148" s="117" t="s">
        <v>19</v>
      </c>
      <c r="F148" s="117" t="s">
        <v>19</v>
      </c>
      <c r="G148" s="117" t="s">
        <v>19</v>
      </c>
      <c r="H148" s="118" t="s">
        <v>19</v>
      </c>
      <c r="I148" s="117" t="s">
        <v>19</v>
      </c>
      <c r="J148" s="117" t="s">
        <v>19</v>
      </c>
      <c r="K148" s="117" t="s">
        <v>19</v>
      </c>
      <c r="L148" s="117" t="s">
        <v>19</v>
      </c>
      <c r="M148" s="118" t="s">
        <v>19</v>
      </c>
      <c r="N148" s="117" t="s">
        <v>19</v>
      </c>
      <c r="O148" s="117" t="s">
        <v>19</v>
      </c>
      <c r="P148" s="136" t="s">
        <v>19</v>
      </c>
      <c r="Q148" s="14"/>
    </row>
    <row r="149" spans="1:17" ht="12.75" customHeight="1">
      <c r="A149" s="46" t="s">
        <v>26</v>
      </c>
      <c r="B149" s="117" t="s">
        <v>19</v>
      </c>
      <c r="C149" s="117" t="s">
        <v>19</v>
      </c>
      <c r="D149" s="117" t="s">
        <v>19</v>
      </c>
      <c r="E149" s="117" t="s">
        <v>19</v>
      </c>
      <c r="F149" s="117" t="s">
        <v>19</v>
      </c>
      <c r="G149" s="117" t="s">
        <v>19</v>
      </c>
      <c r="H149" s="118" t="s">
        <v>19</v>
      </c>
      <c r="I149" s="117" t="s">
        <v>19</v>
      </c>
      <c r="J149" s="117" t="s">
        <v>19</v>
      </c>
      <c r="K149" s="117" t="s">
        <v>19</v>
      </c>
      <c r="L149" s="117" t="s">
        <v>19</v>
      </c>
      <c r="M149" s="118" t="s">
        <v>19</v>
      </c>
      <c r="N149" s="117" t="s">
        <v>19</v>
      </c>
      <c r="O149" s="117" t="s">
        <v>19</v>
      </c>
      <c r="P149" s="136" t="s">
        <v>19</v>
      </c>
      <c r="Q149" s="14"/>
    </row>
    <row r="150" spans="1:17" ht="12.75" customHeight="1">
      <c r="A150" s="47" t="s">
        <v>27</v>
      </c>
      <c r="B150" s="122" t="s">
        <v>19</v>
      </c>
      <c r="C150" s="122" t="s">
        <v>19</v>
      </c>
      <c r="D150" s="122" t="s">
        <v>19</v>
      </c>
      <c r="E150" s="122" t="s">
        <v>19</v>
      </c>
      <c r="F150" s="122" t="s">
        <v>19</v>
      </c>
      <c r="G150" s="122" t="s">
        <v>19</v>
      </c>
      <c r="H150" s="123" t="s">
        <v>19</v>
      </c>
      <c r="I150" s="122" t="s">
        <v>19</v>
      </c>
      <c r="J150" s="122" t="s">
        <v>19</v>
      </c>
      <c r="K150" s="122" t="s">
        <v>19</v>
      </c>
      <c r="L150" s="122" t="s">
        <v>19</v>
      </c>
      <c r="M150" s="123" t="s">
        <v>19</v>
      </c>
      <c r="N150" s="122" t="s">
        <v>19</v>
      </c>
      <c r="O150" s="122" t="s">
        <v>19</v>
      </c>
      <c r="P150" s="137" t="s">
        <v>19</v>
      </c>
      <c r="Q150" s="14"/>
    </row>
    <row r="151" spans="1:17" ht="12.75" customHeight="1">
      <c r="A151" s="45" t="s">
        <v>28</v>
      </c>
      <c r="B151" s="117" t="s">
        <v>19</v>
      </c>
      <c r="C151" s="117" t="s">
        <v>19</v>
      </c>
      <c r="D151" s="117" t="s">
        <v>19</v>
      </c>
      <c r="E151" s="117" t="s">
        <v>19</v>
      </c>
      <c r="F151" s="117" t="s">
        <v>19</v>
      </c>
      <c r="G151" s="117" t="s">
        <v>19</v>
      </c>
      <c r="H151" s="118" t="s">
        <v>19</v>
      </c>
      <c r="I151" s="117" t="s">
        <v>19</v>
      </c>
      <c r="J151" s="117" t="s">
        <v>19</v>
      </c>
      <c r="K151" s="117" t="s">
        <v>19</v>
      </c>
      <c r="L151" s="117" t="s">
        <v>19</v>
      </c>
      <c r="M151" s="118" t="s">
        <v>19</v>
      </c>
      <c r="N151" s="117" t="s">
        <v>19</v>
      </c>
      <c r="O151" s="117" t="s">
        <v>19</v>
      </c>
      <c r="P151" s="136" t="s">
        <v>19</v>
      </c>
      <c r="Q151" s="14"/>
    </row>
    <row r="152" spans="1:17" ht="12.75" customHeight="1">
      <c r="A152" s="46" t="s">
        <v>29</v>
      </c>
      <c r="B152" s="117" t="s">
        <v>19</v>
      </c>
      <c r="C152" s="117" t="s">
        <v>19</v>
      </c>
      <c r="D152" s="117" t="s">
        <v>19</v>
      </c>
      <c r="E152" s="117" t="s">
        <v>19</v>
      </c>
      <c r="F152" s="117" t="s">
        <v>19</v>
      </c>
      <c r="G152" s="117" t="s">
        <v>19</v>
      </c>
      <c r="H152" s="118" t="s">
        <v>19</v>
      </c>
      <c r="I152" s="117" t="s">
        <v>19</v>
      </c>
      <c r="J152" s="117" t="s">
        <v>19</v>
      </c>
      <c r="K152" s="117" t="s">
        <v>19</v>
      </c>
      <c r="L152" s="117" t="s">
        <v>19</v>
      </c>
      <c r="M152" s="118" t="s">
        <v>19</v>
      </c>
      <c r="N152" s="117" t="s">
        <v>19</v>
      </c>
      <c r="O152" s="117" t="s">
        <v>19</v>
      </c>
      <c r="P152" s="136" t="s">
        <v>19</v>
      </c>
      <c r="Q152" s="14"/>
    </row>
    <row r="153" spans="1:17" ht="12.75" customHeight="1">
      <c r="A153" s="46" t="s">
        <v>30</v>
      </c>
      <c r="B153" s="117" t="s">
        <v>19</v>
      </c>
      <c r="C153" s="117" t="s">
        <v>19</v>
      </c>
      <c r="D153" s="117" t="s">
        <v>19</v>
      </c>
      <c r="E153" s="117" t="s">
        <v>19</v>
      </c>
      <c r="F153" s="117" t="s">
        <v>19</v>
      </c>
      <c r="G153" s="117" t="s">
        <v>19</v>
      </c>
      <c r="H153" s="118" t="s">
        <v>19</v>
      </c>
      <c r="I153" s="117" t="s">
        <v>19</v>
      </c>
      <c r="J153" s="117" t="s">
        <v>19</v>
      </c>
      <c r="K153" s="117" t="s">
        <v>19</v>
      </c>
      <c r="L153" s="117" t="s">
        <v>19</v>
      </c>
      <c r="M153" s="118" t="s">
        <v>19</v>
      </c>
      <c r="N153" s="117" t="s">
        <v>19</v>
      </c>
      <c r="O153" s="117" t="s">
        <v>19</v>
      </c>
      <c r="P153" s="136" t="s">
        <v>19</v>
      </c>
      <c r="Q153" s="14"/>
    </row>
    <row r="154" spans="1:17" ht="12.75" customHeight="1">
      <c r="A154" s="46" t="s">
        <v>31</v>
      </c>
      <c r="B154" s="117" t="s">
        <v>19</v>
      </c>
      <c r="C154" s="117" t="s">
        <v>19</v>
      </c>
      <c r="D154" s="117" t="s">
        <v>19</v>
      </c>
      <c r="E154" s="117" t="s">
        <v>19</v>
      </c>
      <c r="F154" s="117" t="s">
        <v>19</v>
      </c>
      <c r="G154" s="117" t="s">
        <v>19</v>
      </c>
      <c r="H154" s="118" t="s">
        <v>19</v>
      </c>
      <c r="I154" s="117" t="s">
        <v>19</v>
      </c>
      <c r="J154" s="117" t="s">
        <v>19</v>
      </c>
      <c r="K154" s="117" t="s">
        <v>19</v>
      </c>
      <c r="L154" s="117" t="s">
        <v>19</v>
      </c>
      <c r="M154" s="118" t="s">
        <v>19</v>
      </c>
      <c r="N154" s="117" t="s">
        <v>19</v>
      </c>
      <c r="O154" s="117" t="s">
        <v>19</v>
      </c>
      <c r="P154" s="136" t="s">
        <v>19</v>
      </c>
      <c r="Q154" s="14"/>
    </row>
    <row r="155" spans="1:17" ht="12.75" customHeight="1">
      <c r="A155" s="47" t="s">
        <v>32</v>
      </c>
      <c r="B155" s="122" t="s">
        <v>19</v>
      </c>
      <c r="C155" s="122" t="s">
        <v>19</v>
      </c>
      <c r="D155" s="122" t="s">
        <v>19</v>
      </c>
      <c r="E155" s="122" t="s">
        <v>19</v>
      </c>
      <c r="F155" s="122" t="s">
        <v>19</v>
      </c>
      <c r="G155" s="122" t="s">
        <v>19</v>
      </c>
      <c r="H155" s="123" t="s">
        <v>19</v>
      </c>
      <c r="I155" s="122" t="s">
        <v>19</v>
      </c>
      <c r="J155" s="122" t="s">
        <v>19</v>
      </c>
      <c r="K155" s="122" t="s">
        <v>19</v>
      </c>
      <c r="L155" s="122" t="s">
        <v>19</v>
      </c>
      <c r="M155" s="123" t="s">
        <v>19</v>
      </c>
      <c r="N155" s="122" t="s">
        <v>19</v>
      </c>
      <c r="O155" s="122" t="s">
        <v>19</v>
      </c>
      <c r="P155" s="137" t="s">
        <v>19</v>
      </c>
      <c r="Q155" s="14"/>
    </row>
    <row r="156" spans="1:17" ht="12.75" customHeight="1">
      <c r="A156" s="45" t="s">
        <v>33</v>
      </c>
      <c r="B156" s="117" t="s">
        <v>19</v>
      </c>
      <c r="C156" s="117" t="s">
        <v>19</v>
      </c>
      <c r="D156" s="117" t="s">
        <v>19</v>
      </c>
      <c r="E156" s="117" t="s">
        <v>19</v>
      </c>
      <c r="F156" s="117" t="s">
        <v>19</v>
      </c>
      <c r="G156" s="117" t="s">
        <v>19</v>
      </c>
      <c r="H156" s="118" t="s">
        <v>19</v>
      </c>
      <c r="I156" s="117" t="s">
        <v>19</v>
      </c>
      <c r="J156" s="117" t="s">
        <v>19</v>
      </c>
      <c r="K156" s="117" t="s">
        <v>19</v>
      </c>
      <c r="L156" s="117" t="s">
        <v>19</v>
      </c>
      <c r="M156" s="118" t="s">
        <v>19</v>
      </c>
      <c r="N156" s="117" t="s">
        <v>19</v>
      </c>
      <c r="O156" s="117" t="s">
        <v>19</v>
      </c>
      <c r="P156" s="136" t="s">
        <v>19</v>
      </c>
      <c r="Q156" s="14"/>
    </row>
    <row r="157" spans="1:17" ht="12.75" customHeight="1">
      <c r="A157" s="46" t="s">
        <v>34</v>
      </c>
      <c r="B157" s="117" t="s">
        <v>19</v>
      </c>
      <c r="C157" s="117" t="s">
        <v>19</v>
      </c>
      <c r="D157" s="117" t="s">
        <v>19</v>
      </c>
      <c r="E157" s="117" t="s">
        <v>19</v>
      </c>
      <c r="F157" s="117" t="s">
        <v>19</v>
      </c>
      <c r="G157" s="117" t="s">
        <v>19</v>
      </c>
      <c r="H157" s="118" t="s">
        <v>19</v>
      </c>
      <c r="I157" s="117" t="s">
        <v>19</v>
      </c>
      <c r="J157" s="117" t="s">
        <v>19</v>
      </c>
      <c r="K157" s="117" t="s">
        <v>19</v>
      </c>
      <c r="L157" s="117" t="s">
        <v>19</v>
      </c>
      <c r="M157" s="118" t="s">
        <v>19</v>
      </c>
      <c r="N157" s="117" t="s">
        <v>19</v>
      </c>
      <c r="O157" s="117" t="s">
        <v>19</v>
      </c>
      <c r="P157" s="136" t="s">
        <v>19</v>
      </c>
      <c r="Q157" s="14"/>
    </row>
    <row r="158" spans="1:17" ht="12.75" customHeight="1">
      <c r="A158" s="46" t="s">
        <v>35</v>
      </c>
      <c r="B158" s="117" t="s">
        <v>19</v>
      </c>
      <c r="C158" s="117" t="s">
        <v>19</v>
      </c>
      <c r="D158" s="117" t="s">
        <v>19</v>
      </c>
      <c r="E158" s="117" t="s">
        <v>19</v>
      </c>
      <c r="F158" s="117" t="s">
        <v>19</v>
      </c>
      <c r="G158" s="117" t="s">
        <v>19</v>
      </c>
      <c r="H158" s="118" t="s">
        <v>19</v>
      </c>
      <c r="I158" s="117" t="s">
        <v>19</v>
      </c>
      <c r="J158" s="117" t="s">
        <v>19</v>
      </c>
      <c r="K158" s="117" t="s">
        <v>19</v>
      </c>
      <c r="L158" s="117" t="s">
        <v>19</v>
      </c>
      <c r="M158" s="118" t="s">
        <v>19</v>
      </c>
      <c r="N158" s="117" t="s">
        <v>19</v>
      </c>
      <c r="O158" s="117" t="s">
        <v>19</v>
      </c>
      <c r="P158" s="136" t="s">
        <v>19</v>
      </c>
      <c r="Q158" s="14"/>
    </row>
    <row r="159" spans="1:17" ht="12.75" customHeight="1">
      <c r="A159" s="46" t="s">
        <v>36</v>
      </c>
      <c r="B159" s="117" t="s">
        <v>19</v>
      </c>
      <c r="C159" s="117" t="s">
        <v>19</v>
      </c>
      <c r="D159" s="117" t="s">
        <v>19</v>
      </c>
      <c r="E159" s="117" t="s">
        <v>19</v>
      </c>
      <c r="F159" s="117" t="s">
        <v>19</v>
      </c>
      <c r="G159" s="117" t="s">
        <v>19</v>
      </c>
      <c r="H159" s="118" t="s">
        <v>19</v>
      </c>
      <c r="I159" s="117" t="s">
        <v>19</v>
      </c>
      <c r="J159" s="117" t="s">
        <v>19</v>
      </c>
      <c r="K159" s="117" t="s">
        <v>19</v>
      </c>
      <c r="L159" s="117" t="s">
        <v>19</v>
      </c>
      <c r="M159" s="118" t="s">
        <v>19</v>
      </c>
      <c r="N159" s="117" t="s">
        <v>19</v>
      </c>
      <c r="O159" s="117" t="s">
        <v>19</v>
      </c>
      <c r="P159" s="136" t="s">
        <v>19</v>
      </c>
      <c r="Q159" s="14"/>
    </row>
    <row r="160" spans="1:17" ht="12.75" customHeight="1">
      <c r="A160" s="47" t="s">
        <v>37</v>
      </c>
      <c r="B160" s="122" t="s">
        <v>19</v>
      </c>
      <c r="C160" s="122" t="s">
        <v>19</v>
      </c>
      <c r="D160" s="122" t="s">
        <v>19</v>
      </c>
      <c r="E160" s="122" t="s">
        <v>19</v>
      </c>
      <c r="F160" s="122" t="s">
        <v>19</v>
      </c>
      <c r="G160" s="122" t="s">
        <v>19</v>
      </c>
      <c r="H160" s="123" t="s">
        <v>19</v>
      </c>
      <c r="I160" s="122" t="s">
        <v>19</v>
      </c>
      <c r="J160" s="122" t="s">
        <v>19</v>
      </c>
      <c r="K160" s="122" t="s">
        <v>19</v>
      </c>
      <c r="L160" s="122" t="s">
        <v>19</v>
      </c>
      <c r="M160" s="123">
        <v>175</v>
      </c>
      <c r="N160" s="122" t="s">
        <v>19</v>
      </c>
      <c r="O160" s="122">
        <f>SUM(L160:N160)</f>
        <v>175</v>
      </c>
      <c r="P160" s="137">
        <f>SUM(L160:N160)*2300</f>
        <v>402500</v>
      </c>
      <c r="Q160" s="14"/>
    </row>
    <row r="161" spans="1:17" ht="12.75" customHeight="1">
      <c r="A161" s="45" t="s">
        <v>38</v>
      </c>
      <c r="B161" s="117" t="s">
        <v>19</v>
      </c>
      <c r="C161" s="117" t="s">
        <v>19</v>
      </c>
      <c r="D161" s="117" t="s">
        <v>19</v>
      </c>
      <c r="E161" s="117" t="s">
        <v>19</v>
      </c>
      <c r="F161" s="117" t="s">
        <v>19</v>
      </c>
      <c r="G161" s="117" t="s">
        <v>19</v>
      </c>
      <c r="H161" s="118" t="s">
        <v>19</v>
      </c>
      <c r="I161" s="117" t="s">
        <v>19</v>
      </c>
      <c r="J161" s="117" t="s">
        <v>19</v>
      </c>
      <c r="K161" s="117" t="s">
        <v>19</v>
      </c>
      <c r="L161" s="117" t="s">
        <v>19</v>
      </c>
      <c r="M161" s="118" t="s">
        <v>19</v>
      </c>
      <c r="N161" s="117" t="s">
        <v>19</v>
      </c>
      <c r="O161" s="117" t="s">
        <v>19</v>
      </c>
      <c r="P161" s="136" t="s">
        <v>19</v>
      </c>
      <c r="Q161" s="14"/>
    </row>
    <row r="162" spans="1:17" ht="12.75" customHeight="1">
      <c r="A162" s="46" t="s">
        <v>39</v>
      </c>
      <c r="B162" s="117" t="s">
        <v>19</v>
      </c>
      <c r="C162" s="117" t="s">
        <v>19</v>
      </c>
      <c r="D162" s="117" t="s">
        <v>19</v>
      </c>
      <c r="E162" s="117" t="s">
        <v>19</v>
      </c>
      <c r="F162" s="117" t="s">
        <v>19</v>
      </c>
      <c r="G162" s="117" t="s">
        <v>19</v>
      </c>
      <c r="H162" s="118" t="s">
        <v>19</v>
      </c>
      <c r="I162" s="117" t="s">
        <v>19</v>
      </c>
      <c r="J162" s="117" t="s">
        <v>19</v>
      </c>
      <c r="K162" s="117" t="s">
        <v>19</v>
      </c>
      <c r="L162" s="117">
        <v>5</v>
      </c>
      <c r="M162" s="118">
        <v>15</v>
      </c>
      <c r="N162" s="117" t="s">
        <v>19</v>
      </c>
      <c r="O162" s="117">
        <f>SUM(L162:N162)</f>
        <v>20</v>
      </c>
      <c r="P162" s="136">
        <f>SUM(L162:N162)*2300</f>
        <v>46000</v>
      </c>
      <c r="Q162" s="14"/>
    </row>
    <row r="163" spans="1:17" ht="12.75" customHeight="1">
      <c r="A163" s="46" t="s">
        <v>40</v>
      </c>
      <c r="B163" s="117" t="s">
        <v>19</v>
      </c>
      <c r="C163" s="117" t="s">
        <v>19</v>
      </c>
      <c r="D163" s="117" t="s">
        <v>19</v>
      </c>
      <c r="E163" s="117" t="s">
        <v>19</v>
      </c>
      <c r="F163" s="117" t="s">
        <v>19</v>
      </c>
      <c r="G163" s="117" t="s">
        <v>19</v>
      </c>
      <c r="H163" s="118" t="s">
        <v>19</v>
      </c>
      <c r="I163" s="117" t="s">
        <v>19</v>
      </c>
      <c r="J163" s="117" t="s">
        <v>19</v>
      </c>
      <c r="K163" s="117" t="s">
        <v>19</v>
      </c>
      <c r="L163" s="117" t="s">
        <v>19</v>
      </c>
      <c r="M163" s="118" t="s">
        <v>19</v>
      </c>
      <c r="N163" s="117" t="s">
        <v>19</v>
      </c>
      <c r="O163" s="117" t="s">
        <v>19</v>
      </c>
      <c r="P163" s="136" t="s">
        <v>19</v>
      </c>
      <c r="Q163" s="14"/>
    </row>
    <row r="164" spans="1:17" ht="12.75" customHeight="1">
      <c r="A164" s="46" t="s">
        <v>41</v>
      </c>
      <c r="B164" s="117" t="s">
        <v>19</v>
      </c>
      <c r="C164" s="117" t="s">
        <v>19</v>
      </c>
      <c r="D164" s="117" t="s">
        <v>19</v>
      </c>
      <c r="E164" s="117" t="s">
        <v>19</v>
      </c>
      <c r="F164" s="117" t="s">
        <v>19</v>
      </c>
      <c r="G164" s="117" t="s">
        <v>19</v>
      </c>
      <c r="H164" s="118" t="s">
        <v>19</v>
      </c>
      <c r="I164" s="117" t="s">
        <v>19</v>
      </c>
      <c r="J164" s="117" t="s">
        <v>19</v>
      </c>
      <c r="K164" s="117" t="s">
        <v>19</v>
      </c>
      <c r="L164" s="117" t="s">
        <v>19</v>
      </c>
      <c r="M164" s="118">
        <v>10</v>
      </c>
      <c r="N164" s="117" t="s">
        <v>19</v>
      </c>
      <c r="O164" s="117">
        <f>SUM(L164:N164)</f>
        <v>10</v>
      </c>
      <c r="P164" s="136">
        <f>SUM(L164:N164)*2300</f>
        <v>23000</v>
      </c>
      <c r="Q164" s="14"/>
    </row>
    <row r="165" spans="1:17" ht="12.75" customHeight="1">
      <c r="A165" s="47" t="s">
        <v>42</v>
      </c>
      <c r="B165" s="122" t="s">
        <v>19</v>
      </c>
      <c r="C165" s="122" t="s">
        <v>19</v>
      </c>
      <c r="D165" s="122" t="s">
        <v>19</v>
      </c>
      <c r="E165" s="122" t="s">
        <v>19</v>
      </c>
      <c r="F165" s="122" t="s">
        <v>19</v>
      </c>
      <c r="G165" s="122" t="s">
        <v>19</v>
      </c>
      <c r="H165" s="123" t="s">
        <v>19</v>
      </c>
      <c r="I165" s="122" t="s">
        <v>19</v>
      </c>
      <c r="J165" s="122" t="s">
        <v>19</v>
      </c>
      <c r="K165" s="122" t="s">
        <v>19</v>
      </c>
      <c r="L165" s="122" t="s">
        <v>19</v>
      </c>
      <c r="M165" s="123" t="s">
        <v>19</v>
      </c>
      <c r="N165" s="122" t="s">
        <v>19</v>
      </c>
      <c r="O165" s="122" t="s">
        <v>19</v>
      </c>
      <c r="P165" s="137" t="s">
        <v>19</v>
      </c>
      <c r="Q165" s="14"/>
    </row>
    <row r="166" spans="1:17" ht="12.75" customHeight="1">
      <c r="A166" s="45" t="s">
        <v>43</v>
      </c>
      <c r="B166" s="117" t="s">
        <v>19</v>
      </c>
      <c r="C166" s="117" t="s">
        <v>19</v>
      </c>
      <c r="D166" s="117" t="s">
        <v>19</v>
      </c>
      <c r="E166" s="117" t="s">
        <v>19</v>
      </c>
      <c r="F166" s="117" t="s">
        <v>19</v>
      </c>
      <c r="G166" s="117" t="s">
        <v>19</v>
      </c>
      <c r="H166" s="118" t="s">
        <v>19</v>
      </c>
      <c r="I166" s="117" t="s">
        <v>19</v>
      </c>
      <c r="J166" s="117" t="s">
        <v>19</v>
      </c>
      <c r="K166" s="117" t="s">
        <v>19</v>
      </c>
      <c r="L166" s="117" t="s">
        <v>19</v>
      </c>
      <c r="M166" s="118" t="s">
        <v>19</v>
      </c>
      <c r="N166" s="117" t="s">
        <v>19</v>
      </c>
      <c r="O166" s="117" t="s">
        <v>19</v>
      </c>
      <c r="P166" s="136" t="s">
        <v>19</v>
      </c>
      <c r="Q166" s="14"/>
    </row>
    <row r="167" spans="1:17" ht="12.75" customHeight="1">
      <c r="A167" s="46" t="s">
        <v>44</v>
      </c>
      <c r="B167" s="117" t="s">
        <v>19</v>
      </c>
      <c r="C167" s="117" t="s">
        <v>19</v>
      </c>
      <c r="D167" s="117" t="s">
        <v>19</v>
      </c>
      <c r="E167" s="117" t="s">
        <v>19</v>
      </c>
      <c r="F167" s="117" t="s">
        <v>19</v>
      </c>
      <c r="G167" s="117" t="s">
        <v>19</v>
      </c>
      <c r="H167" s="118" t="s">
        <v>19</v>
      </c>
      <c r="I167" s="117" t="s">
        <v>19</v>
      </c>
      <c r="J167" s="117" t="s">
        <v>19</v>
      </c>
      <c r="K167" s="117" t="s">
        <v>19</v>
      </c>
      <c r="L167" s="117" t="s">
        <v>19</v>
      </c>
      <c r="M167" s="118" t="s">
        <v>19</v>
      </c>
      <c r="N167" s="117" t="s">
        <v>19</v>
      </c>
      <c r="O167" s="117" t="s">
        <v>19</v>
      </c>
      <c r="P167" s="136" t="s">
        <v>19</v>
      </c>
      <c r="Q167" s="14"/>
    </row>
    <row r="168" spans="1:17" ht="12.75" customHeight="1">
      <c r="A168" s="46" t="s">
        <v>45</v>
      </c>
      <c r="B168" s="117" t="s">
        <v>19</v>
      </c>
      <c r="C168" s="117" t="s">
        <v>19</v>
      </c>
      <c r="D168" s="117" t="s">
        <v>19</v>
      </c>
      <c r="E168" s="117" t="s">
        <v>19</v>
      </c>
      <c r="F168" s="117" t="s">
        <v>19</v>
      </c>
      <c r="G168" s="117" t="s">
        <v>19</v>
      </c>
      <c r="H168" s="118" t="s">
        <v>19</v>
      </c>
      <c r="I168" s="117" t="s">
        <v>19</v>
      </c>
      <c r="J168" s="117" t="s">
        <v>19</v>
      </c>
      <c r="K168" s="117" t="s">
        <v>19</v>
      </c>
      <c r="L168" s="117" t="s">
        <v>19</v>
      </c>
      <c r="M168" s="118" t="s">
        <v>19</v>
      </c>
      <c r="N168" s="117" t="s">
        <v>19</v>
      </c>
      <c r="O168" s="117" t="s">
        <v>19</v>
      </c>
      <c r="P168" s="136" t="s">
        <v>19</v>
      </c>
      <c r="Q168" s="14"/>
    </row>
    <row r="169" spans="1:17" ht="12.75" customHeight="1">
      <c r="A169" s="46" t="s">
        <v>46</v>
      </c>
      <c r="B169" s="117" t="s">
        <v>19</v>
      </c>
      <c r="C169" s="117" t="s">
        <v>19</v>
      </c>
      <c r="D169" s="117" t="s">
        <v>19</v>
      </c>
      <c r="E169" s="117" t="s">
        <v>19</v>
      </c>
      <c r="F169" s="117" t="s">
        <v>19</v>
      </c>
      <c r="G169" s="117" t="s">
        <v>19</v>
      </c>
      <c r="H169" s="118" t="s">
        <v>19</v>
      </c>
      <c r="I169" s="117" t="s">
        <v>19</v>
      </c>
      <c r="J169" s="117" t="s">
        <v>19</v>
      </c>
      <c r="K169" s="117" t="s">
        <v>19</v>
      </c>
      <c r="L169" s="117" t="s">
        <v>19</v>
      </c>
      <c r="M169" s="118" t="s">
        <v>19</v>
      </c>
      <c r="N169" s="117" t="s">
        <v>19</v>
      </c>
      <c r="O169" s="117" t="s">
        <v>19</v>
      </c>
      <c r="P169" s="136" t="s">
        <v>19</v>
      </c>
      <c r="Q169" s="14"/>
    </row>
    <row r="170" spans="1:17" ht="12.75" customHeight="1">
      <c r="A170" s="47" t="s">
        <v>47</v>
      </c>
      <c r="B170" s="122" t="s">
        <v>19</v>
      </c>
      <c r="C170" s="122" t="s">
        <v>19</v>
      </c>
      <c r="D170" s="122" t="s">
        <v>19</v>
      </c>
      <c r="E170" s="122" t="s">
        <v>19</v>
      </c>
      <c r="F170" s="122" t="s">
        <v>19</v>
      </c>
      <c r="G170" s="122" t="s">
        <v>19</v>
      </c>
      <c r="H170" s="123" t="s">
        <v>19</v>
      </c>
      <c r="I170" s="122" t="s">
        <v>19</v>
      </c>
      <c r="J170" s="122" t="s">
        <v>19</v>
      </c>
      <c r="K170" s="122" t="s">
        <v>19</v>
      </c>
      <c r="L170" s="122">
        <v>29</v>
      </c>
      <c r="M170" s="123">
        <v>48</v>
      </c>
      <c r="N170" s="122" t="s">
        <v>19</v>
      </c>
      <c r="O170" s="122">
        <f>SUM(L170:N170)</f>
        <v>77</v>
      </c>
      <c r="P170" s="137">
        <f>SUM(L170:N170)*2300</f>
        <v>177100</v>
      </c>
      <c r="Q170" s="14"/>
    </row>
    <row r="171" spans="1:17" ht="12.75" customHeight="1">
      <c r="A171" s="45" t="s">
        <v>48</v>
      </c>
      <c r="B171" s="117" t="s">
        <v>19</v>
      </c>
      <c r="C171" s="117" t="s">
        <v>19</v>
      </c>
      <c r="D171" s="117" t="s">
        <v>19</v>
      </c>
      <c r="E171" s="117" t="s">
        <v>19</v>
      </c>
      <c r="F171" s="117" t="s">
        <v>19</v>
      </c>
      <c r="G171" s="117" t="s">
        <v>19</v>
      </c>
      <c r="H171" s="118" t="s">
        <v>19</v>
      </c>
      <c r="I171" s="117" t="s">
        <v>19</v>
      </c>
      <c r="J171" s="117" t="s">
        <v>19</v>
      </c>
      <c r="K171" s="117" t="s">
        <v>19</v>
      </c>
      <c r="L171" s="117" t="s">
        <v>19</v>
      </c>
      <c r="M171" s="118" t="s">
        <v>19</v>
      </c>
      <c r="N171" s="117" t="s">
        <v>19</v>
      </c>
      <c r="O171" s="117" t="s">
        <v>19</v>
      </c>
      <c r="P171" s="136" t="s">
        <v>19</v>
      </c>
      <c r="Q171" s="14"/>
    </row>
    <row r="172" spans="1:17" ht="12.75" customHeight="1">
      <c r="A172" s="46" t="s">
        <v>49</v>
      </c>
      <c r="B172" s="117" t="s">
        <v>19</v>
      </c>
      <c r="C172" s="117">
        <v>1</v>
      </c>
      <c r="D172" s="117" t="s">
        <v>19</v>
      </c>
      <c r="E172" s="117">
        <f>SUM(B172:D172)</f>
        <v>1</v>
      </c>
      <c r="F172" s="117">
        <f>SUM(B172:D172)*2500</f>
        <v>2500</v>
      </c>
      <c r="G172" s="117" t="s">
        <v>19</v>
      </c>
      <c r="H172" s="118" t="s">
        <v>19</v>
      </c>
      <c r="I172" s="117" t="s">
        <v>19</v>
      </c>
      <c r="J172" s="117" t="s">
        <v>19</v>
      </c>
      <c r="K172" s="117" t="s">
        <v>19</v>
      </c>
      <c r="L172" s="117" t="s">
        <v>19</v>
      </c>
      <c r="M172" s="118" t="s">
        <v>19</v>
      </c>
      <c r="N172" s="117" t="s">
        <v>19</v>
      </c>
      <c r="O172" s="117" t="s">
        <v>19</v>
      </c>
      <c r="P172" s="136" t="s">
        <v>19</v>
      </c>
      <c r="Q172" s="14"/>
    </row>
    <row r="173" spans="1:17" ht="12.75" customHeight="1">
      <c r="A173" s="46" t="s">
        <v>50</v>
      </c>
      <c r="B173" s="117" t="s">
        <v>19</v>
      </c>
      <c r="C173" s="117" t="s">
        <v>19</v>
      </c>
      <c r="D173" s="117" t="s">
        <v>19</v>
      </c>
      <c r="E173" s="117" t="s">
        <v>19</v>
      </c>
      <c r="F173" s="117" t="s">
        <v>19</v>
      </c>
      <c r="G173" s="117" t="s">
        <v>19</v>
      </c>
      <c r="H173" s="118" t="s">
        <v>19</v>
      </c>
      <c r="I173" s="117" t="s">
        <v>19</v>
      </c>
      <c r="J173" s="117" t="s">
        <v>19</v>
      </c>
      <c r="K173" s="117" t="s">
        <v>19</v>
      </c>
      <c r="L173" s="117" t="s">
        <v>19</v>
      </c>
      <c r="M173" s="118" t="s">
        <v>19</v>
      </c>
      <c r="N173" s="117" t="s">
        <v>19</v>
      </c>
      <c r="O173" s="117" t="s">
        <v>19</v>
      </c>
      <c r="P173" s="136" t="s">
        <v>19</v>
      </c>
      <c r="Q173" s="14"/>
    </row>
    <row r="174" spans="1:17" ht="12.75" customHeight="1">
      <c r="A174" s="46" t="s">
        <v>51</v>
      </c>
      <c r="B174" s="117" t="s">
        <v>19</v>
      </c>
      <c r="C174" s="117" t="s">
        <v>19</v>
      </c>
      <c r="D174" s="117" t="s">
        <v>19</v>
      </c>
      <c r="E174" s="117" t="s">
        <v>19</v>
      </c>
      <c r="F174" s="117" t="s">
        <v>19</v>
      </c>
      <c r="G174" s="117" t="s">
        <v>19</v>
      </c>
      <c r="H174" s="118" t="s">
        <v>19</v>
      </c>
      <c r="I174" s="117" t="s">
        <v>19</v>
      </c>
      <c r="J174" s="117" t="s">
        <v>19</v>
      </c>
      <c r="K174" s="117" t="s">
        <v>19</v>
      </c>
      <c r="L174" s="117" t="s">
        <v>19</v>
      </c>
      <c r="M174" s="118" t="s">
        <v>19</v>
      </c>
      <c r="N174" s="117" t="s">
        <v>19</v>
      </c>
      <c r="O174" s="117" t="s">
        <v>19</v>
      </c>
      <c r="P174" s="136" t="s">
        <v>19</v>
      </c>
      <c r="Q174" s="14"/>
    </row>
    <row r="175" spans="1:17" ht="12.75" customHeight="1">
      <c r="A175" s="47" t="s">
        <v>52</v>
      </c>
      <c r="B175" s="122" t="s">
        <v>19</v>
      </c>
      <c r="C175" s="122" t="s">
        <v>19</v>
      </c>
      <c r="D175" s="122" t="s">
        <v>19</v>
      </c>
      <c r="E175" s="122" t="s">
        <v>19</v>
      </c>
      <c r="F175" s="122" t="s">
        <v>19</v>
      </c>
      <c r="G175" s="122" t="s">
        <v>19</v>
      </c>
      <c r="H175" s="123" t="s">
        <v>19</v>
      </c>
      <c r="I175" s="122" t="s">
        <v>19</v>
      </c>
      <c r="J175" s="122" t="s">
        <v>19</v>
      </c>
      <c r="K175" s="122" t="s">
        <v>19</v>
      </c>
      <c r="L175" s="122" t="s">
        <v>19</v>
      </c>
      <c r="M175" s="123" t="s">
        <v>19</v>
      </c>
      <c r="N175" s="122" t="s">
        <v>19</v>
      </c>
      <c r="O175" s="122" t="s">
        <v>19</v>
      </c>
      <c r="P175" s="137" t="s">
        <v>19</v>
      </c>
      <c r="Q175" s="14"/>
    </row>
    <row r="176" spans="1:17" ht="12.75" customHeight="1">
      <c r="A176" s="45" t="s">
        <v>53</v>
      </c>
      <c r="B176" s="117" t="s">
        <v>19</v>
      </c>
      <c r="C176" s="117" t="s">
        <v>19</v>
      </c>
      <c r="D176" s="117" t="s">
        <v>19</v>
      </c>
      <c r="E176" s="117" t="s">
        <v>19</v>
      </c>
      <c r="F176" s="117" t="s">
        <v>19</v>
      </c>
      <c r="G176" s="117" t="s">
        <v>19</v>
      </c>
      <c r="H176" s="118" t="s">
        <v>19</v>
      </c>
      <c r="I176" s="117" t="s">
        <v>19</v>
      </c>
      <c r="J176" s="117" t="s">
        <v>19</v>
      </c>
      <c r="K176" s="117" t="s">
        <v>19</v>
      </c>
      <c r="L176" s="117">
        <v>1</v>
      </c>
      <c r="M176" s="118">
        <v>1</v>
      </c>
      <c r="N176" s="117" t="s">
        <v>19</v>
      </c>
      <c r="O176" s="117">
        <f>SUM(L176:N176)</f>
        <v>2</v>
      </c>
      <c r="P176" s="136">
        <f>SUM(L176:N176)*2300</f>
        <v>4600</v>
      </c>
      <c r="Q176" s="14"/>
    </row>
    <row r="177" spans="1:17" ht="12.75" customHeight="1">
      <c r="A177" s="46" t="s">
        <v>54</v>
      </c>
      <c r="B177" s="117" t="s">
        <v>19</v>
      </c>
      <c r="C177" s="117" t="s">
        <v>19</v>
      </c>
      <c r="D177" s="117" t="s">
        <v>19</v>
      </c>
      <c r="E177" s="117" t="s">
        <v>19</v>
      </c>
      <c r="F177" s="117" t="s">
        <v>19</v>
      </c>
      <c r="G177" s="117" t="s">
        <v>19</v>
      </c>
      <c r="H177" s="118" t="s">
        <v>19</v>
      </c>
      <c r="I177" s="117" t="s">
        <v>19</v>
      </c>
      <c r="J177" s="117" t="s">
        <v>19</v>
      </c>
      <c r="K177" s="117" t="s">
        <v>19</v>
      </c>
      <c r="L177" s="118" t="s">
        <v>19</v>
      </c>
      <c r="M177" s="118" t="s">
        <v>19</v>
      </c>
      <c r="N177" s="117" t="s">
        <v>19</v>
      </c>
      <c r="O177" s="117" t="s">
        <v>19</v>
      </c>
      <c r="P177" s="136" t="s">
        <v>19</v>
      </c>
      <c r="Q177" s="14"/>
    </row>
    <row r="178" spans="1:17" ht="12.75" customHeight="1">
      <c r="A178" s="46" t="s">
        <v>55</v>
      </c>
      <c r="B178" s="117" t="s">
        <v>19</v>
      </c>
      <c r="C178" s="117" t="s">
        <v>19</v>
      </c>
      <c r="D178" s="117" t="s">
        <v>19</v>
      </c>
      <c r="E178" s="117" t="s">
        <v>19</v>
      </c>
      <c r="F178" s="117" t="s">
        <v>19</v>
      </c>
      <c r="G178" s="117" t="s">
        <v>19</v>
      </c>
      <c r="H178" s="118">
        <v>5</v>
      </c>
      <c r="I178" s="117" t="s">
        <v>19</v>
      </c>
      <c r="J178" s="117">
        <f>SUM(G178:I178)</f>
        <v>5</v>
      </c>
      <c r="K178" s="117">
        <f>SUM(G178:I178)*2410</f>
        <v>12050</v>
      </c>
      <c r="L178" s="117" t="s">
        <v>19</v>
      </c>
      <c r="M178" s="118">
        <v>2</v>
      </c>
      <c r="N178" s="117" t="s">
        <v>19</v>
      </c>
      <c r="O178" s="117">
        <f>SUM(L178:N178)</f>
        <v>2</v>
      </c>
      <c r="P178" s="136">
        <f>SUM(L178:N178)*2300</f>
        <v>4600</v>
      </c>
      <c r="Q178" s="14"/>
    </row>
    <row r="179" spans="1:17" ht="12.75" customHeight="1">
      <c r="A179" s="46" t="s">
        <v>56</v>
      </c>
      <c r="B179" s="117" t="s">
        <v>19</v>
      </c>
      <c r="C179" s="117" t="s">
        <v>19</v>
      </c>
      <c r="D179" s="117" t="s">
        <v>19</v>
      </c>
      <c r="E179" s="117" t="s">
        <v>19</v>
      </c>
      <c r="F179" s="117" t="s">
        <v>19</v>
      </c>
      <c r="G179" s="117" t="s">
        <v>19</v>
      </c>
      <c r="H179" s="118" t="s">
        <v>19</v>
      </c>
      <c r="I179" s="117" t="s">
        <v>19</v>
      </c>
      <c r="J179" s="117" t="s">
        <v>19</v>
      </c>
      <c r="K179" s="117" t="s">
        <v>19</v>
      </c>
      <c r="L179" s="117" t="s">
        <v>19</v>
      </c>
      <c r="M179" s="118" t="s">
        <v>19</v>
      </c>
      <c r="N179" s="117" t="s">
        <v>19</v>
      </c>
      <c r="O179" s="117" t="s">
        <v>19</v>
      </c>
      <c r="P179" s="136" t="s">
        <v>19</v>
      </c>
      <c r="Q179" s="14"/>
    </row>
    <row r="180" spans="1:17" ht="12.75" customHeight="1">
      <c r="A180" s="47" t="s">
        <v>57</v>
      </c>
      <c r="B180" s="122" t="s">
        <v>19</v>
      </c>
      <c r="C180" s="122" t="s">
        <v>19</v>
      </c>
      <c r="D180" s="122" t="s">
        <v>19</v>
      </c>
      <c r="E180" s="122" t="s">
        <v>19</v>
      </c>
      <c r="F180" s="122" t="s">
        <v>19</v>
      </c>
      <c r="G180" s="122" t="s">
        <v>19</v>
      </c>
      <c r="H180" s="123" t="s">
        <v>19</v>
      </c>
      <c r="I180" s="122" t="s">
        <v>19</v>
      </c>
      <c r="J180" s="122" t="s">
        <v>19</v>
      </c>
      <c r="K180" s="122" t="s">
        <v>19</v>
      </c>
      <c r="L180" s="122" t="s">
        <v>19</v>
      </c>
      <c r="M180" s="123" t="s">
        <v>19</v>
      </c>
      <c r="N180" s="122" t="s">
        <v>19</v>
      </c>
      <c r="O180" s="122" t="s">
        <v>19</v>
      </c>
      <c r="P180" s="137" t="s">
        <v>19</v>
      </c>
      <c r="Q180" s="14"/>
    </row>
    <row r="181" spans="1:17" ht="12.75" customHeight="1">
      <c r="A181" s="45" t="s">
        <v>58</v>
      </c>
      <c r="B181" s="117" t="s">
        <v>19</v>
      </c>
      <c r="C181" s="117" t="s">
        <v>19</v>
      </c>
      <c r="D181" s="117" t="s">
        <v>19</v>
      </c>
      <c r="E181" s="117" t="s">
        <v>19</v>
      </c>
      <c r="F181" s="117" t="s">
        <v>19</v>
      </c>
      <c r="G181" s="117" t="s">
        <v>19</v>
      </c>
      <c r="H181" s="118" t="s">
        <v>19</v>
      </c>
      <c r="I181" s="117" t="s">
        <v>19</v>
      </c>
      <c r="J181" s="117" t="s">
        <v>19</v>
      </c>
      <c r="K181" s="117" t="s">
        <v>19</v>
      </c>
      <c r="L181" s="117" t="s">
        <v>19</v>
      </c>
      <c r="M181" s="118" t="s">
        <v>19</v>
      </c>
      <c r="N181" s="117" t="s">
        <v>19</v>
      </c>
      <c r="O181" s="117" t="s">
        <v>19</v>
      </c>
      <c r="P181" s="136" t="s">
        <v>19</v>
      </c>
      <c r="Q181" s="14"/>
    </row>
    <row r="182" spans="1:17" ht="12.75" customHeight="1">
      <c r="A182" s="46" t="s">
        <v>59</v>
      </c>
      <c r="B182" s="117" t="s">
        <v>19</v>
      </c>
      <c r="C182" s="117" t="s">
        <v>19</v>
      </c>
      <c r="D182" s="117" t="s">
        <v>19</v>
      </c>
      <c r="E182" s="117" t="s">
        <v>19</v>
      </c>
      <c r="F182" s="117" t="s">
        <v>19</v>
      </c>
      <c r="G182" s="117" t="s">
        <v>19</v>
      </c>
      <c r="H182" s="118" t="s">
        <v>19</v>
      </c>
      <c r="I182" s="117" t="s">
        <v>19</v>
      </c>
      <c r="J182" s="117" t="s">
        <v>19</v>
      </c>
      <c r="K182" s="117" t="s">
        <v>19</v>
      </c>
      <c r="L182" s="117" t="s">
        <v>19</v>
      </c>
      <c r="M182" s="118" t="s">
        <v>19</v>
      </c>
      <c r="N182" s="117" t="s">
        <v>19</v>
      </c>
      <c r="O182" s="117" t="s">
        <v>19</v>
      </c>
      <c r="P182" s="136" t="s">
        <v>19</v>
      </c>
      <c r="Q182" s="14"/>
    </row>
    <row r="183" spans="1:17" ht="12.75" customHeight="1">
      <c r="A183" s="46" t="s">
        <v>60</v>
      </c>
      <c r="B183" s="117" t="s">
        <v>19</v>
      </c>
      <c r="C183" s="117" t="s">
        <v>19</v>
      </c>
      <c r="D183" s="117" t="s">
        <v>19</v>
      </c>
      <c r="E183" s="117" t="s">
        <v>19</v>
      </c>
      <c r="F183" s="117" t="s">
        <v>19</v>
      </c>
      <c r="G183" s="117" t="s">
        <v>19</v>
      </c>
      <c r="H183" s="118" t="s">
        <v>19</v>
      </c>
      <c r="I183" s="117" t="s">
        <v>19</v>
      </c>
      <c r="J183" s="117" t="s">
        <v>19</v>
      </c>
      <c r="K183" s="117" t="s">
        <v>19</v>
      </c>
      <c r="L183" s="117" t="s">
        <v>19</v>
      </c>
      <c r="M183" s="118" t="s">
        <v>19</v>
      </c>
      <c r="N183" s="117" t="s">
        <v>19</v>
      </c>
      <c r="O183" s="117" t="s">
        <v>19</v>
      </c>
      <c r="P183" s="136" t="s">
        <v>19</v>
      </c>
      <c r="Q183" s="14"/>
    </row>
    <row r="184" spans="1:17" ht="12.75" customHeight="1">
      <c r="A184" s="46" t="s">
        <v>61</v>
      </c>
      <c r="B184" s="117" t="s">
        <v>19</v>
      </c>
      <c r="C184" s="117" t="s">
        <v>19</v>
      </c>
      <c r="D184" s="117" t="s">
        <v>19</v>
      </c>
      <c r="E184" s="117" t="s">
        <v>19</v>
      </c>
      <c r="F184" s="117" t="s">
        <v>19</v>
      </c>
      <c r="G184" s="117" t="s">
        <v>19</v>
      </c>
      <c r="H184" s="118" t="s">
        <v>19</v>
      </c>
      <c r="I184" s="117" t="s">
        <v>19</v>
      </c>
      <c r="J184" s="117" t="s">
        <v>19</v>
      </c>
      <c r="K184" s="117" t="s">
        <v>19</v>
      </c>
      <c r="L184" s="117" t="s">
        <v>19</v>
      </c>
      <c r="M184" s="118" t="s">
        <v>19</v>
      </c>
      <c r="N184" s="117" t="s">
        <v>19</v>
      </c>
      <c r="O184" s="117" t="s">
        <v>19</v>
      </c>
      <c r="P184" s="136" t="s">
        <v>19</v>
      </c>
      <c r="Q184" s="14"/>
    </row>
    <row r="185" spans="1:17" ht="12.75" customHeight="1">
      <c r="A185" s="47" t="s">
        <v>62</v>
      </c>
      <c r="B185" s="122" t="s">
        <v>19</v>
      </c>
      <c r="C185" s="122" t="s">
        <v>19</v>
      </c>
      <c r="D185" s="122" t="s">
        <v>19</v>
      </c>
      <c r="E185" s="122" t="s">
        <v>19</v>
      </c>
      <c r="F185" s="122" t="s">
        <v>19</v>
      </c>
      <c r="G185" s="122" t="s">
        <v>19</v>
      </c>
      <c r="H185" s="123" t="s">
        <v>19</v>
      </c>
      <c r="I185" s="122" t="s">
        <v>19</v>
      </c>
      <c r="J185" s="122" t="s">
        <v>19</v>
      </c>
      <c r="K185" s="122" t="s">
        <v>19</v>
      </c>
      <c r="L185" s="122" t="s">
        <v>19</v>
      </c>
      <c r="M185" s="123" t="s">
        <v>19</v>
      </c>
      <c r="N185" s="122" t="s">
        <v>19</v>
      </c>
      <c r="O185" s="122" t="s">
        <v>19</v>
      </c>
      <c r="P185" s="137" t="s">
        <v>19</v>
      </c>
      <c r="Q185" s="14"/>
    </row>
    <row r="186" spans="1:17" ht="12.75" customHeight="1">
      <c r="A186" s="46" t="s">
        <v>63</v>
      </c>
      <c r="B186" s="117" t="s">
        <v>19</v>
      </c>
      <c r="C186" s="117" t="s">
        <v>19</v>
      </c>
      <c r="D186" s="117" t="s">
        <v>19</v>
      </c>
      <c r="E186" s="117" t="s">
        <v>19</v>
      </c>
      <c r="F186" s="117" t="s">
        <v>19</v>
      </c>
      <c r="G186" s="117" t="s">
        <v>19</v>
      </c>
      <c r="H186" s="118" t="s">
        <v>19</v>
      </c>
      <c r="I186" s="117" t="s">
        <v>19</v>
      </c>
      <c r="J186" s="117" t="s">
        <v>19</v>
      </c>
      <c r="K186" s="117" t="s">
        <v>19</v>
      </c>
      <c r="L186" s="117" t="s">
        <v>19</v>
      </c>
      <c r="M186" s="118" t="s">
        <v>19</v>
      </c>
      <c r="N186" s="117" t="s">
        <v>19</v>
      </c>
      <c r="O186" s="117" t="s">
        <v>19</v>
      </c>
      <c r="P186" s="136" t="s">
        <v>19</v>
      </c>
      <c r="Q186" s="14"/>
    </row>
    <row r="187" spans="1:17" ht="12.75" customHeight="1">
      <c r="A187" s="49" t="s">
        <v>64</v>
      </c>
      <c r="B187" s="125" t="s">
        <v>19</v>
      </c>
      <c r="C187" s="125" t="s">
        <v>19</v>
      </c>
      <c r="D187" s="125" t="s">
        <v>19</v>
      </c>
      <c r="E187" s="125" t="s">
        <v>19</v>
      </c>
      <c r="F187" s="125" t="s">
        <v>19</v>
      </c>
      <c r="G187" s="125" t="s">
        <v>19</v>
      </c>
      <c r="H187" s="126" t="s">
        <v>19</v>
      </c>
      <c r="I187" s="125" t="s">
        <v>19</v>
      </c>
      <c r="J187" s="125" t="s">
        <v>19</v>
      </c>
      <c r="K187" s="125" t="s">
        <v>19</v>
      </c>
      <c r="L187" s="125" t="s">
        <v>19</v>
      </c>
      <c r="M187" s="126" t="s">
        <v>19</v>
      </c>
      <c r="N187" s="125" t="s">
        <v>19</v>
      </c>
      <c r="O187" s="125" t="s">
        <v>19</v>
      </c>
      <c r="P187" s="139" t="s">
        <v>19</v>
      </c>
      <c r="Q187" s="14"/>
    </row>
    <row r="188" spans="1:16" ht="12.75" customHeight="1">
      <c r="A188" s="56"/>
      <c r="H188" s="54"/>
      <c r="J188" s="54"/>
      <c r="K188" s="54"/>
      <c r="L188" s="54"/>
      <c r="M188" s="54"/>
      <c r="N188" s="54"/>
      <c r="O188" s="54"/>
      <c r="P188" s="54"/>
    </row>
    <row r="193" ht="12.75" customHeight="1">
      <c r="A193" s="1" t="s">
        <v>0</v>
      </c>
    </row>
    <row r="194" spans="1:16" ht="12.75" customHeight="1">
      <c r="A194" s="4"/>
      <c r="B194" s="5" t="s">
        <v>111</v>
      </c>
      <c r="C194" s="6"/>
      <c r="D194" s="6"/>
      <c r="E194" s="6"/>
      <c r="F194" s="6"/>
      <c r="G194" s="6"/>
      <c r="H194" s="86"/>
      <c r="I194" s="6"/>
      <c r="J194" s="86"/>
      <c r="K194" s="4"/>
      <c r="L194" s="4"/>
      <c r="M194" s="4"/>
      <c r="N194" s="4"/>
      <c r="O194" s="4"/>
      <c r="P194" s="4"/>
    </row>
    <row r="195" spans="1:16" ht="12.75" customHeight="1">
      <c r="A195" s="7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9" t="s">
        <v>2</v>
      </c>
      <c r="P195" s="8"/>
    </row>
    <row r="196" spans="1:16" ht="12.75" customHeight="1">
      <c r="A196" s="10"/>
      <c r="B196" s="104"/>
      <c r="F196" s="143"/>
      <c r="G196" s="55"/>
      <c r="H196" s="54"/>
      <c r="J196" s="54"/>
      <c r="K196" s="54"/>
      <c r="L196" s="104"/>
      <c r="M196" s="54"/>
      <c r="N196" s="54"/>
      <c r="O196" s="54"/>
      <c r="P196" s="130"/>
    </row>
    <row r="197" spans="1:16" ht="12.75" customHeight="1">
      <c r="A197" s="15" t="s">
        <v>4</v>
      </c>
      <c r="B197" s="106" t="s">
        <v>112</v>
      </c>
      <c r="F197" s="105"/>
      <c r="G197" s="144" t="s">
        <v>113</v>
      </c>
      <c r="H197" s="54"/>
      <c r="J197" s="54"/>
      <c r="K197" s="54"/>
      <c r="L197" s="106" t="s">
        <v>114</v>
      </c>
      <c r="M197" s="54"/>
      <c r="N197" s="54"/>
      <c r="O197" s="54"/>
      <c r="P197" s="130"/>
    </row>
    <row r="198" spans="1:16" ht="12.75" customHeight="1">
      <c r="A198" s="19"/>
      <c r="B198" s="107"/>
      <c r="C198" s="108"/>
      <c r="D198" s="108"/>
      <c r="E198" s="108"/>
      <c r="F198" s="109"/>
      <c r="G198" s="108"/>
      <c r="H198" s="108"/>
      <c r="I198" s="108"/>
      <c r="J198" s="108"/>
      <c r="K198" s="108"/>
      <c r="L198" s="107"/>
      <c r="M198" s="108"/>
      <c r="N198" s="108"/>
      <c r="O198" s="108"/>
      <c r="P198" s="131"/>
    </row>
    <row r="199" spans="1:16" ht="12.75" customHeight="1">
      <c r="A199" s="23" t="s">
        <v>9</v>
      </c>
      <c r="B199" s="76" t="s">
        <v>95</v>
      </c>
      <c r="C199" s="76" t="s">
        <v>96</v>
      </c>
      <c r="D199" s="76" t="s">
        <v>97</v>
      </c>
      <c r="E199" s="76" t="s">
        <v>98</v>
      </c>
      <c r="F199" s="78" t="s">
        <v>99</v>
      </c>
      <c r="G199" s="145" t="s">
        <v>95</v>
      </c>
      <c r="H199" s="78" t="s">
        <v>96</v>
      </c>
      <c r="I199" s="76" t="s">
        <v>97</v>
      </c>
      <c r="J199" s="76" t="s">
        <v>98</v>
      </c>
      <c r="K199" s="76" t="s">
        <v>99</v>
      </c>
      <c r="L199" s="76" t="s">
        <v>95</v>
      </c>
      <c r="M199" s="76" t="s">
        <v>96</v>
      </c>
      <c r="N199" s="76" t="s">
        <v>97</v>
      </c>
      <c r="O199" s="76" t="s">
        <v>98</v>
      </c>
      <c r="P199" s="132" t="s">
        <v>99</v>
      </c>
    </row>
    <row r="200" spans="1:16" ht="12.75" customHeight="1">
      <c r="A200" s="23" t="s">
        <v>14</v>
      </c>
      <c r="B200" s="107"/>
      <c r="C200" s="107"/>
      <c r="D200" s="107"/>
      <c r="E200" s="107"/>
      <c r="F200" s="111"/>
      <c r="G200" s="108"/>
      <c r="H200" s="111"/>
      <c r="I200" s="107"/>
      <c r="J200" s="107"/>
      <c r="K200" s="107"/>
      <c r="L200" s="107"/>
      <c r="M200" s="107"/>
      <c r="N200" s="107"/>
      <c r="O200" s="107"/>
      <c r="P200" s="133"/>
    </row>
    <row r="201" spans="1:16" ht="12.75" customHeight="1">
      <c r="A201" s="30" t="s">
        <v>141</v>
      </c>
      <c r="B201" s="122" t="s">
        <v>19</v>
      </c>
      <c r="C201" s="122" t="s">
        <v>19</v>
      </c>
      <c r="D201" s="122" t="s">
        <v>19</v>
      </c>
      <c r="E201" s="122" t="s">
        <v>19</v>
      </c>
      <c r="F201" s="134" t="s">
        <v>19</v>
      </c>
      <c r="G201" s="141" t="s">
        <v>19</v>
      </c>
      <c r="H201" s="123">
        <v>3</v>
      </c>
      <c r="I201" s="122" t="s">
        <v>19</v>
      </c>
      <c r="J201" s="122">
        <v>3</v>
      </c>
      <c r="K201" s="122">
        <v>5700</v>
      </c>
      <c r="L201" s="122" t="s">
        <v>19</v>
      </c>
      <c r="M201" s="122" t="s">
        <v>19</v>
      </c>
      <c r="N201" s="122" t="s">
        <v>19</v>
      </c>
      <c r="O201" s="122" t="s">
        <v>19</v>
      </c>
      <c r="P201" s="135" t="s">
        <v>19</v>
      </c>
    </row>
    <row r="202" spans="1:16" ht="12.75" customHeight="1">
      <c r="A202" s="30" t="s">
        <v>129</v>
      </c>
      <c r="B202" s="122">
        <v>1</v>
      </c>
      <c r="C202" s="122">
        <v>5</v>
      </c>
      <c r="D202" s="122" t="s">
        <v>19</v>
      </c>
      <c r="E202" s="122">
        <v>6</v>
      </c>
      <c r="F202" s="134">
        <v>12000</v>
      </c>
      <c r="G202" s="141" t="s">
        <v>19</v>
      </c>
      <c r="H202" s="123" t="s">
        <v>19</v>
      </c>
      <c r="I202" s="122" t="s">
        <v>19</v>
      </c>
      <c r="J202" s="122" t="s">
        <v>19</v>
      </c>
      <c r="K202" s="122" t="s">
        <v>19</v>
      </c>
      <c r="L202" s="122" t="s">
        <v>19</v>
      </c>
      <c r="M202" s="122">
        <v>5</v>
      </c>
      <c r="N202" s="122" t="s">
        <v>19</v>
      </c>
      <c r="O202" s="122">
        <v>5</v>
      </c>
      <c r="P202" s="135">
        <v>8000</v>
      </c>
    </row>
    <row r="203" spans="1:16" ht="12.75" customHeight="1">
      <c r="A203" s="30" t="s">
        <v>16</v>
      </c>
      <c r="B203" s="122" t="s">
        <v>143</v>
      </c>
      <c r="C203" s="122">
        <f>SUM(C204:C250)</f>
        <v>3</v>
      </c>
      <c r="D203" s="122">
        <f>SUM(D204:D250)</f>
        <v>6</v>
      </c>
      <c r="E203" s="122">
        <f>SUM(B203:D203)</f>
        <v>9</v>
      </c>
      <c r="F203" s="134">
        <f>SUM(B203:D203)*2000</f>
        <v>18000</v>
      </c>
      <c r="G203" s="141" t="s">
        <v>143</v>
      </c>
      <c r="H203" s="123">
        <f>SUM(H204:H250)</f>
        <v>1</v>
      </c>
      <c r="I203" s="122" t="s">
        <v>143</v>
      </c>
      <c r="J203" s="122">
        <f>SUM(G203:I203)</f>
        <v>1</v>
      </c>
      <c r="K203" s="122">
        <f>SUM(G203:I203)*1900</f>
        <v>1900</v>
      </c>
      <c r="L203" s="122" t="s">
        <v>143</v>
      </c>
      <c r="M203" s="122">
        <f>SUM(M204:M250)</f>
        <v>5</v>
      </c>
      <c r="N203" s="122" t="s">
        <v>143</v>
      </c>
      <c r="O203" s="122">
        <f>SUM(L203:N203)</f>
        <v>5</v>
      </c>
      <c r="P203" s="135">
        <f>SUM(L203:N203)*1600</f>
        <v>8000</v>
      </c>
    </row>
    <row r="204" spans="1:16" ht="12.75" customHeight="1">
      <c r="A204" s="36" t="s">
        <v>17</v>
      </c>
      <c r="B204" s="117" t="s">
        <v>19</v>
      </c>
      <c r="C204" s="117" t="s">
        <v>19</v>
      </c>
      <c r="D204" s="117" t="s">
        <v>19</v>
      </c>
      <c r="E204" s="117" t="s">
        <v>19</v>
      </c>
      <c r="F204" s="138" t="s">
        <v>19</v>
      </c>
      <c r="G204" s="140" t="s">
        <v>19</v>
      </c>
      <c r="H204" s="118" t="s">
        <v>19</v>
      </c>
      <c r="I204" s="117" t="s">
        <v>19</v>
      </c>
      <c r="J204" s="117" t="s">
        <v>19</v>
      </c>
      <c r="K204" s="117" t="s">
        <v>19</v>
      </c>
      <c r="L204" s="117" t="s">
        <v>19</v>
      </c>
      <c r="M204" s="117" t="s">
        <v>19</v>
      </c>
      <c r="N204" s="117" t="s">
        <v>19</v>
      </c>
      <c r="O204" s="117" t="s">
        <v>19</v>
      </c>
      <c r="P204" s="136" t="s">
        <v>19</v>
      </c>
    </row>
    <row r="205" spans="1:16" ht="12.75" customHeight="1">
      <c r="A205" s="40" t="s">
        <v>18</v>
      </c>
      <c r="B205" s="117" t="s">
        <v>19</v>
      </c>
      <c r="C205" s="117" t="s">
        <v>19</v>
      </c>
      <c r="D205" s="117" t="s">
        <v>19</v>
      </c>
      <c r="E205" s="117" t="s">
        <v>19</v>
      </c>
      <c r="F205" s="118" t="s">
        <v>19</v>
      </c>
      <c r="G205" s="140" t="s">
        <v>19</v>
      </c>
      <c r="H205" s="118" t="s">
        <v>19</v>
      </c>
      <c r="I205" s="117" t="s">
        <v>19</v>
      </c>
      <c r="J205" s="117" t="s">
        <v>19</v>
      </c>
      <c r="K205" s="117" t="s">
        <v>19</v>
      </c>
      <c r="L205" s="117" t="s">
        <v>19</v>
      </c>
      <c r="M205" s="117" t="s">
        <v>19</v>
      </c>
      <c r="N205" s="117" t="s">
        <v>19</v>
      </c>
      <c r="O205" s="117" t="s">
        <v>19</v>
      </c>
      <c r="P205" s="136" t="s">
        <v>19</v>
      </c>
    </row>
    <row r="206" spans="1:16" ht="12.75" customHeight="1">
      <c r="A206" s="40" t="s">
        <v>20</v>
      </c>
      <c r="B206" s="117" t="s">
        <v>19</v>
      </c>
      <c r="C206" s="117" t="s">
        <v>19</v>
      </c>
      <c r="D206" s="117" t="s">
        <v>19</v>
      </c>
      <c r="E206" s="117" t="s">
        <v>19</v>
      </c>
      <c r="F206" s="118" t="s">
        <v>19</v>
      </c>
      <c r="G206" s="140" t="s">
        <v>19</v>
      </c>
      <c r="H206" s="118" t="s">
        <v>19</v>
      </c>
      <c r="I206" s="117" t="s">
        <v>19</v>
      </c>
      <c r="J206" s="117" t="s">
        <v>19</v>
      </c>
      <c r="K206" s="117" t="s">
        <v>19</v>
      </c>
      <c r="L206" s="117" t="s">
        <v>19</v>
      </c>
      <c r="M206" s="117" t="s">
        <v>19</v>
      </c>
      <c r="N206" s="117" t="s">
        <v>19</v>
      </c>
      <c r="O206" s="117" t="s">
        <v>19</v>
      </c>
      <c r="P206" s="136" t="s">
        <v>19</v>
      </c>
    </row>
    <row r="207" spans="1:16" ht="12.75" customHeight="1">
      <c r="A207" s="40" t="s">
        <v>21</v>
      </c>
      <c r="B207" s="117" t="s">
        <v>19</v>
      </c>
      <c r="C207" s="117" t="s">
        <v>19</v>
      </c>
      <c r="D207" s="117" t="s">
        <v>19</v>
      </c>
      <c r="E207" s="117" t="s">
        <v>19</v>
      </c>
      <c r="F207" s="118" t="s">
        <v>19</v>
      </c>
      <c r="G207" s="140" t="s">
        <v>19</v>
      </c>
      <c r="H207" s="118" t="s">
        <v>19</v>
      </c>
      <c r="I207" s="117" t="s">
        <v>19</v>
      </c>
      <c r="J207" s="117" t="s">
        <v>19</v>
      </c>
      <c r="K207" s="117" t="s">
        <v>19</v>
      </c>
      <c r="L207" s="117" t="s">
        <v>19</v>
      </c>
      <c r="M207" s="117" t="s">
        <v>19</v>
      </c>
      <c r="N207" s="117" t="s">
        <v>19</v>
      </c>
      <c r="O207" s="117" t="s">
        <v>19</v>
      </c>
      <c r="P207" s="136" t="s">
        <v>19</v>
      </c>
    </row>
    <row r="208" spans="1:16" ht="12.75" customHeight="1">
      <c r="A208" s="41" t="s">
        <v>22</v>
      </c>
      <c r="B208" s="122" t="s">
        <v>19</v>
      </c>
      <c r="C208" s="122" t="s">
        <v>19</v>
      </c>
      <c r="D208" s="122" t="s">
        <v>19</v>
      </c>
      <c r="E208" s="122" t="s">
        <v>19</v>
      </c>
      <c r="F208" s="123" t="s">
        <v>19</v>
      </c>
      <c r="G208" s="141" t="s">
        <v>19</v>
      </c>
      <c r="H208" s="123" t="s">
        <v>19</v>
      </c>
      <c r="I208" s="122" t="s">
        <v>19</v>
      </c>
      <c r="J208" s="122" t="s">
        <v>19</v>
      </c>
      <c r="K208" s="122" t="s">
        <v>19</v>
      </c>
      <c r="L208" s="122" t="s">
        <v>19</v>
      </c>
      <c r="M208" s="122" t="s">
        <v>19</v>
      </c>
      <c r="N208" s="122" t="s">
        <v>19</v>
      </c>
      <c r="O208" s="122" t="s">
        <v>19</v>
      </c>
      <c r="P208" s="137" t="s">
        <v>19</v>
      </c>
    </row>
    <row r="209" spans="1:16" ht="12.75" customHeight="1">
      <c r="A209" s="45" t="s">
        <v>23</v>
      </c>
      <c r="B209" s="117" t="s">
        <v>19</v>
      </c>
      <c r="C209" s="117" t="s">
        <v>19</v>
      </c>
      <c r="D209" s="117" t="s">
        <v>19</v>
      </c>
      <c r="E209" s="117" t="s">
        <v>19</v>
      </c>
      <c r="F209" s="138" t="s">
        <v>19</v>
      </c>
      <c r="G209" s="117" t="s">
        <v>19</v>
      </c>
      <c r="H209" s="118" t="s">
        <v>19</v>
      </c>
      <c r="I209" s="117" t="s">
        <v>19</v>
      </c>
      <c r="J209" s="117" t="s">
        <v>19</v>
      </c>
      <c r="K209" s="117" t="s">
        <v>19</v>
      </c>
      <c r="L209" s="117" t="s">
        <v>19</v>
      </c>
      <c r="M209" s="117" t="s">
        <v>19</v>
      </c>
      <c r="N209" s="117" t="s">
        <v>19</v>
      </c>
      <c r="O209" s="117" t="s">
        <v>19</v>
      </c>
      <c r="P209" s="136" t="s">
        <v>19</v>
      </c>
    </row>
    <row r="210" spans="1:16" ht="12.75" customHeight="1">
      <c r="A210" s="46" t="s">
        <v>24</v>
      </c>
      <c r="B210" s="117" t="s">
        <v>19</v>
      </c>
      <c r="C210" s="117" t="s">
        <v>19</v>
      </c>
      <c r="D210" s="117" t="s">
        <v>19</v>
      </c>
      <c r="E210" s="117" t="s">
        <v>19</v>
      </c>
      <c r="F210" s="118" t="s">
        <v>19</v>
      </c>
      <c r="G210" s="117" t="s">
        <v>19</v>
      </c>
      <c r="H210" s="118" t="s">
        <v>19</v>
      </c>
      <c r="I210" s="117" t="s">
        <v>19</v>
      </c>
      <c r="J210" s="117" t="s">
        <v>19</v>
      </c>
      <c r="K210" s="117" t="s">
        <v>19</v>
      </c>
      <c r="L210" s="117" t="s">
        <v>19</v>
      </c>
      <c r="M210" s="117" t="s">
        <v>19</v>
      </c>
      <c r="N210" s="117" t="s">
        <v>19</v>
      </c>
      <c r="O210" s="117" t="s">
        <v>19</v>
      </c>
      <c r="P210" s="136" t="s">
        <v>19</v>
      </c>
    </row>
    <row r="211" spans="1:16" ht="12.75" customHeight="1">
      <c r="A211" s="46" t="s">
        <v>25</v>
      </c>
      <c r="B211" s="117" t="s">
        <v>19</v>
      </c>
      <c r="C211" s="117" t="s">
        <v>19</v>
      </c>
      <c r="D211" s="117" t="s">
        <v>19</v>
      </c>
      <c r="E211" s="117" t="s">
        <v>19</v>
      </c>
      <c r="F211" s="118" t="s">
        <v>19</v>
      </c>
      <c r="G211" s="117" t="s">
        <v>19</v>
      </c>
      <c r="H211" s="118" t="s">
        <v>19</v>
      </c>
      <c r="I211" s="117" t="s">
        <v>19</v>
      </c>
      <c r="J211" s="117" t="s">
        <v>19</v>
      </c>
      <c r="K211" s="117" t="s">
        <v>19</v>
      </c>
      <c r="L211" s="117" t="s">
        <v>19</v>
      </c>
      <c r="M211" s="117" t="s">
        <v>19</v>
      </c>
      <c r="N211" s="117" t="s">
        <v>19</v>
      </c>
      <c r="O211" s="117" t="s">
        <v>19</v>
      </c>
      <c r="P211" s="136" t="s">
        <v>19</v>
      </c>
    </row>
    <row r="212" spans="1:16" ht="12.75" customHeight="1">
      <c r="A212" s="46" t="s">
        <v>26</v>
      </c>
      <c r="B212" s="117" t="s">
        <v>19</v>
      </c>
      <c r="C212" s="117" t="s">
        <v>19</v>
      </c>
      <c r="D212" s="117" t="s">
        <v>19</v>
      </c>
      <c r="E212" s="117" t="s">
        <v>19</v>
      </c>
      <c r="F212" s="118" t="s">
        <v>19</v>
      </c>
      <c r="G212" s="117" t="s">
        <v>19</v>
      </c>
      <c r="H212" s="118" t="s">
        <v>19</v>
      </c>
      <c r="I212" s="117" t="s">
        <v>19</v>
      </c>
      <c r="J212" s="117" t="s">
        <v>19</v>
      </c>
      <c r="K212" s="117" t="s">
        <v>19</v>
      </c>
      <c r="L212" s="117" t="s">
        <v>19</v>
      </c>
      <c r="M212" s="117" t="s">
        <v>19</v>
      </c>
      <c r="N212" s="117" t="s">
        <v>19</v>
      </c>
      <c r="O212" s="117" t="s">
        <v>19</v>
      </c>
      <c r="P212" s="136" t="s">
        <v>19</v>
      </c>
    </row>
    <row r="213" spans="1:16" ht="12.75" customHeight="1">
      <c r="A213" s="47" t="s">
        <v>27</v>
      </c>
      <c r="B213" s="122" t="s">
        <v>19</v>
      </c>
      <c r="C213" s="122" t="s">
        <v>19</v>
      </c>
      <c r="D213" s="122" t="s">
        <v>19</v>
      </c>
      <c r="E213" s="122" t="s">
        <v>19</v>
      </c>
      <c r="F213" s="123" t="s">
        <v>19</v>
      </c>
      <c r="G213" s="122" t="s">
        <v>19</v>
      </c>
      <c r="H213" s="123" t="s">
        <v>19</v>
      </c>
      <c r="I213" s="122" t="s">
        <v>19</v>
      </c>
      <c r="J213" s="122" t="s">
        <v>19</v>
      </c>
      <c r="K213" s="122" t="s">
        <v>19</v>
      </c>
      <c r="L213" s="122" t="s">
        <v>19</v>
      </c>
      <c r="M213" s="122" t="s">
        <v>19</v>
      </c>
      <c r="N213" s="122" t="s">
        <v>19</v>
      </c>
      <c r="O213" s="122" t="s">
        <v>19</v>
      </c>
      <c r="P213" s="137" t="s">
        <v>19</v>
      </c>
    </row>
    <row r="214" spans="1:16" ht="12.75" customHeight="1">
      <c r="A214" s="45" t="s">
        <v>28</v>
      </c>
      <c r="B214" s="117" t="s">
        <v>19</v>
      </c>
      <c r="C214" s="117" t="s">
        <v>19</v>
      </c>
      <c r="D214" s="117" t="s">
        <v>19</v>
      </c>
      <c r="E214" s="117" t="s">
        <v>19</v>
      </c>
      <c r="F214" s="138" t="s">
        <v>19</v>
      </c>
      <c r="G214" s="117" t="s">
        <v>19</v>
      </c>
      <c r="H214" s="118" t="s">
        <v>19</v>
      </c>
      <c r="I214" s="117" t="s">
        <v>19</v>
      </c>
      <c r="J214" s="117" t="s">
        <v>19</v>
      </c>
      <c r="K214" s="117" t="s">
        <v>19</v>
      </c>
      <c r="L214" s="117" t="s">
        <v>19</v>
      </c>
      <c r="M214" s="117">
        <v>5</v>
      </c>
      <c r="N214" s="117" t="s">
        <v>19</v>
      </c>
      <c r="O214" s="117">
        <f>SUM(L214:N214)</f>
        <v>5</v>
      </c>
      <c r="P214" s="136">
        <f>SUM(L214:N214)*1600</f>
        <v>8000</v>
      </c>
    </row>
    <row r="215" spans="1:16" ht="12.75" customHeight="1">
      <c r="A215" s="46" t="s">
        <v>29</v>
      </c>
      <c r="B215" s="117" t="s">
        <v>19</v>
      </c>
      <c r="C215" s="117" t="s">
        <v>19</v>
      </c>
      <c r="D215" s="117" t="s">
        <v>19</v>
      </c>
      <c r="E215" s="117" t="s">
        <v>19</v>
      </c>
      <c r="F215" s="118" t="s">
        <v>19</v>
      </c>
      <c r="G215" s="117" t="s">
        <v>19</v>
      </c>
      <c r="H215" s="118" t="s">
        <v>19</v>
      </c>
      <c r="I215" s="117" t="s">
        <v>19</v>
      </c>
      <c r="J215" s="117" t="s">
        <v>19</v>
      </c>
      <c r="K215" s="117" t="s">
        <v>19</v>
      </c>
      <c r="L215" s="117" t="s">
        <v>19</v>
      </c>
      <c r="M215" s="117" t="s">
        <v>19</v>
      </c>
      <c r="N215" s="117" t="s">
        <v>19</v>
      </c>
      <c r="O215" s="117" t="s">
        <v>19</v>
      </c>
      <c r="P215" s="136" t="s">
        <v>19</v>
      </c>
    </row>
    <row r="216" spans="1:16" ht="12.75" customHeight="1">
      <c r="A216" s="46" t="s">
        <v>30</v>
      </c>
      <c r="B216" s="117" t="s">
        <v>19</v>
      </c>
      <c r="C216" s="117" t="s">
        <v>19</v>
      </c>
      <c r="D216" s="117" t="s">
        <v>19</v>
      </c>
      <c r="E216" s="117" t="s">
        <v>19</v>
      </c>
      <c r="F216" s="118" t="s">
        <v>19</v>
      </c>
      <c r="G216" s="117" t="s">
        <v>19</v>
      </c>
      <c r="H216" s="118" t="s">
        <v>19</v>
      </c>
      <c r="I216" s="117" t="s">
        <v>19</v>
      </c>
      <c r="J216" s="117" t="s">
        <v>19</v>
      </c>
      <c r="K216" s="117" t="s">
        <v>19</v>
      </c>
      <c r="L216" s="117" t="s">
        <v>19</v>
      </c>
      <c r="M216" s="117" t="s">
        <v>19</v>
      </c>
      <c r="N216" s="117" t="s">
        <v>19</v>
      </c>
      <c r="O216" s="117" t="s">
        <v>19</v>
      </c>
      <c r="P216" s="136" t="s">
        <v>19</v>
      </c>
    </row>
    <row r="217" spans="1:16" ht="12.75" customHeight="1">
      <c r="A217" s="46" t="s">
        <v>31</v>
      </c>
      <c r="B217" s="117" t="s">
        <v>19</v>
      </c>
      <c r="C217" s="117" t="s">
        <v>19</v>
      </c>
      <c r="D217" s="117" t="s">
        <v>19</v>
      </c>
      <c r="E217" s="117" t="s">
        <v>19</v>
      </c>
      <c r="F217" s="118" t="s">
        <v>19</v>
      </c>
      <c r="G217" s="117" t="s">
        <v>19</v>
      </c>
      <c r="H217" s="118" t="s">
        <v>19</v>
      </c>
      <c r="I217" s="117" t="s">
        <v>19</v>
      </c>
      <c r="J217" s="117" t="s">
        <v>19</v>
      </c>
      <c r="K217" s="117" t="s">
        <v>19</v>
      </c>
      <c r="L217" s="117" t="s">
        <v>19</v>
      </c>
      <c r="M217" s="117" t="s">
        <v>19</v>
      </c>
      <c r="N217" s="117" t="s">
        <v>19</v>
      </c>
      <c r="O217" s="117" t="s">
        <v>19</v>
      </c>
      <c r="P217" s="136" t="s">
        <v>19</v>
      </c>
    </row>
    <row r="218" spans="1:16" ht="12.75" customHeight="1">
      <c r="A218" s="47" t="s">
        <v>32</v>
      </c>
      <c r="B218" s="122" t="s">
        <v>19</v>
      </c>
      <c r="C218" s="122" t="s">
        <v>19</v>
      </c>
      <c r="D218" s="122" t="s">
        <v>19</v>
      </c>
      <c r="E218" s="122" t="s">
        <v>19</v>
      </c>
      <c r="F218" s="123" t="s">
        <v>19</v>
      </c>
      <c r="G218" s="122" t="s">
        <v>19</v>
      </c>
      <c r="H218" s="123" t="s">
        <v>19</v>
      </c>
      <c r="I218" s="122" t="s">
        <v>19</v>
      </c>
      <c r="J218" s="122" t="s">
        <v>19</v>
      </c>
      <c r="K218" s="122" t="s">
        <v>19</v>
      </c>
      <c r="L218" s="122" t="s">
        <v>19</v>
      </c>
      <c r="M218" s="122" t="s">
        <v>19</v>
      </c>
      <c r="N218" s="122" t="s">
        <v>19</v>
      </c>
      <c r="O218" s="122" t="s">
        <v>19</v>
      </c>
      <c r="P218" s="137" t="s">
        <v>19</v>
      </c>
    </row>
    <row r="219" spans="1:16" ht="12.75" customHeight="1">
      <c r="A219" s="45" t="s">
        <v>33</v>
      </c>
      <c r="B219" s="117" t="s">
        <v>19</v>
      </c>
      <c r="C219" s="117" t="s">
        <v>19</v>
      </c>
      <c r="D219" s="117" t="s">
        <v>19</v>
      </c>
      <c r="E219" s="117" t="s">
        <v>19</v>
      </c>
      <c r="F219" s="138" t="s">
        <v>19</v>
      </c>
      <c r="G219" s="117" t="s">
        <v>19</v>
      </c>
      <c r="H219" s="118" t="s">
        <v>19</v>
      </c>
      <c r="I219" s="117" t="s">
        <v>19</v>
      </c>
      <c r="J219" s="117" t="s">
        <v>19</v>
      </c>
      <c r="K219" s="117" t="s">
        <v>19</v>
      </c>
      <c r="L219" s="117" t="s">
        <v>19</v>
      </c>
      <c r="M219" s="117" t="s">
        <v>19</v>
      </c>
      <c r="N219" s="117" t="s">
        <v>19</v>
      </c>
      <c r="O219" s="117" t="s">
        <v>19</v>
      </c>
      <c r="P219" s="136" t="s">
        <v>19</v>
      </c>
    </row>
    <row r="220" spans="1:16" ht="12.75" customHeight="1">
      <c r="A220" s="46" t="s">
        <v>34</v>
      </c>
      <c r="B220" s="117" t="s">
        <v>19</v>
      </c>
      <c r="C220" s="117" t="s">
        <v>19</v>
      </c>
      <c r="D220" s="117" t="s">
        <v>19</v>
      </c>
      <c r="E220" s="117" t="s">
        <v>19</v>
      </c>
      <c r="F220" s="118" t="s">
        <v>19</v>
      </c>
      <c r="G220" s="117" t="s">
        <v>19</v>
      </c>
      <c r="H220" s="118" t="s">
        <v>19</v>
      </c>
      <c r="I220" s="117" t="s">
        <v>19</v>
      </c>
      <c r="J220" s="117" t="s">
        <v>19</v>
      </c>
      <c r="K220" s="117" t="s">
        <v>19</v>
      </c>
      <c r="L220" s="117" t="s">
        <v>19</v>
      </c>
      <c r="M220" s="117" t="s">
        <v>19</v>
      </c>
      <c r="N220" s="117" t="s">
        <v>19</v>
      </c>
      <c r="O220" s="117" t="s">
        <v>19</v>
      </c>
      <c r="P220" s="136" t="s">
        <v>19</v>
      </c>
    </row>
    <row r="221" spans="1:16" ht="12.75" customHeight="1">
      <c r="A221" s="46" t="s">
        <v>35</v>
      </c>
      <c r="B221" s="117" t="s">
        <v>19</v>
      </c>
      <c r="C221" s="117" t="s">
        <v>19</v>
      </c>
      <c r="D221" s="117" t="s">
        <v>19</v>
      </c>
      <c r="E221" s="117" t="s">
        <v>19</v>
      </c>
      <c r="F221" s="118" t="s">
        <v>19</v>
      </c>
      <c r="G221" s="117" t="s">
        <v>19</v>
      </c>
      <c r="H221" s="118" t="s">
        <v>19</v>
      </c>
      <c r="I221" s="117" t="s">
        <v>19</v>
      </c>
      <c r="J221" s="117" t="s">
        <v>19</v>
      </c>
      <c r="K221" s="117" t="s">
        <v>19</v>
      </c>
      <c r="L221" s="117" t="s">
        <v>19</v>
      </c>
      <c r="M221" s="117" t="s">
        <v>19</v>
      </c>
      <c r="N221" s="117" t="s">
        <v>19</v>
      </c>
      <c r="O221" s="117" t="s">
        <v>19</v>
      </c>
      <c r="P221" s="136" t="s">
        <v>19</v>
      </c>
    </row>
    <row r="222" spans="1:16" ht="12.75" customHeight="1">
      <c r="A222" s="46" t="s">
        <v>36</v>
      </c>
      <c r="B222" s="117" t="s">
        <v>19</v>
      </c>
      <c r="C222" s="117" t="s">
        <v>19</v>
      </c>
      <c r="D222" s="117" t="s">
        <v>19</v>
      </c>
      <c r="E222" s="117" t="s">
        <v>19</v>
      </c>
      <c r="F222" s="118" t="s">
        <v>19</v>
      </c>
      <c r="G222" s="117" t="s">
        <v>19</v>
      </c>
      <c r="H222" s="118" t="s">
        <v>19</v>
      </c>
      <c r="I222" s="117" t="s">
        <v>19</v>
      </c>
      <c r="J222" s="117" t="s">
        <v>19</v>
      </c>
      <c r="K222" s="117" t="s">
        <v>19</v>
      </c>
      <c r="L222" s="117" t="s">
        <v>19</v>
      </c>
      <c r="M222" s="117" t="s">
        <v>19</v>
      </c>
      <c r="N222" s="117" t="s">
        <v>19</v>
      </c>
      <c r="O222" s="117" t="s">
        <v>19</v>
      </c>
      <c r="P222" s="136" t="s">
        <v>19</v>
      </c>
    </row>
    <row r="223" spans="1:16" ht="12.75" customHeight="1">
      <c r="A223" s="47" t="s">
        <v>37</v>
      </c>
      <c r="B223" s="122" t="s">
        <v>19</v>
      </c>
      <c r="C223" s="122" t="s">
        <v>19</v>
      </c>
      <c r="D223" s="122" t="s">
        <v>19</v>
      </c>
      <c r="E223" s="122" t="s">
        <v>19</v>
      </c>
      <c r="F223" s="123" t="s">
        <v>19</v>
      </c>
      <c r="G223" s="122" t="s">
        <v>19</v>
      </c>
      <c r="H223" s="123">
        <v>1</v>
      </c>
      <c r="I223" s="122" t="s">
        <v>19</v>
      </c>
      <c r="J223" s="122">
        <f>SUM(G223:I223)</f>
        <v>1</v>
      </c>
      <c r="K223" s="122">
        <f>SUM(G223:I223)*1900</f>
        <v>1900</v>
      </c>
      <c r="L223" s="122" t="s">
        <v>19</v>
      </c>
      <c r="M223" s="122" t="s">
        <v>19</v>
      </c>
      <c r="N223" s="122" t="s">
        <v>19</v>
      </c>
      <c r="O223" s="122" t="s">
        <v>19</v>
      </c>
      <c r="P223" s="137" t="s">
        <v>19</v>
      </c>
    </row>
    <row r="224" spans="1:16" ht="12.75" customHeight="1">
      <c r="A224" s="45" t="s">
        <v>38</v>
      </c>
      <c r="B224" s="117" t="s">
        <v>19</v>
      </c>
      <c r="C224" s="117" t="s">
        <v>19</v>
      </c>
      <c r="D224" s="117" t="s">
        <v>19</v>
      </c>
      <c r="E224" s="117" t="s">
        <v>19</v>
      </c>
      <c r="F224" s="138" t="s">
        <v>19</v>
      </c>
      <c r="G224" s="117" t="s">
        <v>19</v>
      </c>
      <c r="H224" s="118" t="s">
        <v>19</v>
      </c>
      <c r="I224" s="117" t="s">
        <v>19</v>
      </c>
      <c r="J224" s="117" t="s">
        <v>19</v>
      </c>
      <c r="K224" s="117" t="s">
        <v>19</v>
      </c>
      <c r="L224" s="117" t="s">
        <v>19</v>
      </c>
      <c r="M224" s="117" t="s">
        <v>19</v>
      </c>
      <c r="N224" s="117" t="s">
        <v>19</v>
      </c>
      <c r="O224" s="117" t="s">
        <v>19</v>
      </c>
      <c r="P224" s="136" t="s">
        <v>19</v>
      </c>
    </row>
    <row r="225" spans="1:16" ht="12.75" customHeight="1">
      <c r="A225" s="46" t="s">
        <v>39</v>
      </c>
      <c r="B225" s="117" t="s">
        <v>19</v>
      </c>
      <c r="C225" s="117" t="s">
        <v>19</v>
      </c>
      <c r="D225" s="117" t="s">
        <v>19</v>
      </c>
      <c r="E225" s="117" t="s">
        <v>19</v>
      </c>
      <c r="F225" s="118" t="s">
        <v>19</v>
      </c>
      <c r="G225" s="117" t="s">
        <v>19</v>
      </c>
      <c r="H225" s="118" t="s">
        <v>19</v>
      </c>
      <c r="I225" s="117" t="s">
        <v>19</v>
      </c>
      <c r="J225" s="117" t="s">
        <v>19</v>
      </c>
      <c r="K225" s="117" t="s">
        <v>19</v>
      </c>
      <c r="L225" s="117" t="s">
        <v>19</v>
      </c>
      <c r="M225" s="117" t="s">
        <v>19</v>
      </c>
      <c r="N225" s="117" t="s">
        <v>19</v>
      </c>
      <c r="O225" s="117" t="s">
        <v>19</v>
      </c>
      <c r="P225" s="136" t="s">
        <v>19</v>
      </c>
    </row>
    <row r="226" spans="1:16" ht="12.75" customHeight="1">
      <c r="A226" s="46" t="s">
        <v>40</v>
      </c>
      <c r="B226" s="117" t="s">
        <v>19</v>
      </c>
      <c r="C226" s="117" t="s">
        <v>19</v>
      </c>
      <c r="D226" s="117" t="s">
        <v>19</v>
      </c>
      <c r="E226" s="117" t="s">
        <v>19</v>
      </c>
      <c r="F226" s="118" t="s">
        <v>19</v>
      </c>
      <c r="G226" s="117" t="s">
        <v>19</v>
      </c>
      <c r="H226" s="118" t="s">
        <v>19</v>
      </c>
      <c r="I226" s="117" t="s">
        <v>19</v>
      </c>
      <c r="J226" s="117" t="s">
        <v>19</v>
      </c>
      <c r="K226" s="117" t="s">
        <v>19</v>
      </c>
      <c r="L226" s="117" t="s">
        <v>19</v>
      </c>
      <c r="M226" s="117" t="s">
        <v>19</v>
      </c>
      <c r="N226" s="117" t="s">
        <v>19</v>
      </c>
      <c r="O226" s="117" t="s">
        <v>19</v>
      </c>
      <c r="P226" s="136" t="s">
        <v>19</v>
      </c>
    </row>
    <row r="227" spans="1:16" ht="12.75" customHeight="1">
      <c r="A227" s="46" t="s">
        <v>41</v>
      </c>
      <c r="B227" s="117" t="s">
        <v>19</v>
      </c>
      <c r="C227" s="117">
        <v>2</v>
      </c>
      <c r="D227" s="117" t="s">
        <v>19</v>
      </c>
      <c r="E227" s="117">
        <f>SUM(B227:D227)</f>
        <v>2</v>
      </c>
      <c r="F227" s="118">
        <f>SUM(B227:D227)*2000</f>
        <v>4000</v>
      </c>
      <c r="G227" s="117" t="s">
        <v>19</v>
      </c>
      <c r="H227" s="118" t="s">
        <v>19</v>
      </c>
      <c r="I227" s="117" t="s">
        <v>19</v>
      </c>
      <c r="J227" s="117" t="s">
        <v>19</v>
      </c>
      <c r="K227" s="117" t="s">
        <v>19</v>
      </c>
      <c r="L227" s="117" t="s">
        <v>19</v>
      </c>
      <c r="M227" s="117" t="s">
        <v>19</v>
      </c>
      <c r="N227" s="117" t="s">
        <v>19</v>
      </c>
      <c r="O227" s="117" t="s">
        <v>19</v>
      </c>
      <c r="P227" s="136" t="s">
        <v>19</v>
      </c>
    </row>
    <row r="228" spans="1:16" ht="12.75" customHeight="1">
      <c r="A228" s="47" t="s">
        <v>42</v>
      </c>
      <c r="B228" s="122" t="s">
        <v>19</v>
      </c>
      <c r="C228" s="122" t="s">
        <v>19</v>
      </c>
      <c r="D228" s="122" t="s">
        <v>19</v>
      </c>
      <c r="E228" s="122" t="s">
        <v>19</v>
      </c>
      <c r="F228" s="123" t="s">
        <v>19</v>
      </c>
      <c r="G228" s="122" t="s">
        <v>19</v>
      </c>
      <c r="H228" s="123" t="s">
        <v>19</v>
      </c>
      <c r="I228" s="122" t="s">
        <v>19</v>
      </c>
      <c r="J228" s="122" t="s">
        <v>19</v>
      </c>
      <c r="K228" s="122" t="s">
        <v>19</v>
      </c>
      <c r="L228" s="122" t="s">
        <v>19</v>
      </c>
      <c r="M228" s="122" t="s">
        <v>19</v>
      </c>
      <c r="N228" s="122" t="s">
        <v>19</v>
      </c>
      <c r="O228" s="122" t="s">
        <v>19</v>
      </c>
      <c r="P228" s="137" t="s">
        <v>19</v>
      </c>
    </row>
    <row r="229" spans="1:16" ht="12.75" customHeight="1">
      <c r="A229" s="45" t="s">
        <v>43</v>
      </c>
      <c r="B229" s="117" t="s">
        <v>19</v>
      </c>
      <c r="C229" s="117" t="s">
        <v>19</v>
      </c>
      <c r="D229" s="117" t="s">
        <v>19</v>
      </c>
      <c r="E229" s="117" t="s">
        <v>19</v>
      </c>
      <c r="F229" s="138" t="s">
        <v>19</v>
      </c>
      <c r="G229" s="117" t="s">
        <v>19</v>
      </c>
      <c r="H229" s="118" t="s">
        <v>19</v>
      </c>
      <c r="I229" s="117" t="s">
        <v>19</v>
      </c>
      <c r="J229" s="117" t="s">
        <v>19</v>
      </c>
      <c r="K229" s="117" t="s">
        <v>19</v>
      </c>
      <c r="L229" s="117" t="s">
        <v>19</v>
      </c>
      <c r="M229" s="117" t="s">
        <v>19</v>
      </c>
      <c r="N229" s="117" t="s">
        <v>19</v>
      </c>
      <c r="O229" s="117" t="s">
        <v>19</v>
      </c>
      <c r="P229" s="136" t="s">
        <v>19</v>
      </c>
    </row>
    <row r="230" spans="1:16" ht="12.75" customHeight="1">
      <c r="A230" s="46" t="s">
        <v>44</v>
      </c>
      <c r="B230" s="117" t="s">
        <v>19</v>
      </c>
      <c r="C230" s="117" t="s">
        <v>19</v>
      </c>
      <c r="D230" s="117" t="s">
        <v>19</v>
      </c>
      <c r="E230" s="117" t="s">
        <v>19</v>
      </c>
      <c r="F230" s="118" t="s">
        <v>19</v>
      </c>
      <c r="G230" s="117" t="s">
        <v>19</v>
      </c>
      <c r="H230" s="118" t="s">
        <v>19</v>
      </c>
      <c r="I230" s="117" t="s">
        <v>19</v>
      </c>
      <c r="J230" s="117" t="s">
        <v>19</v>
      </c>
      <c r="K230" s="117" t="s">
        <v>19</v>
      </c>
      <c r="L230" s="117" t="s">
        <v>19</v>
      </c>
      <c r="M230" s="117" t="s">
        <v>19</v>
      </c>
      <c r="N230" s="117" t="s">
        <v>19</v>
      </c>
      <c r="O230" s="117" t="s">
        <v>19</v>
      </c>
      <c r="P230" s="136" t="s">
        <v>19</v>
      </c>
    </row>
    <row r="231" spans="1:16" ht="12.75" customHeight="1">
      <c r="A231" s="46" t="s">
        <v>45</v>
      </c>
      <c r="B231" s="117" t="s">
        <v>19</v>
      </c>
      <c r="C231" s="117" t="s">
        <v>19</v>
      </c>
      <c r="D231" s="117" t="s">
        <v>19</v>
      </c>
      <c r="E231" s="117" t="s">
        <v>19</v>
      </c>
      <c r="F231" s="118" t="s">
        <v>19</v>
      </c>
      <c r="G231" s="117" t="s">
        <v>19</v>
      </c>
      <c r="H231" s="118" t="s">
        <v>19</v>
      </c>
      <c r="I231" s="117" t="s">
        <v>19</v>
      </c>
      <c r="J231" s="117" t="s">
        <v>19</v>
      </c>
      <c r="K231" s="117" t="s">
        <v>19</v>
      </c>
      <c r="L231" s="117" t="s">
        <v>19</v>
      </c>
      <c r="M231" s="117" t="s">
        <v>19</v>
      </c>
      <c r="N231" s="117" t="s">
        <v>19</v>
      </c>
      <c r="O231" s="117" t="s">
        <v>19</v>
      </c>
      <c r="P231" s="136" t="s">
        <v>19</v>
      </c>
    </row>
    <row r="232" spans="1:16" ht="12.75" customHeight="1">
      <c r="A232" s="46" t="s">
        <v>46</v>
      </c>
      <c r="B232" s="117" t="s">
        <v>19</v>
      </c>
      <c r="C232" s="117" t="s">
        <v>19</v>
      </c>
      <c r="D232" s="117" t="s">
        <v>19</v>
      </c>
      <c r="E232" s="117" t="s">
        <v>19</v>
      </c>
      <c r="F232" s="118" t="s">
        <v>19</v>
      </c>
      <c r="G232" s="117" t="s">
        <v>19</v>
      </c>
      <c r="H232" s="118" t="s">
        <v>19</v>
      </c>
      <c r="I232" s="117" t="s">
        <v>19</v>
      </c>
      <c r="J232" s="117" t="s">
        <v>19</v>
      </c>
      <c r="K232" s="117" t="s">
        <v>19</v>
      </c>
      <c r="L232" s="117" t="s">
        <v>19</v>
      </c>
      <c r="M232" s="117" t="s">
        <v>19</v>
      </c>
      <c r="N232" s="117" t="s">
        <v>19</v>
      </c>
      <c r="O232" s="117" t="s">
        <v>19</v>
      </c>
      <c r="P232" s="136" t="s">
        <v>19</v>
      </c>
    </row>
    <row r="233" spans="1:16" ht="12.75" customHeight="1">
      <c r="A233" s="47" t="s">
        <v>47</v>
      </c>
      <c r="B233" s="122" t="s">
        <v>19</v>
      </c>
      <c r="C233" s="122" t="s">
        <v>19</v>
      </c>
      <c r="D233" s="122" t="s">
        <v>19</v>
      </c>
      <c r="E233" s="122" t="s">
        <v>19</v>
      </c>
      <c r="F233" s="123" t="s">
        <v>19</v>
      </c>
      <c r="G233" s="122" t="s">
        <v>19</v>
      </c>
      <c r="H233" s="123" t="s">
        <v>19</v>
      </c>
      <c r="I233" s="122" t="s">
        <v>19</v>
      </c>
      <c r="J233" s="122" t="s">
        <v>19</v>
      </c>
      <c r="K233" s="122" t="s">
        <v>19</v>
      </c>
      <c r="L233" s="122" t="s">
        <v>19</v>
      </c>
      <c r="M233" s="122" t="s">
        <v>19</v>
      </c>
      <c r="N233" s="122" t="s">
        <v>19</v>
      </c>
      <c r="O233" s="122" t="s">
        <v>19</v>
      </c>
      <c r="P233" s="137" t="s">
        <v>19</v>
      </c>
    </row>
    <row r="234" spans="1:16" ht="12.75" customHeight="1">
      <c r="A234" s="45" t="s">
        <v>48</v>
      </c>
      <c r="B234" s="117" t="s">
        <v>19</v>
      </c>
      <c r="C234" s="117" t="s">
        <v>19</v>
      </c>
      <c r="D234" s="117" t="s">
        <v>19</v>
      </c>
      <c r="E234" s="117" t="s">
        <v>19</v>
      </c>
      <c r="F234" s="138" t="s">
        <v>19</v>
      </c>
      <c r="G234" s="117" t="s">
        <v>19</v>
      </c>
      <c r="H234" s="118" t="s">
        <v>19</v>
      </c>
      <c r="I234" s="117" t="s">
        <v>19</v>
      </c>
      <c r="J234" s="117" t="s">
        <v>19</v>
      </c>
      <c r="K234" s="117" t="s">
        <v>19</v>
      </c>
      <c r="L234" s="117" t="s">
        <v>19</v>
      </c>
      <c r="M234" s="117" t="s">
        <v>19</v>
      </c>
      <c r="N234" s="117" t="s">
        <v>19</v>
      </c>
      <c r="O234" s="117" t="s">
        <v>19</v>
      </c>
      <c r="P234" s="136" t="s">
        <v>19</v>
      </c>
    </row>
    <row r="235" spans="1:16" ht="12.75" customHeight="1">
      <c r="A235" s="46" t="s">
        <v>49</v>
      </c>
      <c r="B235" s="117" t="s">
        <v>19</v>
      </c>
      <c r="C235" s="117" t="s">
        <v>19</v>
      </c>
      <c r="D235" s="117" t="s">
        <v>19</v>
      </c>
      <c r="E235" s="117" t="s">
        <v>19</v>
      </c>
      <c r="F235" s="118" t="s">
        <v>19</v>
      </c>
      <c r="G235" s="117" t="s">
        <v>19</v>
      </c>
      <c r="H235" s="118" t="s">
        <v>19</v>
      </c>
      <c r="I235" s="117" t="s">
        <v>19</v>
      </c>
      <c r="J235" s="117" t="s">
        <v>19</v>
      </c>
      <c r="K235" s="117" t="s">
        <v>19</v>
      </c>
      <c r="L235" s="117" t="s">
        <v>19</v>
      </c>
      <c r="M235" s="117" t="s">
        <v>19</v>
      </c>
      <c r="N235" s="117" t="s">
        <v>19</v>
      </c>
      <c r="O235" s="117" t="s">
        <v>19</v>
      </c>
      <c r="P235" s="136" t="s">
        <v>19</v>
      </c>
    </row>
    <row r="236" spans="1:16" ht="12.75" customHeight="1">
      <c r="A236" s="46" t="s">
        <v>50</v>
      </c>
      <c r="B236" s="117" t="s">
        <v>19</v>
      </c>
      <c r="C236" s="117" t="s">
        <v>19</v>
      </c>
      <c r="D236" s="117" t="s">
        <v>19</v>
      </c>
      <c r="E236" s="117" t="s">
        <v>19</v>
      </c>
      <c r="F236" s="118" t="s">
        <v>19</v>
      </c>
      <c r="G236" s="117" t="s">
        <v>19</v>
      </c>
      <c r="H236" s="118" t="s">
        <v>19</v>
      </c>
      <c r="I236" s="117" t="s">
        <v>19</v>
      </c>
      <c r="J236" s="117" t="s">
        <v>19</v>
      </c>
      <c r="K236" s="117" t="s">
        <v>19</v>
      </c>
      <c r="L236" s="117" t="s">
        <v>19</v>
      </c>
      <c r="M236" s="117" t="s">
        <v>19</v>
      </c>
      <c r="N236" s="117" t="s">
        <v>19</v>
      </c>
      <c r="O236" s="117" t="s">
        <v>19</v>
      </c>
      <c r="P236" s="136" t="s">
        <v>19</v>
      </c>
    </row>
    <row r="237" spans="1:16" ht="12.75" customHeight="1">
      <c r="A237" s="46" t="s">
        <v>51</v>
      </c>
      <c r="B237" s="117" t="s">
        <v>19</v>
      </c>
      <c r="C237" s="117" t="s">
        <v>19</v>
      </c>
      <c r="D237" s="117" t="s">
        <v>19</v>
      </c>
      <c r="E237" s="117" t="s">
        <v>19</v>
      </c>
      <c r="F237" s="118" t="s">
        <v>19</v>
      </c>
      <c r="G237" s="117" t="s">
        <v>19</v>
      </c>
      <c r="H237" s="118" t="s">
        <v>19</v>
      </c>
      <c r="I237" s="117" t="s">
        <v>19</v>
      </c>
      <c r="J237" s="117" t="s">
        <v>19</v>
      </c>
      <c r="K237" s="117" t="s">
        <v>19</v>
      </c>
      <c r="L237" s="117" t="s">
        <v>19</v>
      </c>
      <c r="M237" s="117" t="s">
        <v>19</v>
      </c>
      <c r="N237" s="117" t="s">
        <v>19</v>
      </c>
      <c r="O237" s="117" t="s">
        <v>19</v>
      </c>
      <c r="P237" s="136" t="s">
        <v>19</v>
      </c>
    </row>
    <row r="238" spans="1:16" ht="12.75" customHeight="1">
      <c r="A238" s="47" t="s">
        <v>52</v>
      </c>
      <c r="B238" s="122" t="s">
        <v>19</v>
      </c>
      <c r="C238" s="122" t="s">
        <v>19</v>
      </c>
      <c r="D238" s="122" t="s">
        <v>19</v>
      </c>
      <c r="E238" s="122" t="s">
        <v>19</v>
      </c>
      <c r="F238" s="123" t="s">
        <v>19</v>
      </c>
      <c r="G238" s="122" t="s">
        <v>19</v>
      </c>
      <c r="H238" s="123" t="s">
        <v>19</v>
      </c>
      <c r="I238" s="122" t="s">
        <v>19</v>
      </c>
      <c r="J238" s="122" t="s">
        <v>19</v>
      </c>
      <c r="K238" s="122" t="s">
        <v>19</v>
      </c>
      <c r="L238" s="122" t="s">
        <v>19</v>
      </c>
      <c r="M238" s="122" t="s">
        <v>19</v>
      </c>
      <c r="N238" s="122" t="s">
        <v>19</v>
      </c>
      <c r="O238" s="122" t="s">
        <v>19</v>
      </c>
      <c r="P238" s="137" t="s">
        <v>19</v>
      </c>
    </row>
    <row r="239" spans="1:16" ht="12.75" customHeight="1">
      <c r="A239" s="45" t="s">
        <v>53</v>
      </c>
      <c r="B239" s="117" t="s">
        <v>19</v>
      </c>
      <c r="C239" s="117" t="s">
        <v>19</v>
      </c>
      <c r="D239" s="138" t="s">
        <v>19</v>
      </c>
      <c r="E239" s="140" t="s">
        <v>19</v>
      </c>
      <c r="F239" s="138" t="s">
        <v>19</v>
      </c>
      <c r="G239" s="117" t="s">
        <v>19</v>
      </c>
      <c r="H239" s="118" t="s">
        <v>19</v>
      </c>
      <c r="I239" s="117" t="s">
        <v>19</v>
      </c>
      <c r="J239" s="117" t="s">
        <v>19</v>
      </c>
      <c r="K239" s="117" t="s">
        <v>19</v>
      </c>
      <c r="L239" s="117" t="s">
        <v>19</v>
      </c>
      <c r="M239" s="117" t="s">
        <v>19</v>
      </c>
      <c r="N239" s="117" t="s">
        <v>19</v>
      </c>
      <c r="O239" s="117" t="s">
        <v>19</v>
      </c>
      <c r="P239" s="136" t="s">
        <v>19</v>
      </c>
    </row>
    <row r="240" spans="1:16" ht="12.75" customHeight="1">
      <c r="A240" s="46" t="s">
        <v>54</v>
      </c>
      <c r="B240" s="117" t="s">
        <v>19</v>
      </c>
      <c r="C240" s="117" t="s">
        <v>19</v>
      </c>
      <c r="D240" s="117" t="s">
        <v>19</v>
      </c>
      <c r="E240" s="117" t="s">
        <v>19</v>
      </c>
      <c r="F240" s="118" t="s">
        <v>19</v>
      </c>
      <c r="G240" s="117" t="s">
        <v>19</v>
      </c>
      <c r="H240" s="118" t="s">
        <v>19</v>
      </c>
      <c r="I240" s="117" t="s">
        <v>19</v>
      </c>
      <c r="J240" s="117" t="s">
        <v>19</v>
      </c>
      <c r="K240" s="117" t="s">
        <v>19</v>
      </c>
      <c r="L240" s="117" t="s">
        <v>19</v>
      </c>
      <c r="M240" s="117" t="s">
        <v>19</v>
      </c>
      <c r="N240" s="117" t="s">
        <v>19</v>
      </c>
      <c r="O240" s="117" t="s">
        <v>19</v>
      </c>
      <c r="P240" s="136" t="s">
        <v>19</v>
      </c>
    </row>
    <row r="241" spans="1:16" ht="12.75" customHeight="1">
      <c r="A241" s="46" t="s">
        <v>55</v>
      </c>
      <c r="B241" s="117" t="s">
        <v>19</v>
      </c>
      <c r="C241" s="118">
        <v>1</v>
      </c>
      <c r="D241" s="140">
        <v>6</v>
      </c>
      <c r="E241" s="117">
        <f>SUM(B241:D241)</f>
        <v>7</v>
      </c>
      <c r="F241" s="118">
        <f>SUM(B241:D241)*2000</f>
        <v>14000</v>
      </c>
      <c r="G241" s="117" t="s">
        <v>19</v>
      </c>
      <c r="H241" s="118" t="s">
        <v>19</v>
      </c>
      <c r="I241" s="117" t="s">
        <v>19</v>
      </c>
      <c r="J241" s="117" t="s">
        <v>19</v>
      </c>
      <c r="K241" s="117" t="s">
        <v>19</v>
      </c>
      <c r="L241" s="117" t="s">
        <v>19</v>
      </c>
      <c r="M241" s="117" t="s">
        <v>19</v>
      </c>
      <c r="N241" s="117" t="s">
        <v>19</v>
      </c>
      <c r="O241" s="117" t="s">
        <v>19</v>
      </c>
      <c r="P241" s="136" t="s">
        <v>19</v>
      </c>
    </row>
    <row r="242" spans="1:16" ht="12.75" customHeight="1">
      <c r="A242" s="46" t="s">
        <v>56</v>
      </c>
      <c r="B242" s="117" t="s">
        <v>19</v>
      </c>
      <c r="C242" s="117" t="s">
        <v>19</v>
      </c>
      <c r="D242" s="117" t="s">
        <v>19</v>
      </c>
      <c r="E242" s="117" t="s">
        <v>19</v>
      </c>
      <c r="F242" s="118" t="s">
        <v>19</v>
      </c>
      <c r="G242" s="117" t="s">
        <v>19</v>
      </c>
      <c r="H242" s="118" t="s">
        <v>19</v>
      </c>
      <c r="I242" s="117" t="s">
        <v>19</v>
      </c>
      <c r="J242" s="117" t="s">
        <v>19</v>
      </c>
      <c r="K242" s="117" t="s">
        <v>19</v>
      </c>
      <c r="L242" s="117" t="s">
        <v>19</v>
      </c>
      <c r="M242" s="117" t="s">
        <v>19</v>
      </c>
      <c r="N242" s="117" t="s">
        <v>19</v>
      </c>
      <c r="O242" s="117" t="s">
        <v>19</v>
      </c>
      <c r="P242" s="136" t="s">
        <v>19</v>
      </c>
    </row>
    <row r="243" spans="1:16" ht="12.75" customHeight="1">
      <c r="A243" s="47" t="s">
        <v>57</v>
      </c>
      <c r="B243" s="122" t="s">
        <v>19</v>
      </c>
      <c r="C243" s="122" t="s">
        <v>19</v>
      </c>
      <c r="D243" s="122" t="s">
        <v>19</v>
      </c>
      <c r="E243" s="122" t="s">
        <v>19</v>
      </c>
      <c r="F243" s="123" t="s">
        <v>19</v>
      </c>
      <c r="G243" s="122" t="s">
        <v>19</v>
      </c>
      <c r="H243" s="123" t="s">
        <v>19</v>
      </c>
      <c r="I243" s="122" t="s">
        <v>19</v>
      </c>
      <c r="J243" s="122" t="s">
        <v>19</v>
      </c>
      <c r="K243" s="122" t="s">
        <v>19</v>
      </c>
      <c r="L243" s="122" t="s">
        <v>19</v>
      </c>
      <c r="M243" s="122" t="s">
        <v>19</v>
      </c>
      <c r="N243" s="122" t="s">
        <v>19</v>
      </c>
      <c r="O243" s="122" t="s">
        <v>19</v>
      </c>
      <c r="P243" s="137" t="s">
        <v>19</v>
      </c>
    </row>
    <row r="244" spans="1:16" ht="12.75" customHeight="1">
      <c r="A244" s="45" t="s">
        <v>58</v>
      </c>
      <c r="B244" s="117" t="s">
        <v>19</v>
      </c>
      <c r="C244" s="117" t="s">
        <v>19</v>
      </c>
      <c r="D244" s="117" t="s">
        <v>19</v>
      </c>
      <c r="E244" s="117" t="s">
        <v>19</v>
      </c>
      <c r="F244" s="138" t="s">
        <v>19</v>
      </c>
      <c r="G244" s="140" t="s">
        <v>19</v>
      </c>
      <c r="H244" s="118" t="s">
        <v>19</v>
      </c>
      <c r="I244" s="117" t="s">
        <v>19</v>
      </c>
      <c r="J244" s="117" t="s">
        <v>19</v>
      </c>
      <c r="K244" s="117" t="s">
        <v>19</v>
      </c>
      <c r="L244" s="117" t="s">
        <v>19</v>
      </c>
      <c r="M244" s="117" t="s">
        <v>19</v>
      </c>
      <c r="N244" s="117" t="s">
        <v>19</v>
      </c>
      <c r="O244" s="117" t="s">
        <v>19</v>
      </c>
      <c r="P244" s="136" t="s">
        <v>19</v>
      </c>
    </row>
    <row r="245" spans="1:16" ht="12.75" customHeight="1">
      <c r="A245" s="46" t="s">
        <v>59</v>
      </c>
      <c r="B245" s="117" t="s">
        <v>19</v>
      </c>
      <c r="C245" s="117" t="s">
        <v>19</v>
      </c>
      <c r="D245" s="117" t="s">
        <v>19</v>
      </c>
      <c r="E245" s="117" t="s">
        <v>19</v>
      </c>
      <c r="F245" s="118" t="s">
        <v>19</v>
      </c>
      <c r="G245" s="140" t="s">
        <v>19</v>
      </c>
      <c r="H245" s="118" t="s">
        <v>19</v>
      </c>
      <c r="I245" s="117" t="s">
        <v>19</v>
      </c>
      <c r="J245" s="117" t="s">
        <v>19</v>
      </c>
      <c r="K245" s="117" t="s">
        <v>19</v>
      </c>
      <c r="L245" s="117" t="s">
        <v>19</v>
      </c>
      <c r="M245" s="117" t="s">
        <v>19</v>
      </c>
      <c r="N245" s="117" t="s">
        <v>19</v>
      </c>
      <c r="O245" s="117" t="s">
        <v>19</v>
      </c>
      <c r="P245" s="136" t="s">
        <v>19</v>
      </c>
    </row>
    <row r="246" spans="1:16" ht="12.75" customHeight="1">
      <c r="A246" s="46" t="s">
        <v>60</v>
      </c>
      <c r="B246" s="117" t="s">
        <v>19</v>
      </c>
      <c r="C246" s="117" t="s">
        <v>19</v>
      </c>
      <c r="D246" s="117" t="s">
        <v>19</v>
      </c>
      <c r="E246" s="117" t="s">
        <v>19</v>
      </c>
      <c r="F246" s="118" t="s">
        <v>19</v>
      </c>
      <c r="G246" s="140" t="s">
        <v>19</v>
      </c>
      <c r="H246" s="118" t="s">
        <v>19</v>
      </c>
      <c r="I246" s="117" t="s">
        <v>19</v>
      </c>
      <c r="J246" s="117" t="s">
        <v>19</v>
      </c>
      <c r="K246" s="117" t="s">
        <v>19</v>
      </c>
      <c r="L246" s="117" t="s">
        <v>19</v>
      </c>
      <c r="M246" s="117" t="s">
        <v>19</v>
      </c>
      <c r="N246" s="117" t="s">
        <v>19</v>
      </c>
      <c r="O246" s="117" t="s">
        <v>19</v>
      </c>
      <c r="P246" s="136" t="s">
        <v>19</v>
      </c>
    </row>
    <row r="247" spans="1:16" ht="12.75" customHeight="1">
      <c r="A247" s="46" t="s">
        <v>61</v>
      </c>
      <c r="B247" s="117" t="s">
        <v>19</v>
      </c>
      <c r="C247" s="118" t="s">
        <v>19</v>
      </c>
      <c r="D247" s="140" t="s">
        <v>19</v>
      </c>
      <c r="E247" s="117" t="s">
        <v>19</v>
      </c>
      <c r="F247" s="118" t="s">
        <v>19</v>
      </c>
      <c r="G247" s="140" t="s">
        <v>19</v>
      </c>
      <c r="H247" s="118" t="s">
        <v>19</v>
      </c>
      <c r="I247" s="117" t="s">
        <v>19</v>
      </c>
      <c r="J247" s="117" t="s">
        <v>19</v>
      </c>
      <c r="K247" s="117" t="s">
        <v>19</v>
      </c>
      <c r="L247" s="117" t="s">
        <v>19</v>
      </c>
      <c r="M247" s="117" t="s">
        <v>19</v>
      </c>
      <c r="N247" s="117" t="s">
        <v>19</v>
      </c>
      <c r="O247" s="117" t="s">
        <v>19</v>
      </c>
      <c r="P247" s="136" t="s">
        <v>19</v>
      </c>
    </row>
    <row r="248" spans="1:16" ht="12.75" customHeight="1">
      <c r="A248" s="47" t="s">
        <v>62</v>
      </c>
      <c r="B248" s="122" t="s">
        <v>19</v>
      </c>
      <c r="C248" s="122" t="s">
        <v>19</v>
      </c>
      <c r="D248" s="122" t="s">
        <v>19</v>
      </c>
      <c r="E248" s="122" t="s">
        <v>19</v>
      </c>
      <c r="F248" s="123" t="s">
        <v>19</v>
      </c>
      <c r="G248" s="141" t="s">
        <v>19</v>
      </c>
      <c r="H248" s="123" t="s">
        <v>19</v>
      </c>
      <c r="I248" s="122" t="s">
        <v>19</v>
      </c>
      <c r="J248" s="122" t="s">
        <v>19</v>
      </c>
      <c r="K248" s="122" t="s">
        <v>19</v>
      </c>
      <c r="L248" s="122" t="s">
        <v>19</v>
      </c>
      <c r="M248" s="122" t="s">
        <v>19</v>
      </c>
      <c r="N248" s="122" t="s">
        <v>19</v>
      </c>
      <c r="O248" s="122" t="s">
        <v>19</v>
      </c>
      <c r="P248" s="137" t="s">
        <v>19</v>
      </c>
    </row>
    <row r="249" spans="1:16" ht="12.75" customHeight="1">
      <c r="A249" s="46" t="s">
        <v>63</v>
      </c>
      <c r="B249" s="117" t="s">
        <v>19</v>
      </c>
      <c r="C249" s="117" t="s">
        <v>19</v>
      </c>
      <c r="D249" s="117" t="s">
        <v>19</v>
      </c>
      <c r="E249" s="117" t="s">
        <v>19</v>
      </c>
      <c r="F249" s="138" t="s">
        <v>19</v>
      </c>
      <c r="G249" s="117" t="s">
        <v>19</v>
      </c>
      <c r="H249" s="118" t="s">
        <v>19</v>
      </c>
      <c r="I249" s="117" t="s">
        <v>19</v>
      </c>
      <c r="J249" s="117" t="s">
        <v>19</v>
      </c>
      <c r="K249" s="117" t="s">
        <v>19</v>
      </c>
      <c r="L249" s="117" t="s">
        <v>19</v>
      </c>
      <c r="M249" s="117" t="s">
        <v>19</v>
      </c>
      <c r="N249" s="117" t="s">
        <v>19</v>
      </c>
      <c r="O249" s="117" t="s">
        <v>19</v>
      </c>
      <c r="P249" s="136" t="s">
        <v>19</v>
      </c>
    </row>
    <row r="250" spans="1:16" ht="12.75" customHeight="1">
      <c r="A250" s="49" t="s">
        <v>64</v>
      </c>
      <c r="B250" s="125" t="s">
        <v>19</v>
      </c>
      <c r="C250" s="125" t="s">
        <v>19</v>
      </c>
      <c r="D250" s="125" t="s">
        <v>19</v>
      </c>
      <c r="E250" s="125" t="s">
        <v>19</v>
      </c>
      <c r="F250" s="126" t="s">
        <v>19</v>
      </c>
      <c r="G250" s="125" t="s">
        <v>19</v>
      </c>
      <c r="H250" s="126" t="s">
        <v>19</v>
      </c>
      <c r="I250" s="125" t="s">
        <v>19</v>
      </c>
      <c r="J250" s="125" t="s">
        <v>19</v>
      </c>
      <c r="K250" s="125" t="s">
        <v>19</v>
      </c>
      <c r="L250" s="125" t="s">
        <v>19</v>
      </c>
      <c r="M250" s="125" t="s">
        <v>19</v>
      </c>
      <c r="N250" s="125" t="s">
        <v>19</v>
      </c>
      <c r="O250" s="125" t="s">
        <v>19</v>
      </c>
      <c r="P250" s="139" t="s">
        <v>19</v>
      </c>
    </row>
    <row r="251" spans="1:16" ht="12.75" customHeight="1">
      <c r="A251" s="56"/>
      <c r="H251" s="54"/>
      <c r="J251" s="54"/>
      <c r="K251" s="54"/>
      <c r="L251" s="54"/>
      <c r="M251" s="54"/>
      <c r="N251" s="54"/>
      <c r="O251" s="54"/>
      <c r="P251" s="54"/>
    </row>
    <row r="256" ht="12.75" customHeight="1">
      <c r="A256" s="1" t="s">
        <v>0</v>
      </c>
    </row>
    <row r="257" spans="1:16" ht="12.75" customHeight="1">
      <c r="A257" s="4"/>
      <c r="B257" s="5" t="s">
        <v>115</v>
      </c>
      <c r="C257" s="6"/>
      <c r="D257" s="6"/>
      <c r="E257" s="6"/>
      <c r="F257" s="6"/>
      <c r="G257" s="6"/>
      <c r="H257" s="86"/>
      <c r="I257" s="6"/>
      <c r="J257" s="86"/>
      <c r="K257" s="4"/>
      <c r="L257" s="4"/>
      <c r="M257" s="4"/>
      <c r="N257" s="4"/>
      <c r="O257" s="4"/>
      <c r="P257" s="4"/>
    </row>
    <row r="258" spans="1:16" ht="12.75" customHeight="1">
      <c r="A258" s="7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9" t="s">
        <v>2</v>
      </c>
      <c r="P258" s="8"/>
    </row>
    <row r="259" spans="1:17" ht="12.75" customHeight="1">
      <c r="A259" s="10"/>
      <c r="B259" s="104"/>
      <c r="G259" s="104"/>
      <c r="H259" s="54"/>
      <c r="J259" s="54"/>
      <c r="K259" s="55"/>
      <c r="L259" s="146"/>
      <c r="M259" s="54"/>
      <c r="N259" s="54"/>
      <c r="O259" s="54"/>
      <c r="P259" s="142"/>
      <c r="Q259" s="14"/>
    </row>
    <row r="260" spans="1:17" ht="12.75" customHeight="1">
      <c r="A260" s="15" t="s">
        <v>4</v>
      </c>
      <c r="B260" s="106" t="s">
        <v>116</v>
      </c>
      <c r="G260" s="106" t="s">
        <v>117</v>
      </c>
      <c r="H260" s="54"/>
      <c r="J260" s="54"/>
      <c r="K260" s="55"/>
      <c r="L260" s="106" t="s">
        <v>118</v>
      </c>
      <c r="M260" s="54"/>
      <c r="N260" s="54"/>
      <c r="O260" s="54"/>
      <c r="P260" s="130"/>
      <c r="Q260" s="14"/>
    </row>
    <row r="261" spans="1:17" ht="12.75" customHeight="1">
      <c r="A261" s="19"/>
      <c r="B261" s="107"/>
      <c r="C261" s="108"/>
      <c r="D261" s="108"/>
      <c r="E261" s="108"/>
      <c r="F261" s="108"/>
      <c r="G261" s="107"/>
      <c r="H261" s="108"/>
      <c r="I261" s="108"/>
      <c r="J261" s="108"/>
      <c r="K261" s="108"/>
      <c r="L261" s="104"/>
      <c r="M261" s="108"/>
      <c r="N261" s="108"/>
      <c r="O261" s="108"/>
      <c r="P261" s="131"/>
      <c r="Q261" s="14"/>
    </row>
    <row r="262" spans="1:17" ht="12.75" customHeight="1">
      <c r="A262" s="23" t="s">
        <v>9</v>
      </c>
      <c r="B262" s="76" t="s">
        <v>95</v>
      </c>
      <c r="C262" s="110" t="s">
        <v>96</v>
      </c>
      <c r="D262" s="76" t="s">
        <v>97</v>
      </c>
      <c r="E262" s="76" t="s">
        <v>98</v>
      </c>
      <c r="F262" s="76" t="s">
        <v>99</v>
      </c>
      <c r="G262" s="76" t="s">
        <v>95</v>
      </c>
      <c r="H262" s="78" t="s">
        <v>96</v>
      </c>
      <c r="I262" s="76" t="s">
        <v>97</v>
      </c>
      <c r="J262" s="76" t="s">
        <v>98</v>
      </c>
      <c r="K262" s="76" t="s">
        <v>99</v>
      </c>
      <c r="L262" s="78" t="s">
        <v>95</v>
      </c>
      <c r="M262" s="145" t="s">
        <v>96</v>
      </c>
      <c r="N262" s="76" t="s">
        <v>97</v>
      </c>
      <c r="O262" s="76" t="s">
        <v>98</v>
      </c>
      <c r="P262" s="132" t="s">
        <v>99</v>
      </c>
      <c r="Q262" s="14"/>
    </row>
    <row r="263" spans="1:17" ht="12.75" customHeight="1">
      <c r="A263" s="23" t="s">
        <v>14</v>
      </c>
      <c r="B263" s="107"/>
      <c r="C263" s="111"/>
      <c r="D263" s="107"/>
      <c r="E263" s="107"/>
      <c r="F263" s="107"/>
      <c r="G263" s="107"/>
      <c r="H263" s="111"/>
      <c r="I263" s="107"/>
      <c r="J263" s="107"/>
      <c r="K263" s="107"/>
      <c r="L263" s="111"/>
      <c r="M263" s="108"/>
      <c r="N263" s="107"/>
      <c r="O263" s="107"/>
      <c r="P263" s="133"/>
      <c r="Q263" s="14"/>
    </row>
    <row r="264" spans="1:17" ht="12.75" customHeight="1">
      <c r="A264" s="30" t="s">
        <v>141</v>
      </c>
      <c r="B264" s="122" t="s">
        <v>19</v>
      </c>
      <c r="C264" s="123" t="s">
        <v>19</v>
      </c>
      <c r="D264" s="122" t="s">
        <v>19</v>
      </c>
      <c r="E264" s="122" t="s">
        <v>19</v>
      </c>
      <c r="F264" s="122" t="s">
        <v>19</v>
      </c>
      <c r="G264" s="122">
        <v>9</v>
      </c>
      <c r="H264" s="123">
        <v>50</v>
      </c>
      <c r="I264" s="122" t="s">
        <v>19</v>
      </c>
      <c r="J264" s="122">
        <v>59</v>
      </c>
      <c r="K264" s="122">
        <v>64900</v>
      </c>
      <c r="L264" s="147" t="s">
        <v>19</v>
      </c>
      <c r="M264" s="122">
        <v>1</v>
      </c>
      <c r="N264" s="122" t="s">
        <v>19</v>
      </c>
      <c r="O264" s="122">
        <v>1</v>
      </c>
      <c r="P264" s="137">
        <v>1000</v>
      </c>
      <c r="Q264" s="14"/>
    </row>
    <row r="265" spans="1:17" ht="12.75" customHeight="1">
      <c r="A265" s="30" t="s">
        <v>129</v>
      </c>
      <c r="B265" s="122" t="s">
        <v>19</v>
      </c>
      <c r="C265" s="122" t="s">
        <v>19</v>
      </c>
      <c r="D265" s="122" t="s">
        <v>19</v>
      </c>
      <c r="E265" s="122" t="s">
        <v>19</v>
      </c>
      <c r="F265" s="122" t="s">
        <v>19</v>
      </c>
      <c r="G265" s="122">
        <v>11</v>
      </c>
      <c r="H265" s="123">
        <v>61</v>
      </c>
      <c r="I265" s="122" t="s">
        <v>19</v>
      </c>
      <c r="J265" s="122">
        <v>72</v>
      </c>
      <c r="K265" s="122">
        <v>79200</v>
      </c>
      <c r="L265" s="147" t="s">
        <v>19</v>
      </c>
      <c r="M265" s="122">
        <v>4</v>
      </c>
      <c r="N265" s="122" t="s">
        <v>19</v>
      </c>
      <c r="O265" s="122">
        <v>4</v>
      </c>
      <c r="P265" s="137">
        <v>4000</v>
      </c>
      <c r="Q265" s="14"/>
    </row>
    <row r="266" spans="1:17" ht="12.75" customHeight="1">
      <c r="A266" s="30" t="s">
        <v>16</v>
      </c>
      <c r="B266" s="122" t="s">
        <v>143</v>
      </c>
      <c r="C266" s="122">
        <f>SUM(C267:C313)</f>
        <v>3</v>
      </c>
      <c r="D266" s="122" t="s">
        <v>143</v>
      </c>
      <c r="E266" s="122">
        <f>SUM(B266:D266)</f>
        <v>3</v>
      </c>
      <c r="F266" s="122">
        <f>SUM(B266:D266)*1200</f>
        <v>3600</v>
      </c>
      <c r="G266" s="122">
        <f>SUM(G267:G313)</f>
        <v>18</v>
      </c>
      <c r="H266" s="123">
        <f>SUM(H267:H313)</f>
        <v>33</v>
      </c>
      <c r="I266" s="122" t="s">
        <v>143</v>
      </c>
      <c r="J266" s="122">
        <f>SUM(G266:I266)</f>
        <v>51</v>
      </c>
      <c r="K266" s="148">
        <f>SUM(G266:I266)*1100</f>
        <v>56100</v>
      </c>
      <c r="L266" s="134" t="s">
        <v>143</v>
      </c>
      <c r="M266" s="122">
        <f>SUM(M267:M313)</f>
        <v>4</v>
      </c>
      <c r="N266" s="122" t="s">
        <v>143</v>
      </c>
      <c r="O266" s="122">
        <f>SUM(L266:N266)</f>
        <v>4</v>
      </c>
      <c r="P266" s="137">
        <f>SUM(L266:N266)*1000</f>
        <v>4000</v>
      </c>
      <c r="Q266" s="14"/>
    </row>
    <row r="267" spans="1:17" ht="12.75" customHeight="1">
      <c r="A267" s="36" t="s">
        <v>17</v>
      </c>
      <c r="B267" s="117" t="s">
        <v>19</v>
      </c>
      <c r="C267" s="118" t="s">
        <v>19</v>
      </c>
      <c r="D267" s="117" t="s">
        <v>19</v>
      </c>
      <c r="E267" s="117" t="s">
        <v>19</v>
      </c>
      <c r="F267" s="117" t="s">
        <v>19</v>
      </c>
      <c r="G267" s="117" t="s">
        <v>19</v>
      </c>
      <c r="H267" s="118" t="s">
        <v>19</v>
      </c>
      <c r="I267" s="117" t="s">
        <v>19</v>
      </c>
      <c r="J267" s="117" t="s">
        <v>19</v>
      </c>
      <c r="K267" s="117" t="s">
        <v>19</v>
      </c>
      <c r="L267" s="138" t="s">
        <v>19</v>
      </c>
      <c r="M267" s="117" t="s">
        <v>19</v>
      </c>
      <c r="N267" s="117" t="s">
        <v>19</v>
      </c>
      <c r="O267" s="117" t="s">
        <v>19</v>
      </c>
      <c r="P267" s="136" t="s">
        <v>19</v>
      </c>
      <c r="Q267" s="14"/>
    </row>
    <row r="268" spans="1:17" ht="12.75" customHeight="1">
      <c r="A268" s="40" t="s">
        <v>18</v>
      </c>
      <c r="B268" s="117" t="s">
        <v>19</v>
      </c>
      <c r="C268" s="118" t="s">
        <v>19</v>
      </c>
      <c r="D268" s="117" t="s">
        <v>19</v>
      </c>
      <c r="E268" s="117" t="s">
        <v>19</v>
      </c>
      <c r="F268" s="117" t="s">
        <v>19</v>
      </c>
      <c r="G268" s="117" t="s">
        <v>19</v>
      </c>
      <c r="H268" s="118" t="s">
        <v>19</v>
      </c>
      <c r="I268" s="117" t="s">
        <v>19</v>
      </c>
      <c r="J268" s="117" t="s">
        <v>19</v>
      </c>
      <c r="K268" s="117" t="s">
        <v>19</v>
      </c>
      <c r="L268" s="118" t="s">
        <v>19</v>
      </c>
      <c r="M268" s="117" t="s">
        <v>19</v>
      </c>
      <c r="N268" s="117" t="s">
        <v>19</v>
      </c>
      <c r="O268" s="117" t="s">
        <v>19</v>
      </c>
      <c r="P268" s="136" t="s">
        <v>19</v>
      </c>
      <c r="Q268" s="14"/>
    </row>
    <row r="269" spans="1:17" ht="12.75" customHeight="1">
      <c r="A269" s="40" t="s">
        <v>20</v>
      </c>
      <c r="B269" s="117" t="s">
        <v>19</v>
      </c>
      <c r="C269" s="118" t="s">
        <v>19</v>
      </c>
      <c r="D269" s="117" t="s">
        <v>19</v>
      </c>
      <c r="E269" s="117" t="s">
        <v>19</v>
      </c>
      <c r="F269" s="117" t="s">
        <v>19</v>
      </c>
      <c r="G269" s="117" t="s">
        <v>19</v>
      </c>
      <c r="H269" s="118" t="s">
        <v>19</v>
      </c>
      <c r="I269" s="117" t="s">
        <v>19</v>
      </c>
      <c r="J269" s="117" t="s">
        <v>19</v>
      </c>
      <c r="K269" s="117" t="s">
        <v>19</v>
      </c>
      <c r="L269" s="118" t="s">
        <v>19</v>
      </c>
      <c r="M269" s="117" t="s">
        <v>19</v>
      </c>
      <c r="N269" s="117" t="s">
        <v>19</v>
      </c>
      <c r="O269" s="117" t="s">
        <v>19</v>
      </c>
      <c r="P269" s="136" t="s">
        <v>19</v>
      </c>
      <c r="Q269" s="14"/>
    </row>
    <row r="270" spans="1:17" ht="12.75" customHeight="1">
      <c r="A270" s="40" t="s">
        <v>21</v>
      </c>
      <c r="B270" s="117" t="s">
        <v>19</v>
      </c>
      <c r="C270" s="118" t="s">
        <v>19</v>
      </c>
      <c r="D270" s="117" t="s">
        <v>19</v>
      </c>
      <c r="E270" s="117" t="s">
        <v>19</v>
      </c>
      <c r="F270" s="117" t="s">
        <v>19</v>
      </c>
      <c r="G270" s="117" t="s">
        <v>19</v>
      </c>
      <c r="H270" s="118" t="s">
        <v>19</v>
      </c>
      <c r="I270" s="117" t="s">
        <v>19</v>
      </c>
      <c r="J270" s="117" t="s">
        <v>19</v>
      </c>
      <c r="K270" s="117" t="s">
        <v>19</v>
      </c>
      <c r="L270" s="118" t="s">
        <v>19</v>
      </c>
      <c r="M270" s="117" t="s">
        <v>19</v>
      </c>
      <c r="N270" s="117" t="s">
        <v>19</v>
      </c>
      <c r="O270" s="117" t="s">
        <v>19</v>
      </c>
      <c r="P270" s="136" t="s">
        <v>19</v>
      </c>
      <c r="Q270" s="14"/>
    </row>
    <row r="271" spans="1:17" ht="12.75" customHeight="1">
      <c r="A271" s="41" t="s">
        <v>22</v>
      </c>
      <c r="B271" s="122" t="s">
        <v>19</v>
      </c>
      <c r="C271" s="123" t="s">
        <v>19</v>
      </c>
      <c r="D271" s="122" t="s">
        <v>19</v>
      </c>
      <c r="E271" s="122" t="s">
        <v>19</v>
      </c>
      <c r="F271" s="122" t="s">
        <v>19</v>
      </c>
      <c r="G271" s="122" t="s">
        <v>19</v>
      </c>
      <c r="H271" s="123" t="s">
        <v>19</v>
      </c>
      <c r="I271" s="122" t="s">
        <v>19</v>
      </c>
      <c r="J271" s="122" t="s">
        <v>19</v>
      </c>
      <c r="K271" s="122" t="s">
        <v>19</v>
      </c>
      <c r="L271" s="123" t="s">
        <v>19</v>
      </c>
      <c r="M271" s="122" t="s">
        <v>19</v>
      </c>
      <c r="N271" s="122" t="s">
        <v>19</v>
      </c>
      <c r="O271" s="122" t="s">
        <v>19</v>
      </c>
      <c r="P271" s="137" t="s">
        <v>19</v>
      </c>
      <c r="Q271" s="14"/>
    </row>
    <row r="272" spans="1:17" ht="12.75" customHeight="1">
      <c r="A272" s="45" t="s">
        <v>23</v>
      </c>
      <c r="B272" s="117" t="s">
        <v>19</v>
      </c>
      <c r="C272" s="118" t="s">
        <v>19</v>
      </c>
      <c r="D272" s="117" t="s">
        <v>19</v>
      </c>
      <c r="E272" s="117" t="s">
        <v>19</v>
      </c>
      <c r="F272" s="117" t="s">
        <v>19</v>
      </c>
      <c r="G272" s="117" t="s">
        <v>19</v>
      </c>
      <c r="H272" s="118" t="s">
        <v>19</v>
      </c>
      <c r="I272" s="117" t="s">
        <v>19</v>
      </c>
      <c r="J272" s="117" t="s">
        <v>19</v>
      </c>
      <c r="K272" s="117" t="s">
        <v>19</v>
      </c>
      <c r="L272" s="138" t="s">
        <v>19</v>
      </c>
      <c r="M272" s="117" t="s">
        <v>19</v>
      </c>
      <c r="N272" s="117" t="s">
        <v>19</v>
      </c>
      <c r="O272" s="117" t="s">
        <v>19</v>
      </c>
      <c r="P272" s="136" t="s">
        <v>19</v>
      </c>
      <c r="Q272" s="14"/>
    </row>
    <row r="273" spans="1:17" ht="12.75" customHeight="1">
      <c r="A273" s="46" t="s">
        <v>24</v>
      </c>
      <c r="B273" s="117" t="s">
        <v>19</v>
      </c>
      <c r="C273" s="118" t="s">
        <v>19</v>
      </c>
      <c r="D273" s="117" t="s">
        <v>19</v>
      </c>
      <c r="E273" s="117" t="s">
        <v>19</v>
      </c>
      <c r="F273" s="117" t="s">
        <v>19</v>
      </c>
      <c r="G273" s="117" t="s">
        <v>19</v>
      </c>
      <c r="H273" s="118" t="s">
        <v>19</v>
      </c>
      <c r="I273" s="117" t="s">
        <v>19</v>
      </c>
      <c r="J273" s="117" t="s">
        <v>19</v>
      </c>
      <c r="K273" s="117" t="s">
        <v>19</v>
      </c>
      <c r="L273" s="118" t="s">
        <v>19</v>
      </c>
      <c r="M273" s="117" t="s">
        <v>19</v>
      </c>
      <c r="N273" s="117" t="s">
        <v>19</v>
      </c>
      <c r="O273" s="117" t="s">
        <v>19</v>
      </c>
      <c r="P273" s="136" t="s">
        <v>19</v>
      </c>
      <c r="Q273" s="14"/>
    </row>
    <row r="274" spans="1:17" ht="12.75" customHeight="1">
      <c r="A274" s="46" t="s">
        <v>25</v>
      </c>
      <c r="B274" s="117" t="s">
        <v>19</v>
      </c>
      <c r="C274" s="118" t="s">
        <v>19</v>
      </c>
      <c r="D274" s="117" t="s">
        <v>19</v>
      </c>
      <c r="E274" s="117" t="s">
        <v>19</v>
      </c>
      <c r="F274" s="117" t="s">
        <v>19</v>
      </c>
      <c r="G274" s="117" t="s">
        <v>19</v>
      </c>
      <c r="H274" s="118" t="s">
        <v>19</v>
      </c>
      <c r="I274" s="117" t="s">
        <v>19</v>
      </c>
      <c r="J274" s="117" t="s">
        <v>19</v>
      </c>
      <c r="K274" s="117" t="s">
        <v>19</v>
      </c>
      <c r="L274" s="118" t="s">
        <v>19</v>
      </c>
      <c r="M274" s="117" t="s">
        <v>19</v>
      </c>
      <c r="N274" s="117" t="s">
        <v>19</v>
      </c>
      <c r="O274" s="117" t="s">
        <v>19</v>
      </c>
      <c r="P274" s="136" t="s">
        <v>19</v>
      </c>
      <c r="Q274" s="14"/>
    </row>
    <row r="275" spans="1:17" ht="12.75" customHeight="1">
      <c r="A275" s="46" t="s">
        <v>26</v>
      </c>
      <c r="B275" s="117" t="s">
        <v>19</v>
      </c>
      <c r="C275" s="118" t="s">
        <v>19</v>
      </c>
      <c r="D275" s="117" t="s">
        <v>19</v>
      </c>
      <c r="E275" s="117" t="s">
        <v>19</v>
      </c>
      <c r="F275" s="117" t="s">
        <v>19</v>
      </c>
      <c r="G275" s="117" t="s">
        <v>19</v>
      </c>
      <c r="H275" s="118" t="s">
        <v>19</v>
      </c>
      <c r="I275" s="117" t="s">
        <v>19</v>
      </c>
      <c r="J275" s="117" t="s">
        <v>19</v>
      </c>
      <c r="K275" s="117" t="s">
        <v>19</v>
      </c>
      <c r="L275" s="118" t="s">
        <v>19</v>
      </c>
      <c r="M275" s="117" t="s">
        <v>19</v>
      </c>
      <c r="N275" s="117" t="s">
        <v>19</v>
      </c>
      <c r="O275" s="117" t="s">
        <v>19</v>
      </c>
      <c r="P275" s="136" t="s">
        <v>19</v>
      </c>
      <c r="Q275" s="14"/>
    </row>
    <row r="276" spans="1:17" ht="12.75" customHeight="1">
      <c r="A276" s="47" t="s">
        <v>27</v>
      </c>
      <c r="B276" s="122" t="s">
        <v>19</v>
      </c>
      <c r="C276" s="123" t="s">
        <v>19</v>
      </c>
      <c r="D276" s="122" t="s">
        <v>19</v>
      </c>
      <c r="E276" s="122" t="s">
        <v>19</v>
      </c>
      <c r="F276" s="122" t="s">
        <v>19</v>
      </c>
      <c r="G276" s="122" t="s">
        <v>19</v>
      </c>
      <c r="H276" s="123" t="s">
        <v>19</v>
      </c>
      <c r="I276" s="122" t="s">
        <v>19</v>
      </c>
      <c r="J276" s="122" t="s">
        <v>19</v>
      </c>
      <c r="K276" s="122" t="s">
        <v>19</v>
      </c>
      <c r="L276" s="123" t="s">
        <v>19</v>
      </c>
      <c r="M276" s="122" t="s">
        <v>19</v>
      </c>
      <c r="N276" s="122" t="s">
        <v>19</v>
      </c>
      <c r="O276" s="122" t="s">
        <v>19</v>
      </c>
      <c r="P276" s="137" t="s">
        <v>19</v>
      </c>
      <c r="Q276" s="14"/>
    </row>
    <row r="277" spans="1:17" ht="12.75" customHeight="1">
      <c r="A277" s="45" t="s">
        <v>28</v>
      </c>
      <c r="B277" s="117" t="s">
        <v>19</v>
      </c>
      <c r="C277" s="118" t="s">
        <v>19</v>
      </c>
      <c r="D277" s="117" t="s">
        <v>19</v>
      </c>
      <c r="E277" s="117" t="s">
        <v>19</v>
      </c>
      <c r="F277" s="117" t="s">
        <v>19</v>
      </c>
      <c r="G277" s="117" t="s">
        <v>19</v>
      </c>
      <c r="H277" s="118" t="s">
        <v>19</v>
      </c>
      <c r="I277" s="117" t="s">
        <v>19</v>
      </c>
      <c r="J277" s="117" t="s">
        <v>19</v>
      </c>
      <c r="K277" s="117" t="s">
        <v>19</v>
      </c>
      <c r="L277" s="138" t="s">
        <v>19</v>
      </c>
      <c r="M277" s="117">
        <v>3</v>
      </c>
      <c r="N277" s="117" t="s">
        <v>19</v>
      </c>
      <c r="O277" s="117">
        <f>SUM(L277:N277)</f>
        <v>3</v>
      </c>
      <c r="P277" s="136">
        <f>SUM(L277:N277)*1000</f>
        <v>3000</v>
      </c>
      <c r="Q277" s="14"/>
    </row>
    <row r="278" spans="1:17" ht="12.75" customHeight="1">
      <c r="A278" s="46" t="s">
        <v>29</v>
      </c>
      <c r="B278" s="117" t="s">
        <v>19</v>
      </c>
      <c r="C278" s="118" t="s">
        <v>19</v>
      </c>
      <c r="D278" s="117" t="s">
        <v>19</v>
      </c>
      <c r="E278" s="117" t="s">
        <v>19</v>
      </c>
      <c r="F278" s="117" t="s">
        <v>19</v>
      </c>
      <c r="G278" s="117" t="s">
        <v>19</v>
      </c>
      <c r="H278" s="118" t="s">
        <v>19</v>
      </c>
      <c r="I278" s="117" t="s">
        <v>19</v>
      </c>
      <c r="J278" s="117" t="s">
        <v>19</v>
      </c>
      <c r="K278" s="117" t="s">
        <v>19</v>
      </c>
      <c r="L278" s="118" t="s">
        <v>19</v>
      </c>
      <c r="M278" s="117" t="s">
        <v>19</v>
      </c>
      <c r="N278" s="117" t="s">
        <v>19</v>
      </c>
      <c r="O278" s="117" t="s">
        <v>19</v>
      </c>
      <c r="P278" s="136" t="s">
        <v>19</v>
      </c>
      <c r="Q278" s="14"/>
    </row>
    <row r="279" spans="1:17" ht="12.75" customHeight="1">
      <c r="A279" s="46" t="s">
        <v>30</v>
      </c>
      <c r="B279" s="117" t="s">
        <v>19</v>
      </c>
      <c r="C279" s="118" t="s">
        <v>19</v>
      </c>
      <c r="D279" s="117" t="s">
        <v>19</v>
      </c>
      <c r="E279" s="117" t="s">
        <v>19</v>
      </c>
      <c r="F279" s="117" t="s">
        <v>19</v>
      </c>
      <c r="G279" s="117" t="s">
        <v>19</v>
      </c>
      <c r="H279" s="118" t="s">
        <v>19</v>
      </c>
      <c r="I279" s="117" t="s">
        <v>19</v>
      </c>
      <c r="J279" s="117" t="s">
        <v>19</v>
      </c>
      <c r="K279" s="117" t="s">
        <v>19</v>
      </c>
      <c r="L279" s="118" t="s">
        <v>19</v>
      </c>
      <c r="M279" s="117" t="s">
        <v>19</v>
      </c>
      <c r="N279" s="117" t="s">
        <v>19</v>
      </c>
      <c r="O279" s="117" t="s">
        <v>19</v>
      </c>
      <c r="P279" s="136" t="s">
        <v>19</v>
      </c>
      <c r="Q279" s="14"/>
    </row>
    <row r="280" spans="1:17" ht="12.75" customHeight="1">
      <c r="A280" s="46" t="s">
        <v>31</v>
      </c>
      <c r="B280" s="117" t="s">
        <v>19</v>
      </c>
      <c r="C280" s="118" t="s">
        <v>19</v>
      </c>
      <c r="D280" s="117" t="s">
        <v>19</v>
      </c>
      <c r="E280" s="117" t="s">
        <v>19</v>
      </c>
      <c r="F280" s="117" t="s">
        <v>19</v>
      </c>
      <c r="G280" s="117" t="s">
        <v>19</v>
      </c>
      <c r="H280" s="118" t="s">
        <v>19</v>
      </c>
      <c r="I280" s="117" t="s">
        <v>19</v>
      </c>
      <c r="J280" s="117" t="s">
        <v>19</v>
      </c>
      <c r="K280" s="117" t="s">
        <v>19</v>
      </c>
      <c r="L280" s="118" t="s">
        <v>19</v>
      </c>
      <c r="M280" s="117" t="s">
        <v>19</v>
      </c>
      <c r="N280" s="117" t="s">
        <v>19</v>
      </c>
      <c r="O280" s="117" t="s">
        <v>19</v>
      </c>
      <c r="P280" s="136" t="s">
        <v>19</v>
      </c>
      <c r="Q280" s="14"/>
    </row>
    <row r="281" spans="1:17" ht="12.75" customHeight="1">
      <c r="A281" s="47" t="s">
        <v>32</v>
      </c>
      <c r="B281" s="122" t="s">
        <v>19</v>
      </c>
      <c r="C281" s="123" t="s">
        <v>19</v>
      </c>
      <c r="D281" s="122" t="s">
        <v>19</v>
      </c>
      <c r="E281" s="122" t="s">
        <v>19</v>
      </c>
      <c r="F281" s="122" t="s">
        <v>19</v>
      </c>
      <c r="G281" s="122" t="s">
        <v>19</v>
      </c>
      <c r="H281" s="123" t="s">
        <v>19</v>
      </c>
      <c r="I281" s="122" t="s">
        <v>19</v>
      </c>
      <c r="J281" s="122" t="s">
        <v>19</v>
      </c>
      <c r="K281" s="122" t="s">
        <v>19</v>
      </c>
      <c r="L281" s="123" t="s">
        <v>19</v>
      </c>
      <c r="M281" s="122" t="s">
        <v>19</v>
      </c>
      <c r="N281" s="122" t="s">
        <v>19</v>
      </c>
      <c r="O281" s="122" t="s">
        <v>19</v>
      </c>
      <c r="P281" s="137" t="s">
        <v>19</v>
      </c>
      <c r="Q281" s="14"/>
    </row>
    <row r="282" spans="1:17" ht="12.75" customHeight="1">
      <c r="A282" s="45" t="s">
        <v>33</v>
      </c>
      <c r="B282" s="117" t="s">
        <v>19</v>
      </c>
      <c r="C282" s="118" t="s">
        <v>19</v>
      </c>
      <c r="D282" s="117" t="s">
        <v>19</v>
      </c>
      <c r="E282" s="117" t="s">
        <v>19</v>
      </c>
      <c r="F282" s="117" t="s">
        <v>19</v>
      </c>
      <c r="G282" s="117" t="s">
        <v>19</v>
      </c>
      <c r="H282" s="118" t="s">
        <v>19</v>
      </c>
      <c r="I282" s="117" t="s">
        <v>19</v>
      </c>
      <c r="J282" s="117" t="s">
        <v>19</v>
      </c>
      <c r="K282" s="117" t="s">
        <v>19</v>
      </c>
      <c r="L282" s="138" t="s">
        <v>19</v>
      </c>
      <c r="M282" s="117" t="s">
        <v>19</v>
      </c>
      <c r="N282" s="117" t="s">
        <v>19</v>
      </c>
      <c r="O282" s="117" t="s">
        <v>19</v>
      </c>
      <c r="P282" s="136" t="s">
        <v>19</v>
      </c>
      <c r="Q282" s="14"/>
    </row>
    <row r="283" spans="1:17" ht="12.75" customHeight="1">
      <c r="A283" s="46" t="s">
        <v>34</v>
      </c>
      <c r="B283" s="117" t="s">
        <v>19</v>
      </c>
      <c r="C283" s="118" t="s">
        <v>19</v>
      </c>
      <c r="D283" s="117" t="s">
        <v>19</v>
      </c>
      <c r="E283" s="117" t="s">
        <v>19</v>
      </c>
      <c r="F283" s="117" t="s">
        <v>19</v>
      </c>
      <c r="G283" s="117" t="s">
        <v>19</v>
      </c>
      <c r="H283" s="118" t="s">
        <v>19</v>
      </c>
      <c r="I283" s="117" t="s">
        <v>19</v>
      </c>
      <c r="J283" s="117" t="s">
        <v>19</v>
      </c>
      <c r="K283" s="117" t="s">
        <v>19</v>
      </c>
      <c r="L283" s="118" t="s">
        <v>19</v>
      </c>
      <c r="M283" s="117" t="s">
        <v>19</v>
      </c>
      <c r="N283" s="117" t="s">
        <v>19</v>
      </c>
      <c r="O283" s="117" t="s">
        <v>19</v>
      </c>
      <c r="P283" s="136" t="s">
        <v>19</v>
      </c>
      <c r="Q283" s="14"/>
    </row>
    <row r="284" spans="1:17" ht="12.75" customHeight="1">
      <c r="A284" s="46" t="s">
        <v>35</v>
      </c>
      <c r="B284" s="117" t="s">
        <v>19</v>
      </c>
      <c r="C284" s="118" t="s">
        <v>19</v>
      </c>
      <c r="D284" s="117" t="s">
        <v>19</v>
      </c>
      <c r="E284" s="117" t="s">
        <v>19</v>
      </c>
      <c r="F284" s="117" t="s">
        <v>19</v>
      </c>
      <c r="G284" s="117" t="s">
        <v>19</v>
      </c>
      <c r="H284" s="118" t="s">
        <v>19</v>
      </c>
      <c r="I284" s="117" t="s">
        <v>19</v>
      </c>
      <c r="J284" s="117" t="s">
        <v>19</v>
      </c>
      <c r="K284" s="117" t="s">
        <v>19</v>
      </c>
      <c r="L284" s="118" t="s">
        <v>19</v>
      </c>
      <c r="M284" s="117" t="s">
        <v>19</v>
      </c>
      <c r="N284" s="117" t="s">
        <v>19</v>
      </c>
      <c r="O284" s="117" t="s">
        <v>19</v>
      </c>
      <c r="P284" s="136" t="s">
        <v>19</v>
      </c>
      <c r="Q284" s="14"/>
    </row>
    <row r="285" spans="1:17" ht="12.75" customHeight="1">
      <c r="A285" s="46" t="s">
        <v>36</v>
      </c>
      <c r="B285" s="117" t="s">
        <v>19</v>
      </c>
      <c r="C285" s="118" t="s">
        <v>19</v>
      </c>
      <c r="D285" s="117" t="s">
        <v>19</v>
      </c>
      <c r="E285" s="117" t="s">
        <v>19</v>
      </c>
      <c r="F285" s="117" t="s">
        <v>19</v>
      </c>
      <c r="G285" s="117" t="s">
        <v>19</v>
      </c>
      <c r="H285" s="118" t="s">
        <v>19</v>
      </c>
      <c r="I285" s="117" t="s">
        <v>19</v>
      </c>
      <c r="J285" s="117" t="s">
        <v>19</v>
      </c>
      <c r="K285" s="117" t="s">
        <v>19</v>
      </c>
      <c r="L285" s="118" t="s">
        <v>19</v>
      </c>
      <c r="M285" s="117" t="s">
        <v>19</v>
      </c>
      <c r="N285" s="117" t="s">
        <v>19</v>
      </c>
      <c r="O285" s="117" t="s">
        <v>19</v>
      </c>
      <c r="P285" s="136" t="s">
        <v>19</v>
      </c>
      <c r="Q285" s="14"/>
    </row>
    <row r="286" spans="1:17" ht="12.75" customHeight="1">
      <c r="A286" s="47" t="s">
        <v>37</v>
      </c>
      <c r="B286" s="122" t="s">
        <v>19</v>
      </c>
      <c r="C286" s="123">
        <v>3</v>
      </c>
      <c r="D286" s="122" t="s">
        <v>19</v>
      </c>
      <c r="E286" s="122">
        <f>SUM(B286:D286)</f>
        <v>3</v>
      </c>
      <c r="F286" s="122">
        <f>SUM(B286:D286)*1200</f>
        <v>3600</v>
      </c>
      <c r="G286" s="122" t="s">
        <v>19</v>
      </c>
      <c r="H286" s="123">
        <v>7</v>
      </c>
      <c r="I286" s="122" t="s">
        <v>19</v>
      </c>
      <c r="J286" s="123">
        <f>SUM(G286:I286)</f>
        <v>7</v>
      </c>
      <c r="K286" s="141">
        <f>SUM(G286:I286)*1100</f>
        <v>7700</v>
      </c>
      <c r="L286" s="123" t="s">
        <v>19</v>
      </c>
      <c r="M286" s="122" t="s">
        <v>19</v>
      </c>
      <c r="N286" s="122" t="s">
        <v>19</v>
      </c>
      <c r="O286" s="122" t="s">
        <v>19</v>
      </c>
      <c r="P286" s="137" t="s">
        <v>19</v>
      </c>
      <c r="Q286" s="14"/>
    </row>
    <row r="287" spans="1:17" ht="12.75" customHeight="1">
      <c r="A287" s="45" t="s">
        <v>38</v>
      </c>
      <c r="B287" s="117" t="s">
        <v>19</v>
      </c>
      <c r="C287" s="118" t="s">
        <v>19</v>
      </c>
      <c r="D287" s="117" t="s">
        <v>19</v>
      </c>
      <c r="E287" s="117" t="s">
        <v>19</v>
      </c>
      <c r="F287" s="117" t="s">
        <v>19</v>
      </c>
      <c r="G287" s="117" t="s">
        <v>19</v>
      </c>
      <c r="H287" s="118" t="s">
        <v>19</v>
      </c>
      <c r="I287" s="117" t="s">
        <v>19</v>
      </c>
      <c r="J287" s="117" t="s">
        <v>19</v>
      </c>
      <c r="K287" s="117" t="s">
        <v>19</v>
      </c>
      <c r="L287" s="138" t="s">
        <v>19</v>
      </c>
      <c r="M287" s="117" t="s">
        <v>19</v>
      </c>
      <c r="N287" s="117" t="s">
        <v>19</v>
      </c>
      <c r="O287" s="117" t="s">
        <v>19</v>
      </c>
      <c r="P287" s="136" t="s">
        <v>19</v>
      </c>
      <c r="Q287" s="14"/>
    </row>
    <row r="288" spans="1:17" ht="12.75" customHeight="1">
      <c r="A288" s="46" t="s">
        <v>39</v>
      </c>
      <c r="B288" s="117" t="s">
        <v>19</v>
      </c>
      <c r="C288" s="118" t="s">
        <v>19</v>
      </c>
      <c r="D288" s="117" t="s">
        <v>19</v>
      </c>
      <c r="E288" s="117" t="s">
        <v>19</v>
      </c>
      <c r="F288" s="117" t="s">
        <v>19</v>
      </c>
      <c r="G288" s="117">
        <v>13</v>
      </c>
      <c r="H288" s="118">
        <v>19</v>
      </c>
      <c r="I288" s="117" t="s">
        <v>19</v>
      </c>
      <c r="J288" s="117">
        <f>SUM(G288:I288)</f>
        <v>32</v>
      </c>
      <c r="K288" s="117">
        <f>SUM(G288:I288)*1100</f>
        <v>35200</v>
      </c>
      <c r="L288" s="118" t="s">
        <v>19</v>
      </c>
      <c r="M288" s="117" t="s">
        <v>19</v>
      </c>
      <c r="N288" s="117" t="s">
        <v>19</v>
      </c>
      <c r="O288" s="117" t="s">
        <v>19</v>
      </c>
      <c r="P288" s="136" t="s">
        <v>19</v>
      </c>
      <c r="Q288" s="14"/>
    </row>
    <row r="289" spans="1:17" ht="12.75" customHeight="1">
      <c r="A289" s="46" t="s">
        <v>40</v>
      </c>
      <c r="B289" s="117" t="s">
        <v>19</v>
      </c>
      <c r="C289" s="118" t="s">
        <v>19</v>
      </c>
      <c r="D289" s="117" t="s">
        <v>19</v>
      </c>
      <c r="E289" s="117" t="s">
        <v>19</v>
      </c>
      <c r="F289" s="117" t="s">
        <v>19</v>
      </c>
      <c r="G289" s="117" t="s">
        <v>19</v>
      </c>
      <c r="H289" s="118" t="s">
        <v>19</v>
      </c>
      <c r="I289" s="117" t="s">
        <v>19</v>
      </c>
      <c r="J289" s="117" t="s">
        <v>19</v>
      </c>
      <c r="K289" s="117" t="s">
        <v>19</v>
      </c>
      <c r="L289" s="118" t="s">
        <v>19</v>
      </c>
      <c r="M289" s="117" t="s">
        <v>19</v>
      </c>
      <c r="N289" s="117" t="s">
        <v>19</v>
      </c>
      <c r="O289" s="117" t="s">
        <v>19</v>
      </c>
      <c r="P289" s="136" t="s">
        <v>19</v>
      </c>
      <c r="Q289" s="14"/>
    </row>
    <row r="290" spans="1:17" ht="12.75" customHeight="1">
      <c r="A290" s="46" t="s">
        <v>41</v>
      </c>
      <c r="B290" s="117" t="s">
        <v>19</v>
      </c>
      <c r="C290" s="118" t="s">
        <v>19</v>
      </c>
      <c r="D290" s="117" t="s">
        <v>19</v>
      </c>
      <c r="E290" s="117" t="s">
        <v>19</v>
      </c>
      <c r="F290" s="117" t="s">
        <v>19</v>
      </c>
      <c r="G290" s="117">
        <v>5</v>
      </c>
      <c r="H290" s="118">
        <v>1</v>
      </c>
      <c r="I290" s="117" t="s">
        <v>19</v>
      </c>
      <c r="J290" s="117">
        <f>SUM(G290:I290)</f>
        <v>6</v>
      </c>
      <c r="K290" s="117">
        <f>SUM(G290:I290)*1100</f>
        <v>6600</v>
      </c>
      <c r="L290" s="118" t="s">
        <v>19</v>
      </c>
      <c r="M290" s="117" t="s">
        <v>19</v>
      </c>
      <c r="N290" s="117" t="s">
        <v>19</v>
      </c>
      <c r="O290" s="117" t="s">
        <v>19</v>
      </c>
      <c r="P290" s="136" t="s">
        <v>19</v>
      </c>
      <c r="Q290" s="14"/>
    </row>
    <row r="291" spans="1:17" ht="12.75" customHeight="1">
      <c r="A291" s="47" t="s">
        <v>42</v>
      </c>
      <c r="B291" s="122" t="s">
        <v>19</v>
      </c>
      <c r="C291" s="123" t="s">
        <v>19</v>
      </c>
      <c r="D291" s="122" t="s">
        <v>19</v>
      </c>
      <c r="E291" s="122" t="s">
        <v>19</v>
      </c>
      <c r="F291" s="122" t="s">
        <v>19</v>
      </c>
      <c r="G291" s="122" t="s">
        <v>19</v>
      </c>
      <c r="H291" s="123" t="s">
        <v>19</v>
      </c>
      <c r="I291" s="122" t="s">
        <v>19</v>
      </c>
      <c r="J291" s="122" t="s">
        <v>19</v>
      </c>
      <c r="K291" s="122" t="s">
        <v>19</v>
      </c>
      <c r="L291" s="123" t="s">
        <v>19</v>
      </c>
      <c r="M291" s="122" t="s">
        <v>19</v>
      </c>
      <c r="N291" s="122" t="s">
        <v>19</v>
      </c>
      <c r="O291" s="122" t="s">
        <v>19</v>
      </c>
      <c r="P291" s="137" t="s">
        <v>19</v>
      </c>
      <c r="Q291" s="14"/>
    </row>
    <row r="292" spans="1:17" ht="12.75" customHeight="1">
      <c r="A292" s="45" t="s">
        <v>43</v>
      </c>
      <c r="B292" s="117" t="s">
        <v>19</v>
      </c>
      <c r="C292" s="118" t="s">
        <v>19</v>
      </c>
      <c r="D292" s="117" t="s">
        <v>19</v>
      </c>
      <c r="E292" s="117" t="s">
        <v>19</v>
      </c>
      <c r="F292" s="117" t="s">
        <v>19</v>
      </c>
      <c r="G292" s="117" t="s">
        <v>19</v>
      </c>
      <c r="H292" s="118" t="s">
        <v>19</v>
      </c>
      <c r="I292" s="117" t="s">
        <v>19</v>
      </c>
      <c r="J292" s="117" t="s">
        <v>19</v>
      </c>
      <c r="K292" s="117" t="s">
        <v>19</v>
      </c>
      <c r="L292" s="138" t="s">
        <v>19</v>
      </c>
      <c r="M292" s="117" t="s">
        <v>19</v>
      </c>
      <c r="N292" s="117" t="s">
        <v>19</v>
      </c>
      <c r="O292" s="117" t="s">
        <v>19</v>
      </c>
      <c r="P292" s="136" t="s">
        <v>19</v>
      </c>
      <c r="Q292" s="14"/>
    </row>
    <row r="293" spans="1:17" ht="12.75" customHeight="1">
      <c r="A293" s="46" t="s">
        <v>44</v>
      </c>
      <c r="B293" s="117" t="s">
        <v>19</v>
      </c>
      <c r="C293" s="118" t="s">
        <v>19</v>
      </c>
      <c r="D293" s="117" t="s">
        <v>19</v>
      </c>
      <c r="E293" s="117" t="s">
        <v>19</v>
      </c>
      <c r="F293" s="117" t="s">
        <v>19</v>
      </c>
      <c r="G293" s="117" t="s">
        <v>19</v>
      </c>
      <c r="H293" s="118" t="s">
        <v>19</v>
      </c>
      <c r="I293" s="117" t="s">
        <v>19</v>
      </c>
      <c r="J293" s="117" t="s">
        <v>19</v>
      </c>
      <c r="K293" s="117" t="s">
        <v>19</v>
      </c>
      <c r="L293" s="118" t="s">
        <v>19</v>
      </c>
      <c r="M293" s="117" t="s">
        <v>19</v>
      </c>
      <c r="N293" s="117" t="s">
        <v>19</v>
      </c>
      <c r="O293" s="117" t="s">
        <v>19</v>
      </c>
      <c r="P293" s="136" t="s">
        <v>19</v>
      </c>
      <c r="Q293" s="14"/>
    </row>
    <row r="294" spans="1:17" ht="12.75" customHeight="1">
      <c r="A294" s="46" t="s">
        <v>45</v>
      </c>
      <c r="B294" s="117" t="s">
        <v>19</v>
      </c>
      <c r="C294" s="118" t="s">
        <v>19</v>
      </c>
      <c r="D294" s="117" t="s">
        <v>19</v>
      </c>
      <c r="E294" s="117" t="s">
        <v>19</v>
      </c>
      <c r="F294" s="117" t="s">
        <v>19</v>
      </c>
      <c r="G294" s="117" t="s">
        <v>19</v>
      </c>
      <c r="H294" s="118" t="s">
        <v>19</v>
      </c>
      <c r="I294" s="117" t="s">
        <v>19</v>
      </c>
      <c r="J294" s="117" t="s">
        <v>19</v>
      </c>
      <c r="K294" s="117" t="s">
        <v>19</v>
      </c>
      <c r="L294" s="118" t="s">
        <v>19</v>
      </c>
      <c r="M294" s="117" t="s">
        <v>19</v>
      </c>
      <c r="N294" s="117" t="s">
        <v>19</v>
      </c>
      <c r="O294" s="117" t="s">
        <v>19</v>
      </c>
      <c r="P294" s="136" t="s">
        <v>19</v>
      </c>
      <c r="Q294" s="14"/>
    </row>
    <row r="295" spans="1:17" ht="12.75" customHeight="1">
      <c r="A295" s="46" t="s">
        <v>46</v>
      </c>
      <c r="B295" s="117" t="s">
        <v>19</v>
      </c>
      <c r="C295" s="118" t="s">
        <v>19</v>
      </c>
      <c r="D295" s="117" t="s">
        <v>19</v>
      </c>
      <c r="E295" s="117" t="s">
        <v>19</v>
      </c>
      <c r="F295" s="117" t="s">
        <v>19</v>
      </c>
      <c r="G295" s="117" t="s">
        <v>19</v>
      </c>
      <c r="H295" s="118" t="s">
        <v>19</v>
      </c>
      <c r="I295" s="117" t="s">
        <v>19</v>
      </c>
      <c r="J295" s="117" t="s">
        <v>19</v>
      </c>
      <c r="K295" s="117" t="s">
        <v>19</v>
      </c>
      <c r="L295" s="118" t="s">
        <v>19</v>
      </c>
      <c r="M295" s="117" t="s">
        <v>19</v>
      </c>
      <c r="N295" s="117" t="s">
        <v>19</v>
      </c>
      <c r="O295" s="117" t="s">
        <v>19</v>
      </c>
      <c r="P295" s="136" t="s">
        <v>19</v>
      </c>
      <c r="Q295" s="14"/>
    </row>
    <row r="296" spans="1:17" ht="12.75" customHeight="1">
      <c r="A296" s="47" t="s">
        <v>47</v>
      </c>
      <c r="B296" s="122" t="s">
        <v>19</v>
      </c>
      <c r="C296" s="123" t="s">
        <v>19</v>
      </c>
      <c r="D296" s="122" t="s">
        <v>19</v>
      </c>
      <c r="E296" s="122" t="s">
        <v>19</v>
      </c>
      <c r="F296" s="122" t="s">
        <v>19</v>
      </c>
      <c r="G296" s="122" t="s">
        <v>19</v>
      </c>
      <c r="H296" s="123" t="s">
        <v>19</v>
      </c>
      <c r="I296" s="122" t="s">
        <v>19</v>
      </c>
      <c r="J296" s="122" t="s">
        <v>19</v>
      </c>
      <c r="K296" s="122" t="s">
        <v>19</v>
      </c>
      <c r="L296" s="123" t="s">
        <v>19</v>
      </c>
      <c r="M296" s="122" t="s">
        <v>19</v>
      </c>
      <c r="N296" s="122" t="s">
        <v>19</v>
      </c>
      <c r="O296" s="122" t="s">
        <v>19</v>
      </c>
      <c r="P296" s="137" t="s">
        <v>19</v>
      </c>
      <c r="Q296" s="14"/>
    </row>
    <row r="297" spans="1:17" ht="12.75" customHeight="1">
      <c r="A297" s="45" t="s">
        <v>48</v>
      </c>
      <c r="B297" s="117" t="s">
        <v>19</v>
      </c>
      <c r="C297" s="118" t="s">
        <v>19</v>
      </c>
      <c r="D297" s="117" t="s">
        <v>19</v>
      </c>
      <c r="E297" s="117" t="s">
        <v>19</v>
      </c>
      <c r="F297" s="117" t="s">
        <v>19</v>
      </c>
      <c r="G297" s="117" t="s">
        <v>19</v>
      </c>
      <c r="H297" s="118" t="s">
        <v>19</v>
      </c>
      <c r="I297" s="117" t="s">
        <v>19</v>
      </c>
      <c r="J297" s="117" t="s">
        <v>19</v>
      </c>
      <c r="K297" s="117" t="s">
        <v>19</v>
      </c>
      <c r="L297" s="138" t="s">
        <v>19</v>
      </c>
      <c r="M297" s="117" t="s">
        <v>19</v>
      </c>
      <c r="N297" s="117" t="s">
        <v>19</v>
      </c>
      <c r="O297" s="117" t="s">
        <v>19</v>
      </c>
      <c r="P297" s="136" t="s">
        <v>19</v>
      </c>
      <c r="Q297" s="14"/>
    </row>
    <row r="298" spans="1:17" ht="12.75" customHeight="1">
      <c r="A298" s="46" t="s">
        <v>49</v>
      </c>
      <c r="B298" s="117" t="s">
        <v>19</v>
      </c>
      <c r="C298" s="118" t="s">
        <v>19</v>
      </c>
      <c r="D298" s="117" t="s">
        <v>19</v>
      </c>
      <c r="E298" s="117" t="s">
        <v>19</v>
      </c>
      <c r="F298" s="117" t="s">
        <v>19</v>
      </c>
      <c r="G298" s="117" t="s">
        <v>19</v>
      </c>
      <c r="H298" s="118" t="s">
        <v>19</v>
      </c>
      <c r="I298" s="117" t="s">
        <v>19</v>
      </c>
      <c r="J298" s="117" t="s">
        <v>19</v>
      </c>
      <c r="K298" s="117" t="s">
        <v>19</v>
      </c>
      <c r="L298" s="118" t="s">
        <v>19</v>
      </c>
      <c r="M298" s="117" t="s">
        <v>19</v>
      </c>
      <c r="N298" s="117" t="s">
        <v>19</v>
      </c>
      <c r="O298" s="117" t="s">
        <v>19</v>
      </c>
      <c r="P298" s="136" t="s">
        <v>19</v>
      </c>
      <c r="Q298" s="14"/>
    </row>
    <row r="299" spans="1:17" ht="12.75" customHeight="1">
      <c r="A299" s="46" t="s">
        <v>50</v>
      </c>
      <c r="B299" s="117" t="s">
        <v>19</v>
      </c>
      <c r="C299" s="118" t="s">
        <v>19</v>
      </c>
      <c r="D299" s="117" t="s">
        <v>19</v>
      </c>
      <c r="E299" s="117" t="s">
        <v>19</v>
      </c>
      <c r="F299" s="117" t="s">
        <v>19</v>
      </c>
      <c r="G299" s="117" t="s">
        <v>19</v>
      </c>
      <c r="H299" s="118" t="s">
        <v>19</v>
      </c>
      <c r="I299" s="117" t="s">
        <v>19</v>
      </c>
      <c r="J299" s="117" t="s">
        <v>19</v>
      </c>
      <c r="K299" s="117" t="s">
        <v>19</v>
      </c>
      <c r="L299" s="118" t="s">
        <v>19</v>
      </c>
      <c r="M299" s="117" t="s">
        <v>19</v>
      </c>
      <c r="N299" s="117" t="s">
        <v>19</v>
      </c>
      <c r="O299" s="117" t="s">
        <v>19</v>
      </c>
      <c r="P299" s="136" t="s">
        <v>19</v>
      </c>
      <c r="Q299" s="14"/>
    </row>
    <row r="300" spans="1:17" ht="12.75" customHeight="1">
      <c r="A300" s="46" t="s">
        <v>51</v>
      </c>
      <c r="B300" s="117" t="s">
        <v>19</v>
      </c>
      <c r="C300" s="118" t="s">
        <v>19</v>
      </c>
      <c r="D300" s="117" t="s">
        <v>19</v>
      </c>
      <c r="E300" s="117" t="s">
        <v>19</v>
      </c>
      <c r="F300" s="117" t="s">
        <v>19</v>
      </c>
      <c r="G300" s="117" t="s">
        <v>19</v>
      </c>
      <c r="H300" s="118" t="s">
        <v>19</v>
      </c>
      <c r="I300" s="117" t="s">
        <v>19</v>
      </c>
      <c r="J300" s="117" t="s">
        <v>19</v>
      </c>
      <c r="K300" s="117" t="s">
        <v>19</v>
      </c>
      <c r="L300" s="118" t="s">
        <v>19</v>
      </c>
      <c r="M300" s="117" t="s">
        <v>19</v>
      </c>
      <c r="N300" s="117" t="s">
        <v>19</v>
      </c>
      <c r="O300" s="117" t="s">
        <v>19</v>
      </c>
      <c r="P300" s="136" t="s">
        <v>19</v>
      </c>
      <c r="Q300" s="14"/>
    </row>
    <row r="301" spans="1:17" ht="12.75" customHeight="1">
      <c r="A301" s="47" t="s">
        <v>52</v>
      </c>
      <c r="B301" s="122" t="s">
        <v>19</v>
      </c>
      <c r="C301" s="123" t="s">
        <v>19</v>
      </c>
      <c r="D301" s="122" t="s">
        <v>19</v>
      </c>
      <c r="E301" s="122" t="s">
        <v>19</v>
      </c>
      <c r="F301" s="122" t="s">
        <v>19</v>
      </c>
      <c r="G301" s="122" t="s">
        <v>19</v>
      </c>
      <c r="H301" s="123" t="s">
        <v>19</v>
      </c>
      <c r="I301" s="122" t="s">
        <v>19</v>
      </c>
      <c r="J301" s="122" t="s">
        <v>19</v>
      </c>
      <c r="K301" s="122" t="s">
        <v>19</v>
      </c>
      <c r="L301" s="123" t="s">
        <v>19</v>
      </c>
      <c r="M301" s="122" t="s">
        <v>19</v>
      </c>
      <c r="N301" s="122" t="s">
        <v>19</v>
      </c>
      <c r="O301" s="122" t="s">
        <v>19</v>
      </c>
      <c r="P301" s="137" t="s">
        <v>19</v>
      </c>
      <c r="Q301" s="14"/>
    </row>
    <row r="302" spans="1:17" ht="12.75" customHeight="1">
      <c r="A302" s="45" t="s">
        <v>53</v>
      </c>
      <c r="B302" s="117" t="s">
        <v>19</v>
      </c>
      <c r="C302" s="118" t="s">
        <v>19</v>
      </c>
      <c r="D302" s="117" t="s">
        <v>19</v>
      </c>
      <c r="E302" s="117" t="s">
        <v>19</v>
      </c>
      <c r="F302" s="117" t="s">
        <v>19</v>
      </c>
      <c r="G302" s="117" t="s">
        <v>19</v>
      </c>
      <c r="H302" s="118" t="s">
        <v>19</v>
      </c>
      <c r="I302" s="117" t="s">
        <v>19</v>
      </c>
      <c r="J302" s="117" t="s">
        <v>19</v>
      </c>
      <c r="K302" s="117" t="s">
        <v>19</v>
      </c>
      <c r="L302" s="138" t="s">
        <v>19</v>
      </c>
      <c r="M302" s="117" t="s">
        <v>19</v>
      </c>
      <c r="N302" s="117" t="s">
        <v>19</v>
      </c>
      <c r="O302" s="117" t="s">
        <v>19</v>
      </c>
      <c r="P302" s="136" t="s">
        <v>19</v>
      </c>
      <c r="Q302" s="14"/>
    </row>
    <row r="303" spans="1:17" ht="12.75" customHeight="1">
      <c r="A303" s="46" t="s">
        <v>54</v>
      </c>
      <c r="B303" s="117" t="s">
        <v>19</v>
      </c>
      <c r="C303" s="118" t="s">
        <v>19</v>
      </c>
      <c r="D303" s="117" t="s">
        <v>19</v>
      </c>
      <c r="E303" s="117" t="s">
        <v>19</v>
      </c>
      <c r="F303" s="117" t="s">
        <v>19</v>
      </c>
      <c r="G303" s="117" t="s">
        <v>19</v>
      </c>
      <c r="H303" s="118" t="s">
        <v>19</v>
      </c>
      <c r="I303" s="117" t="s">
        <v>19</v>
      </c>
      <c r="J303" s="117" t="s">
        <v>19</v>
      </c>
      <c r="K303" s="117" t="s">
        <v>19</v>
      </c>
      <c r="L303" s="118" t="s">
        <v>19</v>
      </c>
      <c r="M303" s="117" t="s">
        <v>19</v>
      </c>
      <c r="N303" s="117" t="s">
        <v>19</v>
      </c>
      <c r="O303" s="117" t="s">
        <v>19</v>
      </c>
      <c r="P303" s="136" t="s">
        <v>19</v>
      </c>
      <c r="Q303" s="14"/>
    </row>
    <row r="304" spans="1:17" ht="12.75" customHeight="1">
      <c r="A304" s="46" t="s">
        <v>55</v>
      </c>
      <c r="B304" s="117" t="s">
        <v>19</v>
      </c>
      <c r="C304" s="118" t="s">
        <v>19</v>
      </c>
      <c r="D304" s="117" t="s">
        <v>19</v>
      </c>
      <c r="E304" s="117" t="s">
        <v>19</v>
      </c>
      <c r="F304" s="117" t="s">
        <v>19</v>
      </c>
      <c r="G304" s="117" t="s">
        <v>19</v>
      </c>
      <c r="H304" s="118">
        <v>6</v>
      </c>
      <c r="I304" s="117" t="s">
        <v>19</v>
      </c>
      <c r="J304" s="117">
        <f>SUM(G304:I304)</f>
        <v>6</v>
      </c>
      <c r="K304" s="117">
        <f>SUM(G304:I304)*1100</f>
        <v>6600</v>
      </c>
      <c r="L304" s="118" t="s">
        <v>19</v>
      </c>
      <c r="M304" s="117">
        <v>1</v>
      </c>
      <c r="N304" s="117" t="s">
        <v>19</v>
      </c>
      <c r="O304" s="117">
        <f>SUM(L304:N304)</f>
        <v>1</v>
      </c>
      <c r="P304" s="136">
        <f>SUM(L304:N304)*1000</f>
        <v>1000</v>
      </c>
      <c r="Q304" s="14"/>
    </row>
    <row r="305" spans="1:17" ht="12.75" customHeight="1">
      <c r="A305" s="46" t="s">
        <v>56</v>
      </c>
      <c r="B305" s="117" t="s">
        <v>19</v>
      </c>
      <c r="C305" s="118" t="s">
        <v>19</v>
      </c>
      <c r="D305" s="117" t="s">
        <v>19</v>
      </c>
      <c r="E305" s="117" t="s">
        <v>19</v>
      </c>
      <c r="F305" s="117" t="s">
        <v>19</v>
      </c>
      <c r="G305" s="117" t="s">
        <v>19</v>
      </c>
      <c r="H305" s="118" t="s">
        <v>19</v>
      </c>
      <c r="I305" s="117" t="s">
        <v>19</v>
      </c>
      <c r="J305" s="117" t="s">
        <v>19</v>
      </c>
      <c r="K305" s="117" t="s">
        <v>19</v>
      </c>
      <c r="L305" s="118" t="s">
        <v>19</v>
      </c>
      <c r="M305" s="117" t="s">
        <v>19</v>
      </c>
      <c r="N305" s="117" t="s">
        <v>19</v>
      </c>
      <c r="O305" s="117" t="s">
        <v>19</v>
      </c>
      <c r="P305" s="136" t="s">
        <v>19</v>
      </c>
      <c r="Q305" s="14"/>
    </row>
    <row r="306" spans="1:17" ht="12.75" customHeight="1">
      <c r="A306" s="47" t="s">
        <v>57</v>
      </c>
      <c r="B306" s="122" t="s">
        <v>19</v>
      </c>
      <c r="C306" s="123" t="s">
        <v>19</v>
      </c>
      <c r="D306" s="122" t="s">
        <v>19</v>
      </c>
      <c r="E306" s="122" t="s">
        <v>19</v>
      </c>
      <c r="F306" s="122" t="s">
        <v>19</v>
      </c>
      <c r="G306" s="122" t="s">
        <v>19</v>
      </c>
      <c r="H306" s="123" t="s">
        <v>19</v>
      </c>
      <c r="I306" s="122" t="s">
        <v>19</v>
      </c>
      <c r="J306" s="122" t="s">
        <v>19</v>
      </c>
      <c r="K306" s="122" t="s">
        <v>19</v>
      </c>
      <c r="L306" s="123" t="s">
        <v>19</v>
      </c>
      <c r="M306" s="122" t="s">
        <v>19</v>
      </c>
      <c r="N306" s="122" t="s">
        <v>19</v>
      </c>
      <c r="O306" s="122" t="s">
        <v>19</v>
      </c>
      <c r="P306" s="137" t="s">
        <v>19</v>
      </c>
      <c r="Q306" s="14"/>
    </row>
    <row r="307" spans="1:17" ht="12.75" customHeight="1">
      <c r="A307" s="45" t="s">
        <v>58</v>
      </c>
      <c r="B307" s="117" t="s">
        <v>19</v>
      </c>
      <c r="C307" s="118" t="s">
        <v>19</v>
      </c>
      <c r="D307" s="117" t="s">
        <v>19</v>
      </c>
      <c r="E307" s="117" t="s">
        <v>19</v>
      </c>
      <c r="F307" s="117" t="s">
        <v>19</v>
      </c>
      <c r="G307" s="117" t="s">
        <v>19</v>
      </c>
      <c r="H307" s="118" t="s">
        <v>19</v>
      </c>
      <c r="I307" s="117" t="s">
        <v>19</v>
      </c>
      <c r="J307" s="117" t="s">
        <v>19</v>
      </c>
      <c r="K307" s="117" t="s">
        <v>19</v>
      </c>
      <c r="L307" s="138" t="s">
        <v>19</v>
      </c>
      <c r="M307" s="117" t="s">
        <v>19</v>
      </c>
      <c r="N307" s="117" t="s">
        <v>19</v>
      </c>
      <c r="O307" s="117" t="s">
        <v>19</v>
      </c>
      <c r="P307" s="136" t="s">
        <v>19</v>
      </c>
      <c r="Q307" s="14"/>
    </row>
    <row r="308" spans="1:17" ht="12.75" customHeight="1">
      <c r="A308" s="46" t="s">
        <v>59</v>
      </c>
      <c r="B308" s="117" t="s">
        <v>19</v>
      </c>
      <c r="C308" s="118" t="s">
        <v>19</v>
      </c>
      <c r="D308" s="117" t="s">
        <v>19</v>
      </c>
      <c r="E308" s="117" t="s">
        <v>19</v>
      </c>
      <c r="F308" s="117" t="s">
        <v>19</v>
      </c>
      <c r="G308" s="117" t="s">
        <v>19</v>
      </c>
      <c r="H308" s="118" t="s">
        <v>19</v>
      </c>
      <c r="I308" s="117" t="s">
        <v>19</v>
      </c>
      <c r="J308" s="117" t="s">
        <v>19</v>
      </c>
      <c r="K308" s="117" t="s">
        <v>19</v>
      </c>
      <c r="L308" s="118" t="s">
        <v>19</v>
      </c>
      <c r="M308" s="117" t="s">
        <v>19</v>
      </c>
      <c r="N308" s="117" t="s">
        <v>19</v>
      </c>
      <c r="O308" s="117" t="s">
        <v>19</v>
      </c>
      <c r="P308" s="136" t="s">
        <v>19</v>
      </c>
      <c r="Q308" s="14"/>
    </row>
    <row r="309" spans="1:17" ht="12.75" customHeight="1">
      <c r="A309" s="46" t="s">
        <v>60</v>
      </c>
      <c r="B309" s="117" t="s">
        <v>19</v>
      </c>
      <c r="C309" s="118" t="s">
        <v>19</v>
      </c>
      <c r="D309" s="117" t="s">
        <v>19</v>
      </c>
      <c r="E309" s="117" t="s">
        <v>19</v>
      </c>
      <c r="F309" s="117" t="s">
        <v>19</v>
      </c>
      <c r="G309" s="117" t="s">
        <v>19</v>
      </c>
      <c r="H309" s="118" t="s">
        <v>19</v>
      </c>
      <c r="I309" s="117" t="s">
        <v>19</v>
      </c>
      <c r="J309" s="117" t="s">
        <v>19</v>
      </c>
      <c r="K309" s="117" t="s">
        <v>19</v>
      </c>
      <c r="L309" s="118" t="s">
        <v>19</v>
      </c>
      <c r="M309" s="117" t="s">
        <v>19</v>
      </c>
      <c r="N309" s="117" t="s">
        <v>19</v>
      </c>
      <c r="O309" s="117" t="s">
        <v>19</v>
      </c>
      <c r="P309" s="136" t="s">
        <v>19</v>
      </c>
      <c r="Q309" s="14"/>
    </row>
    <row r="310" spans="1:17" ht="12.75" customHeight="1">
      <c r="A310" s="46" t="s">
        <v>61</v>
      </c>
      <c r="B310" s="117" t="s">
        <v>19</v>
      </c>
      <c r="C310" s="118" t="s">
        <v>19</v>
      </c>
      <c r="D310" s="117" t="s">
        <v>19</v>
      </c>
      <c r="E310" s="117" t="s">
        <v>19</v>
      </c>
      <c r="F310" s="117" t="s">
        <v>19</v>
      </c>
      <c r="G310" s="117" t="s">
        <v>19</v>
      </c>
      <c r="H310" s="118" t="s">
        <v>19</v>
      </c>
      <c r="I310" s="117" t="s">
        <v>19</v>
      </c>
      <c r="J310" s="117" t="s">
        <v>19</v>
      </c>
      <c r="K310" s="117" t="s">
        <v>19</v>
      </c>
      <c r="L310" s="118" t="s">
        <v>19</v>
      </c>
      <c r="M310" s="117" t="s">
        <v>19</v>
      </c>
      <c r="N310" s="117" t="s">
        <v>19</v>
      </c>
      <c r="O310" s="117" t="s">
        <v>19</v>
      </c>
      <c r="P310" s="136" t="s">
        <v>19</v>
      </c>
      <c r="Q310" s="14"/>
    </row>
    <row r="311" spans="1:17" ht="12.75" customHeight="1">
      <c r="A311" s="47" t="s">
        <v>62</v>
      </c>
      <c r="B311" s="122" t="s">
        <v>19</v>
      </c>
      <c r="C311" s="123" t="s">
        <v>19</v>
      </c>
      <c r="D311" s="122" t="s">
        <v>19</v>
      </c>
      <c r="E311" s="122" t="s">
        <v>19</v>
      </c>
      <c r="F311" s="122" t="s">
        <v>19</v>
      </c>
      <c r="G311" s="122" t="s">
        <v>19</v>
      </c>
      <c r="H311" s="123" t="s">
        <v>19</v>
      </c>
      <c r="I311" s="122" t="s">
        <v>19</v>
      </c>
      <c r="J311" s="122" t="s">
        <v>19</v>
      </c>
      <c r="K311" s="122" t="s">
        <v>19</v>
      </c>
      <c r="L311" s="123" t="s">
        <v>19</v>
      </c>
      <c r="M311" s="122" t="s">
        <v>19</v>
      </c>
      <c r="N311" s="122" t="s">
        <v>19</v>
      </c>
      <c r="O311" s="122" t="s">
        <v>19</v>
      </c>
      <c r="P311" s="137" t="s">
        <v>19</v>
      </c>
      <c r="Q311" s="14"/>
    </row>
    <row r="312" spans="1:17" ht="12.75" customHeight="1">
      <c r="A312" s="46" t="s">
        <v>63</v>
      </c>
      <c r="B312" s="117" t="s">
        <v>19</v>
      </c>
      <c r="C312" s="118" t="s">
        <v>19</v>
      </c>
      <c r="D312" s="117" t="s">
        <v>19</v>
      </c>
      <c r="E312" s="117" t="s">
        <v>19</v>
      </c>
      <c r="F312" s="117" t="s">
        <v>19</v>
      </c>
      <c r="G312" s="117" t="s">
        <v>19</v>
      </c>
      <c r="H312" s="118" t="s">
        <v>19</v>
      </c>
      <c r="I312" s="117" t="s">
        <v>19</v>
      </c>
      <c r="J312" s="117" t="s">
        <v>19</v>
      </c>
      <c r="K312" s="117" t="s">
        <v>19</v>
      </c>
      <c r="L312" s="138" t="s">
        <v>19</v>
      </c>
      <c r="M312" s="117" t="s">
        <v>19</v>
      </c>
      <c r="N312" s="117" t="s">
        <v>19</v>
      </c>
      <c r="O312" s="117" t="s">
        <v>19</v>
      </c>
      <c r="P312" s="136" t="s">
        <v>19</v>
      </c>
      <c r="Q312" s="14"/>
    </row>
    <row r="313" spans="1:17" ht="12.75" customHeight="1">
      <c r="A313" s="49" t="s">
        <v>64</v>
      </c>
      <c r="B313" s="125" t="s">
        <v>19</v>
      </c>
      <c r="C313" s="126" t="s">
        <v>19</v>
      </c>
      <c r="D313" s="125" t="s">
        <v>19</v>
      </c>
      <c r="E313" s="125" t="s">
        <v>19</v>
      </c>
      <c r="F313" s="125" t="s">
        <v>19</v>
      </c>
      <c r="G313" s="125" t="s">
        <v>19</v>
      </c>
      <c r="H313" s="126" t="s">
        <v>19</v>
      </c>
      <c r="I313" s="125" t="s">
        <v>19</v>
      </c>
      <c r="J313" s="125" t="s">
        <v>19</v>
      </c>
      <c r="K313" s="125" t="s">
        <v>19</v>
      </c>
      <c r="L313" s="126" t="s">
        <v>19</v>
      </c>
      <c r="M313" s="125" t="s">
        <v>19</v>
      </c>
      <c r="N313" s="125" t="s">
        <v>19</v>
      </c>
      <c r="O313" s="125" t="s">
        <v>19</v>
      </c>
      <c r="P313" s="139" t="s">
        <v>19</v>
      </c>
      <c r="Q313" s="14"/>
    </row>
    <row r="314" spans="1:16" ht="12.75" customHeight="1">
      <c r="A314" s="56"/>
      <c r="H314" s="54"/>
      <c r="J314" s="54"/>
      <c r="K314" s="54"/>
      <c r="L314" s="54"/>
      <c r="M314" s="54"/>
      <c r="N314" s="54"/>
      <c r="O314" s="54"/>
      <c r="P314" s="54"/>
    </row>
    <row r="319" ht="12.75" customHeight="1">
      <c r="A319" s="1" t="s">
        <v>0</v>
      </c>
    </row>
    <row r="320" spans="1:16" ht="12.75" customHeight="1">
      <c r="A320" s="4"/>
      <c r="B320" s="5" t="s">
        <v>119</v>
      </c>
      <c r="C320" s="6"/>
      <c r="D320" s="6"/>
      <c r="E320" s="6"/>
      <c r="F320" s="6"/>
      <c r="G320" s="6"/>
      <c r="H320" s="86"/>
      <c r="I320" s="6"/>
      <c r="J320" s="86"/>
      <c r="K320" s="4"/>
      <c r="L320" s="4"/>
      <c r="M320" s="4"/>
      <c r="N320" s="4"/>
      <c r="O320" s="4"/>
      <c r="P320" s="4"/>
    </row>
    <row r="321" spans="1:16" ht="12.75" customHeight="1">
      <c r="A321" s="7"/>
      <c r="B321" s="8"/>
      <c r="C321" s="8"/>
      <c r="D321" s="8"/>
      <c r="E321" s="8"/>
      <c r="F321" s="8"/>
      <c r="G321" s="8"/>
      <c r="H321" s="8"/>
      <c r="I321" s="8"/>
      <c r="J321" s="9" t="s">
        <v>2</v>
      </c>
      <c r="K321" s="8"/>
      <c r="L321" s="58"/>
      <c r="M321" s="58"/>
      <c r="N321" s="58"/>
      <c r="P321" s="58"/>
    </row>
    <row r="322" spans="1:16" ht="12.75" customHeight="1">
      <c r="A322" s="10"/>
      <c r="B322" s="104"/>
      <c r="G322" s="104"/>
      <c r="H322" s="54"/>
      <c r="J322" s="54"/>
      <c r="K322" s="142"/>
      <c r="L322" s="149"/>
      <c r="M322" s="55"/>
      <c r="N322" s="55"/>
      <c r="O322" s="55"/>
      <c r="P322" s="55"/>
    </row>
    <row r="323" spans="1:16" ht="12.75" customHeight="1">
      <c r="A323" s="15" t="s">
        <v>4</v>
      </c>
      <c r="B323" s="106" t="s">
        <v>120</v>
      </c>
      <c r="G323" s="106" t="s">
        <v>121</v>
      </c>
      <c r="H323" s="54"/>
      <c r="J323" s="54"/>
      <c r="K323" s="130"/>
      <c r="L323" s="150"/>
      <c r="M323" s="55"/>
      <c r="N323" s="55"/>
      <c r="O323" s="55"/>
      <c r="P323" s="55"/>
    </row>
    <row r="324" spans="1:16" ht="12.75" customHeight="1">
      <c r="A324" s="19"/>
      <c r="B324" s="107"/>
      <c r="C324" s="108"/>
      <c r="D324" s="108"/>
      <c r="E324" s="108"/>
      <c r="F324" s="108"/>
      <c r="G324" s="107"/>
      <c r="H324" s="108"/>
      <c r="I324" s="108"/>
      <c r="J324" s="108"/>
      <c r="K324" s="131"/>
      <c r="L324" s="149"/>
      <c r="M324" s="55"/>
      <c r="N324" s="55"/>
      <c r="O324" s="55"/>
      <c r="P324" s="55"/>
    </row>
    <row r="325" spans="1:16" ht="12.75" customHeight="1">
      <c r="A325" s="23" t="s">
        <v>9</v>
      </c>
      <c r="B325" s="76" t="s">
        <v>95</v>
      </c>
      <c r="C325" s="110" t="s">
        <v>96</v>
      </c>
      <c r="D325" s="76" t="s">
        <v>97</v>
      </c>
      <c r="E325" s="76" t="s">
        <v>98</v>
      </c>
      <c r="F325" s="76" t="s">
        <v>99</v>
      </c>
      <c r="G325" s="76" t="s">
        <v>95</v>
      </c>
      <c r="H325" s="78" t="s">
        <v>96</v>
      </c>
      <c r="I325" s="76" t="s">
        <v>97</v>
      </c>
      <c r="J325" s="76" t="s">
        <v>98</v>
      </c>
      <c r="K325" s="132" t="s">
        <v>99</v>
      </c>
      <c r="L325" s="151"/>
      <c r="M325" s="145"/>
      <c r="N325" s="145"/>
      <c r="O325" s="145"/>
      <c r="P325" s="145"/>
    </row>
    <row r="326" spans="1:16" ht="12.75" customHeight="1">
      <c r="A326" s="23" t="s">
        <v>14</v>
      </c>
      <c r="B326" s="107"/>
      <c r="C326" s="111"/>
      <c r="D326" s="107"/>
      <c r="E326" s="107"/>
      <c r="F326" s="107"/>
      <c r="G326" s="111"/>
      <c r="H326" s="111"/>
      <c r="I326" s="107"/>
      <c r="J326" s="107"/>
      <c r="K326" s="133"/>
      <c r="L326" s="149"/>
      <c r="M326" s="55"/>
      <c r="N326" s="55"/>
      <c r="O326" s="55"/>
      <c r="P326" s="55"/>
    </row>
    <row r="327" spans="1:16" ht="12.75" customHeight="1">
      <c r="A327" s="30" t="s">
        <v>141</v>
      </c>
      <c r="B327" s="122" t="s">
        <v>19</v>
      </c>
      <c r="C327" s="123">
        <v>277</v>
      </c>
      <c r="D327" s="122" t="s">
        <v>19</v>
      </c>
      <c r="E327" s="122">
        <v>277</v>
      </c>
      <c r="F327" s="122">
        <v>249300</v>
      </c>
      <c r="G327" s="122">
        <v>80</v>
      </c>
      <c r="H327" s="123">
        <v>383</v>
      </c>
      <c r="I327" s="122">
        <v>4</v>
      </c>
      <c r="J327" s="122">
        <v>467</v>
      </c>
      <c r="K327" s="137" t="s">
        <v>19</v>
      </c>
      <c r="L327" s="152"/>
      <c r="M327" s="140"/>
      <c r="N327" s="140"/>
      <c r="O327" s="140"/>
      <c r="P327" s="140"/>
    </row>
    <row r="328" spans="1:16" ht="12.75" customHeight="1">
      <c r="A328" s="30" t="s">
        <v>129</v>
      </c>
      <c r="B328" s="122">
        <v>14</v>
      </c>
      <c r="C328" s="123">
        <v>2</v>
      </c>
      <c r="D328" s="122" t="s">
        <v>19</v>
      </c>
      <c r="E328" s="122">
        <v>16</v>
      </c>
      <c r="F328" s="122">
        <v>14400</v>
      </c>
      <c r="G328" s="122">
        <v>103</v>
      </c>
      <c r="H328" s="123">
        <v>535</v>
      </c>
      <c r="I328" s="122">
        <v>3</v>
      </c>
      <c r="J328" s="122">
        <f>SUM(G328:I328)</f>
        <v>641</v>
      </c>
      <c r="K328" s="137" t="s">
        <v>19</v>
      </c>
      <c r="L328" s="152"/>
      <c r="M328" s="140"/>
      <c r="N328" s="140"/>
      <c r="O328" s="140"/>
      <c r="P328" s="140"/>
    </row>
    <row r="329" spans="1:16" ht="12.75" customHeight="1">
      <c r="A329" s="30" t="s">
        <v>16</v>
      </c>
      <c r="B329" s="122" t="s">
        <v>143</v>
      </c>
      <c r="C329" s="122">
        <f>SUM(C330:C376)</f>
        <v>6</v>
      </c>
      <c r="D329" s="122" t="s">
        <v>143</v>
      </c>
      <c r="E329" s="122">
        <f>SUM(B329:D329)</f>
        <v>6</v>
      </c>
      <c r="F329" s="122">
        <f>SUM(B329:D329)*900</f>
        <v>5400</v>
      </c>
      <c r="G329" s="122">
        <f>SUM(G330:G376)</f>
        <v>75</v>
      </c>
      <c r="H329" s="123">
        <f>SUM(H330:H376)</f>
        <v>389</v>
      </c>
      <c r="I329" s="122">
        <f>SUM(I330:I376)</f>
        <v>31</v>
      </c>
      <c r="J329" s="122">
        <f>SUM(G329:I329)</f>
        <v>495</v>
      </c>
      <c r="K329" s="135" t="s">
        <v>19</v>
      </c>
      <c r="L329" s="152"/>
      <c r="M329" s="140"/>
      <c r="N329" s="140"/>
      <c r="O329" s="140"/>
      <c r="P329" s="140"/>
    </row>
    <row r="330" spans="1:16" ht="12.75" customHeight="1">
      <c r="A330" s="36" t="s">
        <v>17</v>
      </c>
      <c r="B330" s="117" t="s">
        <v>19</v>
      </c>
      <c r="C330" s="118" t="s">
        <v>19</v>
      </c>
      <c r="D330" s="117" t="s">
        <v>19</v>
      </c>
      <c r="E330" s="117" t="s">
        <v>19</v>
      </c>
      <c r="F330" s="117" t="s">
        <v>19</v>
      </c>
      <c r="G330" s="117" t="s">
        <v>19</v>
      </c>
      <c r="H330" s="118">
        <v>49</v>
      </c>
      <c r="I330" s="117" t="s">
        <v>19</v>
      </c>
      <c r="J330" s="117">
        <f>SUM(G330:I330)</f>
        <v>49</v>
      </c>
      <c r="K330" s="153" t="s">
        <v>19</v>
      </c>
      <c r="L330" s="152"/>
      <c r="M330" s="140"/>
      <c r="N330" s="140"/>
      <c r="O330" s="140"/>
      <c r="P330" s="140"/>
    </row>
    <row r="331" spans="1:16" ht="12.75" customHeight="1">
      <c r="A331" s="40" t="s">
        <v>18</v>
      </c>
      <c r="B331" s="117" t="s">
        <v>19</v>
      </c>
      <c r="C331" s="118" t="s">
        <v>19</v>
      </c>
      <c r="D331" s="117" t="s">
        <v>19</v>
      </c>
      <c r="E331" s="117" t="s">
        <v>19</v>
      </c>
      <c r="F331" s="117" t="s">
        <v>19</v>
      </c>
      <c r="G331" s="117" t="s">
        <v>19</v>
      </c>
      <c r="H331" s="118" t="s">
        <v>19</v>
      </c>
      <c r="I331" s="117" t="s">
        <v>19</v>
      </c>
      <c r="J331" s="117" t="s">
        <v>19</v>
      </c>
      <c r="K331" s="136" t="s">
        <v>19</v>
      </c>
      <c r="L331" s="152"/>
      <c r="M331" s="140"/>
      <c r="N331" s="140"/>
      <c r="O331" s="140"/>
      <c r="P331" s="140"/>
    </row>
    <row r="332" spans="1:16" ht="12.75" customHeight="1">
      <c r="A332" s="40" t="s">
        <v>20</v>
      </c>
      <c r="B332" s="117" t="s">
        <v>19</v>
      </c>
      <c r="C332" s="118" t="s">
        <v>19</v>
      </c>
      <c r="D332" s="117" t="s">
        <v>19</v>
      </c>
      <c r="E332" s="117" t="s">
        <v>19</v>
      </c>
      <c r="F332" s="117" t="s">
        <v>19</v>
      </c>
      <c r="G332" s="117" t="s">
        <v>19</v>
      </c>
      <c r="H332" s="118" t="s">
        <v>19</v>
      </c>
      <c r="I332" s="117" t="s">
        <v>19</v>
      </c>
      <c r="J332" s="117" t="s">
        <v>19</v>
      </c>
      <c r="K332" s="136" t="s">
        <v>19</v>
      </c>
      <c r="L332" s="152"/>
      <c r="M332" s="140"/>
      <c r="N332" s="140"/>
      <c r="O332" s="140"/>
      <c r="P332" s="140"/>
    </row>
    <row r="333" spans="1:16" ht="12.75" customHeight="1">
      <c r="A333" s="40" t="s">
        <v>21</v>
      </c>
      <c r="B333" s="117" t="s">
        <v>19</v>
      </c>
      <c r="C333" s="118" t="s">
        <v>19</v>
      </c>
      <c r="D333" s="117" t="s">
        <v>19</v>
      </c>
      <c r="E333" s="117" t="s">
        <v>19</v>
      </c>
      <c r="F333" s="117" t="s">
        <v>19</v>
      </c>
      <c r="G333" s="117" t="s">
        <v>19</v>
      </c>
      <c r="H333" s="118" t="s">
        <v>19</v>
      </c>
      <c r="I333" s="117" t="s">
        <v>19</v>
      </c>
      <c r="J333" s="117" t="s">
        <v>19</v>
      </c>
      <c r="K333" s="136" t="s">
        <v>19</v>
      </c>
      <c r="L333" s="152"/>
      <c r="M333" s="140"/>
      <c r="N333" s="140"/>
      <c r="O333" s="140"/>
      <c r="P333" s="140"/>
    </row>
    <row r="334" spans="1:16" ht="12.75" customHeight="1">
      <c r="A334" s="41" t="s">
        <v>22</v>
      </c>
      <c r="B334" s="122" t="s">
        <v>19</v>
      </c>
      <c r="C334" s="123" t="s">
        <v>19</v>
      </c>
      <c r="D334" s="122" t="s">
        <v>19</v>
      </c>
      <c r="E334" s="122" t="s">
        <v>19</v>
      </c>
      <c r="F334" s="122" t="s">
        <v>19</v>
      </c>
      <c r="G334" s="122" t="s">
        <v>19</v>
      </c>
      <c r="H334" s="123" t="s">
        <v>19</v>
      </c>
      <c r="I334" s="122" t="s">
        <v>19</v>
      </c>
      <c r="J334" s="122" t="s">
        <v>19</v>
      </c>
      <c r="K334" s="137" t="s">
        <v>19</v>
      </c>
      <c r="L334" s="152"/>
      <c r="M334" s="140"/>
      <c r="N334" s="140"/>
      <c r="O334" s="140"/>
      <c r="P334" s="140"/>
    </row>
    <row r="335" spans="1:16" ht="12.75" customHeight="1">
      <c r="A335" s="45" t="s">
        <v>23</v>
      </c>
      <c r="B335" s="117" t="s">
        <v>19</v>
      </c>
      <c r="C335" s="118" t="s">
        <v>19</v>
      </c>
      <c r="D335" s="117" t="s">
        <v>19</v>
      </c>
      <c r="E335" s="117" t="s">
        <v>19</v>
      </c>
      <c r="F335" s="117" t="s">
        <v>19</v>
      </c>
      <c r="G335" s="117" t="s">
        <v>19</v>
      </c>
      <c r="H335" s="118" t="s">
        <v>19</v>
      </c>
      <c r="I335" s="117" t="s">
        <v>19</v>
      </c>
      <c r="J335" s="117" t="s">
        <v>19</v>
      </c>
      <c r="K335" s="136" t="s">
        <v>19</v>
      </c>
      <c r="L335" s="152"/>
      <c r="M335" s="140"/>
      <c r="N335" s="140"/>
      <c r="O335" s="140"/>
      <c r="P335" s="140"/>
    </row>
    <row r="336" spans="1:16" ht="12.75" customHeight="1">
      <c r="A336" s="46" t="s">
        <v>24</v>
      </c>
      <c r="B336" s="117" t="s">
        <v>19</v>
      </c>
      <c r="C336" s="118" t="s">
        <v>19</v>
      </c>
      <c r="D336" s="117" t="s">
        <v>19</v>
      </c>
      <c r="E336" s="117" t="s">
        <v>19</v>
      </c>
      <c r="F336" s="117" t="s">
        <v>19</v>
      </c>
      <c r="G336" s="117" t="s">
        <v>19</v>
      </c>
      <c r="H336" s="118" t="s">
        <v>19</v>
      </c>
      <c r="I336" s="117" t="s">
        <v>19</v>
      </c>
      <c r="J336" s="117" t="s">
        <v>19</v>
      </c>
      <c r="K336" s="136" t="s">
        <v>19</v>
      </c>
      <c r="L336" s="152"/>
      <c r="M336" s="140"/>
      <c r="N336" s="140"/>
      <c r="O336" s="140"/>
      <c r="P336" s="140"/>
    </row>
    <row r="337" spans="1:16" ht="12.75" customHeight="1">
      <c r="A337" s="46" t="s">
        <v>25</v>
      </c>
      <c r="B337" s="117" t="s">
        <v>19</v>
      </c>
      <c r="C337" s="118" t="s">
        <v>19</v>
      </c>
      <c r="D337" s="117" t="s">
        <v>19</v>
      </c>
      <c r="E337" s="117" t="s">
        <v>19</v>
      </c>
      <c r="F337" s="117" t="s">
        <v>19</v>
      </c>
      <c r="G337" s="117" t="s">
        <v>19</v>
      </c>
      <c r="H337" s="118" t="s">
        <v>19</v>
      </c>
      <c r="I337" s="117" t="s">
        <v>19</v>
      </c>
      <c r="J337" s="117" t="s">
        <v>19</v>
      </c>
      <c r="K337" s="136" t="s">
        <v>19</v>
      </c>
      <c r="L337" s="152"/>
      <c r="M337" s="140"/>
      <c r="N337" s="140"/>
      <c r="O337" s="140"/>
      <c r="P337" s="140"/>
    </row>
    <row r="338" spans="1:16" ht="12.75" customHeight="1">
      <c r="A338" s="46" t="s">
        <v>26</v>
      </c>
      <c r="B338" s="117" t="s">
        <v>19</v>
      </c>
      <c r="C338" s="118" t="s">
        <v>19</v>
      </c>
      <c r="D338" s="117" t="s">
        <v>19</v>
      </c>
      <c r="E338" s="117" t="s">
        <v>19</v>
      </c>
      <c r="F338" s="117" t="s">
        <v>19</v>
      </c>
      <c r="G338" s="117" t="s">
        <v>19</v>
      </c>
      <c r="H338" s="118" t="s">
        <v>19</v>
      </c>
      <c r="I338" s="117" t="s">
        <v>19</v>
      </c>
      <c r="J338" s="117" t="s">
        <v>19</v>
      </c>
      <c r="K338" s="136" t="s">
        <v>19</v>
      </c>
      <c r="L338" s="152"/>
      <c r="M338" s="140"/>
      <c r="N338" s="140"/>
      <c r="O338" s="140"/>
      <c r="P338" s="140"/>
    </row>
    <row r="339" spans="1:16" ht="12.75" customHeight="1">
      <c r="A339" s="47" t="s">
        <v>27</v>
      </c>
      <c r="B339" s="122" t="s">
        <v>19</v>
      </c>
      <c r="C339" s="123" t="s">
        <v>19</v>
      </c>
      <c r="D339" s="122" t="s">
        <v>19</v>
      </c>
      <c r="E339" s="122" t="s">
        <v>19</v>
      </c>
      <c r="F339" s="122" t="s">
        <v>19</v>
      </c>
      <c r="G339" s="122" t="s">
        <v>19</v>
      </c>
      <c r="H339" s="123" t="s">
        <v>19</v>
      </c>
      <c r="I339" s="122" t="s">
        <v>19</v>
      </c>
      <c r="J339" s="122" t="s">
        <v>19</v>
      </c>
      <c r="K339" s="137" t="s">
        <v>19</v>
      </c>
      <c r="L339" s="152"/>
      <c r="M339" s="140"/>
      <c r="N339" s="140"/>
      <c r="O339" s="140"/>
      <c r="P339" s="140"/>
    </row>
    <row r="340" spans="1:16" ht="12.75" customHeight="1">
      <c r="A340" s="45" t="s">
        <v>28</v>
      </c>
      <c r="B340" s="117" t="s">
        <v>19</v>
      </c>
      <c r="C340" s="118" t="s">
        <v>19</v>
      </c>
      <c r="D340" s="117" t="s">
        <v>19</v>
      </c>
      <c r="E340" s="117" t="s">
        <v>19</v>
      </c>
      <c r="F340" s="117" t="s">
        <v>19</v>
      </c>
      <c r="G340" s="117" t="s">
        <v>19</v>
      </c>
      <c r="H340" s="118">
        <v>1</v>
      </c>
      <c r="I340" s="117" t="s">
        <v>19</v>
      </c>
      <c r="J340" s="117">
        <f>SUM(G340:I340)</f>
        <v>1</v>
      </c>
      <c r="K340" s="136" t="s">
        <v>19</v>
      </c>
      <c r="L340" s="152"/>
      <c r="M340" s="140"/>
      <c r="N340" s="140"/>
      <c r="O340" s="140"/>
      <c r="P340" s="140"/>
    </row>
    <row r="341" spans="1:16" ht="12.75" customHeight="1">
      <c r="A341" s="46" t="s">
        <v>29</v>
      </c>
      <c r="B341" s="117" t="s">
        <v>19</v>
      </c>
      <c r="C341" s="118" t="s">
        <v>19</v>
      </c>
      <c r="D341" s="117" t="s">
        <v>19</v>
      </c>
      <c r="E341" s="117" t="s">
        <v>19</v>
      </c>
      <c r="F341" s="117" t="s">
        <v>19</v>
      </c>
      <c r="G341" s="117" t="s">
        <v>19</v>
      </c>
      <c r="H341" s="118" t="s">
        <v>19</v>
      </c>
      <c r="I341" s="117" t="s">
        <v>19</v>
      </c>
      <c r="J341" s="117" t="s">
        <v>19</v>
      </c>
      <c r="K341" s="136" t="s">
        <v>19</v>
      </c>
      <c r="L341" s="152"/>
      <c r="M341" s="140"/>
      <c r="N341" s="140"/>
      <c r="O341" s="140"/>
      <c r="P341" s="140"/>
    </row>
    <row r="342" spans="1:16" ht="12.75" customHeight="1">
      <c r="A342" s="46" t="s">
        <v>30</v>
      </c>
      <c r="B342" s="117" t="s">
        <v>19</v>
      </c>
      <c r="C342" s="118" t="s">
        <v>19</v>
      </c>
      <c r="D342" s="117" t="s">
        <v>19</v>
      </c>
      <c r="E342" s="117" t="s">
        <v>19</v>
      </c>
      <c r="F342" s="117" t="s">
        <v>19</v>
      </c>
      <c r="G342" s="117">
        <v>68</v>
      </c>
      <c r="H342" s="118">
        <v>228</v>
      </c>
      <c r="I342" s="117" t="s">
        <v>19</v>
      </c>
      <c r="J342" s="117">
        <f>SUM(G342:I342)</f>
        <v>296</v>
      </c>
      <c r="K342" s="136" t="s">
        <v>19</v>
      </c>
      <c r="L342" s="152"/>
      <c r="M342" s="140"/>
      <c r="N342" s="140"/>
      <c r="O342" s="140"/>
      <c r="P342" s="140"/>
    </row>
    <row r="343" spans="1:16" ht="12.75" customHeight="1">
      <c r="A343" s="46" t="s">
        <v>31</v>
      </c>
      <c r="B343" s="117" t="s">
        <v>19</v>
      </c>
      <c r="C343" s="118" t="s">
        <v>19</v>
      </c>
      <c r="D343" s="117" t="s">
        <v>19</v>
      </c>
      <c r="E343" s="117" t="s">
        <v>19</v>
      </c>
      <c r="F343" s="117" t="s">
        <v>19</v>
      </c>
      <c r="G343" s="117" t="s">
        <v>19</v>
      </c>
      <c r="H343" s="118" t="s">
        <v>19</v>
      </c>
      <c r="I343" s="117" t="s">
        <v>19</v>
      </c>
      <c r="J343" s="117" t="s">
        <v>19</v>
      </c>
      <c r="K343" s="136" t="s">
        <v>19</v>
      </c>
      <c r="L343" s="152"/>
      <c r="M343" s="140"/>
      <c r="N343" s="140"/>
      <c r="O343" s="140"/>
      <c r="P343" s="140"/>
    </row>
    <row r="344" spans="1:16" ht="12.75" customHeight="1">
      <c r="A344" s="47" t="s">
        <v>32</v>
      </c>
      <c r="B344" s="122" t="s">
        <v>19</v>
      </c>
      <c r="C344" s="123" t="s">
        <v>19</v>
      </c>
      <c r="D344" s="122" t="s">
        <v>19</v>
      </c>
      <c r="E344" s="122" t="s">
        <v>19</v>
      </c>
      <c r="F344" s="122" t="s">
        <v>19</v>
      </c>
      <c r="G344" s="122" t="s">
        <v>19</v>
      </c>
      <c r="H344" s="123" t="s">
        <v>19</v>
      </c>
      <c r="I344" s="122" t="s">
        <v>19</v>
      </c>
      <c r="J344" s="122" t="s">
        <v>19</v>
      </c>
      <c r="K344" s="137" t="s">
        <v>19</v>
      </c>
      <c r="L344" s="152"/>
      <c r="M344" s="140"/>
      <c r="N344" s="140"/>
      <c r="O344" s="140"/>
      <c r="P344" s="140"/>
    </row>
    <row r="345" spans="1:16" ht="12.75" customHeight="1">
      <c r="A345" s="45" t="s">
        <v>33</v>
      </c>
      <c r="B345" s="117" t="s">
        <v>19</v>
      </c>
      <c r="C345" s="118" t="s">
        <v>19</v>
      </c>
      <c r="D345" s="117" t="s">
        <v>19</v>
      </c>
      <c r="E345" s="117" t="s">
        <v>19</v>
      </c>
      <c r="F345" s="117" t="s">
        <v>19</v>
      </c>
      <c r="G345" s="117" t="s">
        <v>19</v>
      </c>
      <c r="H345" s="118">
        <v>10</v>
      </c>
      <c r="I345" s="117" t="s">
        <v>19</v>
      </c>
      <c r="J345" s="117">
        <f>SUM(G345:I345)</f>
        <v>10</v>
      </c>
      <c r="K345" s="136" t="s">
        <v>19</v>
      </c>
      <c r="L345" s="152"/>
      <c r="M345" s="140"/>
      <c r="N345" s="140"/>
      <c r="O345" s="140"/>
      <c r="P345" s="140"/>
    </row>
    <row r="346" spans="1:16" ht="12.75" customHeight="1">
      <c r="A346" s="46" t="s">
        <v>34</v>
      </c>
      <c r="B346" s="117" t="s">
        <v>19</v>
      </c>
      <c r="C346" s="118" t="s">
        <v>19</v>
      </c>
      <c r="D346" s="117" t="s">
        <v>19</v>
      </c>
      <c r="E346" s="117" t="s">
        <v>19</v>
      </c>
      <c r="F346" s="117" t="s">
        <v>19</v>
      </c>
      <c r="G346" s="117" t="s">
        <v>19</v>
      </c>
      <c r="H346" s="118" t="s">
        <v>19</v>
      </c>
      <c r="I346" s="117" t="s">
        <v>19</v>
      </c>
      <c r="J346" s="117" t="s">
        <v>19</v>
      </c>
      <c r="K346" s="136" t="s">
        <v>19</v>
      </c>
      <c r="L346" s="152"/>
      <c r="M346" s="140"/>
      <c r="N346" s="140"/>
      <c r="O346" s="140"/>
      <c r="P346" s="140"/>
    </row>
    <row r="347" spans="1:16" ht="12.75" customHeight="1">
      <c r="A347" s="46" t="s">
        <v>35</v>
      </c>
      <c r="B347" s="117" t="s">
        <v>19</v>
      </c>
      <c r="C347" s="118" t="s">
        <v>19</v>
      </c>
      <c r="D347" s="117" t="s">
        <v>19</v>
      </c>
      <c r="E347" s="117" t="s">
        <v>19</v>
      </c>
      <c r="F347" s="117" t="s">
        <v>19</v>
      </c>
      <c r="G347" s="117" t="s">
        <v>19</v>
      </c>
      <c r="H347" s="118" t="s">
        <v>19</v>
      </c>
      <c r="I347" s="117" t="s">
        <v>19</v>
      </c>
      <c r="J347" s="117" t="s">
        <v>19</v>
      </c>
      <c r="K347" s="136" t="s">
        <v>19</v>
      </c>
      <c r="L347" s="152"/>
      <c r="M347" s="140"/>
      <c r="N347" s="140"/>
      <c r="O347" s="140"/>
      <c r="P347" s="140"/>
    </row>
    <row r="348" spans="1:16" ht="12.75" customHeight="1">
      <c r="A348" s="46" t="s">
        <v>36</v>
      </c>
      <c r="B348" s="117" t="s">
        <v>19</v>
      </c>
      <c r="C348" s="118" t="s">
        <v>19</v>
      </c>
      <c r="D348" s="117" t="s">
        <v>19</v>
      </c>
      <c r="E348" s="117" t="s">
        <v>19</v>
      </c>
      <c r="F348" s="117" t="s">
        <v>19</v>
      </c>
      <c r="G348" s="117" t="s">
        <v>19</v>
      </c>
      <c r="H348" s="118" t="s">
        <v>19</v>
      </c>
      <c r="I348" s="117" t="s">
        <v>19</v>
      </c>
      <c r="J348" s="117" t="s">
        <v>19</v>
      </c>
      <c r="K348" s="136" t="s">
        <v>19</v>
      </c>
      <c r="L348" s="152"/>
      <c r="M348" s="140"/>
      <c r="N348" s="140"/>
      <c r="O348" s="140"/>
      <c r="P348" s="140"/>
    </row>
    <row r="349" spans="1:16" ht="12.75" customHeight="1">
      <c r="A349" s="47" t="s">
        <v>37</v>
      </c>
      <c r="B349" s="122" t="s">
        <v>19</v>
      </c>
      <c r="C349" s="123">
        <v>1</v>
      </c>
      <c r="D349" s="122" t="s">
        <v>19</v>
      </c>
      <c r="E349" s="122">
        <f>SUM(B349:D349)</f>
        <v>1</v>
      </c>
      <c r="F349" s="122">
        <f>SUM(B349:D349)*900</f>
        <v>900</v>
      </c>
      <c r="G349" s="122" t="s">
        <v>19</v>
      </c>
      <c r="H349" s="123" t="s">
        <v>19</v>
      </c>
      <c r="I349" s="122" t="s">
        <v>19</v>
      </c>
      <c r="J349" s="122" t="s">
        <v>19</v>
      </c>
      <c r="K349" s="137" t="s">
        <v>19</v>
      </c>
      <c r="L349" s="152"/>
      <c r="M349" s="140"/>
      <c r="N349" s="140"/>
      <c r="O349" s="140"/>
      <c r="P349" s="140"/>
    </row>
    <row r="350" spans="1:16" ht="12.75" customHeight="1">
      <c r="A350" s="45" t="s">
        <v>38</v>
      </c>
      <c r="B350" s="117" t="s">
        <v>19</v>
      </c>
      <c r="C350" s="118" t="s">
        <v>19</v>
      </c>
      <c r="D350" s="117" t="s">
        <v>19</v>
      </c>
      <c r="E350" s="117" t="s">
        <v>19</v>
      </c>
      <c r="F350" s="117" t="s">
        <v>19</v>
      </c>
      <c r="G350" s="117">
        <v>3</v>
      </c>
      <c r="H350" s="118">
        <v>72</v>
      </c>
      <c r="I350" s="117" t="s">
        <v>19</v>
      </c>
      <c r="J350" s="117">
        <f>SUM(G350:I350)</f>
        <v>75</v>
      </c>
      <c r="K350" s="136" t="s">
        <v>19</v>
      </c>
      <c r="L350" s="152"/>
      <c r="M350" s="140"/>
      <c r="N350" s="140"/>
      <c r="O350" s="140"/>
      <c r="P350" s="140"/>
    </row>
    <row r="351" spans="1:16" ht="12.75" customHeight="1">
      <c r="A351" s="46" t="s">
        <v>39</v>
      </c>
      <c r="B351" s="117" t="s">
        <v>19</v>
      </c>
      <c r="C351" s="118" t="s">
        <v>19</v>
      </c>
      <c r="D351" s="117" t="s">
        <v>19</v>
      </c>
      <c r="E351" s="117" t="s">
        <v>19</v>
      </c>
      <c r="F351" s="117" t="s">
        <v>19</v>
      </c>
      <c r="G351" s="117" t="s">
        <v>19</v>
      </c>
      <c r="H351" s="118" t="s">
        <v>19</v>
      </c>
      <c r="I351" s="117" t="s">
        <v>19</v>
      </c>
      <c r="J351" s="117" t="s">
        <v>19</v>
      </c>
      <c r="K351" s="136" t="s">
        <v>19</v>
      </c>
      <c r="L351" s="152"/>
      <c r="M351" s="140"/>
      <c r="N351" s="140"/>
      <c r="O351" s="140"/>
      <c r="P351" s="140"/>
    </row>
    <row r="352" spans="1:16" ht="12.75" customHeight="1">
      <c r="A352" s="46" t="s">
        <v>40</v>
      </c>
      <c r="B352" s="117" t="s">
        <v>19</v>
      </c>
      <c r="C352" s="118" t="s">
        <v>19</v>
      </c>
      <c r="D352" s="117" t="s">
        <v>19</v>
      </c>
      <c r="E352" s="117" t="s">
        <v>19</v>
      </c>
      <c r="F352" s="117" t="s">
        <v>19</v>
      </c>
      <c r="G352" s="117" t="s">
        <v>19</v>
      </c>
      <c r="H352" s="118" t="s">
        <v>19</v>
      </c>
      <c r="I352" s="117" t="s">
        <v>19</v>
      </c>
      <c r="J352" s="117" t="s">
        <v>19</v>
      </c>
      <c r="K352" s="136" t="s">
        <v>19</v>
      </c>
      <c r="L352" s="152"/>
      <c r="M352" s="140"/>
      <c r="N352" s="140"/>
      <c r="O352" s="140"/>
      <c r="P352" s="140"/>
    </row>
    <row r="353" spans="1:16" ht="12.75" customHeight="1">
      <c r="A353" s="46" t="s">
        <v>41</v>
      </c>
      <c r="B353" s="117" t="s">
        <v>19</v>
      </c>
      <c r="C353" s="118" t="s">
        <v>19</v>
      </c>
      <c r="D353" s="117" t="s">
        <v>19</v>
      </c>
      <c r="E353" s="117" t="s">
        <v>19</v>
      </c>
      <c r="F353" s="117" t="s">
        <v>19</v>
      </c>
      <c r="G353" s="117">
        <v>2</v>
      </c>
      <c r="H353" s="118" t="s">
        <v>19</v>
      </c>
      <c r="I353" s="117" t="s">
        <v>19</v>
      </c>
      <c r="J353" s="117">
        <f>SUM(G353:I353)</f>
        <v>2</v>
      </c>
      <c r="K353" s="136" t="s">
        <v>19</v>
      </c>
      <c r="L353" s="152"/>
      <c r="M353" s="140"/>
      <c r="N353" s="140"/>
      <c r="O353" s="140"/>
      <c r="P353" s="140"/>
    </row>
    <row r="354" spans="1:16" ht="12.75" customHeight="1">
      <c r="A354" s="47" t="s">
        <v>42</v>
      </c>
      <c r="B354" s="122" t="s">
        <v>19</v>
      </c>
      <c r="C354" s="123" t="s">
        <v>19</v>
      </c>
      <c r="D354" s="122" t="s">
        <v>19</v>
      </c>
      <c r="E354" s="122" t="s">
        <v>19</v>
      </c>
      <c r="F354" s="122" t="s">
        <v>19</v>
      </c>
      <c r="G354" s="122" t="s">
        <v>19</v>
      </c>
      <c r="H354" s="123" t="s">
        <v>19</v>
      </c>
      <c r="I354" s="122" t="s">
        <v>19</v>
      </c>
      <c r="J354" s="122" t="s">
        <v>19</v>
      </c>
      <c r="K354" s="137" t="s">
        <v>19</v>
      </c>
      <c r="L354" s="152"/>
      <c r="M354" s="140"/>
      <c r="N354" s="140"/>
      <c r="O354" s="140"/>
      <c r="P354" s="140"/>
    </row>
    <row r="355" spans="1:16" ht="12.75" customHeight="1">
      <c r="A355" s="45" t="s">
        <v>43</v>
      </c>
      <c r="B355" s="117" t="s">
        <v>19</v>
      </c>
      <c r="C355" s="118" t="s">
        <v>19</v>
      </c>
      <c r="D355" s="117" t="s">
        <v>19</v>
      </c>
      <c r="E355" s="117" t="s">
        <v>19</v>
      </c>
      <c r="F355" s="117" t="s">
        <v>19</v>
      </c>
      <c r="G355" s="117" t="s">
        <v>19</v>
      </c>
      <c r="H355" s="118" t="s">
        <v>19</v>
      </c>
      <c r="I355" s="117" t="s">
        <v>19</v>
      </c>
      <c r="J355" s="117" t="s">
        <v>19</v>
      </c>
      <c r="K355" s="136" t="s">
        <v>19</v>
      </c>
      <c r="L355" s="152"/>
      <c r="M355" s="140"/>
      <c r="N355" s="140"/>
      <c r="O355" s="140"/>
      <c r="P355" s="140"/>
    </row>
    <row r="356" spans="1:16" ht="12.75" customHeight="1">
      <c r="A356" s="46" t="s">
        <v>44</v>
      </c>
      <c r="B356" s="117" t="s">
        <v>19</v>
      </c>
      <c r="C356" s="118" t="s">
        <v>19</v>
      </c>
      <c r="D356" s="117" t="s">
        <v>19</v>
      </c>
      <c r="E356" s="117" t="s">
        <v>19</v>
      </c>
      <c r="F356" s="117" t="s">
        <v>19</v>
      </c>
      <c r="G356" s="117" t="s">
        <v>19</v>
      </c>
      <c r="H356" s="118" t="s">
        <v>19</v>
      </c>
      <c r="I356" s="117" t="s">
        <v>19</v>
      </c>
      <c r="J356" s="117" t="s">
        <v>19</v>
      </c>
      <c r="K356" s="136" t="s">
        <v>19</v>
      </c>
      <c r="L356" s="152"/>
      <c r="M356" s="140"/>
      <c r="N356" s="140"/>
      <c r="O356" s="140"/>
      <c r="P356" s="140"/>
    </row>
    <row r="357" spans="1:16" ht="12.75" customHeight="1">
      <c r="A357" s="46" t="s">
        <v>45</v>
      </c>
      <c r="B357" s="117" t="s">
        <v>19</v>
      </c>
      <c r="C357" s="118" t="s">
        <v>19</v>
      </c>
      <c r="D357" s="117" t="s">
        <v>19</v>
      </c>
      <c r="E357" s="117" t="s">
        <v>19</v>
      </c>
      <c r="F357" s="117" t="s">
        <v>19</v>
      </c>
      <c r="G357" s="117" t="s">
        <v>19</v>
      </c>
      <c r="H357" s="118" t="s">
        <v>19</v>
      </c>
      <c r="I357" s="117" t="s">
        <v>19</v>
      </c>
      <c r="J357" s="117" t="s">
        <v>19</v>
      </c>
      <c r="K357" s="136" t="s">
        <v>19</v>
      </c>
      <c r="L357" s="152"/>
      <c r="M357" s="140"/>
      <c r="N357" s="140"/>
      <c r="O357" s="140"/>
      <c r="P357" s="140"/>
    </row>
    <row r="358" spans="1:16" ht="12.75" customHeight="1">
      <c r="A358" s="46" t="s">
        <v>46</v>
      </c>
      <c r="B358" s="117" t="s">
        <v>19</v>
      </c>
      <c r="C358" s="118" t="s">
        <v>19</v>
      </c>
      <c r="D358" s="117" t="s">
        <v>19</v>
      </c>
      <c r="E358" s="117" t="s">
        <v>19</v>
      </c>
      <c r="F358" s="117" t="s">
        <v>19</v>
      </c>
      <c r="G358" s="117" t="s">
        <v>19</v>
      </c>
      <c r="H358" s="118" t="s">
        <v>19</v>
      </c>
      <c r="I358" s="117" t="s">
        <v>19</v>
      </c>
      <c r="J358" s="117" t="s">
        <v>19</v>
      </c>
      <c r="K358" s="136" t="s">
        <v>19</v>
      </c>
      <c r="L358" s="152"/>
      <c r="M358" s="140"/>
      <c r="N358" s="140"/>
      <c r="O358" s="140"/>
      <c r="P358" s="140"/>
    </row>
    <row r="359" spans="1:16" ht="12.75" customHeight="1">
      <c r="A359" s="47" t="s">
        <v>47</v>
      </c>
      <c r="B359" s="122" t="s">
        <v>19</v>
      </c>
      <c r="C359" s="123" t="s">
        <v>19</v>
      </c>
      <c r="D359" s="122" t="s">
        <v>19</v>
      </c>
      <c r="E359" s="122" t="s">
        <v>19</v>
      </c>
      <c r="F359" s="122" t="s">
        <v>19</v>
      </c>
      <c r="G359" s="122" t="s">
        <v>19</v>
      </c>
      <c r="H359" s="123" t="s">
        <v>19</v>
      </c>
      <c r="I359" s="122" t="s">
        <v>19</v>
      </c>
      <c r="J359" s="122" t="s">
        <v>19</v>
      </c>
      <c r="K359" s="137" t="s">
        <v>19</v>
      </c>
      <c r="L359" s="152"/>
      <c r="M359" s="140"/>
      <c r="N359" s="140"/>
      <c r="O359" s="140"/>
      <c r="P359" s="140"/>
    </row>
    <row r="360" spans="1:16" ht="12.75" customHeight="1">
      <c r="A360" s="45" t="s">
        <v>48</v>
      </c>
      <c r="B360" s="117" t="s">
        <v>19</v>
      </c>
      <c r="C360" s="118" t="s">
        <v>19</v>
      </c>
      <c r="D360" s="117" t="s">
        <v>19</v>
      </c>
      <c r="E360" s="117" t="s">
        <v>19</v>
      </c>
      <c r="F360" s="117" t="s">
        <v>19</v>
      </c>
      <c r="G360" s="117" t="s">
        <v>19</v>
      </c>
      <c r="H360" s="118" t="s">
        <v>19</v>
      </c>
      <c r="I360" s="117" t="s">
        <v>19</v>
      </c>
      <c r="J360" s="118" t="s">
        <v>19</v>
      </c>
      <c r="K360" s="136" t="s">
        <v>19</v>
      </c>
      <c r="L360" s="152"/>
      <c r="M360" s="140"/>
      <c r="N360" s="140"/>
      <c r="O360" s="140"/>
      <c r="P360" s="140"/>
    </row>
    <row r="361" spans="1:16" ht="12.75" customHeight="1">
      <c r="A361" s="46" t="s">
        <v>49</v>
      </c>
      <c r="B361" s="117" t="s">
        <v>19</v>
      </c>
      <c r="C361" s="118" t="s">
        <v>19</v>
      </c>
      <c r="D361" s="117" t="s">
        <v>19</v>
      </c>
      <c r="E361" s="117" t="s">
        <v>19</v>
      </c>
      <c r="F361" s="117" t="s">
        <v>19</v>
      </c>
      <c r="G361" s="117" t="s">
        <v>19</v>
      </c>
      <c r="H361" s="118" t="s">
        <v>19</v>
      </c>
      <c r="I361" s="117" t="s">
        <v>19</v>
      </c>
      <c r="J361" s="117" t="s">
        <v>19</v>
      </c>
      <c r="K361" s="136" t="s">
        <v>19</v>
      </c>
      <c r="L361" s="152"/>
      <c r="M361" s="140"/>
      <c r="N361" s="140"/>
      <c r="O361" s="140"/>
      <c r="P361" s="140"/>
    </row>
    <row r="362" spans="1:16" ht="12.75" customHeight="1">
      <c r="A362" s="46" t="s">
        <v>50</v>
      </c>
      <c r="B362" s="117" t="s">
        <v>19</v>
      </c>
      <c r="C362" s="118">
        <v>5</v>
      </c>
      <c r="D362" s="117" t="s">
        <v>19</v>
      </c>
      <c r="E362" s="117">
        <f>SUM(B362:D362)</f>
        <v>5</v>
      </c>
      <c r="F362" s="117">
        <f>SUM(B362:D362)*900</f>
        <v>4500</v>
      </c>
      <c r="G362" s="117" t="s">
        <v>19</v>
      </c>
      <c r="H362" s="118" t="s">
        <v>19</v>
      </c>
      <c r="I362" s="117" t="s">
        <v>19</v>
      </c>
      <c r="J362" s="117" t="s">
        <v>19</v>
      </c>
      <c r="K362" s="136" t="s">
        <v>19</v>
      </c>
      <c r="L362" s="152"/>
      <c r="M362" s="140"/>
      <c r="N362" s="140"/>
      <c r="O362" s="140"/>
      <c r="P362" s="140"/>
    </row>
    <row r="363" spans="1:16" ht="12.75" customHeight="1">
      <c r="A363" s="46" t="s">
        <v>51</v>
      </c>
      <c r="B363" s="117" t="s">
        <v>19</v>
      </c>
      <c r="C363" s="118" t="s">
        <v>19</v>
      </c>
      <c r="D363" s="117" t="s">
        <v>19</v>
      </c>
      <c r="E363" s="117" t="s">
        <v>19</v>
      </c>
      <c r="F363" s="117" t="s">
        <v>19</v>
      </c>
      <c r="G363" s="117">
        <v>2</v>
      </c>
      <c r="H363" s="118">
        <v>28</v>
      </c>
      <c r="I363" s="117">
        <v>30</v>
      </c>
      <c r="J363" s="117">
        <f>SUM(G363:I363)</f>
        <v>60</v>
      </c>
      <c r="K363" s="136" t="s">
        <v>19</v>
      </c>
      <c r="L363" s="152"/>
      <c r="M363" s="140"/>
      <c r="N363" s="140"/>
      <c r="O363" s="140"/>
      <c r="P363" s="140"/>
    </row>
    <row r="364" spans="1:16" ht="12.75" customHeight="1">
      <c r="A364" s="47" t="s">
        <v>52</v>
      </c>
      <c r="B364" s="122" t="s">
        <v>19</v>
      </c>
      <c r="C364" s="123" t="s">
        <v>19</v>
      </c>
      <c r="D364" s="122" t="s">
        <v>19</v>
      </c>
      <c r="E364" s="122" t="s">
        <v>19</v>
      </c>
      <c r="F364" s="122" t="s">
        <v>19</v>
      </c>
      <c r="G364" s="122" t="s">
        <v>19</v>
      </c>
      <c r="H364" s="123" t="s">
        <v>19</v>
      </c>
      <c r="I364" s="122">
        <v>1</v>
      </c>
      <c r="J364" s="122">
        <f>SUM(G364:I364)</f>
        <v>1</v>
      </c>
      <c r="K364" s="137" t="s">
        <v>19</v>
      </c>
      <c r="L364" s="152"/>
      <c r="M364" s="140"/>
      <c r="N364" s="140"/>
      <c r="O364" s="140"/>
      <c r="P364" s="140"/>
    </row>
    <row r="365" spans="1:16" ht="12.75" customHeight="1">
      <c r="A365" s="45" t="s">
        <v>53</v>
      </c>
      <c r="B365" s="117" t="s">
        <v>19</v>
      </c>
      <c r="C365" s="118" t="s">
        <v>19</v>
      </c>
      <c r="D365" s="117" t="s">
        <v>19</v>
      </c>
      <c r="E365" s="117" t="s">
        <v>19</v>
      </c>
      <c r="F365" s="117" t="s">
        <v>19</v>
      </c>
      <c r="G365" s="117" t="s">
        <v>19</v>
      </c>
      <c r="H365" s="118" t="s">
        <v>19</v>
      </c>
      <c r="I365" s="117" t="s">
        <v>19</v>
      </c>
      <c r="J365" s="118" t="s">
        <v>19</v>
      </c>
      <c r="K365" s="136" t="s">
        <v>19</v>
      </c>
      <c r="L365" s="152"/>
      <c r="M365" s="140"/>
      <c r="N365" s="140"/>
      <c r="O365" s="140"/>
      <c r="P365" s="140"/>
    </row>
    <row r="366" spans="1:16" ht="12.75" customHeight="1">
      <c r="A366" s="46" t="s">
        <v>54</v>
      </c>
      <c r="B366" s="117" t="s">
        <v>19</v>
      </c>
      <c r="C366" s="118" t="s">
        <v>19</v>
      </c>
      <c r="D366" s="117" t="s">
        <v>19</v>
      </c>
      <c r="E366" s="117" t="s">
        <v>19</v>
      </c>
      <c r="F366" s="117" t="s">
        <v>19</v>
      </c>
      <c r="G366" s="117" t="s">
        <v>19</v>
      </c>
      <c r="H366" s="118" t="s">
        <v>19</v>
      </c>
      <c r="I366" s="117" t="s">
        <v>19</v>
      </c>
      <c r="J366" s="117" t="s">
        <v>19</v>
      </c>
      <c r="K366" s="136" t="s">
        <v>19</v>
      </c>
      <c r="L366" s="152"/>
      <c r="M366" s="140"/>
      <c r="N366" s="140"/>
      <c r="O366" s="140"/>
      <c r="P366" s="140"/>
    </row>
    <row r="367" spans="1:16" ht="12.75" customHeight="1">
      <c r="A367" s="46" t="s">
        <v>55</v>
      </c>
      <c r="B367" s="117" t="s">
        <v>19</v>
      </c>
      <c r="C367" s="118" t="s">
        <v>19</v>
      </c>
      <c r="D367" s="117" t="s">
        <v>19</v>
      </c>
      <c r="E367" s="117" t="s">
        <v>19</v>
      </c>
      <c r="F367" s="117" t="s">
        <v>19</v>
      </c>
      <c r="G367" s="117" t="s">
        <v>19</v>
      </c>
      <c r="H367" s="118" t="s">
        <v>19</v>
      </c>
      <c r="I367" s="117" t="s">
        <v>19</v>
      </c>
      <c r="J367" s="117" t="s">
        <v>19</v>
      </c>
      <c r="K367" s="136" t="s">
        <v>19</v>
      </c>
      <c r="L367" s="152"/>
      <c r="M367" s="140"/>
      <c r="N367" s="140"/>
      <c r="O367" s="140"/>
      <c r="P367" s="140"/>
    </row>
    <row r="368" spans="1:16" ht="12.75" customHeight="1">
      <c r="A368" s="46" t="s">
        <v>56</v>
      </c>
      <c r="B368" s="117" t="s">
        <v>19</v>
      </c>
      <c r="C368" s="118" t="s">
        <v>19</v>
      </c>
      <c r="D368" s="117" t="s">
        <v>19</v>
      </c>
      <c r="E368" s="117" t="s">
        <v>19</v>
      </c>
      <c r="F368" s="117" t="s">
        <v>19</v>
      </c>
      <c r="G368" s="117" t="s">
        <v>19</v>
      </c>
      <c r="H368" s="118" t="s">
        <v>19</v>
      </c>
      <c r="I368" s="117" t="s">
        <v>19</v>
      </c>
      <c r="J368" s="117" t="s">
        <v>19</v>
      </c>
      <c r="K368" s="136" t="s">
        <v>19</v>
      </c>
      <c r="L368" s="152"/>
      <c r="M368" s="140"/>
      <c r="N368" s="140"/>
      <c r="O368" s="140"/>
      <c r="P368" s="140"/>
    </row>
    <row r="369" spans="1:16" ht="12.75" customHeight="1">
      <c r="A369" s="47" t="s">
        <v>57</v>
      </c>
      <c r="B369" s="122" t="s">
        <v>19</v>
      </c>
      <c r="C369" s="123" t="s">
        <v>19</v>
      </c>
      <c r="D369" s="122" t="s">
        <v>19</v>
      </c>
      <c r="E369" s="122" t="s">
        <v>19</v>
      </c>
      <c r="F369" s="122" t="s">
        <v>19</v>
      </c>
      <c r="G369" s="122" t="s">
        <v>19</v>
      </c>
      <c r="H369" s="123" t="s">
        <v>19</v>
      </c>
      <c r="I369" s="122" t="s">
        <v>19</v>
      </c>
      <c r="J369" s="122" t="s">
        <v>19</v>
      </c>
      <c r="K369" s="137" t="s">
        <v>19</v>
      </c>
      <c r="L369" s="152"/>
      <c r="M369" s="140"/>
      <c r="N369" s="140"/>
      <c r="O369" s="140"/>
      <c r="P369" s="140"/>
    </row>
    <row r="370" spans="1:16" ht="12.75" customHeight="1">
      <c r="A370" s="45" t="s">
        <v>58</v>
      </c>
      <c r="B370" s="117" t="s">
        <v>19</v>
      </c>
      <c r="C370" s="118" t="s">
        <v>19</v>
      </c>
      <c r="D370" s="117" t="s">
        <v>19</v>
      </c>
      <c r="E370" s="117" t="s">
        <v>19</v>
      </c>
      <c r="F370" s="117" t="s">
        <v>19</v>
      </c>
      <c r="G370" s="117" t="s">
        <v>19</v>
      </c>
      <c r="H370" s="118" t="s">
        <v>19</v>
      </c>
      <c r="I370" s="117" t="s">
        <v>19</v>
      </c>
      <c r="J370" s="117" t="s">
        <v>19</v>
      </c>
      <c r="K370" s="136" t="s">
        <v>19</v>
      </c>
      <c r="L370" s="152"/>
      <c r="M370" s="140"/>
      <c r="N370" s="140"/>
      <c r="O370" s="140"/>
      <c r="P370" s="140"/>
    </row>
    <row r="371" spans="1:16" ht="12.75" customHeight="1">
      <c r="A371" s="46" t="s">
        <v>59</v>
      </c>
      <c r="B371" s="117" t="s">
        <v>19</v>
      </c>
      <c r="C371" s="118" t="s">
        <v>19</v>
      </c>
      <c r="D371" s="117" t="s">
        <v>19</v>
      </c>
      <c r="E371" s="117" t="s">
        <v>19</v>
      </c>
      <c r="F371" s="117" t="s">
        <v>19</v>
      </c>
      <c r="G371" s="117" t="s">
        <v>19</v>
      </c>
      <c r="H371" s="118">
        <v>1</v>
      </c>
      <c r="I371" s="117" t="s">
        <v>19</v>
      </c>
      <c r="J371" s="117">
        <f>SUM(G371:I371)</f>
        <v>1</v>
      </c>
      <c r="K371" s="136" t="s">
        <v>19</v>
      </c>
      <c r="L371" s="152"/>
      <c r="M371" s="140"/>
      <c r="N371" s="140"/>
      <c r="O371" s="140"/>
      <c r="P371" s="140"/>
    </row>
    <row r="372" spans="1:16" ht="12.75" customHeight="1">
      <c r="A372" s="46" t="s">
        <v>60</v>
      </c>
      <c r="B372" s="117" t="s">
        <v>19</v>
      </c>
      <c r="C372" s="118" t="s">
        <v>19</v>
      </c>
      <c r="D372" s="117" t="s">
        <v>19</v>
      </c>
      <c r="E372" s="117" t="s">
        <v>19</v>
      </c>
      <c r="F372" s="117" t="s">
        <v>19</v>
      </c>
      <c r="G372" s="117" t="s">
        <v>19</v>
      </c>
      <c r="H372" s="118" t="s">
        <v>19</v>
      </c>
      <c r="I372" s="117" t="s">
        <v>19</v>
      </c>
      <c r="J372" s="117" t="s">
        <v>19</v>
      </c>
      <c r="K372" s="136" t="s">
        <v>19</v>
      </c>
      <c r="L372" s="152"/>
      <c r="M372" s="140"/>
      <c r="N372" s="140"/>
      <c r="O372" s="140"/>
      <c r="P372" s="140"/>
    </row>
    <row r="373" spans="1:16" ht="12.75" customHeight="1">
      <c r="A373" s="46" t="s">
        <v>61</v>
      </c>
      <c r="B373" s="117" t="s">
        <v>19</v>
      </c>
      <c r="C373" s="118" t="s">
        <v>19</v>
      </c>
      <c r="D373" s="117" t="s">
        <v>19</v>
      </c>
      <c r="E373" s="117" t="s">
        <v>19</v>
      </c>
      <c r="F373" s="117" t="s">
        <v>19</v>
      </c>
      <c r="G373" s="117" t="s">
        <v>19</v>
      </c>
      <c r="H373" s="118" t="s">
        <v>19</v>
      </c>
      <c r="I373" s="117" t="s">
        <v>19</v>
      </c>
      <c r="J373" s="117" t="s">
        <v>19</v>
      </c>
      <c r="K373" s="136" t="s">
        <v>19</v>
      </c>
      <c r="L373" s="152"/>
      <c r="M373" s="140"/>
      <c r="N373" s="140"/>
      <c r="O373" s="140"/>
      <c r="P373" s="140"/>
    </row>
    <row r="374" spans="1:16" ht="12.75" customHeight="1">
      <c r="A374" s="47" t="s">
        <v>62</v>
      </c>
      <c r="B374" s="122" t="s">
        <v>19</v>
      </c>
      <c r="C374" s="123" t="s">
        <v>19</v>
      </c>
      <c r="D374" s="122" t="s">
        <v>19</v>
      </c>
      <c r="E374" s="122" t="s">
        <v>19</v>
      </c>
      <c r="F374" s="122" t="s">
        <v>19</v>
      </c>
      <c r="G374" s="122" t="s">
        <v>19</v>
      </c>
      <c r="H374" s="123" t="s">
        <v>19</v>
      </c>
      <c r="I374" s="122" t="s">
        <v>19</v>
      </c>
      <c r="J374" s="122" t="s">
        <v>19</v>
      </c>
      <c r="K374" s="137" t="s">
        <v>19</v>
      </c>
      <c r="L374" s="152"/>
      <c r="M374" s="140"/>
      <c r="N374" s="140"/>
      <c r="O374" s="140"/>
      <c r="P374" s="140"/>
    </row>
    <row r="375" spans="1:16" ht="12.75" customHeight="1">
      <c r="A375" s="46" t="s">
        <v>63</v>
      </c>
      <c r="B375" s="117" t="s">
        <v>19</v>
      </c>
      <c r="C375" s="118" t="s">
        <v>19</v>
      </c>
      <c r="D375" s="117" t="s">
        <v>19</v>
      </c>
      <c r="E375" s="117" t="s">
        <v>19</v>
      </c>
      <c r="F375" s="117" t="s">
        <v>19</v>
      </c>
      <c r="G375" s="117" t="s">
        <v>19</v>
      </c>
      <c r="H375" s="118" t="s">
        <v>19</v>
      </c>
      <c r="I375" s="117" t="s">
        <v>19</v>
      </c>
      <c r="J375" s="117" t="s">
        <v>19</v>
      </c>
      <c r="K375" s="136" t="s">
        <v>19</v>
      </c>
      <c r="L375" s="152"/>
      <c r="M375" s="140"/>
      <c r="N375" s="140"/>
      <c r="O375" s="140"/>
      <c r="P375" s="140"/>
    </row>
    <row r="376" spans="1:16" ht="12.75" customHeight="1">
      <c r="A376" s="49" t="s">
        <v>64</v>
      </c>
      <c r="B376" s="125" t="s">
        <v>19</v>
      </c>
      <c r="C376" s="126" t="s">
        <v>19</v>
      </c>
      <c r="D376" s="125" t="s">
        <v>19</v>
      </c>
      <c r="E376" s="125" t="s">
        <v>19</v>
      </c>
      <c r="F376" s="125" t="s">
        <v>19</v>
      </c>
      <c r="G376" s="125" t="s">
        <v>19</v>
      </c>
      <c r="H376" s="126" t="s">
        <v>19</v>
      </c>
      <c r="I376" s="125" t="s">
        <v>19</v>
      </c>
      <c r="J376" s="125" t="s">
        <v>19</v>
      </c>
      <c r="K376" s="139" t="s">
        <v>19</v>
      </c>
      <c r="L376" s="152"/>
      <c r="M376" s="140"/>
      <c r="N376" s="140"/>
      <c r="O376" s="140"/>
      <c r="P376" s="140"/>
    </row>
    <row r="377" spans="1:16" ht="12.75" customHeight="1">
      <c r="A377" s="56"/>
      <c r="H377" s="54"/>
      <c r="J377" s="54"/>
      <c r="K377" s="54"/>
      <c r="L377" s="54"/>
      <c r="M377" s="54"/>
      <c r="N377" s="54"/>
      <c r="O377" s="54"/>
      <c r="P377" s="54"/>
    </row>
    <row r="382" ht="12.75" customHeight="1">
      <c r="A382" s="1"/>
    </row>
    <row r="383" spans="1:16" ht="12.75" customHeight="1">
      <c r="A383" s="4"/>
      <c r="B383" s="5"/>
      <c r="C383" s="6"/>
      <c r="D383" s="6"/>
      <c r="E383" s="6"/>
      <c r="F383" s="6"/>
      <c r="G383" s="6"/>
      <c r="H383" s="86"/>
      <c r="I383" s="6"/>
      <c r="J383" s="86"/>
      <c r="K383" s="4"/>
      <c r="L383" s="4"/>
      <c r="M383" s="4"/>
      <c r="N383" s="4"/>
      <c r="O383" s="4"/>
      <c r="P383" s="4"/>
    </row>
    <row r="384" spans="1:16" ht="12.75" customHeight="1">
      <c r="A384" s="154"/>
      <c r="B384" s="58"/>
      <c r="C384" s="58"/>
      <c r="D384" s="58"/>
      <c r="E384" s="155"/>
      <c r="G384" s="58"/>
      <c r="H384" s="58"/>
      <c r="I384" s="58"/>
      <c r="J384" s="58"/>
      <c r="K384" s="58"/>
      <c r="L384" s="58"/>
      <c r="M384" s="58"/>
      <c r="N384" s="58"/>
      <c r="P384" s="58"/>
    </row>
    <row r="385" spans="1:16" ht="12.75" customHeight="1">
      <c r="A385" s="57"/>
      <c r="B385" s="55"/>
      <c r="C385" s="55"/>
      <c r="D385" s="55"/>
      <c r="E385" s="55"/>
      <c r="F385" s="55"/>
      <c r="G385" s="156"/>
      <c r="H385" s="156"/>
      <c r="I385" s="156"/>
      <c r="J385" s="156"/>
      <c r="K385" s="156"/>
      <c r="L385" s="156"/>
      <c r="M385" s="156"/>
      <c r="N385" s="156"/>
      <c r="O385" s="156"/>
      <c r="P385" s="156"/>
    </row>
    <row r="386" spans="1:16" ht="12.75" customHeight="1">
      <c r="A386" s="145"/>
      <c r="B386" s="144"/>
      <c r="C386" s="55"/>
      <c r="D386" s="55"/>
      <c r="E386" s="55"/>
      <c r="F386" s="55"/>
      <c r="G386"/>
      <c r="H386"/>
      <c r="I386"/>
      <c r="J386"/>
      <c r="K386"/>
      <c r="L386"/>
      <c r="M386"/>
      <c r="N386"/>
      <c r="O386"/>
      <c r="P386"/>
    </row>
    <row r="387" spans="1:16" ht="12.75" customHeight="1">
      <c r="A387" s="57"/>
      <c r="B387" s="55"/>
      <c r="C387" s="55"/>
      <c r="D387" s="55"/>
      <c r="E387" s="55"/>
      <c r="F387" s="55"/>
      <c r="G387"/>
      <c r="H387"/>
      <c r="I387"/>
      <c r="J387"/>
      <c r="K387"/>
      <c r="L387"/>
      <c r="M387"/>
      <c r="N387"/>
      <c r="O387"/>
      <c r="P387"/>
    </row>
    <row r="388" spans="1:16" ht="12.75" customHeight="1">
      <c r="A388" s="157"/>
      <c r="B388" s="145"/>
      <c r="C388" s="145"/>
      <c r="D388" s="145"/>
      <c r="E388" s="145"/>
      <c r="F388" s="145"/>
      <c r="G388"/>
      <c r="H388"/>
      <c r="I388"/>
      <c r="J388"/>
      <c r="K388"/>
      <c r="L388"/>
      <c r="M388"/>
      <c r="N388"/>
      <c r="O388"/>
      <c r="P388"/>
    </row>
    <row r="389" spans="1:16" ht="12.75" customHeight="1">
      <c r="A389" s="157"/>
      <c r="B389" s="55"/>
      <c r="C389" s="55"/>
      <c r="D389" s="55"/>
      <c r="E389" s="55"/>
      <c r="F389" s="55"/>
      <c r="G389"/>
      <c r="H389"/>
      <c r="I389"/>
      <c r="J389"/>
      <c r="K389"/>
      <c r="L389"/>
      <c r="M389"/>
      <c r="N389"/>
      <c r="O389"/>
      <c r="P389"/>
    </row>
    <row r="390" spans="1:16" ht="12.75" customHeight="1">
      <c r="A390" s="158"/>
      <c r="B390" s="140"/>
      <c r="C390" s="140"/>
      <c r="D390" s="140"/>
      <c r="E390" s="140"/>
      <c r="F390" s="140"/>
      <c r="G390"/>
      <c r="H390"/>
      <c r="I390"/>
      <c r="J390"/>
      <c r="K390"/>
      <c r="L390"/>
      <c r="M390"/>
      <c r="N390"/>
      <c r="O390"/>
      <c r="P390"/>
    </row>
    <row r="391" spans="1:16" ht="12.75" customHeight="1">
      <c r="A391" s="158"/>
      <c r="B391" s="140"/>
      <c r="C391" s="140"/>
      <c r="D391" s="140"/>
      <c r="E391" s="140"/>
      <c r="F391" s="140"/>
      <c r="G391"/>
      <c r="H391"/>
      <c r="I391"/>
      <c r="J391"/>
      <c r="K391"/>
      <c r="L391"/>
      <c r="M391"/>
      <c r="N391"/>
      <c r="O391"/>
      <c r="P391"/>
    </row>
    <row r="392" spans="1:16" ht="12.75" customHeight="1">
      <c r="A392" s="158"/>
      <c r="B392" s="140"/>
      <c r="C392" s="140"/>
      <c r="D392" s="140"/>
      <c r="E392" s="140"/>
      <c r="F392" s="140"/>
      <c r="G392"/>
      <c r="H392"/>
      <c r="I392"/>
      <c r="J392"/>
      <c r="K392"/>
      <c r="L392"/>
      <c r="M392"/>
      <c r="N392"/>
      <c r="O392"/>
      <c r="P392"/>
    </row>
    <row r="393" spans="1:16" ht="12.75" customHeight="1">
      <c r="A393" s="158"/>
      <c r="B393" s="140"/>
      <c r="C393" s="140"/>
      <c r="D393" s="140"/>
      <c r="E393" s="140"/>
      <c r="F393" s="140"/>
      <c r="G393"/>
      <c r="H393"/>
      <c r="I393"/>
      <c r="J393"/>
      <c r="K393"/>
      <c r="L393"/>
      <c r="M393"/>
      <c r="N393"/>
      <c r="O393"/>
      <c r="P393"/>
    </row>
    <row r="394" spans="1:16" ht="12.75" customHeight="1">
      <c r="A394" s="158"/>
      <c r="B394" s="140"/>
      <c r="C394" s="140"/>
      <c r="D394" s="140"/>
      <c r="E394" s="140"/>
      <c r="F394" s="140"/>
      <c r="G394"/>
      <c r="H394"/>
      <c r="I394"/>
      <c r="J394"/>
      <c r="K394"/>
      <c r="L394"/>
      <c r="M394"/>
      <c r="N394"/>
      <c r="O394"/>
      <c r="P394"/>
    </row>
    <row r="395" spans="1:16" ht="12.75" customHeight="1">
      <c r="A395" s="158"/>
      <c r="B395" s="140"/>
      <c r="C395" s="140"/>
      <c r="D395" s="140"/>
      <c r="E395" s="140"/>
      <c r="F395" s="140"/>
      <c r="G395"/>
      <c r="H395"/>
      <c r="I395"/>
      <c r="J395"/>
      <c r="K395"/>
      <c r="L395"/>
      <c r="M395"/>
      <c r="N395"/>
      <c r="O395"/>
      <c r="P395"/>
    </row>
    <row r="396" spans="1:16" ht="12.75" customHeight="1">
      <c r="A396" s="158"/>
      <c r="B396" s="140"/>
      <c r="C396" s="140"/>
      <c r="D396" s="140"/>
      <c r="E396" s="140"/>
      <c r="F396" s="140"/>
      <c r="G396"/>
      <c r="H396"/>
      <c r="I396"/>
      <c r="J396"/>
      <c r="K396"/>
      <c r="L396"/>
      <c r="M396"/>
      <c r="N396"/>
      <c r="O396"/>
      <c r="P396"/>
    </row>
    <row r="397" spans="1:16" ht="12.75" customHeight="1">
      <c r="A397" s="158"/>
      <c r="B397" s="140"/>
      <c r="C397" s="140"/>
      <c r="D397" s="140"/>
      <c r="E397" s="140"/>
      <c r="F397" s="140"/>
      <c r="G397"/>
      <c r="H397"/>
      <c r="I397"/>
      <c r="J397"/>
      <c r="K397"/>
      <c r="L397"/>
      <c r="M397"/>
      <c r="N397"/>
      <c r="O397"/>
      <c r="P397"/>
    </row>
    <row r="398" spans="1:16" ht="12.75" customHeight="1">
      <c r="A398" s="158"/>
      <c r="B398" s="140"/>
      <c r="C398" s="140"/>
      <c r="D398" s="140"/>
      <c r="E398" s="140"/>
      <c r="F398" s="140"/>
      <c r="G398"/>
      <c r="H398"/>
      <c r="I398"/>
      <c r="J398"/>
      <c r="K398"/>
      <c r="L398"/>
      <c r="M398"/>
      <c r="N398"/>
      <c r="O398"/>
      <c r="P398"/>
    </row>
    <row r="399" spans="1:16" ht="12.75" customHeight="1">
      <c r="A399" s="158"/>
      <c r="B399" s="140"/>
      <c r="C399" s="140"/>
      <c r="D399" s="140"/>
      <c r="E399" s="140"/>
      <c r="F399" s="140"/>
      <c r="G399"/>
      <c r="H399"/>
      <c r="I399"/>
      <c r="J399"/>
      <c r="K399"/>
      <c r="L399"/>
      <c r="M399"/>
      <c r="N399"/>
      <c r="O399"/>
      <c r="P399"/>
    </row>
    <row r="400" spans="1:16" ht="12.75" customHeight="1">
      <c r="A400" s="158"/>
      <c r="B400" s="140"/>
      <c r="C400" s="140"/>
      <c r="D400" s="140"/>
      <c r="E400" s="140"/>
      <c r="F400" s="140"/>
      <c r="G400"/>
      <c r="H400"/>
      <c r="I400"/>
      <c r="J400"/>
      <c r="K400"/>
      <c r="L400"/>
      <c r="M400"/>
      <c r="N400"/>
      <c r="O400"/>
      <c r="P400"/>
    </row>
    <row r="401" spans="1:16" ht="12.75" customHeight="1">
      <c r="A401" s="158"/>
      <c r="B401" s="140"/>
      <c r="C401" s="140"/>
      <c r="D401" s="140"/>
      <c r="E401" s="140"/>
      <c r="F401" s="140"/>
      <c r="G401"/>
      <c r="H401"/>
      <c r="I401"/>
      <c r="J401"/>
      <c r="K401"/>
      <c r="L401"/>
      <c r="M401"/>
      <c r="N401"/>
      <c r="O401"/>
      <c r="P401"/>
    </row>
    <row r="402" spans="1:16" ht="12.75" customHeight="1">
      <c r="A402" s="158"/>
      <c r="B402" s="140"/>
      <c r="C402" s="140"/>
      <c r="D402" s="140"/>
      <c r="E402" s="140"/>
      <c r="F402" s="140"/>
      <c r="G402"/>
      <c r="H402"/>
      <c r="I402"/>
      <c r="J402"/>
      <c r="K402"/>
      <c r="L402"/>
      <c r="M402"/>
      <c r="N402"/>
      <c r="O402"/>
      <c r="P402"/>
    </row>
    <row r="403" spans="1:16" ht="12.75" customHeight="1">
      <c r="A403" s="158"/>
      <c r="B403" s="140"/>
      <c r="C403" s="140"/>
      <c r="D403" s="140"/>
      <c r="E403" s="140"/>
      <c r="F403" s="140"/>
      <c r="G403"/>
      <c r="H403"/>
      <c r="I403"/>
      <c r="J403"/>
      <c r="K403"/>
      <c r="L403"/>
      <c r="M403"/>
      <c r="N403"/>
      <c r="O403"/>
      <c r="P403"/>
    </row>
    <row r="404" spans="1:16" ht="12.75" customHeight="1">
      <c r="A404" s="158"/>
      <c r="B404" s="140"/>
      <c r="C404" s="140"/>
      <c r="D404" s="140"/>
      <c r="E404" s="140"/>
      <c r="F404" s="140"/>
      <c r="G404"/>
      <c r="H404"/>
      <c r="I404"/>
      <c r="J404"/>
      <c r="K404"/>
      <c r="L404"/>
      <c r="M404"/>
      <c r="N404"/>
      <c r="O404"/>
      <c r="P404"/>
    </row>
    <row r="405" spans="1:16" ht="12.75" customHeight="1">
      <c r="A405" s="158"/>
      <c r="B405" s="140"/>
      <c r="C405" s="140"/>
      <c r="D405" s="140"/>
      <c r="E405" s="140"/>
      <c r="F405" s="140"/>
      <c r="G405"/>
      <c r="H405"/>
      <c r="I405"/>
      <c r="J405"/>
      <c r="K405"/>
      <c r="L405"/>
      <c r="M405"/>
      <c r="N405"/>
      <c r="O405"/>
      <c r="P405"/>
    </row>
    <row r="406" spans="1:16" ht="12.75" customHeight="1">
      <c r="A406" s="158"/>
      <c r="B406" s="140"/>
      <c r="C406" s="140"/>
      <c r="D406" s="140"/>
      <c r="E406" s="140"/>
      <c r="F406" s="140"/>
      <c r="G406"/>
      <c r="H406"/>
      <c r="I406"/>
      <c r="J406"/>
      <c r="K406"/>
      <c r="L406"/>
      <c r="M406"/>
      <c r="N406"/>
      <c r="O406"/>
      <c r="P406"/>
    </row>
    <row r="407" spans="1:16" ht="12.75" customHeight="1">
      <c r="A407" s="158"/>
      <c r="B407" s="140"/>
      <c r="C407" s="140"/>
      <c r="D407" s="140"/>
      <c r="E407" s="140"/>
      <c r="F407" s="140"/>
      <c r="G407"/>
      <c r="H407"/>
      <c r="I407"/>
      <c r="J407"/>
      <c r="K407"/>
      <c r="L407"/>
      <c r="M407"/>
      <c r="N407"/>
      <c r="O407"/>
      <c r="P407"/>
    </row>
    <row r="408" spans="1:16" ht="12.75" customHeight="1">
      <c r="A408" s="158"/>
      <c r="B408" s="140"/>
      <c r="C408" s="140"/>
      <c r="D408" s="140"/>
      <c r="E408" s="140"/>
      <c r="F408" s="140"/>
      <c r="G408"/>
      <c r="H408"/>
      <c r="I408"/>
      <c r="J408"/>
      <c r="K408"/>
      <c r="L408"/>
      <c r="M408"/>
      <c r="N408"/>
      <c r="O408"/>
      <c r="P408"/>
    </row>
    <row r="409" spans="1:16" ht="12.75" customHeight="1">
      <c r="A409" s="158"/>
      <c r="B409" s="140"/>
      <c r="C409" s="140"/>
      <c r="D409" s="140"/>
      <c r="E409" s="140"/>
      <c r="F409" s="140"/>
      <c r="G409"/>
      <c r="H409"/>
      <c r="I409"/>
      <c r="J409"/>
      <c r="K409"/>
      <c r="L409"/>
      <c r="M409"/>
      <c r="N409"/>
      <c r="O409"/>
      <c r="P409"/>
    </row>
    <row r="410" spans="1:16" ht="12.75" customHeight="1">
      <c r="A410" s="158"/>
      <c r="B410" s="140"/>
      <c r="C410" s="140"/>
      <c r="D410" s="140"/>
      <c r="E410" s="140"/>
      <c r="F410" s="140"/>
      <c r="G410"/>
      <c r="H410"/>
      <c r="I410"/>
      <c r="J410"/>
      <c r="K410"/>
      <c r="L410"/>
      <c r="M410"/>
      <c r="N410"/>
      <c r="O410"/>
      <c r="P410"/>
    </row>
    <row r="411" spans="1:16" ht="12.75" customHeight="1">
      <c r="A411" s="158"/>
      <c r="B411" s="140"/>
      <c r="C411" s="140"/>
      <c r="D411" s="140"/>
      <c r="E411" s="140"/>
      <c r="F411" s="140"/>
      <c r="G411"/>
      <c r="H411"/>
      <c r="I411"/>
      <c r="J411"/>
      <c r="K411"/>
      <c r="L411"/>
      <c r="M411"/>
      <c r="N411"/>
      <c r="O411"/>
      <c r="P411"/>
    </row>
    <row r="412" spans="1:16" ht="12.75" customHeight="1">
      <c r="A412" s="158"/>
      <c r="B412" s="140"/>
      <c r="C412" s="140"/>
      <c r="D412" s="140"/>
      <c r="E412" s="140"/>
      <c r="F412" s="140"/>
      <c r="G412"/>
      <c r="H412"/>
      <c r="I412"/>
      <c r="J412"/>
      <c r="K412"/>
      <c r="L412"/>
      <c r="M412"/>
      <c r="N412"/>
      <c r="O412"/>
      <c r="P412"/>
    </row>
    <row r="413" spans="1:16" ht="12.75" customHeight="1">
      <c r="A413" s="158"/>
      <c r="B413" s="140"/>
      <c r="C413" s="140"/>
      <c r="D413" s="140"/>
      <c r="E413" s="140"/>
      <c r="F413" s="140"/>
      <c r="G413"/>
      <c r="H413"/>
      <c r="I413"/>
      <c r="J413"/>
      <c r="K413"/>
      <c r="L413"/>
      <c r="M413"/>
      <c r="N413"/>
      <c r="O413"/>
      <c r="P413"/>
    </row>
    <row r="414" spans="1:16" ht="12.75" customHeight="1">
      <c r="A414" s="158"/>
      <c r="B414" s="140"/>
      <c r="C414" s="140"/>
      <c r="D414" s="140"/>
      <c r="E414" s="140"/>
      <c r="F414" s="140"/>
      <c r="G414"/>
      <c r="H414"/>
      <c r="I414"/>
      <c r="J414"/>
      <c r="K414"/>
      <c r="L414"/>
      <c r="M414"/>
      <c r="N414"/>
      <c r="O414"/>
      <c r="P414"/>
    </row>
    <row r="415" spans="1:16" ht="12.75" customHeight="1">
      <c r="A415" s="158"/>
      <c r="B415" s="140"/>
      <c r="C415" s="140"/>
      <c r="D415" s="140"/>
      <c r="E415" s="140"/>
      <c r="F415" s="140"/>
      <c r="G415"/>
      <c r="H415"/>
      <c r="I415"/>
      <c r="J415"/>
      <c r="K415"/>
      <c r="L415"/>
      <c r="M415"/>
      <c r="N415"/>
      <c r="O415"/>
      <c r="P415"/>
    </row>
    <row r="416" spans="1:16" ht="12.75" customHeight="1">
      <c r="A416" s="158"/>
      <c r="B416" s="140"/>
      <c r="C416" s="140"/>
      <c r="D416" s="140"/>
      <c r="E416" s="140"/>
      <c r="F416" s="140"/>
      <c r="G416"/>
      <c r="H416"/>
      <c r="I416"/>
      <c r="J416"/>
      <c r="K416"/>
      <c r="L416"/>
      <c r="M416"/>
      <c r="N416"/>
      <c r="O416"/>
      <c r="P416"/>
    </row>
    <row r="417" spans="1:16" ht="12.75" customHeight="1">
      <c r="A417" s="158"/>
      <c r="B417" s="140"/>
      <c r="C417" s="140"/>
      <c r="D417" s="140"/>
      <c r="E417" s="140"/>
      <c r="F417" s="140"/>
      <c r="G417"/>
      <c r="H417"/>
      <c r="I417"/>
      <c r="J417"/>
      <c r="K417"/>
      <c r="L417"/>
      <c r="M417"/>
      <c r="N417"/>
      <c r="O417"/>
      <c r="P417"/>
    </row>
    <row r="418" spans="1:16" ht="12.75" customHeight="1">
      <c r="A418" s="158"/>
      <c r="B418" s="140"/>
      <c r="C418" s="140"/>
      <c r="D418" s="140"/>
      <c r="E418" s="140"/>
      <c r="F418" s="140"/>
      <c r="G418"/>
      <c r="H418"/>
      <c r="I418"/>
      <c r="J418"/>
      <c r="K418"/>
      <c r="L418"/>
      <c r="M418"/>
      <c r="N418"/>
      <c r="O418"/>
      <c r="P418"/>
    </row>
    <row r="419" spans="1:16" ht="12.75" customHeight="1">
      <c r="A419" s="158"/>
      <c r="B419" s="140"/>
      <c r="C419" s="140"/>
      <c r="D419" s="140"/>
      <c r="E419" s="140"/>
      <c r="F419" s="140"/>
      <c r="G419"/>
      <c r="H419"/>
      <c r="I419"/>
      <c r="J419"/>
      <c r="K419"/>
      <c r="L419"/>
      <c r="M419"/>
      <c r="N419"/>
      <c r="O419"/>
      <c r="P419"/>
    </row>
    <row r="420" spans="1:16" ht="12.75" customHeight="1">
      <c r="A420" s="158"/>
      <c r="B420" s="140"/>
      <c r="C420" s="140"/>
      <c r="D420" s="140"/>
      <c r="E420" s="140"/>
      <c r="F420" s="140"/>
      <c r="G420"/>
      <c r="H420"/>
      <c r="I420"/>
      <c r="J420"/>
      <c r="K420"/>
      <c r="L420"/>
      <c r="M420"/>
      <c r="N420"/>
      <c r="O420"/>
      <c r="P420"/>
    </row>
    <row r="421" spans="1:16" ht="12.75" customHeight="1">
      <c r="A421" s="158"/>
      <c r="B421" s="140"/>
      <c r="C421" s="140"/>
      <c r="D421" s="140"/>
      <c r="E421" s="140"/>
      <c r="F421" s="140"/>
      <c r="G421"/>
      <c r="H421"/>
      <c r="I421"/>
      <c r="J421"/>
      <c r="K421"/>
      <c r="L421"/>
      <c r="M421"/>
      <c r="N421"/>
      <c r="O421"/>
      <c r="P421"/>
    </row>
    <row r="422" spans="1:16" ht="12.75" customHeight="1">
      <c r="A422" s="158"/>
      <c r="B422" s="140"/>
      <c r="C422" s="140"/>
      <c r="D422" s="140"/>
      <c r="E422" s="140"/>
      <c r="F422" s="140"/>
      <c r="G422"/>
      <c r="H422"/>
      <c r="I422"/>
      <c r="J422"/>
      <c r="K422"/>
      <c r="L422"/>
      <c r="M422"/>
      <c r="N422"/>
      <c r="O422"/>
      <c r="P422"/>
    </row>
    <row r="423" spans="1:16" ht="12.75" customHeight="1">
      <c r="A423" s="158"/>
      <c r="B423" s="140"/>
      <c r="C423" s="140"/>
      <c r="D423" s="140"/>
      <c r="E423" s="140"/>
      <c r="F423" s="140"/>
      <c r="G423"/>
      <c r="H423"/>
      <c r="I423"/>
      <c r="J423"/>
      <c r="K423"/>
      <c r="L423"/>
      <c r="M423"/>
      <c r="N423"/>
      <c r="O423"/>
      <c r="P423"/>
    </row>
    <row r="424" spans="1:16" ht="12.75" customHeight="1">
      <c r="A424" s="158"/>
      <c r="B424" s="140"/>
      <c r="C424" s="140"/>
      <c r="D424" s="140"/>
      <c r="E424" s="140"/>
      <c r="F424" s="140"/>
      <c r="G424"/>
      <c r="H424"/>
      <c r="I424"/>
      <c r="J424"/>
      <c r="K424"/>
      <c r="L424"/>
      <c r="M424"/>
      <c r="N424"/>
      <c r="O424"/>
      <c r="P424"/>
    </row>
    <row r="425" spans="1:16" ht="12.75" customHeight="1">
      <c r="A425" s="158"/>
      <c r="B425" s="140"/>
      <c r="C425" s="140"/>
      <c r="D425" s="140"/>
      <c r="E425" s="140"/>
      <c r="F425" s="140"/>
      <c r="G425"/>
      <c r="H425"/>
      <c r="I425"/>
      <c r="J425"/>
      <c r="K425"/>
      <c r="L425"/>
      <c r="M425"/>
      <c r="N425"/>
      <c r="O425"/>
      <c r="P425"/>
    </row>
    <row r="426" spans="1:16" ht="12.75" customHeight="1">
      <c r="A426" s="158"/>
      <c r="B426" s="140"/>
      <c r="C426" s="140"/>
      <c r="D426" s="140"/>
      <c r="E426" s="140"/>
      <c r="F426" s="140"/>
      <c r="G426"/>
      <c r="H426"/>
      <c r="I426"/>
      <c r="J426"/>
      <c r="K426"/>
      <c r="L426"/>
      <c r="M426"/>
      <c r="N426"/>
      <c r="O426"/>
      <c r="P426"/>
    </row>
    <row r="427" spans="1:16" ht="12.75" customHeight="1">
      <c r="A427" s="158"/>
      <c r="B427" s="55"/>
      <c r="C427" s="55"/>
      <c r="D427" s="55"/>
      <c r="E427" s="140"/>
      <c r="F427" s="140"/>
      <c r="G427"/>
      <c r="H427"/>
      <c r="I427"/>
      <c r="J427"/>
      <c r="K427"/>
      <c r="L427"/>
      <c r="M427"/>
      <c r="N427"/>
      <c r="O427"/>
      <c r="P427"/>
    </row>
    <row r="428" spans="1:16" ht="12.75" customHeight="1">
      <c r="A428" s="158"/>
      <c r="B428" s="140"/>
      <c r="C428" s="140"/>
      <c r="D428" s="140"/>
      <c r="E428" s="140"/>
      <c r="F428" s="140"/>
      <c r="G428"/>
      <c r="H428"/>
      <c r="I428"/>
      <c r="J428"/>
      <c r="K428"/>
      <c r="L428"/>
      <c r="M428"/>
      <c r="N428"/>
      <c r="O428"/>
      <c r="P428"/>
    </row>
    <row r="429" spans="1:16" ht="12.75" customHeight="1">
      <c r="A429" s="158"/>
      <c r="B429" s="140"/>
      <c r="C429" s="140"/>
      <c r="D429" s="140"/>
      <c r="E429" s="140"/>
      <c r="F429" s="140"/>
      <c r="G429"/>
      <c r="H429"/>
      <c r="I429"/>
      <c r="J429"/>
      <c r="K429"/>
      <c r="L429"/>
      <c r="M429"/>
      <c r="N429"/>
      <c r="O429"/>
      <c r="P429"/>
    </row>
    <row r="430" spans="1:16" ht="12.75" customHeight="1">
      <c r="A430" s="158"/>
      <c r="B430" s="140"/>
      <c r="C430" s="140"/>
      <c r="D430" s="140"/>
      <c r="E430" s="140"/>
      <c r="F430" s="140"/>
      <c r="G430"/>
      <c r="H430"/>
      <c r="I430"/>
      <c r="J430"/>
      <c r="K430"/>
      <c r="L430"/>
      <c r="M430"/>
      <c r="N430"/>
      <c r="O430"/>
      <c r="P430"/>
    </row>
    <row r="431" spans="1:16" ht="12.75" customHeight="1">
      <c r="A431" s="158"/>
      <c r="B431" s="140"/>
      <c r="C431" s="140"/>
      <c r="D431" s="140"/>
      <c r="E431" s="140"/>
      <c r="F431" s="140"/>
      <c r="G431"/>
      <c r="H431"/>
      <c r="I431"/>
      <c r="J431"/>
      <c r="K431"/>
      <c r="L431"/>
      <c r="M431"/>
      <c r="N431"/>
      <c r="O431"/>
      <c r="P431"/>
    </row>
    <row r="432" spans="1:16" ht="12.75" customHeight="1">
      <c r="A432" s="158"/>
      <c r="B432" s="140"/>
      <c r="C432" s="140"/>
      <c r="D432" s="140"/>
      <c r="E432" s="140"/>
      <c r="F432" s="140"/>
      <c r="G432"/>
      <c r="H432"/>
      <c r="I432"/>
      <c r="J432"/>
      <c r="K432"/>
      <c r="L432"/>
      <c r="M432"/>
      <c r="N432"/>
      <c r="O432"/>
      <c r="P432"/>
    </row>
    <row r="433" spans="1:16" ht="12.75" customHeight="1">
      <c r="A433" s="158"/>
      <c r="B433" s="140"/>
      <c r="C433" s="140"/>
      <c r="D433" s="140"/>
      <c r="E433" s="140"/>
      <c r="F433" s="140"/>
      <c r="G433"/>
      <c r="H433"/>
      <c r="I433"/>
      <c r="J433"/>
      <c r="K433"/>
      <c r="L433"/>
      <c r="M433"/>
      <c r="N433"/>
      <c r="O433"/>
      <c r="P433"/>
    </row>
    <row r="434" spans="1:16" ht="12.75" customHeight="1">
      <c r="A434" s="158"/>
      <c r="B434" s="140"/>
      <c r="C434" s="140"/>
      <c r="D434" s="140"/>
      <c r="E434" s="140"/>
      <c r="F434" s="140"/>
      <c r="G434"/>
      <c r="H434"/>
      <c r="I434"/>
      <c r="J434"/>
      <c r="K434"/>
      <c r="L434"/>
      <c r="M434"/>
      <c r="N434"/>
      <c r="O434"/>
      <c r="P434"/>
    </row>
    <row r="435" spans="1:16" ht="12.75" customHeight="1">
      <c r="A435" s="158"/>
      <c r="B435" s="140"/>
      <c r="C435" s="140"/>
      <c r="D435" s="140"/>
      <c r="E435" s="140"/>
      <c r="F435" s="140"/>
      <c r="G435"/>
      <c r="H435"/>
      <c r="I435"/>
      <c r="J435"/>
      <c r="K435"/>
      <c r="L435"/>
      <c r="M435"/>
      <c r="N435"/>
      <c r="O435"/>
      <c r="P435"/>
    </row>
    <row r="436" spans="1:16" ht="12.75" customHeight="1">
      <c r="A436" s="158"/>
      <c r="B436" s="140"/>
      <c r="C436" s="140"/>
      <c r="D436" s="140"/>
      <c r="E436" s="140"/>
      <c r="F436" s="140"/>
      <c r="G436"/>
      <c r="H436"/>
      <c r="I436"/>
      <c r="J436"/>
      <c r="K436"/>
      <c r="L436"/>
      <c r="M436"/>
      <c r="N436"/>
      <c r="O436"/>
      <c r="P436"/>
    </row>
    <row r="437" spans="1:16" ht="12.75" customHeight="1">
      <c r="A437" s="158"/>
      <c r="B437" s="140"/>
      <c r="C437" s="140"/>
      <c r="D437" s="140"/>
      <c r="E437" s="140"/>
      <c r="F437" s="140"/>
      <c r="G437"/>
      <c r="H437"/>
      <c r="I437"/>
      <c r="J437"/>
      <c r="K437"/>
      <c r="L437"/>
      <c r="M437"/>
      <c r="N437"/>
      <c r="O437"/>
      <c r="P437"/>
    </row>
    <row r="438" spans="1:16" ht="12.75" customHeight="1">
      <c r="A438" s="158"/>
      <c r="B438" s="140"/>
      <c r="C438" s="140"/>
      <c r="D438" s="140"/>
      <c r="E438" s="140"/>
      <c r="F438" s="140"/>
      <c r="G438"/>
      <c r="H438"/>
      <c r="I438"/>
      <c r="J438"/>
      <c r="K438"/>
      <c r="L438"/>
      <c r="M438"/>
      <c r="N438"/>
      <c r="O438"/>
      <c r="P438"/>
    </row>
    <row r="439" spans="1:16" ht="12.75" customHeight="1">
      <c r="A439" s="158"/>
      <c r="B439" s="140"/>
      <c r="C439" s="140"/>
      <c r="D439" s="140"/>
      <c r="E439" s="140"/>
      <c r="F439" s="140"/>
      <c r="G439"/>
      <c r="H439"/>
      <c r="I439"/>
      <c r="J439"/>
      <c r="K439"/>
      <c r="L439"/>
      <c r="M439"/>
      <c r="N439"/>
      <c r="O439"/>
      <c r="P439"/>
    </row>
    <row r="440" spans="1:16" ht="12.75" customHeight="1">
      <c r="A440" s="159"/>
      <c r="B440" s="55"/>
      <c r="C440" s="55"/>
      <c r="D440" s="55"/>
      <c r="E440" s="55"/>
      <c r="F440" s="55"/>
      <c r="H440" s="54"/>
      <c r="J440" s="54"/>
      <c r="K440" s="54"/>
      <c r="L440" s="54"/>
      <c r="M440" s="54"/>
      <c r="N440" s="54"/>
      <c r="O440" s="54"/>
      <c r="P440" s="54"/>
    </row>
  </sheetData>
  <printOptions/>
  <pageMargins left="1.1811023622047245" right="0.7874015748031497" top="0.3937007874015748" bottom="0.7086614173228347" header="0.5118110236220472" footer="0.5118110236220472"/>
  <pageSetup horizontalDpi="300" verticalDpi="300" orientation="portrait" pageOrder="overThenDown" paperSize="9" r:id="rId2"/>
  <rowBreaks count="6" manualBreakCount="6">
    <brk id="63" max="15" man="1"/>
    <brk id="126" max="255" man="1"/>
    <brk id="189" max="255" man="1"/>
    <brk id="252" max="255" man="1"/>
    <brk id="315" max="255" man="1"/>
    <brk id="37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財団法人自然環境研究センター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柏倉　克行</dc:creator>
  <cp:keywords/>
  <dc:description/>
  <cp:lastModifiedBy>柏倉　克行</cp:lastModifiedBy>
  <dcterms:created xsi:type="dcterms:W3CDTF">2002-01-10T01:25:29Z</dcterms:created>
  <dcterms:modified xsi:type="dcterms:W3CDTF">2002-01-10T01:26:59Z</dcterms:modified>
  <cp:category/>
  <cp:version/>
  <cp:contentType/>
  <cp:contentStatus/>
</cp:coreProperties>
</file>