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l="1"/>
  <c r="AI34" i="3"/>
  <c r="AM34" i="3"/>
  <c r="AE34" i="3"/>
  <c r="AL870" i="3" l="1"/>
  <c r="AL837" i="3"/>
  <c r="AQ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<sst xmlns="http://schemas.openxmlformats.org/spreadsheetml/2006/main" count="2908" uniqueCount="658">
  <si>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</si>
  <si>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</si>
  <si>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</si>
  <si>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</si>
  <si>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</si>
  <si>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</si>
  <si>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</si>
  <si>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</si>
  <si>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</si>
  <si>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</si>
  <si>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</si>
  <si>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</si>
  <si>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</si>
  <si>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</si>
  <si>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</si>
  <si>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</si>
  <si>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</si>
  <si>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</si>
  <si>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</si>
  <si>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</si>
  <si>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</si>
  <si>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</si>
  <si>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</si>
  <si>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</si>
  <si>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</si>
  <si>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</si>
  <si>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</si>
  <si>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</si>
  <si>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</si>
  <si>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</si>
  <si>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</si>
  <si>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</si>
  <si>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</si>
  <si>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</si>
  <si>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</si>
  <si>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</si>
  <si>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</si>
  <si>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</si>
  <si>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</si>
  <si>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</si>
  <si>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</si>
  <si>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</si>
  <si>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</si>
  <si>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</si>
  <si>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</si>
  <si>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</si>
  <si>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</si>
  <si>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</si>
  <si>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</si>
  <si>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</si>
  <si>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</si>
  <si>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</si>
  <si>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</si>
  <si>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</si>
  <si>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</si>
  <si>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</si>
  <si>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</si>
  <si>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</si>
  <si>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</si>
  <si>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</si>
  <si>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</si>
  <si>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</si>
  <si>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</si>
  <si>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</si>
  <si>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</si>
  <si>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</si>
  <si>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</si>
  <si>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</si>
  <si>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</si>
  <si>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</si>
  <si>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</si>
  <si>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</si>
  <si>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</si>
  <si>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</si>
  <si>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</si>
  <si>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</si>
  <si>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</si>
  <si>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</si>
  <si>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</si>
  <si>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</si>
  <si>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</si>
  <si>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</si>
  <si>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</si>
  <si>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</si>
  <si>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</si>
  <si>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</si>
  <si>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</si>
  <si>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</si>
  <si>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</si>
  <si>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</si>
  <si>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</si>
  <si>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</si>
  <si>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</si>
  <si>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</si>
  <si>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</si>
  <si>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</si>
  <si>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</si>
  <si>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</si>
  <si>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</si>
  <si>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</si>
  <si>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</si>
  <si>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</si>
  <si>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</si>
  <si>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</si>
  <si>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</si>
  <si>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</si>
  <si>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</si>
  <si>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</si>
  <si>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</si>
  <si>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</si>
  <si>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</si>
  <si>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</si>
  <si>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</si>
  <si>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</si>
  <si>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</si>
  <si>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</si>
  <si>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</si>
  <si>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</si>
  <si>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</si>
  <si>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</si>
  <si>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</si>
  <si>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</si>
  <si>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</si>
  <si>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</si>
  <si>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</si>
  <si>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</si>
  <si>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</si>
  <si>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</si>
  <si>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</si>
  <si>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</si>
  <si>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</si>
  <si>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</si>
  <si>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</si>
  <si>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</si>
  <si>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</si>
  <si>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</si>
  <si>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</si>
  <si>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</si>
  <si>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</si>
  <si>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</si>
  <si>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</si>
  <si>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</si>
  <si>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</si>
  <si>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</si>
  <si>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</si>
  <si>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</si>
  <si>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</si>
  <si>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</si>
  <si>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</si>
  <si>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</si>
  <si>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</si>
  <si>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</si>
  <si>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</si>
  <si>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</si>
  <si>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</si>
  <si>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</si>
  <si>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</si>
  <si>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</si>
  <si>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</si>
  <si>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</si>
  <si>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</si>
  <si>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</si>
  <si>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</si>
  <si>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</si>
  <si>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</si>
  <si>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</si>
  <si>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</si>
  <si>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</si>
  <si>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</si>
  <si>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</si>
  <si>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</si>
  <si>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</si>
  <si>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</si>
  <si>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</si>
  <si>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</si>
  <si>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</si>
  <si>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</si>
  <si>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</si>
  <si>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</si>
  <si>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</si>
  <si>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</si>
  <si>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</si>
  <si>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</si>
  <si>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</si>
  <si>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</si>
  <si>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</si>
  <si>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</si>
  <si>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</si>
  <si>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</si>
  <si>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</si>
  <si>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</si>
  <si>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</si>
  <si>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</si>
  <si>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</si>
  <si>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</si>
  <si>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</si>
  <si>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</si>
  <si>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</si>
  <si>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</si>
  <si>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</si>
  <si>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</si>
  <si>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</si>
  <si>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</si>
  <si>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</si>
  <si>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</si>
  <si>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</si>
  <si>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</si>
  <si>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</si>
  <si>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</si>
  <si>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</si>
  <si>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</si>
  <si>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</si>
  <si>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</si>
  <si>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</si>
  <si>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</si>
  <si>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</si>
  <si>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</si>
  <si>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</si>
  <si>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</si>
  <si>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</si>
  <si>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</si>
  <si>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</si>
  <si>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</si>
  <si>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</si>
  <si>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</si>
  <si>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</si>
  <si>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</si>
  <si>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</si>
  <si>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</si>
  <si>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</si>
  <si>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</si>
  <si>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</si>
  <si>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</si>
  <si>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</si>
  <si>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</si>
  <si>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</si>
  <si>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</si>
  <si>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</si>
  <si>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</si>
  <si>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</si>
  <si>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</si>
  <si>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</si>
  <si>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</si>
  <si>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</si>
  <si>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</si>
  <si>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</si>
  <si>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</si>
  <si>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</si>
  <si>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</si>
  <si>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</si>
  <si>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</si>
  <si>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</si>
  <si>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</si>
  <si>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</si>
  <si>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</si>
  <si>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</si>
  <si>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</si>
  <si>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</si>
  <si>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</si>
  <si>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</si>
  <si>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</si>
  <si>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</si>
  <si>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</si>
  <si>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</si>
  <si>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</si>
  <si>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</si>
  <si>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</si>
  <si>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</si>
  <si>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</si>
  <si>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</si>
  <si>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</si>
  <si>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</si>
  <si>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</si>
  <si>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</si>
  <si>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</si>
  <si>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</si>
  <si>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</si>
  <si>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</si>
  <si>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</si>
  <si>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</si>
  <si>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</si>
  <si>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</si>
  <si>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</si>
  <si>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</si>
  <si>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</si>
  <si>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</si>
  <si>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</si>
  <si>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</si>
  <si>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</si>
  <si>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</si>
  <si>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</si>
  <si>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</si>
  <si>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</si>
  <si>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</si>
  <si>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</si>
  <si>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</si>
  <si>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</si>
  <si>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</si>
  <si>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</si>
  <si>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</si>
  <si>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</si>
  <si>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</si>
  <si>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</si>
  <si>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</si>
  <si>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</si>
  <si>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</si>
  <si>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</si>
  <si>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</si>
  <si>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</si>
  <si>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</si>
  <si>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</si>
  <si>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</si>
  <si>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</si>
  <si>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</si>
  <si>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</si>
  <si>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</si>
  <si>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</si>
  <si>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</si>
  <si>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</si>
  <si>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</si>
  <si>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</si>
  <si>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</si>
  <si>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</si>
  <si>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</si>
  <si>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</si>
  <si>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</si>
  <si>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</si>
  <si>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</si>
  <si>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</si>
  <si>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</si>
  <si>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</si>
  <si>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</si>
  <si>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</si>
  <si>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</si>
  <si>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</si>
  <si>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</si>
  <si>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</si>
  <si>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</si>
  <si>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</si>
  <si>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</si>
  <si>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</si>
  <si>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</si>
  <si>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</si>
  <si>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</si>
  <si>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</si>
  <si>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</si>
  <si>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</si>
  <si>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</si>
  <si>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</si>
  <si>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</si>
  <si>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</si>
  <si>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</si>
  <si>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</si>
  <si>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</si>
  <si>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</si>
  <si>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</si>
  <si>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</si>
  <si>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</si>
  <si>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</si>
  <si>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</si>
  <si>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</si>
  <si>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</si>
  <si>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</si>
  <si>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</si>
  <si>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</si>
  <si>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</si>
  <si>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</si>
  <si>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</si>
  <si>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</si>
  <si>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</si>
  <si>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</si>
  <si>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</si>
  <si>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</si>
  <si>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</si>
  <si>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</si>
  <si>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</si>
  <si>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</si>
  <si>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</si>
  <si>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</si>
  <si>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</si>
  <si>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</si>
  <si>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</si>
  <si>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</si>
  <si>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</si>
  <si>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</si>
  <si>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</si>
  <si>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</si>
  <si>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</si>
  <si>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</si>
  <si>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</si>
  <si>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</si>
  <si>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</si>
  <si>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</si>
  <si>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</si>
  <si>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</si>
  <si>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</si>
  <si>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</si>
  <si>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</si>
  <si>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</si>
  <si>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</si>
  <si>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</si>
  <si>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</si>
  <si>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</si>
  <si>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</si>
  <si>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</si>
  <si>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</si>
  <si>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</si>
  <si>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</si>
  <si>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</si>
  <si>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</si>
  <si>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</si>
  <si>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</si>
  <si>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</si>
  <si>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</si>
  <si>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</si>
  <si>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</si>
  <si>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</si>
  <si>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</si>
  <si>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</si>
  <si>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</si>
  <si>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</si>
  <si>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</si>
  <si>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</si>
  <si>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</si>
  <si>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</si>
  <si>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</si>
  <si>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</si>
  <si>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</si>
  <si>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</si>
  <si>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</si>
  <si>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</si>
  <si>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</si>
  <si>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</si>
  <si>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</si>
  <si>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</si>
  <si>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</si>
  <si>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</si>
  <si>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</si>
  <si>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</si>
  <si>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</si>
  <si>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</si>
  <si>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</si>
  <si>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</si>
  <si>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</si>
  <si>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</si>
  <si>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</si>
  <si>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</si>
  <si>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</si>
  <si>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</si>
  <si>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</si>
  <si>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</si>
  <si>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</si>
  <si>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</si>
  <si>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</si>
  <si>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</si>
  <si>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</si>
  <si>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</si>
  <si>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</si>
  <si>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</si>
  <si>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</si>
  <si>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</si>
  <si>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</si>
  <si>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</si>
  <si>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</si>
  <si>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</si>
  <si>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</si>
  <si>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</si>
  <si>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</si>
  <si>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</si>
  <si>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</si>
  <si>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</si>
  <si>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</si>
  <si>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</si>
  <si>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</si>
  <si>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</si>
  <si>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</si>
  <si>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</si>
  <si>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</si>
  <si>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</si>
  <si>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</si>
  <si>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</si>
  <si>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</si>
  <si>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</si>
  <si>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</si>
  <si>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</si>
  <si>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</si>
  <si>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</si>
  <si>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</si>
  <si>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</si>
  <si>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</si>
  <si>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</si>
  <si>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</si>
  <si>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</si>
  <si>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</si>
  <si>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</si>
  <si>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</si>
  <si>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</si>
  <si>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</si>
  <si>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</si>
  <si>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</si>
  <si>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</si>
  <si>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</si>
  <si>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</si>
  <si>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</si>
  <si>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</si>
  <si>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</si>
  <si>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</si>
  <si>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</si>
  <si>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</si>
  <si>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</si>
  <si>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</si>
  <si>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</si>
  <si>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</si>
  <si>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</si>
  <si>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</si>
  <si>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</si>
  <si>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</si>
  <si>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</si>
  <si>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</si>
  <si>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</si>
  <si>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</si>
  <si>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</si>
  <si>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</si>
  <si>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</si>
  <si>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</si>
  <si>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</si>
  <si>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</si>
  <si>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</si>
  <si>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</si>
  <si>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</si>
  <si>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</si>
  <si>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</si>
  <si>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</si>
  <si>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</si>
  <si>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</si>
  <si>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</si>
  <si>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</si>
  <si>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</si>
  <si>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</si>
  <si>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</si>
  <si>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</si>
  <si>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</si>
  <si>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</si>
  <si>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</si>
  <si>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</si>
  <si>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</si>
  <si>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</si>
  <si>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</si>
  <si>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</si>
  <si>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環境再生・資源循環局</t>
    <rPh sb="0" eb="4">
      <t>カンキョウサイセイ</t>
    </rPh>
    <rPh sb="5" eb="10">
      <t>シゲンジュンカンキョク</t>
    </rPh>
    <phoneticPr fontId="5"/>
  </si>
  <si>
    <t>総務課循環型社会推進室</t>
    <rPh sb="0" eb="11">
      <t>ソウムカジュンカンガタシャカイスイシンシツ</t>
    </rPh>
    <phoneticPr fontId="5"/>
  </si>
  <si>
    <t>○</t>
  </si>
  <si>
    <t xml:space="preserve">循環型社会形成推進基本法（平成十二年六月二日法律第百十号）　第三十一条 ・・・『国際的協調のための措置』 </t>
  </si>
  <si>
    <t>循環型社会形成推進基本計画第５章『国の取組』第３節『国際的取組の推進』『海外との関係における資源循環』、３Ｒイニシアティブ</t>
  </si>
  <si>
    <t>　2004年にＧ８首脳間で合意された「３Ｒイニシアティブ」や、2009年に設立された「アジア太平洋３R推進フォーラム」、及び2005年に開始した「３Ｒに関する日中韓セミナー」等に基づき、各国政府や各主体との協力と連携を進め、アジアにおける循環型社会づくりのための政策立案支援、政策・技術に関する知見の共有等を行うことで、我が国が国際社会における３Ｒ推進のリーダーシップを発揮するとともに、我が国の循環産業の海外展開促進にも貢献する。</t>
    <rPh sb="46" eb="49">
      <t>タイヘイヨウ</t>
    </rPh>
    <rPh sb="60" eb="61">
      <t>オヨ</t>
    </rPh>
    <rPh sb="66" eb="67">
      <t>ネン</t>
    </rPh>
    <rPh sb="68" eb="70">
      <t>カイシ</t>
    </rPh>
    <rPh sb="76" eb="77">
      <t>カン</t>
    </rPh>
    <rPh sb="79" eb="82">
      <t>ニッチュウカン</t>
    </rPh>
    <rPh sb="160" eb="161">
      <t>ワ</t>
    </rPh>
    <rPh sb="162" eb="163">
      <t>クニ</t>
    </rPh>
    <phoneticPr fontId="5"/>
  </si>
  <si>
    <t>　アジアにおける循環型社会の構築を温暖化対策にも貢献しつつ実現するため、アジアにおける低炭素・循環型社会の形成に向けた政策立案を支援する。また、世界をリードする我が国の知見・経験を最大限活用し、資源循環に関する情報・知見の整備、３Ｒの優良取組事例の共有を行う。</t>
  </si>
  <si>
    <t>-</t>
  </si>
  <si>
    <t>-</t>
    <phoneticPr fontId="5"/>
  </si>
  <si>
    <t>-</t>
    <phoneticPr fontId="5"/>
  </si>
  <si>
    <t>政府開発援助環境保全調査費</t>
  </si>
  <si>
    <t>環境保全調査費</t>
    <rPh sb="0" eb="2">
      <t>カンキョウ</t>
    </rPh>
    <rPh sb="2" eb="4">
      <t>ホゼン</t>
    </rPh>
    <rPh sb="4" eb="7">
      <t>チョウサヒ</t>
    </rPh>
    <phoneticPr fontId="5"/>
  </si>
  <si>
    <t>平成31年度まで毎年度３件実施する支援が各国政府によって承認又は実施される。</t>
    <rPh sb="0" eb="2">
      <t>ヘイセイ</t>
    </rPh>
    <rPh sb="4" eb="6">
      <t>ネンド</t>
    </rPh>
    <rPh sb="8" eb="11">
      <t>マイネンド</t>
    </rPh>
    <rPh sb="12" eb="13">
      <t>ケン</t>
    </rPh>
    <rPh sb="13" eb="15">
      <t>ジッシ</t>
    </rPh>
    <rPh sb="17" eb="19">
      <t>シエン</t>
    </rPh>
    <rPh sb="20" eb="22">
      <t>カクコク</t>
    </rPh>
    <rPh sb="22" eb="24">
      <t>セイフ</t>
    </rPh>
    <rPh sb="28" eb="30">
      <t>ショウニン</t>
    </rPh>
    <rPh sb="30" eb="31">
      <t>マタ</t>
    </rPh>
    <rPh sb="32" eb="34">
      <t>ジッシ</t>
    </rPh>
    <phoneticPr fontId="5"/>
  </si>
  <si>
    <t>各国の3R関連制度、関連プロジェクト（都市間連携等）、関連法令作成支援実施の結果、各国政府による承認又は実施に至る件数。</t>
    <rPh sb="19" eb="22">
      <t>トシカン</t>
    </rPh>
    <rPh sb="22" eb="24">
      <t>レンケイ</t>
    </rPh>
    <rPh sb="24" eb="25">
      <t>トウ</t>
    </rPh>
    <phoneticPr fontId="5"/>
  </si>
  <si>
    <t>支援した相手国からの情報提供</t>
    <rPh sb="0" eb="2">
      <t>シエン</t>
    </rPh>
    <rPh sb="4" eb="7">
      <t>アイテコク</t>
    </rPh>
    <rPh sb="10" eb="12">
      <t>ジョウホウ</t>
    </rPh>
    <rPh sb="12" eb="14">
      <t>テイキョウ</t>
    </rPh>
    <phoneticPr fontId="5"/>
  </si>
  <si>
    <t>件</t>
    <rPh sb="0" eb="1">
      <t>ケン</t>
    </rPh>
    <phoneticPr fontId="5"/>
  </si>
  <si>
    <t>-</t>
    <phoneticPr fontId="5"/>
  </si>
  <si>
    <t>-</t>
    <phoneticPr fontId="5"/>
  </si>
  <si>
    <t>-</t>
    <phoneticPr fontId="5"/>
  </si>
  <si>
    <t>本事業は、地球温暖化対策関係予算において【 D.基盤的施策など】に分類されており、我が国の温室効果ガス排出削減等を持たないものであるため、地球温暖化対策に係る横断的指標は設定できない。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4" eb="27">
      <t>キバンテキ</t>
    </rPh>
    <rPh sb="27" eb="29">
      <t>シサク</t>
    </rPh>
    <rPh sb="33" eb="35">
      <t>ブンルイ</t>
    </rPh>
    <rPh sb="41" eb="42">
      <t>ワ</t>
    </rPh>
    <rPh sb="43" eb="44">
      <t>クニ</t>
    </rPh>
    <rPh sb="45" eb="47">
      <t>オンシツ</t>
    </rPh>
    <rPh sb="47" eb="49">
      <t>コウカ</t>
    </rPh>
    <rPh sb="51" eb="53">
      <t>ハイシュツ</t>
    </rPh>
    <rPh sb="53" eb="55">
      <t>サクゲン</t>
    </rPh>
    <rPh sb="55" eb="56">
      <t>トウ</t>
    </rPh>
    <rPh sb="57" eb="58">
      <t>モ</t>
    </rPh>
    <rPh sb="69" eb="71">
      <t>チキュウ</t>
    </rPh>
    <rPh sb="71" eb="74">
      <t>オンダンカ</t>
    </rPh>
    <rPh sb="74" eb="76">
      <t>タイサク</t>
    </rPh>
    <rPh sb="77" eb="78">
      <t>カカワ</t>
    </rPh>
    <rPh sb="79" eb="82">
      <t>オウダンテキ</t>
    </rPh>
    <rPh sb="82" eb="84">
      <t>シヒョウ</t>
    </rPh>
    <rPh sb="85" eb="87">
      <t>セッテイ</t>
    </rPh>
    <phoneticPr fontId="5"/>
  </si>
  <si>
    <t>百万円/回</t>
    <rPh sb="0" eb="2">
      <t>ヒャクマン</t>
    </rPh>
    <rPh sb="2" eb="3">
      <t>エン</t>
    </rPh>
    <rPh sb="4" eb="5">
      <t>カイ</t>
    </rPh>
    <phoneticPr fontId="5"/>
  </si>
  <si>
    <t>　　Ｘ/Ｙ</t>
  </si>
  <si>
    <t>64/4</t>
  </si>
  <si>
    <t>4.廃棄物・リサイクル対策の推進</t>
  </si>
  <si>
    <t>-</t>
    <phoneticPr fontId="5"/>
  </si>
  <si>
    <t>廃棄物分野の技術協力をはじめとする各種支援の実施国における、廃棄物関連制度等の整備状況</t>
  </si>
  <si>
    <t>協力覚書等に基づく協力関係の構築</t>
  </si>
  <si>
    <t>本事業において協力、支援した各国と協力覚書等を締結し、効果的な制度設計、法令整備を行う。</t>
  </si>
  <si>
    <t>アジア各国に対する、廃棄物分野の技術協力をはじめとする各種支援の実施を通して、当該支援対象国の廃棄物関連制度等の整備を促進し、アジアにおける低炭素・循環型社会形成に貢献する。</t>
  </si>
  <si>
    <t>○</t>
    <phoneticPr fontId="5"/>
  </si>
  <si>
    <t>○</t>
    <phoneticPr fontId="5"/>
  </si>
  <si>
    <t>○</t>
    <phoneticPr fontId="5"/>
  </si>
  <si>
    <t>有</t>
    <rPh sb="0" eb="1">
      <t>ア</t>
    </rPh>
    <phoneticPr fontId="5"/>
  </si>
  <si>
    <t>無</t>
    <rPh sb="0" eb="1">
      <t>ナ</t>
    </rPh>
    <phoneticPr fontId="5"/>
  </si>
  <si>
    <t>‐</t>
  </si>
  <si>
    <t>○</t>
    <phoneticPr fontId="5"/>
  </si>
  <si>
    <t>競争性のある調達手続きを行い、コスト削減が図られており、事業成果としては、アジア太平洋３Ｒ推進フォーラムの開催への貢献等、日本のイニシアチブにより、多くの国や国際機関等と協調し、国際的な３Ｒと循環型社会の構築を推進したことがあげられる。さらにアジアの国々と３Ｒに関する政策立案支援やプロジェクトの実現可能性調査等の二国間協力を実施し、成果が得られている。</t>
    <rPh sb="0" eb="3">
      <t>キョウソウセイ</t>
    </rPh>
    <rPh sb="6" eb="8">
      <t>チョウタツ</t>
    </rPh>
    <rPh sb="8" eb="10">
      <t>テツヅ</t>
    </rPh>
    <rPh sb="12" eb="13">
      <t>オコナ</t>
    </rPh>
    <rPh sb="18" eb="20">
      <t>サクゲン</t>
    </rPh>
    <rPh sb="21" eb="22">
      <t>ハカ</t>
    </rPh>
    <rPh sb="40" eb="43">
      <t>タイヘイヨウ</t>
    </rPh>
    <rPh sb="167" eb="169">
      <t>セイカ</t>
    </rPh>
    <rPh sb="170" eb="171">
      <t>エ</t>
    </rPh>
    <phoneticPr fontId="5"/>
  </si>
  <si>
    <t>引き続き競争性のある調達手続きを行いながら、アジア地域レベルでの３R、適正な資源循環、資源効率の向上へ向けた政策議論を喚起するために、アジア太平洋３R推進フォーラムへの政策関連課題に関する議題、関連情報、政策オプションの提供を行っていく。</t>
    <rPh sb="0" eb="1">
      <t>ヒ</t>
    </rPh>
    <rPh sb="2" eb="3">
      <t>ツヅ</t>
    </rPh>
    <rPh sb="4" eb="7">
      <t>キョウソウセイ</t>
    </rPh>
    <rPh sb="10" eb="12">
      <t>チョウタツ</t>
    </rPh>
    <rPh sb="12" eb="14">
      <t>テツヅ</t>
    </rPh>
    <rPh sb="16" eb="17">
      <t>オコナ</t>
    </rPh>
    <phoneticPr fontId="5"/>
  </si>
  <si>
    <t>二国間または三カ国間の対話等を通じて、３Rの重要性が認識され、アジア地域の環境負荷低減に貢献している。</t>
    <rPh sb="6" eb="7">
      <t>サン</t>
    </rPh>
    <rPh sb="8" eb="9">
      <t>コク</t>
    </rPh>
    <rPh sb="9" eb="10">
      <t>カン</t>
    </rPh>
    <phoneticPr fontId="5"/>
  </si>
  <si>
    <t>相手国政府との共同事業であり、国が業務を実施することが適当。</t>
  </si>
  <si>
    <t>アジア地域の環境負荷低減のため、アジア各国の循環型社会構築に関する政策支援を行うことは重要である。</t>
  </si>
  <si>
    <t>前年度、一者応札だった案件については総合評価の場合、得点の条件を下げて新規の応札者も対応出来る様に配慮を行っており、公平性の点で妥当になるようにしている。</t>
    <rPh sb="5" eb="6">
      <t>シャ</t>
    </rPh>
    <rPh sb="26" eb="28">
      <t>トクテン</t>
    </rPh>
    <phoneticPr fontId="5"/>
  </si>
  <si>
    <t>二国間協力及び日中韓３Ｒセミナーともに当事者が直接実施しており、内容に比して妥当と考えている。</t>
    <rPh sb="0" eb="1">
      <t>ニ</t>
    </rPh>
    <rPh sb="1" eb="3">
      <t>コクカン</t>
    </rPh>
    <rPh sb="3" eb="5">
      <t>キョウリョク</t>
    </rPh>
    <rPh sb="5" eb="6">
      <t>オヨ</t>
    </rPh>
    <rPh sb="7" eb="10">
      <t>ニッチュウカン</t>
    </rPh>
    <rPh sb="19" eb="22">
      <t>トウジシャ</t>
    </rPh>
    <rPh sb="23" eb="25">
      <t>チョクセツ</t>
    </rPh>
    <phoneticPr fontId="5"/>
  </si>
  <si>
    <t>必要最低限の支出に限定している。</t>
  </si>
  <si>
    <t>原則、一般競争入札を実施し、コスト削減に努めている。</t>
    <rPh sb="0" eb="2">
      <t>ゲンソク</t>
    </rPh>
    <phoneticPr fontId="5"/>
  </si>
  <si>
    <t>本事業による支援を通じて相手国政府との信頼関係の構築も進んでおり、今後、法制度等に反映される案件も増加するものと期待でき、成果目標に見合ったものとなっている。</t>
    <rPh sb="61" eb="63">
      <t>セイカ</t>
    </rPh>
    <rPh sb="63" eb="65">
      <t>モクヒョウ</t>
    </rPh>
    <rPh sb="66" eb="68">
      <t>ミア</t>
    </rPh>
    <phoneticPr fontId="5"/>
  </si>
  <si>
    <t>例えば、フィリピンでは廃棄物発電導入のガイドラインの作成について支援を実施したところ、日本側のコメントが広範に受け入れられ、フィリピン政府から承認を得るに至っており、活動実績は見込みに見合ったものとなっている。</t>
    <rPh sb="0" eb="1">
      <t>タト</t>
    </rPh>
    <rPh sb="11" eb="14">
      <t>ハイキブツ</t>
    </rPh>
    <rPh sb="14" eb="16">
      <t>ハツデン</t>
    </rPh>
    <rPh sb="16" eb="18">
      <t>ドウニュウ</t>
    </rPh>
    <rPh sb="26" eb="28">
      <t>サクセイ</t>
    </rPh>
    <rPh sb="43" eb="45">
      <t>ニホン</t>
    </rPh>
    <rPh sb="45" eb="46">
      <t>ガワ</t>
    </rPh>
    <rPh sb="52" eb="54">
      <t>コウハン</t>
    </rPh>
    <rPh sb="55" eb="56">
      <t>ウ</t>
    </rPh>
    <rPh sb="57" eb="58">
      <t>イ</t>
    </rPh>
    <rPh sb="67" eb="69">
      <t>セイフ</t>
    </rPh>
    <rPh sb="77" eb="78">
      <t>イタ</t>
    </rPh>
    <rPh sb="83" eb="85">
      <t>カツドウ</t>
    </rPh>
    <rPh sb="85" eb="87">
      <t>ジッセキ</t>
    </rPh>
    <rPh sb="88" eb="90">
      <t>ミコ</t>
    </rPh>
    <rPh sb="92" eb="94">
      <t>ミア</t>
    </rPh>
    <phoneticPr fontId="5"/>
  </si>
  <si>
    <t>ベトナムでは焼却炉性能基準の作成について支援を行い、大臣署名を経て公布された。</t>
    <rPh sb="6" eb="9">
      <t>ショウキャクロ</t>
    </rPh>
    <rPh sb="9" eb="11">
      <t>セイノウ</t>
    </rPh>
    <rPh sb="11" eb="13">
      <t>キジュン</t>
    </rPh>
    <rPh sb="14" eb="16">
      <t>サクセイ</t>
    </rPh>
    <rPh sb="20" eb="22">
      <t>シエン</t>
    </rPh>
    <rPh sb="23" eb="24">
      <t>オコナ</t>
    </rPh>
    <rPh sb="26" eb="28">
      <t>ダイジン</t>
    </rPh>
    <rPh sb="28" eb="30">
      <t>ショメイ</t>
    </rPh>
    <rPh sb="31" eb="32">
      <t>ヘ</t>
    </rPh>
    <rPh sb="33" eb="35">
      <t>コウフ</t>
    </rPh>
    <phoneticPr fontId="5"/>
  </si>
  <si>
    <t>我が国循環産業の国際展開　http://www.env.go.jp/recycle/circul/venous_industry/index.html
アジア太平洋3R推進フォーラム　http://www.env.go.jp/recycle/3r/index.html</t>
    <rPh sb="0" eb="1">
      <t>ワ</t>
    </rPh>
    <rPh sb="2" eb="3">
      <t>クニ</t>
    </rPh>
    <rPh sb="3" eb="5">
      <t>ジュンカン</t>
    </rPh>
    <rPh sb="5" eb="7">
      <t>サンギョウ</t>
    </rPh>
    <rPh sb="8" eb="10">
      <t>コクサイ</t>
    </rPh>
    <rPh sb="10" eb="12">
      <t>テンカイ</t>
    </rPh>
    <rPh sb="79" eb="82">
      <t>タイヘイヨウ</t>
    </rPh>
    <rPh sb="84" eb="86">
      <t>スイシン</t>
    </rPh>
    <phoneticPr fontId="5"/>
  </si>
  <si>
    <t>111</t>
    <phoneticPr fontId="5"/>
  </si>
  <si>
    <t>103、新23-004</t>
    <rPh sb="4" eb="5">
      <t>シン</t>
    </rPh>
    <phoneticPr fontId="5"/>
  </si>
  <si>
    <t>103,105</t>
    <phoneticPr fontId="5"/>
  </si>
  <si>
    <t>138、141</t>
    <phoneticPr fontId="5"/>
  </si>
  <si>
    <t>140、143</t>
    <phoneticPr fontId="5"/>
  </si>
  <si>
    <t>145、148</t>
    <phoneticPr fontId="5"/>
  </si>
  <si>
    <t>142</t>
    <phoneticPr fontId="5"/>
  </si>
  <si>
    <t>環境省</t>
  </si>
  <si>
    <t>28/5</t>
    <phoneticPr fontId="5"/>
  </si>
  <si>
    <t>人件費</t>
    <rPh sb="0" eb="3">
      <t>ジンケンヒ</t>
    </rPh>
    <phoneticPr fontId="5"/>
  </si>
  <si>
    <t>計画検討、調査等</t>
    <rPh sb="0" eb="2">
      <t>ケイカク</t>
    </rPh>
    <rPh sb="2" eb="4">
      <t>ケントウ</t>
    </rPh>
    <rPh sb="5" eb="8">
      <t>チョウサトウ</t>
    </rPh>
    <phoneticPr fontId="5"/>
  </si>
  <si>
    <t>会議費</t>
    <rPh sb="0" eb="3">
      <t>カイギヒ</t>
    </rPh>
    <phoneticPr fontId="5"/>
  </si>
  <si>
    <t>セミナー会場機材等</t>
    <rPh sb="4" eb="6">
      <t>カイジョウ</t>
    </rPh>
    <rPh sb="6" eb="8">
      <t>キザイ</t>
    </rPh>
    <rPh sb="8" eb="9">
      <t>トウ</t>
    </rPh>
    <phoneticPr fontId="5"/>
  </si>
  <si>
    <t>招聘者等謝金</t>
    <rPh sb="0" eb="3">
      <t>ショウヘイシャ</t>
    </rPh>
    <rPh sb="3" eb="4">
      <t>トウ</t>
    </rPh>
    <rPh sb="4" eb="6">
      <t>シャキン</t>
    </rPh>
    <phoneticPr fontId="5"/>
  </si>
  <si>
    <t>諸謝金</t>
    <rPh sb="0" eb="1">
      <t>ショ</t>
    </rPh>
    <rPh sb="1" eb="3">
      <t>シャキン</t>
    </rPh>
    <phoneticPr fontId="5"/>
  </si>
  <si>
    <t>旅費</t>
    <rPh sb="0" eb="2">
      <t>リョヒ</t>
    </rPh>
    <phoneticPr fontId="5"/>
  </si>
  <si>
    <t>業務打合せ、検討委員旅費等</t>
    <rPh sb="0" eb="2">
      <t>ギョウム</t>
    </rPh>
    <rPh sb="2" eb="4">
      <t>ウチアワ</t>
    </rPh>
    <rPh sb="6" eb="8">
      <t>ケントウ</t>
    </rPh>
    <rPh sb="8" eb="10">
      <t>イイン</t>
    </rPh>
    <rPh sb="10" eb="12">
      <t>リョヒ</t>
    </rPh>
    <rPh sb="12" eb="13">
      <t>ナド</t>
    </rPh>
    <phoneticPr fontId="5"/>
  </si>
  <si>
    <t>翻訳料、会議ロジ業務</t>
    <rPh sb="0" eb="3">
      <t>ホンヤクリョウ</t>
    </rPh>
    <rPh sb="4" eb="6">
      <t>カイギ</t>
    </rPh>
    <rPh sb="8" eb="10">
      <t>ギョウム</t>
    </rPh>
    <phoneticPr fontId="5"/>
  </si>
  <si>
    <t>その他</t>
    <rPh sb="2" eb="3">
      <t>タ</t>
    </rPh>
    <phoneticPr fontId="5"/>
  </si>
  <si>
    <t>印刷製本費、通信費、一般管理費等</t>
    <rPh sb="0" eb="2">
      <t>インサツ</t>
    </rPh>
    <rPh sb="2" eb="4">
      <t>セイホン</t>
    </rPh>
    <rPh sb="4" eb="5">
      <t>ヒ</t>
    </rPh>
    <rPh sb="6" eb="9">
      <t>ツウシンヒ</t>
    </rPh>
    <rPh sb="10" eb="15">
      <t>イッパンカンリヒ</t>
    </rPh>
    <rPh sb="15" eb="16">
      <t>トウ</t>
    </rPh>
    <phoneticPr fontId="5"/>
  </si>
  <si>
    <t>賃金</t>
    <rPh sb="0" eb="2">
      <t>チンギン</t>
    </rPh>
    <phoneticPr fontId="5"/>
  </si>
  <si>
    <t>雑役務費</t>
    <rPh sb="0" eb="4">
      <t>ザツエキムヒ</t>
    </rPh>
    <phoneticPr fontId="5"/>
  </si>
  <si>
    <t>研究調査補助</t>
    <rPh sb="0" eb="2">
      <t>ケンキュウ</t>
    </rPh>
    <rPh sb="2" eb="4">
      <t>チョウサ</t>
    </rPh>
    <rPh sb="4" eb="6">
      <t>ホジョ</t>
    </rPh>
    <phoneticPr fontId="5"/>
  </si>
  <si>
    <t>A.（公財）廃棄物・３Ｒ研究財団</t>
    <phoneticPr fontId="5"/>
  </si>
  <si>
    <t>（公財）廃棄物・３Ｒ研究財団</t>
    <phoneticPr fontId="5"/>
  </si>
  <si>
    <t>アジア地域における３Ｒ・適正処理の二国間協力に関する調査検討業務</t>
    <phoneticPr fontId="5"/>
  </si>
  <si>
    <t>-</t>
    <phoneticPr fontId="5"/>
  </si>
  <si>
    <t>北東アジア地域における都市廃棄物の循環利用の推進に関する調査等業務</t>
    <phoneticPr fontId="5"/>
  </si>
  <si>
    <t>（公財）地球環境戦略研究機関</t>
    <phoneticPr fontId="5"/>
  </si>
  <si>
    <t>-</t>
    <phoneticPr fontId="5"/>
  </si>
  <si>
    <t>38/5</t>
    <phoneticPr fontId="5"/>
  </si>
  <si>
    <t>政策立案の支援を行ったアジア各国において合意された政策提言</t>
    <rPh sb="8" eb="9">
      <t>オコナ</t>
    </rPh>
    <rPh sb="14" eb="16">
      <t>カッコク</t>
    </rPh>
    <rPh sb="20" eb="22">
      <t>ゴウイ</t>
    </rPh>
    <rPh sb="25" eb="27">
      <t>セイサク</t>
    </rPh>
    <rPh sb="27" eb="29">
      <t>テイゲン</t>
    </rPh>
    <phoneticPr fontId="5"/>
  </si>
  <si>
    <t>百万円：執行額（X）／回：政策立案の支援を行ったアジア各国において合意された政策提言（Y）　　　　　　　　　　　　　　</t>
    <phoneticPr fontId="5"/>
  </si>
  <si>
    <t>有識者等謝金</t>
    <phoneticPr fontId="5"/>
  </si>
  <si>
    <t>国内旅費、外国旅費（研究員、招聘者等）</t>
    <phoneticPr fontId="5"/>
  </si>
  <si>
    <t>研究員等</t>
    <phoneticPr fontId="5"/>
  </si>
  <si>
    <t>ワークショップ会場借料</t>
    <phoneticPr fontId="5"/>
  </si>
  <si>
    <t>報告書等</t>
    <phoneticPr fontId="5"/>
  </si>
  <si>
    <t>資料整理補助等</t>
    <phoneticPr fontId="5"/>
  </si>
  <si>
    <t>合同ワークショップ開催等経費（外注先 OECC）</t>
    <phoneticPr fontId="5"/>
  </si>
  <si>
    <t>一般管理費、消費税等</t>
    <phoneticPr fontId="5"/>
  </si>
  <si>
    <t>合同ワークショップ開催等経費（再委任：〈一社）海外環境協力センター</t>
    <rPh sb="15" eb="16">
      <t>サイ</t>
    </rPh>
    <rPh sb="16" eb="18">
      <t>イニン</t>
    </rPh>
    <rPh sb="20" eb="21">
      <t>イチ</t>
    </rPh>
    <rPh sb="21" eb="22">
      <t>シャ</t>
    </rPh>
    <rPh sb="23" eb="25">
      <t>カイガイ</t>
    </rPh>
    <rPh sb="25" eb="27">
      <t>カンキョウ</t>
    </rPh>
    <rPh sb="27" eb="29">
      <t>キョウリョク</t>
    </rPh>
    <phoneticPr fontId="5"/>
  </si>
  <si>
    <t>再委任費</t>
    <rPh sb="0" eb="1">
      <t>サイ</t>
    </rPh>
    <rPh sb="1" eb="3">
      <t>イニン</t>
    </rPh>
    <rPh sb="3" eb="4">
      <t>ヒ</t>
    </rPh>
    <phoneticPr fontId="5"/>
  </si>
  <si>
    <t>謝金</t>
    <rPh sb="0" eb="2">
      <t>シャキン</t>
    </rPh>
    <phoneticPr fontId="5"/>
  </si>
  <si>
    <t>旅費</t>
    <rPh sb="0" eb="2">
      <t>リョヒ</t>
    </rPh>
    <phoneticPr fontId="5"/>
  </si>
  <si>
    <t>人件費</t>
    <rPh sb="0" eb="3">
      <t>ジンケンヒ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</si>
  <si>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</si>
  <si>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</si>
  <si>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賃金</t>
    <rPh sb="0" eb="2">
      <t>チンギン</t>
    </rPh>
    <phoneticPr fontId="5"/>
  </si>
  <si>
    <t>外注費</t>
    <rPh sb="0" eb="3">
      <t>ガイチュウヒ</t>
    </rPh>
    <phoneticPr fontId="5"/>
  </si>
  <si>
    <t>その他</t>
    <rPh sb="2" eb="3">
      <t>タ</t>
    </rPh>
    <phoneticPr fontId="5"/>
  </si>
  <si>
    <t>循環型社会推進室長
小笠原　靖</t>
    <rPh sb="0" eb="3">
      <t>ジュンカンガタ</t>
    </rPh>
    <rPh sb="3" eb="5">
      <t>シャカイ</t>
    </rPh>
    <rPh sb="5" eb="7">
      <t>スイシン</t>
    </rPh>
    <rPh sb="7" eb="9">
      <t>シツチョウ</t>
    </rPh>
    <rPh sb="10" eb="13">
      <t>オガサワラ</t>
    </rPh>
    <rPh sb="14" eb="15">
      <t>ヤスシ</t>
    </rPh>
    <phoneticPr fontId="5"/>
  </si>
  <si>
    <t>51/5</t>
    <phoneticPr fontId="5"/>
  </si>
  <si>
    <t>平成29年度は、タイ工業省の産業廃棄物リサイクルガイドラインに対し新たに追加６品目の調査・助言を実施。フィリピンでは、廃棄物発電に関する環境天然資源省令の草案に対し助言を提供。</t>
    <rPh sb="0" eb="2">
      <t>ヘイセイ</t>
    </rPh>
    <rPh sb="4" eb="6">
      <t>ネンド</t>
    </rPh>
    <rPh sb="10" eb="13">
      <t>コウギョウショウ</t>
    </rPh>
    <rPh sb="14" eb="16">
      <t>サンギョウ</t>
    </rPh>
    <rPh sb="16" eb="19">
      <t>ハイキブツ</t>
    </rPh>
    <rPh sb="31" eb="32">
      <t>タイ</t>
    </rPh>
    <rPh sb="33" eb="34">
      <t>アラ</t>
    </rPh>
    <rPh sb="36" eb="38">
      <t>ツイカ</t>
    </rPh>
    <rPh sb="39" eb="41">
      <t>ヒンモク</t>
    </rPh>
    <rPh sb="42" eb="44">
      <t>チョウサ</t>
    </rPh>
    <rPh sb="45" eb="47">
      <t>ジョゲン</t>
    </rPh>
    <rPh sb="48" eb="50">
      <t>ジッシ</t>
    </rPh>
    <rPh sb="59" eb="62">
      <t>ハイキブツ</t>
    </rPh>
    <rPh sb="62" eb="64">
      <t>ハツデン</t>
    </rPh>
    <rPh sb="65" eb="66">
      <t>カン</t>
    </rPh>
    <rPh sb="77" eb="79">
      <t>ソウアン</t>
    </rPh>
    <rPh sb="80" eb="81">
      <t>タイ</t>
    </rPh>
    <rPh sb="82" eb="84">
      <t>ジョゲン</t>
    </rPh>
    <rPh sb="85" eb="87">
      <t>テイキョウ</t>
    </rPh>
    <phoneticPr fontId="5"/>
  </si>
  <si>
    <t>-</t>
    <phoneticPr fontId="5"/>
  </si>
  <si>
    <t>B.（公財）地球環境戦略研究機関</t>
    <rPh sb="12" eb="14">
      <t>ケンキュウ</t>
    </rPh>
    <phoneticPr fontId="5"/>
  </si>
  <si>
    <t>外部有識者点検対象外</t>
    <phoneticPr fontId="5"/>
  </si>
  <si>
    <t>成果目標の達成に向け、引き続き各国や国際機関等と連携し、事業を効率的かつ効果的に実施すること。</t>
    <phoneticPr fontId="5"/>
  </si>
  <si>
    <t>成果目標を達成できるよう、今後とも各国や国際機関等と連携し、政策立案支援や情報・知見の整備、共有等の事業を効率的かつ効果的に実施する。</t>
    <phoneticPr fontId="5"/>
  </si>
  <si>
    <t>国際資源循環体制構築力強化プラグラム事業
（日中韓循環型社会プロジェクトを含む）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</si>
</sst>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173391</xdr:colOff>
      <xdr:row>741</xdr:row>
      <xdr:rowOff>16556</xdr:rowOff>
    </xdr:from>
    <xdr:to>
      <xdr:col>24</xdr:col>
      <xdr:colOff>42333</xdr:colOff>
      <xdr:row>744</xdr:row>
      <xdr:rowOff>87086</xdr:rowOff>
    </xdr:to>
    <xdr:sp macro="" textlink="">
      <xdr:nvSpPr>
        <xdr:cNvPr id="2" name="正方形/長方形 1"/>
        <xdr:cNvSpPr/>
      </xdr:nvSpPr>
      <xdr:spPr>
        <a:xfrm>
          <a:off x="1468791" y="40424327"/>
          <a:ext cx="3014913" cy="11373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３４百万円（当初予算）</a:t>
          </a:r>
          <a:endParaRPr kumimoji="1" lang="en-US" altLang="ja-JP" sz="1200">
            <a:solidFill>
              <a:schemeClr val="tx1"/>
            </a:solidFill>
          </a:endParaRPr>
        </a:p>
        <a:p>
          <a:pPr algn="ctr"/>
          <a:r>
            <a:rPr kumimoji="1" lang="ja-JP" altLang="en-US" sz="1200">
              <a:solidFill>
                <a:schemeClr val="tx1"/>
              </a:solidFill>
            </a:rPr>
            <a:t>＋１７百万円（他事項から流用）</a:t>
          </a:r>
        </a:p>
      </xdr:txBody>
    </xdr:sp>
    <xdr:clientData/>
  </xdr:twoCellAnchor>
  <xdr:twoCellAnchor>
    <xdr:from>
      <xdr:col>17</xdr:col>
      <xdr:colOff>33868</xdr:colOff>
      <xdr:row>747</xdr:row>
      <xdr:rowOff>84668</xdr:rowOff>
    </xdr:from>
    <xdr:to>
      <xdr:col>33</xdr:col>
      <xdr:colOff>33868</xdr:colOff>
      <xdr:row>749</xdr:row>
      <xdr:rowOff>76201</xdr:rowOff>
    </xdr:to>
    <xdr:sp macro="" textlink="">
      <xdr:nvSpPr>
        <xdr:cNvPr id="3" name="正方形/長方形 2"/>
        <xdr:cNvSpPr/>
      </xdr:nvSpPr>
      <xdr:spPr>
        <a:xfrm>
          <a:off x="4057228" y="40493528"/>
          <a:ext cx="2926080" cy="7078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200">
              <a:solidFill>
                <a:schemeClr val="tx1"/>
              </a:solidFill>
              <a:latin typeface="+mn-lt"/>
              <a:ea typeface="+mn-ea"/>
              <a:cs typeface="+mn-cs"/>
            </a:rPr>
            <a:t>A.</a:t>
          </a:r>
          <a:r>
            <a:rPr kumimoji="1" lang="ja-JP" altLang="en-US" sz="1200">
              <a:solidFill>
                <a:schemeClr val="tx1"/>
              </a:solidFill>
              <a:latin typeface="+mn-lt"/>
              <a:ea typeface="+mn-ea"/>
              <a:cs typeface="+mn-cs"/>
            </a:rPr>
            <a:t>（公財）廃棄物・３Ｒ研究財団</a:t>
          </a:r>
          <a:endParaRPr kumimoji="1" lang="en-US" altLang="ja-JP" sz="1200">
            <a:solidFill>
              <a:schemeClr val="tx1"/>
            </a:solidFill>
            <a:latin typeface="+mn-lt"/>
            <a:ea typeface="+mn-ea"/>
            <a:cs typeface="+mn-cs"/>
          </a:endParaRPr>
        </a:p>
        <a:p>
          <a:pPr marL="0" indent="0" algn="ctr"/>
          <a:r>
            <a:rPr kumimoji="1" lang="ja-JP" altLang="en-US" sz="1200">
              <a:solidFill>
                <a:schemeClr val="tx1"/>
              </a:solidFill>
              <a:latin typeface="+mn-lt"/>
              <a:ea typeface="+mn-ea"/>
              <a:cs typeface="+mn-cs"/>
            </a:rPr>
            <a:t>４４百万円</a:t>
          </a:r>
        </a:p>
      </xdr:txBody>
    </xdr:sp>
    <xdr:clientData/>
  </xdr:twoCellAnchor>
  <xdr:twoCellAnchor>
    <xdr:from>
      <xdr:col>16</xdr:col>
      <xdr:colOff>169333</xdr:colOff>
      <xdr:row>746</xdr:row>
      <xdr:rowOff>44649</xdr:rowOff>
    </xdr:from>
    <xdr:to>
      <xdr:col>32</xdr:col>
      <xdr:colOff>169332</xdr:colOff>
      <xdr:row>747</xdr:row>
      <xdr:rowOff>0</xdr:rowOff>
    </xdr:to>
    <xdr:sp macro="" textlink="">
      <xdr:nvSpPr>
        <xdr:cNvPr id="4" name="テキスト ボックス 3"/>
        <xdr:cNvSpPr txBox="1"/>
      </xdr:nvSpPr>
      <xdr:spPr>
        <a:xfrm>
          <a:off x="4009813" y="40102989"/>
          <a:ext cx="2926079" cy="305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17</xdr:col>
      <xdr:colOff>33868</xdr:colOff>
      <xdr:row>749</xdr:row>
      <xdr:rowOff>313267</xdr:rowOff>
    </xdr:from>
    <xdr:to>
      <xdr:col>33</xdr:col>
      <xdr:colOff>138095</xdr:colOff>
      <xdr:row>752</xdr:row>
      <xdr:rowOff>321734</xdr:rowOff>
    </xdr:to>
    <xdr:sp macro="" textlink="">
      <xdr:nvSpPr>
        <xdr:cNvPr id="5" name="大かっこ 4"/>
        <xdr:cNvSpPr/>
      </xdr:nvSpPr>
      <xdr:spPr>
        <a:xfrm>
          <a:off x="4057228" y="41438407"/>
          <a:ext cx="3030307" cy="107526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アジア地域における３Ｒ・適正処理の二国間協力に関する調査検討業務</a:t>
          </a:r>
          <a:endParaRPr kumimoji="1" lang="en-US" altLang="ja-JP" sz="1200"/>
        </a:p>
      </xdr:txBody>
    </xdr:sp>
    <xdr:clientData/>
  </xdr:twoCellAnchor>
  <xdr:twoCellAnchor>
    <xdr:from>
      <xdr:col>17</xdr:col>
      <xdr:colOff>2</xdr:colOff>
      <xdr:row>757</xdr:row>
      <xdr:rowOff>0</xdr:rowOff>
    </xdr:from>
    <xdr:to>
      <xdr:col>33</xdr:col>
      <xdr:colOff>2</xdr:colOff>
      <xdr:row>758</xdr:row>
      <xdr:rowOff>474313</xdr:rowOff>
    </xdr:to>
    <xdr:sp macro="" textlink="">
      <xdr:nvSpPr>
        <xdr:cNvPr id="6" name="正方形/長方形 5"/>
        <xdr:cNvSpPr/>
      </xdr:nvSpPr>
      <xdr:spPr>
        <a:xfrm>
          <a:off x="4023362" y="45354240"/>
          <a:ext cx="2926080" cy="11372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en-US" altLang="ja-JP" sz="1200">
              <a:solidFill>
                <a:schemeClr val="tx1"/>
              </a:solidFill>
              <a:latin typeface="+mn-lt"/>
              <a:ea typeface="+mn-ea"/>
              <a:cs typeface="+mn-cs"/>
            </a:rPr>
            <a:t>B.</a:t>
          </a:r>
          <a:r>
            <a:rPr kumimoji="1" lang="ja-JP" altLang="en-US" sz="1200">
              <a:solidFill>
                <a:schemeClr val="tx1"/>
              </a:solidFill>
              <a:latin typeface="+mn-lt"/>
              <a:ea typeface="+mn-ea"/>
              <a:cs typeface="+mn-cs"/>
            </a:rPr>
            <a:t>（公財）</a:t>
          </a:r>
          <a:r>
            <a:rPr lang="ja-JP" altLang="en-US" sz="1200">
              <a:solidFill>
                <a:sysClr val="windowText" lastClr="000000"/>
              </a:solidFill>
              <a:effectLst/>
            </a:rPr>
            <a:t>地球環境戦略研究機関</a:t>
          </a:r>
          <a:endParaRPr lang="en-US" altLang="ja-JP" sz="1200">
            <a:solidFill>
              <a:sysClr val="windowText" lastClr="000000"/>
            </a:solidFill>
            <a:effectLst/>
          </a:endParaRPr>
        </a:p>
        <a:p>
          <a:pPr marL="0" indent="0" algn="ctr"/>
          <a:r>
            <a:rPr kumimoji="1" lang="ja-JP" altLang="en-US" sz="1200">
              <a:solidFill>
                <a:sysClr val="windowText" lastClr="000000"/>
              </a:solidFill>
              <a:latin typeface="+mn-lt"/>
              <a:ea typeface="+mn-ea"/>
              <a:cs typeface="+mn-cs"/>
            </a:rPr>
            <a:t>７百万円</a:t>
          </a:r>
        </a:p>
      </xdr:txBody>
    </xdr:sp>
    <xdr:clientData/>
  </xdr:twoCellAnchor>
  <xdr:twoCellAnchor>
    <xdr:from>
      <xdr:col>16</xdr:col>
      <xdr:colOff>160868</xdr:colOff>
      <xdr:row>756</xdr:row>
      <xdr:rowOff>357915</xdr:rowOff>
    </xdr:from>
    <xdr:to>
      <xdr:col>32</xdr:col>
      <xdr:colOff>160867</xdr:colOff>
      <xdr:row>757</xdr:row>
      <xdr:rowOff>0</xdr:rowOff>
    </xdr:to>
    <xdr:sp macro="" textlink="">
      <xdr:nvSpPr>
        <xdr:cNvPr id="7" name="テキスト ボックス 6"/>
        <xdr:cNvSpPr txBox="1"/>
      </xdr:nvSpPr>
      <xdr:spPr>
        <a:xfrm>
          <a:off x="4001348" y="45049215"/>
          <a:ext cx="2926079" cy="305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16</xdr:col>
      <xdr:colOff>152401</xdr:colOff>
      <xdr:row>758</xdr:row>
      <xdr:rowOff>578936</xdr:rowOff>
    </xdr:from>
    <xdr:to>
      <xdr:col>33</xdr:col>
      <xdr:colOff>70361</xdr:colOff>
      <xdr:row>762</xdr:row>
      <xdr:rowOff>138154</xdr:rowOff>
    </xdr:to>
    <xdr:sp macro="" textlink="">
      <xdr:nvSpPr>
        <xdr:cNvPr id="8" name="大かっこ 7"/>
        <xdr:cNvSpPr/>
      </xdr:nvSpPr>
      <xdr:spPr>
        <a:xfrm>
          <a:off x="3992881" y="46596116"/>
          <a:ext cx="3026920" cy="125847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北東アジア地域における都市廃棄物の循環利用の推進に関する調査等業務</a:t>
          </a:r>
          <a:endParaRPr kumimoji="1" lang="en-US" altLang="ja-JP" sz="1200"/>
        </a:p>
      </xdr:txBody>
    </xdr:sp>
    <xdr:clientData/>
  </xdr:twoCellAnchor>
  <xdr:twoCellAnchor>
    <xdr:from>
      <xdr:col>11</xdr:col>
      <xdr:colOff>15334</xdr:colOff>
      <xdr:row>744</xdr:row>
      <xdr:rowOff>108856</xdr:rowOff>
    </xdr:from>
    <xdr:to>
      <xdr:col>17</xdr:col>
      <xdr:colOff>3</xdr:colOff>
      <xdr:row>757</xdr:row>
      <xdr:rowOff>590941</xdr:rowOff>
    </xdr:to>
    <xdr:cxnSp macro="">
      <xdr:nvCxnSpPr>
        <xdr:cNvPr id="9" name="カギ線コネクタ 8"/>
        <xdr:cNvCxnSpPr/>
      </xdr:nvCxnSpPr>
      <xdr:spPr>
        <a:xfrm rot="16200000" flipH="1">
          <a:off x="-119074" y="43753464"/>
          <a:ext cx="5435085" cy="1095011"/>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10879</xdr:colOff>
      <xdr:row>748</xdr:row>
      <xdr:rowOff>15120</xdr:rowOff>
    </xdr:from>
    <xdr:to>
      <xdr:col>17</xdr:col>
      <xdr:colOff>44748</xdr:colOff>
      <xdr:row>748</xdr:row>
      <xdr:rowOff>15120</xdr:rowOff>
    </xdr:to>
    <xdr:cxnSp macro="">
      <xdr:nvCxnSpPr>
        <xdr:cNvPr id="10" name="直線矢印コネクタ 9"/>
        <xdr:cNvCxnSpPr/>
      </xdr:nvCxnSpPr>
      <xdr:spPr>
        <a:xfrm>
          <a:off x="2046508" y="42915720"/>
          <a:ext cx="114421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G8" sqref="BG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151</v>
      </c>
      <c r="AT2" s="219"/>
      <c r="AU2" s="219"/>
      <c r="AV2" s="52" t="str">
        <f>IF(AW2="", "", "-")</f>
        <v/>
      </c>
      <c r="AW2" s="396"/>
      <c r="AX2" s="396"/>
    </row>
    <row r="3" spans="1:50" ht="21" customHeight="1" thickBot="1" x14ac:dyDescent="0.25">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605</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657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9" t="s">
        <v>184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649</v>
      </c>
      <c r="AR5" s="721"/>
      <c r="AS5" s="721"/>
      <c r="AT5" s="721"/>
      <c r="AU5" s="721"/>
      <c r="AV5" s="721"/>
      <c r="AW5" s="721"/>
      <c r="AX5" s="722"/>
    </row>
    <row r="6" spans="1:50" ht="39" customHeight="1" x14ac:dyDescent="0.2">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552</v>
      </c>
      <c r="H7" s="834"/>
      <c r="I7" s="834"/>
      <c r="J7" s="834"/>
      <c r="K7" s="834"/>
      <c r="L7" s="834"/>
      <c r="M7" s="834"/>
      <c r="N7" s="834"/>
      <c r="O7" s="834"/>
      <c r="P7" s="834"/>
      <c r="Q7" s="834"/>
      <c r="R7" s="834"/>
      <c r="S7" s="834"/>
      <c r="T7" s="834"/>
      <c r="U7" s="834"/>
      <c r="V7" s="834"/>
      <c r="W7" s="834"/>
      <c r="X7" s="835"/>
      <c r="Y7" s="394" t="s">
        <v>547</v>
      </c>
      <c r="Z7" s="295"/>
      <c r="AA7" s="295"/>
      <c r="AB7" s="295"/>
      <c r="AC7" s="295"/>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30" t="s">
        <v>389</v>
      </c>
      <c r="B8" s="831"/>
      <c r="C8" s="831"/>
      <c r="D8" s="831"/>
      <c r="E8" s="831"/>
      <c r="F8" s="832"/>
      <c r="G8" s="222" t="str">
        <f>入力規則等!A26</f>
        <v>地球温暖化対策、ＯＤＡ</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2">
      <c r="A9" s="143" t="s">
        <v>23</v>
      </c>
      <c r="B9" s="144"/>
      <c r="C9" s="144"/>
      <c r="D9" s="144"/>
      <c r="E9" s="144"/>
      <c r="F9" s="144"/>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0" t="s">
        <v>30</v>
      </c>
      <c r="B10" s="741"/>
      <c r="C10" s="741"/>
      <c r="D10" s="741"/>
      <c r="E10" s="741"/>
      <c r="F10" s="741"/>
      <c r="G10" s="673" t="s">
        <v>555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2"/>
    </row>
    <row r="13" spans="1:50" ht="21" customHeight="1" x14ac:dyDescent="0.2">
      <c r="A13" s="140"/>
      <c r="B13" s="141"/>
      <c r="C13" s="141"/>
      <c r="D13" s="141"/>
      <c r="E13" s="141"/>
      <c r="F13" s="142"/>
      <c r="G13" s="743" t="s">
        <v>6</v>
      </c>
      <c r="H13" s="744"/>
      <c r="I13" s="636" t="s">
        <v>7</v>
      </c>
      <c r="J13" s="637"/>
      <c r="K13" s="637"/>
      <c r="L13" s="637"/>
      <c r="M13" s="637"/>
      <c r="N13" s="637"/>
      <c r="O13" s="638"/>
      <c r="P13" s="98">
        <v>64</v>
      </c>
      <c r="Q13" s="99"/>
      <c r="R13" s="99"/>
      <c r="S13" s="99"/>
      <c r="T13" s="99"/>
      <c r="U13" s="99"/>
      <c r="V13" s="100"/>
      <c r="W13" s="98">
        <v>42</v>
      </c>
      <c r="X13" s="99"/>
      <c r="Y13" s="99"/>
      <c r="Z13" s="99"/>
      <c r="AA13" s="99"/>
      <c r="AB13" s="99"/>
      <c r="AC13" s="100"/>
      <c r="AD13" s="98">
        <v>34</v>
      </c>
      <c r="AE13" s="99"/>
      <c r="AF13" s="99"/>
      <c r="AG13" s="99"/>
      <c r="AH13" s="99"/>
      <c r="AI13" s="99"/>
      <c r="AJ13" s="100"/>
      <c r="AK13" s="98">
        <v>28</v>
      </c>
      <c r="AL13" s="99"/>
      <c r="AM13" s="99"/>
      <c r="AN13" s="99"/>
      <c r="AO13" s="99"/>
      <c r="AP13" s="99"/>
      <c r="AQ13" s="100"/>
      <c r="AR13" s="95">
        <v>28</v>
      </c>
      <c r="AS13" s="96"/>
      <c r="AT13" s="96"/>
      <c r="AU13" s="96"/>
      <c r="AV13" s="96"/>
      <c r="AW13" s="96"/>
      <c r="AX13" s="393"/>
    </row>
    <row r="14" spans="1:50" ht="21" customHeight="1" x14ac:dyDescent="0.2">
      <c r="A14" s="140"/>
      <c r="B14" s="141"/>
      <c r="C14" s="141"/>
      <c r="D14" s="141"/>
      <c r="E14" s="141"/>
      <c r="F14" s="142"/>
      <c r="G14" s="745"/>
      <c r="H14" s="746"/>
      <c r="I14" s="576" t="s">
        <v>8</v>
      </c>
      <c r="J14" s="630"/>
      <c r="K14" s="630"/>
      <c r="L14" s="630"/>
      <c r="M14" s="630"/>
      <c r="N14" s="630"/>
      <c r="O14" s="631"/>
      <c r="P14" s="98" t="s">
        <v>556</v>
      </c>
      <c r="Q14" s="99"/>
      <c r="R14" s="99"/>
      <c r="S14" s="99"/>
      <c r="T14" s="99"/>
      <c r="U14" s="99"/>
      <c r="V14" s="100"/>
      <c r="W14" s="98" t="s">
        <v>556</v>
      </c>
      <c r="X14" s="99"/>
      <c r="Y14" s="99"/>
      <c r="Z14" s="99"/>
      <c r="AA14" s="99"/>
      <c r="AB14" s="99"/>
      <c r="AC14" s="100"/>
      <c r="AD14" s="98" t="s">
        <v>556</v>
      </c>
      <c r="AE14" s="99"/>
      <c r="AF14" s="99"/>
      <c r="AG14" s="99"/>
      <c r="AH14" s="99"/>
      <c r="AI14" s="99"/>
      <c r="AJ14" s="100"/>
      <c r="AK14" s="98" t="s">
        <v>557</v>
      </c>
      <c r="AL14" s="99"/>
      <c r="AM14" s="99"/>
      <c r="AN14" s="99"/>
      <c r="AO14" s="99"/>
      <c r="AP14" s="99"/>
      <c r="AQ14" s="100"/>
      <c r="AR14" s="663"/>
      <c r="AS14" s="663"/>
      <c r="AT14" s="663"/>
      <c r="AU14" s="663"/>
      <c r="AV14" s="663"/>
      <c r="AW14" s="663"/>
      <c r="AX14" s="664"/>
    </row>
    <row r="15" spans="1:50" ht="21" customHeight="1" x14ac:dyDescent="0.2">
      <c r="A15" s="140"/>
      <c r="B15" s="141"/>
      <c r="C15" s="141"/>
      <c r="D15" s="141"/>
      <c r="E15" s="141"/>
      <c r="F15" s="142"/>
      <c r="G15" s="745"/>
      <c r="H15" s="746"/>
      <c r="I15" s="576" t="s">
        <v>51</v>
      </c>
      <c r="J15" s="577"/>
      <c r="K15" s="577"/>
      <c r="L15" s="577"/>
      <c r="M15" s="577"/>
      <c r="N15" s="577"/>
      <c r="O15" s="578"/>
      <c r="P15" s="98" t="s">
        <v>556</v>
      </c>
      <c r="Q15" s="99"/>
      <c r="R15" s="99"/>
      <c r="S15" s="99"/>
      <c r="T15" s="99"/>
      <c r="U15" s="99"/>
      <c r="V15" s="100"/>
      <c r="W15" s="98" t="s">
        <v>556</v>
      </c>
      <c r="X15" s="99"/>
      <c r="Y15" s="99"/>
      <c r="Z15" s="99"/>
      <c r="AA15" s="99"/>
      <c r="AB15" s="99"/>
      <c r="AC15" s="100"/>
      <c r="AD15" s="98" t="s">
        <v>556</v>
      </c>
      <c r="AE15" s="99"/>
      <c r="AF15" s="99"/>
      <c r="AG15" s="99"/>
      <c r="AH15" s="99"/>
      <c r="AI15" s="99"/>
      <c r="AJ15" s="100"/>
      <c r="AK15" s="98" t="s">
        <v>558</v>
      </c>
      <c r="AL15" s="99"/>
      <c r="AM15" s="99"/>
      <c r="AN15" s="99"/>
      <c r="AO15" s="99"/>
      <c r="AP15" s="99"/>
      <c r="AQ15" s="100"/>
      <c r="AR15" s="98" t="s">
        <v>652</v>
      </c>
      <c r="AS15" s="99"/>
      <c r="AT15" s="99"/>
      <c r="AU15" s="99"/>
      <c r="AV15" s="99"/>
      <c r="AW15" s="99"/>
      <c r="AX15" s="629"/>
    </row>
    <row r="16" spans="1:50" ht="21" customHeight="1" x14ac:dyDescent="0.2">
      <c r="A16" s="140"/>
      <c r="B16" s="141"/>
      <c r="C16" s="141"/>
      <c r="D16" s="141"/>
      <c r="E16" s="141"/>
      <c r="F16" s="142"/>
      <c r="G16" s="745"/>
      <c r="H16" s="746"/>
      <c r="I16" s="576" t="s">
        <v>52</v>
      </c>
      <c r="J16" s="577"/>
      <c r="K16" s="577"/>
      <c r="L16" s="577"/>
      <c r="M16" s="577"/>
      <c r="N16" s="577"/>
      <c r="O16" s="578"/>
      <c r="P16" s="98" t="s">
        <v>556</v>
      </c>
      <c r="Q16" s="99"/>
      <c r="R16" s="99"/>
      <c r="S16" s="99"/>
      <c r="T16" s="99"/>
      <c r="U16" s="99"/>
      <c r="V16" s="100"/>
      <c r="W16" s="98" t="s">
        <v>556</v>
      </c>
      <c r="X16" s="99"/>
      <c r="Y16" s="99"/>
      <c r="Z16" s="99"/>
      <c r="AA16" s="99"/>
      <c r="AB16" s="99"/>
      <c r="AC16" s="100"/>
      <c r="AD16" s="98" t="s">
        <v>556</v>
      </c>
      <c r="AE16" s="99"/>
      <c r="AF16" s="99"/>
      <c r="AG16" s="99"/>
      <c r="AH16" s="99"/>
      <c r="AI16" s="99"/>
      <c r="AJ16" s="100"/>
      <c r="AK16" s="98" t="s">
        <v>558</v>
      </c>
      <c r="AL16" s="99"/>
      <c r="AM16" s="99"/>
      <c r="AN16" s="99"/>
      <c r="AO16" s="99"/>
      <c r="AP16" s="99"/>
      <c r="AQ16" s="100"/>
      <c r="AR16" s="676"/>
      <c r="AS16" s="677"/>
      <c r="AT16" s="677"/>
      <c r="AU16" s="677"/>
      <c r="AV16" s="677"/>
      <c r="AW16" s="677"/>
      <c r="AX16" s="678"/>
    </row>
    <row r="17" spans="1:50" ht="24.75" customHeight="1" x14ac:dyDescent="0.2">
      <c r="A17" s="140"/>
      <c r="B17" s="141"/>
      <c r="C17" s="141"/>
      <c r="D17" s="141"/>
      <c r="E17" s="141"/>
      <c r="F17" s="142"/>
      <c r="G17" s="745"/>
      <c r="H17" s="746"/>
      <c r="I17" s="576" t="s">
        <v>50</v>
      </c>
      <c r="J17" s="630"/>
      <c r="K17" s="630"/>
      <c r="L17" s="630"/>
      <c r="M17" s="630"/>
      <c r="N17" s="630"/>
      <c r="O17" s="631"/>
      <c r="P17" s="98" t="s">
        <v>556</v>
      </c>
      <c r="Q17" s="99"/>
      <c r="R17" s="99"/>
      <c r="S17" s="99"/>
      <c r="T17" s="99"/>
      <c r="U17" s="99"/>
      <c r="V17" s="100"/>
      <c r="W17" s="98" t="s">
        <v>556</v>
      </c>
      <c r="X17" s="99"/>
      <c r="Y17" s="99"/>
      <c r="Z17" s="99"/>
      <c r="AA17" s="99"/>
      <c r="AB17" s="99"/>
      <c r="AC17" s="100"/>
      <c r="AD17" s="98" t="s">
        <v>556</v>
      </c>
      <c r="AE17" s="99"/>
      <c r="AF17" s="99"/>
      <c r="AG17" s="99"/>
      <c r="AH17" s="99"/>
      <c r="AI17" s="99"/>
      <c r="AJ17" s="100"/>
      <c r="AK17" s="98" t="s">
        <v>558</v>
      </c>
      <c r="AL17" s="99"/>
      <c r="AM17" s="99"/>
      <c r="AN17" s="99"/>
      <c r="AO17" s="99"/>
      <c r="AP17" s="99"/>
      <c r="AQ17" s="100"/>
      <c r="AR17" s="391"/>
      <c r="AS17" s="391"/>
      <c r="AT17" s="391"/>
      <c r="AU17" s="391"/>
      <c r="AV17" s="391"/>
      <c r="AW17" s="391"/>
      <c r="AX17" s="392"/>
    </row>
    <row r="18" spans="1:50" ht="24.75" customHeight="1" x14ac:dyDescent="0.2">
      <c r="A18" s="140"/>
      <c r="B18" s="141"/>
      <c r="C18" s="141"/>
      <c r="D18" s="141"/>
      <c r="E18" s="141"/>
      <c r="F18" s="142"/>
      <c r="G18" s="747"/>
      <c r="H18" s="748"/>
      <c r="I18" s="735" t="s">
        <v>20</v>
      </c>
      <c r="J18" s="736"/>
      <c r="K18" s="736"/>
      <c r="L18" s="736"/>
      <c r="M18" s="736"/>
      <c r="N18" s="736"/>
      <c r="O18" s="737"/>
      <c r="P18" s="104">
        <f>SUM(P13:V17)</f>
        <v>64</v>
      </c>
      <c r="Q18" s="105"/>
      <c r="R18" s="105"/>
      <c r="S18" s="105"/>
      <c r="T18" s="105"/>
      <c r="U18" s="105"/>
      <c r="V18" s="106"/>
      <c r="W18" s="104">
        <f>SUM(W13:AC17)</f>
        <v>42</v>
      </c>
      <c r="X18" s="105"/>
      <c r="Y18" s="105"/>
      <c r="Z18" s="105"/>
      <c r="AA18" s="105"/>
      <c r="AB18" s="105"/>
      <c r="AC18" s="106"/>
      <c r="AD18" s="104">
        <f>SUM(AD13:AJ17)</f>
        <v>34</v>
      </c>
      <c r="AE18" s="105"/>
      <c r="AF18" s="105"/>
      <c r="AG18" s="105"/>
      <c r="AH18" s="105"/>
      <c r="AI18" s="105"/>
      <c r="AJ18" s="106"/>
      <c r="AK18" s="104">
        <f>SUM(AK13:AQ17)</f>
        <v>28</v>
      </c>
      <c r="AL18" s="105"/>
      <c r="AM18" s="105"/>
      <c r="AN18" s="105"/>
      <c r="AO18" s="105"/>
      <c r="AP18" s="105"/>
      <c r="AQ18" s="106"/>
      <c r="AR18" s="104">
        <f>SUM(AR13:AX17)</f>
        <v>28</v>
      </c>
      <c r="AS18" s="105"/>
      <c r="AT18" s="105"/>
      <c r="AU18" s="105"/>
      <c r="AV18" s="105"/>
      <c r="AW18" s="105"/>
      <c r="AX18" s="538"/>
    </row>
    <row r="19" spans="1:50" ht="24.75" customHeight="1" x14ac:dyDescent="0.2">
      <c r="A19" s="140"/>
      <c r="B19" s="141"/>
      <c r="C19" s="141"/>
      <c r="D19" s="141"/>
      <c r="E19" s="141"/>
      <c r="F19" s="142"/>
      <c r="G19" s="536" t="s">
        <v>9</v>
      </c>
      <c r="H19" s="537"/>
      <c r="I19" s="537"/>
      <c r="J19" s="537"/>
      <c r="K19" s="537"/>
      <c r="L19" s="537"/>
      <c r="M19" s="537"/>
      <c r="N19" s="537"/>
      <c r="O19" s="537"/>
      <c r="P19" s="98">
        <v>64</v>
      </c>
      <c r="Q19" s="99"/>
      <c r="R19" s="99"/>
      <c r="S19" s="99"/>
      <c r="T19" s="99"/>
      <c r="U19" s="99"/>
      <c r="V19" s="100"/>
      <c r="W19" s="98">
        <v>38</v>
      </c>
      <c r="X19" s="99"/>
      <c r="Y19" s="99"/>
      <c r="Z19" s="99"/>
      <c r="AA19" s="99"/>
      <c r="AB19" s="99"/>
      <c r="AC19" s="100"/>
      <c r="AD19" s="98">
        <v>51</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2">
      <c r="A20" s="140"/>
      <c r="B20" s="141"/>
      <c r="C20" s="141"/>
      <c r="D20" s="141"/>
      <c r="E20" s="141"/>
      <c r="F20" s="14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0.90476190476190477</v>
      </c>
      <c r="X20" s="540"/>
      <c r="Y20" s="540"/>
      <c r="Z20" s="540"/>
      <c r="AA20" s="540"/>
      <c r="AB20" s="540"/>
      <c r="AC20" s="540"/>
      <c r="AD20" s="540">
        <f t="shared" ref="AD20" si="1">IF(AD18=0, "-", SUM(AD19)/AD18)</f>
        <v>1.5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3"/>
      <c r="B21" s="144"/>
      <c r="C21" s="144"/>
      <c r="D21" s="144"/>
      <c r="E21" s="144"/>
      <c r="F21" s="145"/>
      <c r="G21" s="930" t="s">
        <v>497</v>
      </c>
      <c r="H21" s="931"/>
      <c r="I21" s="931"/>
      <c r="J21" s="931"/>
      <c r="K21" s="931"/>
      <c r="L21" s="931"/>
      <c r="M21" s="931"/>
      <c r="N21" s="931"/>
      <c r="O21" s="931"/>
      <c r="P21" s="540">
        <f>IF(P19=0, "-", SUM(P19)/SUM(P13,P14))</f>
        <v>1</v>
      </c>
      <c r="Q21" s="540"/>
      <c r="R21" s="540"/>
      <c r="S21" s="540"/>
      <c r="T21" s="540"/>
      <c r="U21" s="540"/>
      <c r="V21" s="540"/>
      <c r="W21" s="540">
        <f t="shared" ref="W21" si="2">IF(W19=0, "-", SUM(W19)/SUM(W13,W14))</f>
        <v>0.90476190476190477</v>
      </c>
      <c r="X21" s="540"/>
      <c r="Y21" s="540"/>
      <c r="Z21" s="540"/>
      <c r="AA21" s="540"/>
      <c r="AB21" s="540"/>
      <c r="AC21" s="540"/>
      <c r="AD21" s="540">
        <f t="shared" ref="AD21" si="3">IF(AD19=0, "-", SUM(AD19)/SUM(AD13,AD14))</f>
        <v>1.5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2">
      <c r="A23" s="199"/>
      <c r="B23" s="200"/>
      <c r="C23" s="200"/>
      <c r="D23" s="200"/>
      <c r="E23" s="200"/>
      <c r="F23" s="201"/>
      <c r="G23" s="184" t="s">
        <v>559</v>
      </c>
      <c r="H23" s="185"/>
      <c r="I23" s="185"/>
      <c r="J23" s="185"/>
      <c r="K23" s="185"/>
      <c r="L23" s="185"/>
      <c r="M23" s="185"/>
      <c r="N23" s="185"/>
      <c r="O23" s="186"/>
      <c r="P23" s="95">
        <v>24</v>
      </c>
      <c r="Q23" s="96"/>
      <c r="R23" s="96"/>
      <c r="S23" s="96"/>
      <c r="T23" s="96"/>
      <c r="U23" s="96"/>
      <c r="V23" s="97"/>
      <c r="W23" s="95">
        <v>24</v>
      </c>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87" t="s">
        <v>560</v>
      </c>
      <c r="H24" s="188"/>
      <c r="I24" s="188"/>
      <c r="J24" s="188"/>
      <c r="K24" s="188"/>
      <c r="L24" s="188"/>
      <c r="M24" s="188"/>
      <c r="N24" s="188"/>
      <c r="O24" s="189"/>
      <c r="P24" s="98">
        <v>4</v>
      </c>
      <c r="Q24" s="99"/>
      <c r="R24" s="99"/>
      <c r="S24" s="99"/>
      <c r="T24" s="99"/>
      <c r="U24" s="99"/>
      <c r="V24" s="100"/>
      <c r="W24" s="98">
        <v>4</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193" t="s">
        <v>475</v>
      </c>
      <c r="H29" s="194"/>
      <c r="I29" s="194"/>
      <c r="J29" s="194"/>
      <c r="K29" s="194"/>
      <c r="L29" s="194"/>
      <c r="M29" s="194"/>
      <c r="N29" s="194"/>
      <c r="O29" s="195"/>
      <c r="P29" s="226">
        <f>AK13</f>
        <v>28</v>
      </c>
      <c r="Q29" s="227"/>
      <c r="R29" s="227"/>
      <c r="S29" s="227"/>
      <c r="T29" s="227"/>
      <c r="U29" s="227"/>
      <c r="V29" s="228"/>
      <c r="W29" s="226">
        <f>AR13</f>
        <v>28</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2">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565</v>
      </c>
      <c r="AR31" s="134"/>
      <c r="AS31" s="135" t="s">
        <v>356</v>
      </c>
      <c r="AT31" s="170"/>
      <c r="AU31" s="270">
        <v>31</v>
      </c>
      <c r="AV31" s="270"/>
      <c r="AW31" s="378" t="s">
        <v>300</v>
      </c>
      <c r="AX31" s="379"/>
    </row>
    <row r="32" spans="1:50" ht="23.25" customHeight="1" x14ac:dyDescent="0.2">
      <c r="A32" s="516"/>
      <c r="B32" s="514"/>
      <c r="C32" s="514"/>
      <c r="D32" s="514"/>
      <c r="E32" s="514"/>
      <c r="F32" s="515"/>
      <c r="G32" s="541" t="s">
        <v>561</v>
      </c>
      <c r="H32" s="542"/>
      <c r="I32" s="542"/>
      <c r="J32" s="542"/>
      <c r="K32" s="542"/>
      <c r="L32" s="542"/>
      <c r="M32" s="542"/>
      <c r="N32" s="542"/>
      <c r="O32" s="543"/>
      <c r="P32" s="159" t="s">
        <v>562</v>
      </c>
      <c r="Q32" s="159"/>
      <c r="R32" s="159"/>
      <c r="S32" s="159"/>
      <c r="T32" s="159"/>
      <c r="U32" s="159"/>
      <c r="V32" s="159"/>
      <c r="W32" s="159"/>
      <c r="X32" s="230"/>
      <c r="Y32" s="337" t="s">
        <v>12</v>
      </c>
      <c r="Z32" s="550"/>
      <c r="AA32" s="551"/>
      <c r="AB32" s="552" t="s">
        <v>564</v>
      </c>
      <c r="AC32" s="552"/>
      <c r="AD32" s="552"/>
      <c r="AE32" s="363">
        <v>1</v>
      </c>
      <c r="AF32" s="364"/>
      <c r="AG32" s="364"/>
      <c r="AH32" s="364"/>
      <c r="AI32" s="363">
        <v>2</v>
      </c>
      <c r="AJ32" s="364"/>
      <c r="AK32" s="364"/>
      <c r="AL32" s="364"/>
      <c r="AM32" s="363">
        <v>2</v>
      </c>
      <c r="AN32" s="364"/>
      <c r="AO32" s="364"/>
      <c r="AP32" s="364"/>
      <c r="AQ32" s="101" t="s">
        <v>566</v>
      </c>
      <c r="AR32" s="102"/>
      <c r="AS32" s="102"/>
      <c r="AT32" s="103"/>
      <c r="AU32" s="364" t="s">
        <v>566</v>
      </c>
      <c r="AV32" s="364"/>
      <c r="AW32" s="364"/>
      <c r="AX32" s="366"/>
    </row>
    <row r="33" spans="1:50" ht="23.25" customHeight="1" x14ac:dyDescent="0.2">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564</v>
      </c>
      <c r="AC33" s="523"/>
      <c r="AD33" s="523"/>
      <c r="AE33" s="363">
        <v>3</v>
      </c>
      <c r="AF33" s="364"/>
      <c r="AG33" s="364"/>
      <c r="AH33" s="364"/>
      <c r="AI33" s="363">
        <v>3</v>
      </c>
      <c r="AJ33" s="364"/>
      <c r="AK33" s="364"/>
      <c r="AL33" s="364"/>
      <c r="AM33" s="363">
        <v>3</v>
      </c>
      <c r="AN33" s="364"/>
      <c r="AO33" s="364"/>
      <c r="AP33" s="364"/>
      <c r="AQ33" s="101" t="s">
        <v>558</v>
      </c>
      <c r="AR33" s="102"/>
      <c r="AS33" s="102"/>
      <c r="AT33" s="103"/>
      <c r="AU33" s="364">
        <v>3</v>
      </c>
      <c r="AV33" s="364"/>
      <c r="AW33" s="364"/>
      <c r="AX33" s="366"/>
    </row>
    <row r="34" spans="1:50" ht="42.6" customHeight="1" x14ac:dyDescent="0.2">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f>AE32/AE33*100</f>
        <v>33.333333333333329</v>
      </c>
      <c r="AF34" s="364"/>
      <c r="AG34" s="364"/>
      <c r="AH34" s="364"/>
      <c r="AI34" s="363">
        <f t="shared" ref="AI34" si="4">AI32/AI33*100</f>
        <v>66.666666666666657</v>
      </c>
      <c r="AJ34" s="364"/>
      <c r="AK34" s="364"/>
      <c r="AL34" s="364"/>
      <c r="AM34" s="363">
        <f t="shared" ref="AM34" si="5">AM32/AM33*100</f>
        <v>66.666666666666657</v>
      </c>
      <c r="AN34" s="364"/>
      <c r="AO34" s="364"/>
      <c r="AP34" s="364"/>
      <c r="AQ34" s="101" t="s">
        <v>566</v>
      </c>
      <c r="AR34" s="102"/>
      <c r="AS34" s="102"/>
      <c r="AT34" s="103"/>
      <c r="AU34" s="364" t="s">
        <v>567</v>
      </c>
      <c r="AV34" s="364"/>
      <c r="AW34" s="364"/>
      <c r="AX34" s="366"/>
    </row>
    <row r="35" spans="1:50" ht="23.25" customHeight="1" x14ac:dyDescent="0.2">
      <c r="A35" s="901" t="s">
        <v>527</v>
      </c>
      <c r="B35" s="902"/>
      <c r="C35" s="902"/>
      <c r="D35" s="902"/>
      <c r="E35" s="902"/>
      <c r="F35" s="903"/>
      <c r="G35" s="907" t="s">
        <v>563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2">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2">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2">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2">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2">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2">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2">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2">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2">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2">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2">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2">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2">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2">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2">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2">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2">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2">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2">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2">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t="s">
        <v>566</v>
      </c>
      <c r="AR66" s="270"/>
      <c r="AS66" s="869" t="s">
        <v>356</v>
      </c>
      <c r="AT66" s="870"/>
      <c r="AU66" s="270" t="s">
        <v>558</v>
      </c>
      <c r="AV66" s="270"/>
      <c r="AW66" s="869" t="s">
        <v>490</v>
      </c>
      <c r="AX66" s="982"/>
    </row>
    <row r="67" spans="1:50" ht="23.25" customHeight="1" x14ac:dyDescent="0.2">
      <c r="A67" s="855"/>
      <c r="B67" s="856"/>
      <c r="C67" s="856"/>
      <c r="D67" s="856"/>
      <c r="E67" s="856"/>
      <c r="F67" s="857"/>
      <c r="G67" s="983" t="s">
        <v>364</v>
      </c>
      <c r="H67" s="966" t="s">
        <v>568</v>
      </c>
      <c r="I67" s="967"/>
      <c r="J67" s="967"/>
      <c r="K67" s="967"/>
      <c r="L67" s="967"/>
      <c r="M67" s="967"/>
      <c r="N67" s="967"/>
      <c r="O67" s="968"/>
      <c r="P67" s="966" t="s">
        <v>566</v>
      </c>
      <c r="Q67" s="967"/>
      <c r="R67" s="967"/>
      <c r="S67" s="967"/>
      <c r="T67" s="967"/>
      <c r="U67" s="967"/>
      <c r="V67" s="968"/>
      <c r="W67" s="972"/>
      <c r="X67" s="973"/>
      <c r="Y67" s="953" t="s">
        <v>12</v>
      </c>
      <c r="Z67" s="953"/>
      <c r="AA67" s="954"/>
      <c r="AB67" s="955" t="s">
        <v>517</v>
      </c>
      <c r="AC67" s="955"/>
      <c r="AD67" s="955"/>
      <c r="AE67" s="363" t="s">
        <v>556</v>
      </c>
      <c r="AF67" s="364"/>
      <c r="AG67" s="364"/>
      <c r="AH67" s="364"/>
      <c r="AI67" s="363" t="s">
        <v>556</v>
      </c>
      <c r="AJ67" s="364"/>
      <c r="AK67" s="364"/>
      <c r="AL67" s="364"/>
      <c r="AM67" s="363" t="s">
        <v>556</v>
      </c>
      <c r="AN67" s="364"/>
      <c r="AO67" s="364"/>
      <c r="AP67" s="364"/>
      <c r="AQ67" s="363" t="s">
        <v>556</v>
      </c>
      <c r="AR67" s="364"/>
      <c r="AS67" s="364"/>
      <c r="AT67" s="365"/>
      <c r="AU67" s="364" t="s">
        <v>556</v>
      </c>
      <c r="AV67" s="364"/>
      <c r="AW67" s="364"/>
      <c r="AX67" s="366"/>
    </row>
    <row r="68" spans="1:50" ht="23.25"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517</v>
      </c>
      <c r="AC68" s="978"/>
      <c r="AD68" s="978"/>
      <c r="AE68" s="363" t="s">
        <v>556</v>
      </c>
      <c r="AF68" s="364"/>
      <c r="AG68" s="364"/>
      <c r="AH68" s="364"/>
      <c r="AI68" s="363" t="s">
        <v>556</v>
      </c>
      <c r="AJ68" s="364"/>
      <c r="AK68" s="364"/>
      <c r="AL68" s="364"/>
      <c r="AM68" s="363" t="s">
        <v>556</v>
      </c>
      <c r="AN68" s="364"/>
      <c r="AO68" s="364"/>
      <c r="AP68" s="364"/>
      <c r="AQ68" s="363" t="s">
        <v>556</v>
      </c>
      <c r="AR68" s="364"/>
      <c r="AS68" s="364"/>
      <c r="AT68" s="365"/>
      <c r="AU68" s="364" t="s">
        <v>556</v>
      </c>
      <c r="AV68" s="364"/>
      <c r="AW68" s="364"/>
      <c r="AX68" s="366"/>
    </row>
    <row r="69" spans="1:50" ht="81.599999999999994"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518</v>
      </c>
      <c r="AC69" s="979"/>
      <c r="AD69" s="979"/>
      <c r="AE69" s="818" t="s">
        <v>556</v>
      </c>
      <c r="AF69" s="819"/>
      <c r="AG69" s="819"/>
      <c r="AH69" s="819"/>
      <c r="AI69" s="818" t="s">
        <v>556</v>
      </c>
      <c r="AJ69" s="819"/>
      <c r="AK69" s="819"/>
      <c r="AL69" s="819"/>
      <c r="AM69" s="818" t="s">
        <v>556</v>
      </c>
      <c r="AN69" s="819"/>
      <c r="AO69" s="819"/>
      <c r="AP69" s="819"/>
      <c r="AQ69" s="363" t="s">
        <v>556</v>
      </c>
      <c r="AR69" s="364"/>
      <c r="AS69" s="364"/>
      <c r="AT69" s="365"/>
      <c r="AU69" s="364" t="s">
        <v>556</v>
      </c>
      <c r="AV69" s="364"/>
      <c r="AW69" s="364"/>
      <c r="AX69" s="366"/>
    </row>
    <row r="70" spans="1:50" ht="23.25" customHeight="1" x14ac:dyDescent="0.2">
      <c r="A70" s="855" t="s">
        <v>498</v>
      </c>
      <c r="B70" s="856"/>
      <c r="C70" s="856"/>
      <c r="D70" s="856"/>
      <c r="E70" s="856"/>
      <c r="F70" s="857"/>
      <c r="G70" s="943" t="s">
        <v>365</v>
      </c>
      <c r="H70" s="944" t="s">
        <v>566</v>
      </c>
      <c r="I70" s="944"/>
      <c r="J70" s="944"/>
      <c r="K70" s="944"/>
      <c r="L70" s="944"/>
      <c r="M70" s="944"/>
      <c r="N70" s="944"/>
      <c r="O70" s="944"/>
      <c r="P70" s="944" t="s">
        <v>565</v>
      </c>
      <c r="Q70" s="944"/>
      <c r="R70" s="944"/>
      <c r="S70" s="944"/>
      <c r="T70" s="944"/>
      <c r="U70" s="944"/>
      <c r="V70" s="944"/>
      <c r="W70" s="947" t="s">
        <v>516</v>
      </c>
      <c r="X70" s="948"/>
      <c r="Y70" s="953" t="s">
        <v>12</v>
      </c>
      <c r="Z70" s="953"/>
      <c r="AA70" s="954"/>
      <c r="AB70" s="955" t="s">
        <v>517</v>
      </c>
      <c r="AC70" s="955"/>
      <c r="AD70" s="955"/>
      <c r="AE70" s="363" t="s">
        <v>556</v>
      </c>
      <c r="AF70" s="364"/>
      <c r="AG70" s="364"/>
      <c r="AH70" s="364"/>
      <c r="AI70" s="363" t="s">
        <v>556</v>
      </c>
      <c r="AJ70" s="364"/>
      <c r="AK70" s="364"/>
      <c r="AL70" s="364"/>
      <c r="AM70" s="363" t="s">
        <v>556</v>
      </c>
      <c r="AN70" s="364"/>
      <c r="AO70" s="364"/>
      <c r="AP70" s="364"/>
      <c r="AQ70" s="363" t="s">
        <v>556</v>
      </c>
      <c r="AR70" s="364"/>
      <c r="AS70" s="364"/>
      <c r="AT70" s="365"/>
      <c r="AU70" s="364" t="s">
        <v>556</v>
      </c>
      <c r="AV70" s="364"/>
      <c r="AW70" s="364"/>
      <c r="AX70" s="366"/>
    </row>
    <row r="71" spans="1:50" ht="23.25"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517</v>
      </c>
      <c r="AC71" s="978"/>
      <c r="AD71" s="978"/>
      <c r="AE71" s="363" t="s">
        <v>556</v>
      </c>
      <c r="AF71" s="364"/>
      <c r="AG71" s="364"/>
      <c r="AH71" s="364"/>
      <c r="AI71" s="363" t="s">
        <v>556</v>
      </c>
      <c r="AJ71" s="364"/>
      <c r="AK71" s="364"/>
      <c r="AL71" s="364"/>
      <c r="AM71" s="363" t="s">
        <v>556</v>
      </c>
      <c r="AN71" s="364"/>
      <c r="AO71" s="364"/>
      <c r="AP71" s="364"/>
      <c r="AQ71" s="363" t="s">
        <v>556</v>
      </c>
      <c r="AR71" s="364"/>
      <c r="AS71" s="364"/>
      <c r="AT71" s="365"/>
      <c r="AU71" s="364" t="s">
        <v>556</v>
      </c>
      <c r="AV71" s="364"/>
      <c r="AW71" s="364"/>
      <c r="AX71" s="366"/>
    </row>
    <row r="72" spans="1:50" ht="23.25" customHeight="1" thickBot="1" x14ac:dyDescent="0.2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518</v>
      </c>
      <c r="AC72" s="979"/>
      <c r="AD72" s="979"/>
      <c r="AE72" s="363" t="s">
        <v>556</v>
      </c>
      <c r="AF72" s="364"/>
      <c r="AG72" s="364"/>
      <c r="AH72" s="364"/>
      <c r="AI72" s="363" t="s">
        <v>556</v>
      </c>
      <c r="AJ72" s="364"/>
      <c r="AK72" s="364"/>
      <c r="AL72" s="364"/>
      <c r="AM72" s="363" t="s">
        <v>556</v>
      </c>
      <c r="AN72" s="364"/>
      <c r="AO72" s="364"/>
      <c r="AP72" s="365"/>
      <c r="AQ72" s="363" t="s">
        <v>556</v>
      </c>
      <c r="AR72" s="364"/>
      <c r="AS72" s="364"/>
      <c r="AT72" s="365"/>
      <c r="AU72" s="364" t="s">
        <v>556</v>
      </c>
      <c r="AV72" s="364"/>
      <c r="AW72" s="364"/>
      <c r="AX72" s="366"/>
    </row>
    <row r="73" spans="1:50" ht="18.75" hidden="1" customHeight="1" x14ac:dyDescent="0.2">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2">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2">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2">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2">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2">
      <c r="A78" s="915" t="s">
        <v>530</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2">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2">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2">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2">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2">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2">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2">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2">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2">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2">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2">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2">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2">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2">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2">
      <c r="A101" s="492"/>
      <c r="B101" s="493"/>
      <c r="C101" s="493"/>
      <c r="D101" s="493"/>
      <c r="E101" s="493"/>
      <c r="F101" s="494"/>
      <c r="G101" s="159" t="s">
        <v>629</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564</v>
      </c>
      <c r="AC101" s="552"/>
      <c r="AD101" s="552"/>
      <c r="AE101" s="363">
        <v>4</v>
      </c>
      <c r="AF101" s="364"/>
      <c r="AG101" s="364"/>
      <c r="AH101" s="365"/>
      <c r="AI101" s="363">
        <v>5</v>
      </c>
      <c r="AJ101" s="364"/>
      <c r="AK101" s="364"/>
      <c r="AL101" s="365"/>
      <c r="AM101" s="363">
        <v>5</v>
      </c>
      <c r="AN101" s="364"/>
      <c r="AO101" s="364"/>
      <c r="AP101" s="365"/>
      <c r="AQ101" s="363" t="s">
        <v>558</v>
      </c>
      <c r="AR101" s="364"/>
      <c r="AS101" s="364"/>
      <c r="AT101" s="365"/>
      <c r="AU101" s="363" t="s">
        <v>566</v>
      </c>
      <c r="AV101" s="364"/>
      <c r="AW101" s="364"/>
      <c r="AX101" s="365"/>
    </row>
    <row r="102" spans="1:60" ht="45.6" customHeight="1" x14ac:dyDescent="0.2">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564</v>
      </c>
      <c r="AC102" s="552"/>
      <c r="AD102" s="552"/>
      <c r="AE102" s="357">
        <v>5</v>
      </c>
      <c r="AF102" s="357"/>
      <c r="AG102" s="357"/>
      <c r="AH102" s="357"/>
      <c r="AI102" s="357">
        <v>5</v>
      </c>
      <c r="AJ102" s="357"/>
      <c r="AK102" s="357"/>
      <c r="AL102" s="357"/>
      <c r="AM102" s="357">
        <v>5</v>
      </c>
      <c r="AN102" s="357"/>
      <c r="AO102" s="357"/>
      <c r="AP102" s="357"/>
      <c r="AQ102" s="818">
        <v>5</v>
      </c>
      <c r="AR102" s="819"/>
      <c r="AS102" s="819"/>
      <c r="AT102" s="820"/>
      <c r="AU102" s="818" t="s">
        <v>567</v>
      </c>
      <c r="AV102" s="819"/>
      <c r="AW102" s="819"/>
      <c r="AX102" s="820"/>
    </row>
    <row r="103" spans="1:60" ht="31.5" hidden="1" customHeight="1" x14ac:dyDescent="0.2">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540</v>
      </c>
      <c r="AV103" s="360"/>
      <c r="AW103" s="360"/>
      <c r="AX103" s="362"/>
    </row>
    <row r="104" spans="1:60" ht="23.25" hidden="1" customHeight="1" x14ac:dyDescent="0.2">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2">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540</v>
      </c>
      <c r="AV106" s="360"/>
      <c r="AW106" s="360"/>
      <c r="AX106" s="362"/>
    </row>
    <row r="107" spans="1:60" ht="23.25" hidden="1" customHeight="1" x14ac:dyDescent="0.2">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2">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540</v>
      </c>
      <c r="AV109" s="360"/>
      <c r="AW109" s="360"/>
      <c r="AX109" s="362"/>
    </row>
    <row r="110" spans="1:60" ht="23.25" hidden="1" customHeight="1" x14ac:dyDescent="0.2">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2">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540</v>
      </c>
      <c r="AV112" s="360"/>
      <c r="AW112" s="360"/>
      <c r="AX112" s="362"/>
    </row>
    <row r="113" spans="1:50" ht="23.25" hidden="1" customHeight="1" x14ac:dyDescent="0.2">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2">
      <c r="A116" s="291"/>
      <c r="B116" s="292"/>
      <c r="C116" s="292"/>
      <c r="D116" s="292"/>
      <c r="E116" s="292"/>
      <c r="F116" s="293"/>
      <c r="G116" s="350" t="s">
        <v>630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569</v>
      </c>
      <c r="AC116" s="300"/>
      <c r="AD116" s="301"/>
      <c r="AE116" s="357">
        <v>16</v>
      </c>
      <c r="AF116" s="357"/>
      <c r="AG116" s="357"/>
      <c r="AH116" s="357"/>
      <c r="AI116" s="357">
        <f>38/5</f>
        <v>7.6</v>
      </c>
      <c r="AJ116" s="357"/>
      <c r="AK116" s="357"/>
      <c r="AL116" s="357"/>
      <c r="AM116" s="357">
        <f>51/5</f>
        <v>10.199999999999999</v>
      </c>
      <c r="AN116" s="357"/>
      <c r="AO116" s="357"/>
      <c r="AP116" s="357"/>
      <c r="AQ116" s="363">
        <f>28/5</f>
        <v>5.6</v>
      </c>
      <c r="AR116" s="364"/>
      <c r="AS116" s="364"/>
      <c r="AT116" s="364"/>
      <c r="AU116" s="364"/>
      <c r="AV116" s="364"/>
      <c r="AW116" s="364"/>
      <c r="AX116" s="366"/>
    </row>
    <row r="117" spans="1:50" ht="46.5"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570</v>
      </c>
      <c r="AC117" s="341"/>
      <c r="AD117" s="342"/>
      <c r="AE117" s="305" t="s">
        <v>571</v>
      </c>
      <c r="AF117" s="305"/>
      <c r="AG117" s="305"/>
      <c r="AH117" s="305"/>
      <c r="AI117" s="305" t="s">
        <v>628</v>
      </c>
      <c r="AJ117" s="305"/>
      <c r="AK117" s="305"/>
      <c r="AL117" s="305"/>
      <c r="AM117" s="305" t="s">
        <v>650</v>
      </c>
      <c r="AN117" s="305"/>
      <c r="AO117" s="305"/>
      <c r="AP117" s="305"/>
      <c r="AQ117" s="305" t="s">
        <v>606</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2">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2">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2">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2">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997" t="s">
        <v>369</v>
      </c>
      <c r="B130" s="995"/>
      <c r="C130" s="994" t="s">
        <v>366</v>
      </c>
      <c r="D130" s="995"/>
      <c r="E130" s="307" t="s">
        <v>399</v>
      </c>
      <c r="F130" s="308"/>
      <c r="G130" s="309" t="s">
        <v>566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998"/>
      <c r="B131" s="251"/>
      <c r="C131" s="250"/>
      <c r="D131" s="251"/>
      <c r="E131" s="237" t="s">
        <v>398</v>
      </c>
      <c r="F131" s="238"/>
      <c r="G131" s="234" t="s">
        <v>572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2">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558</v>
      </c>
      <c r="AR133" s="270"/>
      <c r="AS133" s="135" t="s">
        <v>356</v>
      </c>
      <c r="AT133" s="170"/>
      <c r="AU133" s="134" t="s">
        <v>566</v>
      </c>
      <c r="AV133" s="134"/>
      <c r="AW133" s="135" t="s">
        <v>300</v>
      </c>
      <c r="AX133" s="136"/>
    </row>
    <row r="134" spans="1:50" ht="39.75" customHeight="1" x14ac:dyDescent="0.2">
      <c r="A134" s="998"/>
      <c r="B134" s="251"/>
      <c r="C134" s="250"/>
      <c r="D134" s="251"/>
      <c r="E134" s="250"/>
      <c r="F134" s="313"/>
      <c r="G134" s="229" t="s">
        <v>573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558</v>
      </c>
      <c r="AC134" s="220"/>
      <c r="AD134" s="220"/>
      <c r="AE134" s="265" t="s">
        <v>566</v>
      </c>
      <c r="AF134" s="102"/>
      <c r="AG134" s="102"/>
      <c r="AH134" s="102"/>
      <c r="AI134" s="265" t="s">
        <v>566</v>
      </c>
      <c r="AJ134" s="102"/>
      <c r="AK134" s="102"/>
      <c r="AL134" s="102"/>
      <c r="AM134" s="265" t="s">
        <v>566</v>
      </c>
      <c r="AN134" s="102"/>
      <c r="AO134" s="102"/>
      <c r="AP134" s="102"/>
      <c r="AQ134" s="265" t="s">
        <v>566</v>
      </c>
      <c r="AR134" s="102"/>
      <c r="AS134" s="102"/>
      <c r="AT134" s="102"/>
      <c r="AU134" s="265" t="s">
        <v>566</v>
      </c>
      <c r="AV134" s="102"/>
      <c r="AW134" s="102"/>
      <c r="AX134" s="221"/>
    </row>
    <row r="135" spans="1:50" ht="39.75" customHeight="1" x14ac:dyDescent="0.2">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566</v>
      </c>
      <c r="AC135" s="131"/>
      <c r="AD135" s="131"/>
      <c r="AE135" s="265" t="s">
        <v>566</v>
      </c>
      <c r="AF135" s="102"/>
      <c r="AG135" s="102"/>
      <c r="AH135" s="102"/>
      <c r="AI135" s="265" t="s">
        <v>558</v>
      </c>
      <c r="AJ135" s="102"/>
      <c r="AK135" s="102"/>
      <c r="AL135" s="102"/>
      <c r="AM135" s="265" t="s">
        <v>566</v>
      </c>
      <c r="AN135" s="102"/>
      <c r="AO135" s="102"/>
      <c r="AP135" s="102"/>
      <c r="AQ135" s="265" t="s">
        <v>558</v>
      </c>
      <c r="AR135" s="102"/>
      <c r="AS135" s="102"/>
      <c r="AT135" s="102"/>
      <c r="AU135" s="265" t="s">
        <v>566</v>
      </c>
      <c r="AV135" s="102"/>
      <c r="AW135" s="102"/>
      <c r="AX135" s="221"/>
    </row>
    <row r="136" spans="1:50" ht="18.75" hidden="1" customHeight="1" x14ac:dyDescent="0.2">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2">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2">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2">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2">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2">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2">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2">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2">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2">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2">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2">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2">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2">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2">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2">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2">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2">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2">
      <c r="A154" s="998"/>
      <c r="B154" s="251"/>
      <c r="C154" s="250"/>
      <c r="D154" s="251"/>
      <c r="E154" s="250"/>
      <c r="F154" s="313"/>
      <c r="G154" s="229" t="s">
        <v>574</v>
      </c>
      <c r="H154" s="159"/>
      <c r="I154" s="159"/>
      <c r="J154" s="159"/>
      <c r="K154" s="159"/>
      <c r="L154" s="159"/>
      <c r="M154" s="159"/>
      <c r="N154" s="159"/>
      <c r="O154" s="159"/>
      <c r="P154" s="230"/>
      <c r="Q154" s="158" t="s">
        <v>575</v>
      </c>
      <c r="R154" s="159"/>
      <c r="S154" s="159"/>
      <c r="T154" s="159"/>
      <c r="U154" s="159"/>
      <c r="V154" s="159"/>
      <c r="W154" s="159"/>
      <c r="X154" s="159"/>
      <c r="Y154" s="159"/>
      <c r="Z154" s="159"/>
      <c r="AA154" s="927"/>
      <c r="AB154" s="254">
        <v>31</v>
      </c>
      <c r="AC154" s="255"/>
      <c r="AD154" s="255"/>
      <c r="AE154" s="260" t="s">
        <v>576</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2">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2">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2">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651</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2">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2">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2">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2">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2">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2">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2">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2">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2">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2">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2">
      <c r="A188" s="998"/>
      <c r="B188" s="251"/>
      <c r="C188" s="250"/>
      <c r="D188" s="251"/>
      <c r="E188" s="158" t="s">
        <v>577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2">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2">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2">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2">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2">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2">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2">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2">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2">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2">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2">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2">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2">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2">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2">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2">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2">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2">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2">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2">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2">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2">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2">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2">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2">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2">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2">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2">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2">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2">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2">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2">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2">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2">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2">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2">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2">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2">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2">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2">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2">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2">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2">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2">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2">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2">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2">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2">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2">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2">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2">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2">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2">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2">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2">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2">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2">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2">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2">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2">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2">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2">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2">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2">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2">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2">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2">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2">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2">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2">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2">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2">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2">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2">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2">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2">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2">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2">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2">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2">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2">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2">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2">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2">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2">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2">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2">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2">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2">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2">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2">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2">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2">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2">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2">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2">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2">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2">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2">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2">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2">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2">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2">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2">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2">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2">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2">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2">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2">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2">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2">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2">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2">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2">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2">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2">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2">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2">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2">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2">
      <c r="A430" s="998"/>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2">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hidden="1" customHeight="1" x14ac:dyDescent="0.2">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2">
      <c r="A433" s="998"/>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2">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2">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2">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2">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2">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2">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2">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2">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2">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2">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2">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2">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2">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2">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2">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2">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2">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2">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2">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2">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2">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2">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2">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hidden="1" customHeight="1" x14ac:dyDescent="0.2">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2">
      <c r="A458" s="998"/>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2">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2">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2">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2">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2">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2">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2">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2">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2">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2">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2">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2">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2">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2">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2">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2">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2">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2">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2">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2">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2">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2">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2">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2">
      <c r="A482" s="998"/>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2">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2">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2">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2">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2">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2">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2">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2">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2">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2">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2">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2">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2">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2">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2">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2">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2">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2">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2">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2">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2">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2">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2">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2">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2">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2">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2">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2">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2">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2">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2">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2">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2">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2">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2">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2">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2">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2">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2">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2">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2">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2">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2">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2">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2">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2">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2">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2">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2">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2">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2">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2">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2">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2">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2">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2">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2">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2">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2">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2">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2">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2">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2">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2">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2">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2">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2">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2">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2">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2">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2">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2">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2">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2">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2">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2">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2">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2">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2">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2">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2">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2">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2">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2">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2">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2">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2">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2">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2">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2">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2">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2">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2">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2">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2">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2">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2">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2">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2">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2">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2">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2">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2">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2">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2">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2">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2">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2">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2">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2">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2">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2">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2">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2">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2">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2">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2">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2">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2">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2">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2">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2">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2">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2">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2">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2">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2">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2">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2">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2">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2">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2">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2">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2">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2">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2">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2">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2">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2">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2">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2">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2">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2">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2">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2">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2">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2">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2">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2">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2">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2">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2">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2">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2">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2">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2">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2">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2">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2">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2">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2">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2">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2">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2">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2">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2">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2">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2">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2">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2">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2">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2">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2">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2">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2">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2">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2">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2">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2">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2">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2">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2">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2">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2">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2">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2">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2">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2">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2">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2">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2">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2">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2">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2">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2">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2">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2">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2">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2">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2">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2">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2">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2">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2">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2">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5">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2">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578</v>
      </c>
      <c r="AE702" s="900"/>
      <c r="AF702" s="900"/>
      <c r="AG702" s="889" t="s">
        <v>587</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579</v>
      </c>
      <c r="AE703" s="153"/>
      <c r="AF703" s="153"/>
      <c r="AG703" s="665" t="s">
        <v>588</v>
      </c>
      <c r="AH703" s="666"/>
      <c r="AI703" s="666"/>
      <c r="AJ703" s="666"/>
      <c r="AK703" s="666"/>
      <c r="AL703" s="666"/>
      <c r="AM703" s="666"/>
      <c r="AN703" s="666"/>
      <c r="AO703" s="666"/>
      <c r="AP703" s="666"/>
      <c r="AQ703" s="666"/>
      <c r="AR703" s="666"/>
      <c r="AS703" s="666"/>
      <c r="AT703" s="666"/>
      <c r="AU703" s="666"/>
      <c r="AV703" s="666"/>
      <c r="AW703" s="666"/>
      <c r="AX703" s="667"/>
    </row>
    <row r="704" spans="1:50" ht="31.5" customHeight="1" x14ac:dyDescent="0.2">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580</v>
      </c>
      <c r="AE704" s="587"/>
      <c r="AF704" s="587"/>
      <c r="AG704" s="430" t="s">
        <v>589</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580</v>
      </c>
      <c r="AE705" s="734"/>
      <c r="AF705" s="734"/>
      <c r="AG705" s="158" t="s">
        <v>590</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2">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581</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2">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582</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583</v>
      </c>
      <c r="AE708" s="669"/>
      <c r="AF708" s="669"/>
      <c r="AG708" s="527" t="s">
        <v>566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551</v>
      </c>
      <c r="AE709" s="153"/>
      <c r="AF709" s="153"/>
      <c r="AG709" s="665" t="s">
        <v>591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583</v>
      </c>
      <c r="AE710" s="153"/>
      <c r="AF710" s="153"/>
      <c r="AG710" s="665" t="s">
        <v>566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551</v>
      </c>
      <c r="AE711" s="153"/>
      <c r="AF711" s="153"/>
      <c r="AG711" s="665" t="s">
        <v>592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583</v>
      </c>
      <c r="AE712" s="587"/>
      <c r="AF712" s="587"/>
      <c r="AG712" s="595" t="s">
        <v>566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583</v>
      </c>
      <c r="AE713" s="153"/>
      <c r="AF713" s="154"/>
      <c r="AG713" s="665" t="s">
        <v>566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2">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551</v>
      </c>
      <c r="AE714" s="593"/>
      <c r="AF714" s="594"/>
      <c r="AG714" s="690" t="s">
        <v>593</v>
      </c>
      <c r="AH714" s="691"/>
      <c r="AI714" s="691"/>
      <c r="AJ714" s="691"/>
      <c r="AK714" s="691"/>
      <c r="AL714" s="691"/>
      <c r="AM714" s="691"/>
      <c r="AN714" s="691"/>
      <c r="AO714" s="691"/>
      <c r="AP714" s="691"/>
      <c r="AQ714" s="691"/>
      <c r="AR714" s="691"/>
      <c r="AS714" s="691"/>
      <c r="AT714" s="691"/>
      <c r="AU714" s="691"/>
      <c r="AV714" s="691"/>
      <c r="AW714" s="691"/>
      <c r="AX714" s="692"/>
    </row>
    <row r="715" spans="1:50" ht="51.6" customHeight="1" x14ac:dyDescent="0.2">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580</v>
      </c>
      <c r="AE715" s="669"/>
      <c r="AF715" s="778"/>
      <c r="AG715" s="527" t="s">
        <v>594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584</v>
      </c>
      <c r="AE716" s="760"/>
      <c r="AF716" s="760"/>
      <c r="AG716" s="665" t="s">
        <v>593</v>
      </c>
      <c r="AH716" s="666"/>
      <c r="AI716" s="666"/>
      <c r="AJ716" s="666"/>
      <c r="AK716" s="666"/>
      <c r="AL716" s="666"/>
      <c r="AM716" s="666"/>
      <c r="AN716" s="666"/>
      <c r="AO716" s="666"/>
      <c r="AP716" s="666"/>
      <c r="AQ716" s="666"/>
      <c r="AR716" s="666"/>
      <c r="AS716" s="666"/>
      <c r="AT716" s="666"/>
      <c r="AU716" s="666"/>
      <c r="AV716" s="666"/>
      <c r="AW716" s="666"/>
      <c r="AX716" s="667"/>
    </row>
    <row r="717" spans="1:50" ht="60.6" customHeight="1" x14ac:dyDescent="0.2">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580</v>
      </c>
      <c r="AE717" s="153"/>
      <c r="AF717" s="153"/>
      <c r="AG717" s="665" t="s">
        <v>595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580</v>
      </c>
      <c r="AE718" s="153"/>
      <c r="AF718" s="153"/>
      <c r="AG718" s="161" t="s">
        <v>596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2">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583</v>
      </c>
      <c r="AE719" s="669"/>
      <c r="AF719" s="669"/>
      <c r="AG719" s="158" t="s">
        <v>573</v>
      </c>
      <c r="AH719" s="159"/>
      <c r="AI719" s="159"/>
      <c r="AJ719" s="159"/>
      <c r="AK719" s="159"/>
      <c r="AL719" s="159"/>
      <c r="AM719" s="159"/>
      <c r="AN719" s="159"/>
      <c r="AO719" s="159"/>
      <c r="AP719" s="159"/>
      <c r="AQ719" s="159"/>
      <c r="AR719" s="159"/>
      <c r="AS719" s="159"/>
      <c r="AT719" s="159"/>
      <c r="AU719" s="159"/>
      <c r="AV719" s="159"/>
      <c r="AW719" s="159"/>
      <c r="AX719" s="160"/>
    </row>
    <row r="720" spans="1:50" ht="19.649999999999999" hidden="1" customHeight="1" x14ac:dyDescent="0.2">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hidden="1" customHeight="1" x14ac:dyDescent="0.2">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2">
      <c r="A722" s="651"/>
      <c r="B722" s="652"/>
      <c r="C722" s="921"/>
      <c r="D722" s="922"/>
      <c r="E722" s="922"/>
      <c r="F722" s="923"/>
      <c r="G722" s="941"/>
      <c r="H722" s="942"/>
      <c r="I722" s="83" t="str">
        <f t="shared" ref="I722:I725" si="6">IF(OR(G722="　", G722=""), "", "-")</f>
        <v/>
      </c>
      <c r="J722" s="920"/>
      <c r="K722" s="920"/>
      <c r="L722" s="83" t="str">
        <f t="shared" ref="L722:L725" si="7">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2">
      <c r="A723" s="651"/>
      <c r="B723" s="652"/>
      <c r="C723" s="921"/>
      <c r="D723" s="922"/>
      <c r="E723" s="922"/>
      <c r="F723" s="923"/>
      <c r="G723" s="941"/>
      <c r="H723" s="942"/>
      <c r="I723" s="83" t="str">
        <f t="shared" si="6"/>
        <v/>
      </c>
      <c r="J723" s="920"/>
      <c r="K723" s="920"/>
      <c r="L723" s="83" t="str">
        <f t="shared" si="7"/>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2">
      <c r="A724" s="651"/>
      <c r="B724" s="652"/>
      <c r="C724" s="921"/>
      <c r="D724" s="922"/>
      <c r="E724" s="922"/>
      <c r="F724" s="923"/>
      <c r="G724" s="941"/>
      <c r="H724" s="942"/>
      <c r="I724" s="83" t="str">
        <f t="shared" si="6"/>
        <v/>
      </c>
      <c r="J724" s="920"/>
      <c r="K724" s="920"/>
      <c r="L724" s="83" t="str">
        <f t="shared" si="7"/>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2">
      <c r="A725" s="653"/>
      <c r="B725" s="654"/>
      <c r="C725" s="924"/>
      <c r="D725" s="925"/>
      <c r="E725" s="925"/>
      <c r="F725" s="926"/>
      <c r="G725" s="963"/>
      <c r="H725" s="964"/>
      <c r="I725" s="85" t="str">
        <f t="shared" si="6"/>
        <v/>
      </c>
      <c r="J725" s="965"/>
      <c r="K725" s="965"/>
      <c r="L725" s="85" t="str">
        <f t="shared" si="7"/>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2">
      <c r="A726" s="622" t="s">
        <v>48</v>
      </c>
      <c r="B726" s="623"/>
      <c r="C726" s="445" t="s">
        <v>53</v>
      </c>
      <c r="D726" s="582"/>
      <c r="E726" s="582"/>
      <c r="F726" s="583"/>
      <c r="G726" s="798" t="s">
        <v>585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4"/>
      <c r="B727" s="625"/>
      <c r="C727" s="696" t="s">
        <v>57</v>
      </c>
      <c r="D727" s="697"/>
      <c r="E727" s="697"/>
      <c r="F727" s="698"/>
      <c r="G727" s="796" t="s">
        <v>586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6" t="s">
        <v>654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257</v>
      </c>
      <c r="B731" s="620"/>
      <c r="C731" s="620"/>
      <c r="D731" s="620"/>
      <c r="E731" s="621"/>
      <c r="F731" s="681" t="s">
        <v>655</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0" t="s">
        <v>257</v>
      </c>
      <c r="B733" s="751"/>
      <c r="C733" s="751"/>
      <c r="D733" s="751"/>
      <c r="E733" s="752"/>
      <c r="F733" s="767" t="s">
        <v>656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5">
      <c r="A735" s="612" t="s">
        <v>597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17" t="s">
        <v>431</v>
      </c>
      <c r="B737" s="118"/>
      <c r="C737" s="118"/>
      <c r="D737" s="119"/>
      <c r="E737" s="112" t="s">
        <v>598</v>
      </c>
      <c r="F737" s="112"/>
      <c r="G737" s="112"/>
      <c r="H737" s="112"/>
      <c r="I737" s="112"/>
      <c r="J737" s="112"/>
      <c r="K737" s="112"/>
      <c r="L737" s="112"/>
      <c r="M737" s="112"/>
      <c r="N737" s="113" t="s">
        <v>358</v>
      </c>
      <c r="O737" s="113"/>
      <c r="P737" s="113"/>
      <c r="Q737" s="113"/>
      <c r="R737" s="112" t="s">
        <v>599</v>
      </c>
      <c r="S737" s="112"/>
      <c r="T737" s="112"/>
      <c r="U737" s="112"/>
      <c r="V737" s="112"/>
      <c r="W737" s="112"/>
      <c r="X737" s="112"/>
      <c r="Y737" s="112"/>
      <c r="Z737" s="112"/>
      <c r="AA737" s="113" t="s">
        <v>359</v>
      </c>
      <c r="AB737" s="113"/>
      <c r="AC737" s="113"/>
      <c r="AD737" s="113"/>
      <c r="AE737" s="112" t="s">
        <v>600</v>
      </c>
      <c r="AF737" s="112"/>
      <c r="AG737" s="112"/>
      <c r="AH737" s="112"/>
      <c r="AI737" s="112"/>
      <c r="AJ737" s="112"/>
      <c r="AK737" s="112"/>
      <c r="AL737" s="112"/>
      <c r="AM737" s="112"/>
      <c r="AN737" s="113" t="s">
        <v>360</v>
      </c>
      <c r="AO737" s="113"/>
      <c r="AP737" s="113"/>
      <c r="AQ737" s="113"/>
      <c r="AR737" s="114" t="s">
        <v>601</v>
      </c>
      <c r="AS737" s="115"/>
      <c r="AT737" s="115"/>
      <c r="AU737" s="115"/>
      <c r="AV737" s="115"/>
      <c r="AW737" s="115"/>
      <c r="AX737" s="116"/>
      <c r="AY737" s="89"/>
      <c r="AZ737" s="89"/>
    </row>
    <row r="738" spans="1:52" ht="24.75" customHeight="1" x14ac:dyDescent="0.2">
      <c r="A738" s="117" t="s">
        <v>361</v>
      </c>
      <c r="B738" s="118"/>
      <c r="C738" s="118"/>
      <c r="D738" s="119"/>
      <c r="E738" s="112" t="s">
        <v>602</v>
      </c>
      <c r="F738" s="112"/>
      <c r="G738" s="112"/>
      <c r="H738" s="112"/>
      <c r="I738" s="112"/>
      <c r="J738" s="112"/>
      <c r="K738" s="112"/>
      <c r="L738" s="112"/>
      <c r="M738" s="112"/>
      <c r="N738" s="113" t="s">
        <v>362</v>
      </c>
      <c r="O738" s="113"/>
      <c r="P738" s="113"/>
      <c r="Q738" s="113"/>
      <c r="R738" s="112" t="s">
        <v>603</v>
      </c>
      <c r="S738" s="112"/>
      <c r="T738" s="112"/>
      <c r="U738" s="112"/>
      <c r="V738" s="112"/>
      <c r="W738" s="112"/>
      <c r="X738" s="112"/>
      <c r="Y738" s="112"/>
      <c r="Z738" s="112"/>
      <c r="AA738" s="113" t="s">
        <v>482</v>
      </c>
      <c r="AB738" s="113"/>
      <c r="AC738" s="113"/>
      <c r="AD738" s="113"/>
      <c r="AE738" s="112" t="s">
        <v>604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5">
      <c r="A739" s="123" t="s">
        <v>542</v>
      </c>
      <c r="B739" s="124"/>
      <c r="C739" s="124"/>
      <c r="D739" s="125"/>
      <c r="E739" s="126" t="s">
        <v>605</v>
      </c>
      <c r="F739" s="127"/>
      <c r="G739" s="127"/>
      <c r="H739" s="91" t="str">
        <f>IF(E739="", "", "(")</f>
        <v>(</v>
      </c>
      <c r="I739" s="107"/>
      <c r="J739" s="107"/>
      <c r="K739" s="91" t="str">
        <f>IF(OR(I739="　", I739=""), "", "-")</f>
        <v/>
      </c>
      <c r="L739" s="108">
        <v>154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2">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0"/>
      <c r="B744" s="141"/>
      <c r="C744" s="141"/>
      <c r="D744" s="141"/>
      <c r="E744" s="141"/>
      <c r="F744" s="142"/>
      <c r="G744" s="46"/>
      <c r="H744" s="47"/>
      <c r="I744" s="47"/>
      <c r="J744" s="47"/>
      <c r="K744" s="47"/>
      <c r="L744" s="47"/>
      <c r="M744" s="47"/>
      <c r="N744" s="47"/>
      <c r="O744" s="47"/>
      <c r="P744" s="47"/>
      <c r="Q744" s="47"/>
      <c r="R744" s="47"/>
      <c r="S744" s="47"/>
      <c r="T744" s="47"/>
      <c r="U744" s="47"/>
      <c r="V744" s="94"/>
      <c r="W744" s="94"/>
      <c r="X744" s="94"/>
      <c r="Y744" s="94"/>
      <c r="Z744" s="94"/>
      <c r="AA744" s="94"/>
      <c r="AB744" s="94"/>
      <c r="AC744" s="94"/>
      <c r="AD744" s="94"/>
      <c r="AE744" s="94"/>
      <c r="AF744" s="94"/>
      <c r="AG744" s="94"/>
      <c r="AH744" s="94"/>
      <c r="AI744" s="94"/>
      <c r="AJ744" s="94"/>
      <c r="AK744" s="94"/>
      <c r="AL744" s="94"/>
      <c r="AM744" s="94"/>
      <c r="AN744" s="94"/>
      <c r="AO744" s="94"/>
      <c r="AP744" s="94"/>
      <c r="AQ744" s="47"/>
      <c r="AR744" s="47"/>
      <c r="AS744" s="47"/>
      <c r="AT744" s="47"/>
      <c r="AU744" s="47"/>
      <c r="AV744" s="47"/>
      <c r="AW744" s="47"/>
      <c r="AX744" s="48"/>
    </row>
    <row r="745" spans="1:52" ht="28.35" customHeight="1" x14ac:dyDescent="0.2">
      <c r="A745" s="140"/>
      <c r="B745" s="141"/>
      <c r="C745" s="141"/>
      <c r="D745" s="141"/>
      <c r="E745" s="141"/>
      <c r="F745" s="142"/>
      <c r="G745" s="46"/>
      <c r="H745" s="47"/>
      <c r="I745" s="47"/>
      <c r="J745" s="47"/>
      <c r="K745" s="47"/>
      <c r="L745" s="47"/>
      <c r="M745" s="47"/>
      <c r="N745" s="47"/>
      <c r="O745" s="47"/>
      <c r="P745" s="47"/>
      <c r="Q745" s="47"/>
      <c r="R745" s="47"/>
      <c r="S745" s="47"/>
      <c r="T745" s="47"/>
      <c r="U745" s="47"/>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47"/>
      <c r="AS745" s="47"/>
      <c r="AT745" s="47"/>
      <c r="AU745" s="47"/>
      <c r="AV745" s="47"/>
      <c r="AW745" s="47"/>
      <c r="AX745" s="48"/>
    </row>
    <row r="746" spans="1:52" ht="28.35" customHeight="1" x14ac:dyDescent="0.2">
      <c r="A746" s="140"/>
      <c r="B746" s="141"/>
      <c r="C746" s="141"/>
      <c r="D746" s="141"/>
      <c r="E746" s="141"/>
      <c r="F746" s="142"/>
      <c r="G746" s="46"/>
      <c r="H746" s="47"/>
      <c r="I746" s="47"/>
      <c r="J746" s="47"/>
      <c r="K746" s="47"/>
      <c r="L746" s="47"/>
      <c r="M746" s="47"/>
      <c r="N746" s="94"/>
      <c r="O746" s="94"/>
      <c r="P746" s="47"/>
      <c r="Q746" s="47"/>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47"/>
      <c r="AR746" s="47"/>
      <c r="AS746" s="47"/>
      <c r="AT746" s="47"/>
      <c r="AU746" s="47"/>
      <c r="AV746" s="47"/>
      <c r="AW746" s="47"/>
      <c r="AX746" s="48"/>
    </row>
    <row r="747" spans="1:52" ht="27.75" customHeight="1" x14ac:dyDescent="0.2">
      <c r="A747" s="140"/>
      <c r="B747" s="141"/>
      <c r="C747" s="141"/>
      <c r="D747" s="141"/>
      <c r="E747" s="141"/>
      <c r="F747" s="142"/>
      <c r="G747" s="46"/>
      <c r="H747" s="47"/>
      <c r="I747" s="47"/>
      <c r="J747" s="47"/>
      <c r="K747" s="47"/>
      <c r="L747" s="47"/>
      <c r="M747" s="47"/>
      <c r="N747" s="94"/>
      <c r="O747" s="94"/>
      <c r="P747" s="47"/>
      <c r="Q747" s="47"/>
      <c r="R747" s="47"/>
      <c r="S747" s="47"/>
      <c r="T747" s="47"/>
      <c r="U747" s="47"/>
      <c r="V747" s="47"/>
      <c r="W747" s="47"/>
      <c r="X747" s="47"/>
      <c r="Y747" s="47"/>
      <c r="Z747" s="47"/>
      <c r="AA747" s="47"/>
      <c r="AB747" s="47"/>
      <c r="AC747" s="47"/>
      <c r="AD747" s="47"/>
      <c r="AE747" s="47"/>
      <c r="AF747" s="47"/>
      <c r="AG747" s="47"/>
      <c r="AH747" s="47"/>
      <c r="AI747" s="47"/>
      <c r="AJ747" s="47"/>
      <c r="AK747" s="94"/>
      <c r="AL747" s="94"/>
      <c r="AM747" s="94"/>
      <c r="AN747" s="94"/>
      <c r="AO747" s="94"/>
      <c r="AP747" s="47"/>
      <c r="AQ747" s="47"/>
      <c r="AR747" s="47"/>
      <c r="AS747" s="47"/>
      <c r="AT747" s="47"/>
      <c r="AU747" s="47"/>
      <c r="AV747" s="47"/>
      <c r="AW747" s="47"/>
      <c r="AX747" s="48"/>
    </row>
    <row r="748" spans="1:52" ht="28.35" customHeight="1" x14ac:dyDescent="0.2">
      <c r="A748" s="140"/>
      <c r="B748" s="141"/>
      <c r="C748" s="141"/>
      <c r="D748" s="141"/>
      <c r="E748" s="141"/>
      <c r="F748" s="142"/>
      <c r="G748" s="46"/>
      <c r="H748" s="47"/>
      <c r="I748" s="47"/>
      <c r="J748" s="47"/>
      <c r="K748" s="47"/>
      <c r="L748" s="47"/>
      <c r="M748" s="47"/>
      <c r="N748" s="94"/>
      <c r="O748" s="94"/>
      <c r="P748" s="47"/>
      <c r="Q748" s="47"/>
      <c r="R748" s="47"/>
      <c r="S748" s="47"/>
      <c r="T748" s="47"/>
      <c r="U748" s="47"/>
      <c r="V748" s="47"/>
      <c r="W748" s="47"/>
      <c r="X748" s="47"/>
      <c r="Y748" s="47"/>
      <c r="Z748" s="47"/>
      <c r="AA748" s="47"/>
      <c r="AB748" s="47"/>
      <c r="AC748" s="47"/>
      <c r="AD748" s="47"/>
      <c r="AE748" s="47"/>
      <c r="AF748" s="47"/>
      <c r="AG748" s="47"/>
      <c r="AH748" s="47"/>
      <c r="AI748" s="47"/>
      <c r="AJ748" s="47"/>
      <c r="AK748" s="94"/>
      <c r="AL748" s="94"/>
      <c r="AM748" s="94"/>
      <c r="AN748" s="94"/>
      <c r="AO748" s="94"/>
      <c r="AP748" s="47"/>
      <c r="AQ748" s="47"/>
      <c r="AR748" s="47"/>
      <c r="AS748" s="47"/>
      <c r="AT748" s="47"/>
      <c r="AU748" s="47"/>
      <c r="AV748" s="47"/>
      <c r="AW748" s="47"/>
      <c r="AX748" s="48"/>
    </row>
    <row r="749" spans="1:52" ht="28.35" customHeight="1" x14ac:dyDescent="0.2">
      <c r="A749" s="140"/>
      <c r="B749" s="141"/>
      <c r="C749" s="141"/>
      <c r="D749" s="141"/>
      <c r="E749" s="141"/>
      <c r="F749" s="142"/>
      <c r="G749" s="46"/>
      <c r="H749" s="47"/>
      <c r="I749" s="47"/>
      <c r="J749" s="47"/>
      <c r="K749" s="47"/>
      <c r="L749" s="47"/>
      <c r="M749" s="47"/>
      <c r="N749" s="94"/>
      <c r="O749" s="94"/>
      <c r="P749" s="47"/>
      <c r="Q749" s="47"/>
      <c r="R749" s="47"/>
      <c r="S749" s="47"/>
      <c r="T749" s="47"/>
      <c r="U749" s="47"/>
      <c r="V749" s="47"/>
      <c r="W749" s="47"/>
      <c r="X749" s="47"/>
      <c r="Y749" s="47"/>
      <c r="Z749" s="47"/>
      <c r="AA749" s="47"/>
      <c r="AB749" s="47"/>
      <c r="AC749" s="47"/>
      <c r="AD749" s="47"/>
      <c r="AE749" s="47"/>
      <c r="AF749" s="47"/>
      <c r="AG749" s="47"/>
      <c r="AH749" s="47"/>
      <c r="AI749" s="47"/>
      <c r="AJ749" s="47"/>
      <c r="AK749" s="94"/>
      <c r="AL749" s="94"/>
      <c r="AM749" s="94"/>
      <c r="AN749" s="94"/>
      <c r="AO749" s="94"/>
      <c r="AP749" s="47"/>
      <c r="AQ749" s="47"/>
      <c r="AR749" s="47"/>
      <c r="AS749" s="47"/>
      <c r="AT749" s="47"/>
      <c r="AU749" s="47"/>
      <c r="AV749" s="47"/>
      <c r="AW749" s="47"/>
      <c r="AX749" s="48"/>
    </row>
    <row r="750" spans="1:52" ht="28.35" customHeight="1" x14ac:dyDescent="0.2">
      <c r="A750" s="140"/>
      <c r="B750" s="141"/>
      <c r="C750" s="141"/>
      <c r="D750" s="141"/>
      <c r="E750" s="141"/>
      <c r="F750" s="142"/>
      <c r="G750" s="46"/>
      <c r="H750" s="47"/>
      <c r="I750" s="47"/>
      <c r="J750" s="47"/>
      <c r="K750" s="47"/>
      <c r="L750" s="47"/>
      <c r="M750" s="47"/>
      <c r="N750" s="94"/>
      <c r="O750" s="94"/>
      <c r="P750" s="47"/>
      <c r="Q750" s="47"/>
      <c r="R750" s="47"/>
      <c r="S750" s="47"/>
      <c r="T750" s="47"/>
      <c r="U750" s="47"/>
      <c r="V750" s="47"/>
      <c r="W750" s="47"/>
      <c r="X750" s="47"/>
      <c r="Y750" s="47"/>
      <c r="Z750" s="47"/>
      <c r="AA750" s="47"/>
      <c r="AB750" s="47"/>
      <c r="AC750" s="47"/>
      <c r="AD750" s="47"/>
      <c r="AE750" s="47"/>
      <c r="AF750" s="47"/>
      <c r="AG750" s="47"/>
      <c r="AH750" s="47"/>
      <c r="AI750" s="47"/>
      <c r="AJ750" s="47"/>
      <c r="AK750" s="94"/>
      <c r="AL750" s="94"/>
      <c r="AM750" s="94"/>
      <c r="AN750" s="94"/>
      <c r="AO750" s="94"/>
      <c r="AP750" s="47"/>
      <c r="AQ750" s="47"/>
      <c r="AR750" s="47"/>
      <c r="AS750" s="47"/>
      <c r="AT750" s="47"/>
      <c r="AU750" s="47"/>
      <c r="AV750" s="47"/>
      <c r="AW750" s="47"/>
      <c r="AX750" s="48"/>
    </row>
    <row r="751" spans="1:52" ht="28.35" customHeight="1" x14ac:dyDescent="0.2">
      <c r="A751" s="140"/>
      <c r="B751" s="141"/>
      <c r="C751" s="141"/>
      <c r="D751" s="141"/>
      <c r="E751" s="141"/>
      <c r="F751" s="142"/>
      <c r="G751" s="46"/>
      <c r="H751" s="47"/>
      <c r="I751" s="47"/>
      <c r="J751" s="47"/>
      <c r="K751" s="47"/>
      <c r="L751" s="47"/>
      <c r="M751" s="47"/>
      <c r="N751" s="94"/>
      <c r="O751" s="94"/>
      <c r="P751" s="47"/>
      <c r="Q751" s="47"/>
      <c r="R751" s="47"/>
      <c r="S751" s="47"/>
      <c r="T751" s="47"/>
      <c r="U751" s="47"/>
      <c r="V751" s="47"/>
      <c r="W751" s="47"/>
      <c r="X751" s="47"/>
      <c r="Y751" s="47"/>
      <c r="Z751" s="47"/>
      <c r="AA751" s="47"/>
      <c r="AB751" s="47"/>
      <c r="AC751" s="47"/>
      <c r="AD751" s="47"/>
      <c r="AE751" s="47"/>
      <c r="AF751" s="47"/>
      <c r="AG751" s="47"/>
      <c r="AH751" s="47"/>
      <c r="AI751" s="47"/>
      <c r="AJ751" s="47"/>
      <c r="AK751" s="94"/>
      <c r="AL751" s="94"/>
      <c r="AM751" s="94"/>
      <c r="AN751" s="94"/>
      <c r="AO751" s="94"/>
      <c r="AP751" s="47"/>
      <c r="AQ751" s="47"/>
      <c r="AR751" s="47"/>
      <c r="AS751" s="47"/>
      <c r="AT751" s="47"/>
      <c r="AU751" s="47"/>
      <c r="AV751" s="47"/>
      <c r="AW751" s="47"/>
      <c r="AX751" s="48"/>
    </row>
    <row r="752" spans="1:52" ht="28.35" customHeight="1" x14ac:dyDescent="0.2">
      <c r="A752" s="140"/>
      <c r="B752" s="141"/>
      <c r="C752" s="141"/>
      <c r="D752" s="141"/>
      <c r="E752" s="141"/>
      <c r="F752" s="142"/>
      <c r="G752" s="46"/>
      <c r="H752" s="47"/>
      <c r="I752" s="47"/>
      <c r="J752" s="47"/>
      <c r="K752" s="47"/>
      <c r="L752" s="47"/>
      <c r="M752" s="47"/>
      <c r="N752" s="94"/>
      <c r="O752" s="94"/>
      <c r="P752" s="47"/>
      <c r="Q752" s="47"/>
      <c r="R752" s="47"/>
      <c r="S752" s="47"/>
      <c r="T752" s="47"/>
      <c r="U752" s="47"/>
      <c r="V752" s="47"/>
      <c r="W752" s="47"/>
      <c r="X752" s="47"/>
      <c r="Y752" s="47"/>
      <c r="Z752" s="47"/>
      <c r="AA752" s="47"/>
      <c r="AB752" s="47"/>
      <c r="AC752" s="47"/>
      <c r="AD752" s="47"/>
      <c r="AE752" s="47"/>
      <c r="AF752" s="47"/>
      <c r="AG752" s="47"/>
      <c r="AH752" s="47"/>
      <c r="AI752" s="47"/>
      <c r="AJ752" s="47"/>
      <c r="AK752" s="94"/>
      <c r="AL752" s="94"/>
      <c r="AM752" s="94"/>
      <c r="AN752" s="94"/>
      <c r="AO752" s="94"/>
      <c r="AP752" s="47"/>
      <c r="AQ752" s="47"/>
      <c r="AR752" s="47"/>
      <c r="AS752" s="47"/>
      <c r="AT752" s="47"/>
      <c r="AU752" s="47"/>
      <c r="AV752" s="47"/>
      <c r="AW752" s="47"/>
      <c r="AX752" s="48"/>
    </row>
    <row r="753" spans="1:50" ht="27.75" customHeight="1" x14ac:dyDescent="0.2">
      <c r="A753" s="140"/>
      <c r="B753" s="141"/>
      <c r="C753" s="141"/>
      <c r="D753" s="141"/>
      <c r="E753" s="141"/>
      <c r="F753" s="142"/>
      <c r="G753" s="46"/>
      <c r="H753" s="47"/>
      <c r="I753" s="47"/>
      <c r="J753" s="47"/>
      <c r="K753" s="47"/>
      <c r="L753" s="47"/>
      <c r="M753" s="47"/>
      <c r="N753" s="94"/>
      <c r="O753" s="94"/>
      <c r="P753" s="47"/>
      <c r="Q753" s="47"/>
      <c r="R753" s="47"/>
      <c r="S753" s="47"/>
      <c r="T753" s="47"/>
      <c r="U753" s="47"/>
      <c r="V753" s="47"/>
      <c r="W753" s="47"/>
      <c r="X753" s="47"/>
      <c r="Y753" s="47"/>
      <c r="Z753" s="47"/>
      <c r="AA753" s="47"/>
      <c r="AB753" s="47"/>
      <c r="AC753" s="47"/>
      <c r="AD753" s="47"/>
      <c r="AE753" s="47"/>
      <c r="AF753" s="47"/>
      <c r="AG753" s="47"/>
      <c r="AH753" s="47"/>
      <c r="AI753" s="47"/>
      <c r="AJ753" s="47"/>
      <c r="AK753" s="94"/>
      <c r="AL753" s="94"/>
      <c r="AM753" s="94"/>
      <c r="AN753" s="94"/>
      <c r="AO753" s="94"/>
      <c r="AP753" s="47"/>
      <c r="AQ753" s="47"/>
      <c r="AR753" s="47"/>
      <c r="AS753" s="47"/>
      <c r="AT753" s="47"/>
      <c r="AU753" s="47"/>
      <c r="AV753" s="47"/>
      <c r="AW753" s="47"/>
      <c r="AX753" s="48"/>
    </row>
    <row r="754" spans="1:50" ht="28.35" customHeight="1" x14ac:dyDescent="0.2">
      <c r="A754" s="140"/>
      <c r="B754" s="141"/>
      <c r="C754" s="141"/>
      <c r="D754" s="141"/>
      <c r="E754" s="141"/>
      <c r="F754" s="142"/>
      <c r="G754" s="46"/>
      <c r="H754" s="47"/>
      <c r="I754" s="47"/>
      <c r="J754" s="47"/>
      <c r="K754" s="47"/>
      <c r="L754" s="47"/>
      <c r="M754" s="47"/>
      <c r="N754" s="94"/>
      <c r="O754" s="94"/>
      <c r="P754" s="47"/>
      <c r="Q754" s="47"/>
      <c r="R754" s="47"/>
      <c r="S754" s="47"/>
      <c r="T754" s="47"/>
      <c r="U754" s="47"/>
      <c r="V754" s="47"/>
      <c r="W754" s="47"/>
      <c r="X754" s="47"/>
      <c r="Y754" s="47"/>
      <c r="Z754" s="47"/>
      <c r="AA754" s="47"/>
      <c r="AB754" s="47"/>
      <c r="AC754" s="47"/>
      <c r="AD754" s="47"/>
      <c r="AE754" s="47"/>
      <c r="AF754" s="47"/>
      <c r="AG754" s="47"/>
      <c r="AH754" s="47"/>
      <c r="AI754" s="47"/>
      <c r="AJ754" s="47"/>
      <c r="AK754" s="94"/>
      <c r="AL754" s="94"/>
      <c r="AM754" s="94"/>
      <c r="AN754" s="94"/>
      <c r="AO754" s="94"/>
      <c r="AP754" s="47"/>
      <c r="AQ754" s="47"/>
      <c r="AR754" s="47"/>
      <c r="AS754" s="47"/>
      <c r="AT754" s="47"/>
      <c r="AU754" s="47"/>
      <c r="AV754" s="47"/>
      <c r="AW754" s="47"/>
      <c r="AX754" s="48"/>
    </row>
    <row r="755" spans="1:50" ht="28.35" customHeigh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94"/>
      <c r="AK756" s="94"/>
      <c r="AL756" s="94"/>
      <c r="AM756" s="94"/>
      <c r="AN756" s="94"/>
      <c r="AO756" s="47"/>
      <c r="AP756" s="47"/>
      <c r="AQ756" s="47"/>
      <c r="AR756" s="47"/>
      <c r="AS756" s="47"/>
      <c r="AT756" s="47"/>
      <c r="AU756" s="47"/>
      <c r="AV756" s="47"/>
      <c r="AW756" s="47"/>
      <c r="AX756" s="48"/>
    </row>
    <row r="757" spans="1:50" ht="52.5"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94"/>
      <c r="AK757" s="94"/>
      <c r="AL757" s="94"/>
      <c r="AM757" s="94"/>
      <c r="AN757" s="94"/>
      <c r="AO757" s="47"/>
      <c r="AP757" s="47"/>
      <c r="AQ757" s="47"/>
      <c r="AR757" s="47"/>
      <c r="AS757" s="47"/>
      <c r="AT757" s="47"/>
      <c r="AU757" s="47"/>
      <c r="AV757" s="47"/>
      <c r="AW757" s="47"/>
      <c r="AX757" s="48"/>
    </row>
    <row r="758" spans="1:50" ht="52.5"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94"/>
      <c r="AK758" s="94"/>
      <c r="AL758" s="94"/>
      <c r="AM758" s="94"/>
      <c r="AN758" s="94"/>
      <c r="AO758" s="47"/>
      <c r="AP758" s="47"/>
      <c r="AQ758" s="47"/>
      <c r="AR758" s="47"/>
      <c r="AS758" s="47"/>
      <c r="AT758" s="47"/>
      <c r="AU758" s="47"/>
      <c r="AV758" s="47"/>
      <c r="AW758" s="47"/>
      <c r="AX758" s="48"/>
    </row>
    <row r="759" spans="1:50" ht="52.5"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94"/>
      <c r="AK759" s="94"/>
      <c r="AL759" s="94"/>
      <c r="AM759" s="94"/>
      <c r="AN759" s="94"/>
      <c r="AO759" s="47"/>
      <c r="AP759" s="47"/>
      <c r="AQ759" s="47"/>
      <c r="AR759" s="47"/>
      <c r="AS759" s="47"/>
      <c r="AT759" s="47"/>
      <c r="AU759" s="47"/>
      <c r="AV759" s="47"/>
      <c r="AW759" s="47"/>
      <c r="AX759" s="48"/>
    </row>
    <row r="760" spans="1:50" ht="29.25"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94"/>
      <c r="AK760" s="94"/>
      <c r="AL760" s="94"/>
      <c r="AM760" s="94"/>
      <c r="AN760" s="94"/>
      <c r="AO760" s="47"/>
      <c r="AP760" s="47"/>
      <c r="AQ760" s="47"/>
      <c r="AR760" s="47"/>
      <c r="AS760" s="47"/>
      <c r="AT760" s="47"/>
      <c r="AU760" s="47"/>
      <c r="AV760" s="47"/>
      <c r="AW760" s="47"/>
      <c r="AX760" s="48"/>
    </row>
    <row r="761" spans="1:50" ht="18.45"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94"/>
      <c r="AK761" s="94"/>
      <c r="AL761" s="94"/>
      <c r="AM761" s="94"/>
      <c r="AN761" s="94"/>
      <c r="AO761" s="47"/>
      <c r="AP761" s="47"/>
      <c r="AQ761" s="47"/>
      <c r="AR761" s="47"/>
      <c r="AS761" s="47"/>
      <c r="AT761" s="47"/>
      <c r="AU761" s="47"/>
      <c r="AV761" s="47"/>
      <c r="AW761" s="47"/>
      <c r="AX761" s="48"/>
    </row>
    <row r="762" spans="1:50" ht="35.25" customHeigh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94"/>
      <c r="AK762" s="94"/>
      <c r="AL762" s="94"/>
      <c r="AM762" s="94"/>
      <c r="AN762" s="94"/>
      <c r="AO762" s="47"/>
      <c r="AP762" s="47"/>
      <c r="AQ762" s="47"/>
      <c r="AR762" s="47"/>
      <c r="AS762" s="47"/>
      <c r="AT762" s="47"/>
      <c r="AU762" s="47"/>
      <c r="AV762" s="47"/>
      <c r="AW762" s="47"/>
      <c r="AX762" s="48"/>
    </row>
    <row r="763" spans="1:50" ht="30"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94"/>
      <c r="AK763" s="94"/>
      <c r="AL763" s="94"/>
      <c r="AM763" s="94"/>
      <c r="AN763" s="94"/>
      <c r="AO763" s="47"/>
      <c r="AP763" s="47"/>
      <c r="AQ763" s="47"/>
      <c r="AR763" s="47"/>
      <c r="AS763" s="47"/>
      <c r="AT763" s="47"/>
      <c r="AU763" s="47"/>
      <c r="AV763" s="47"/>
      <c r="AW763" s="47"/>
      <c r="AX763" s="48"/>
    </row>
    <row r="764" spans="1:50" ht="24.6" hidden="1" customHeigh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1" t="s">
        <v>533</v>
      </c>
      <c r="B779" s="762"/>
      <c r="C779" s="762"/>
      <c r="D779" s="762"/>
      <c r="E779" s="762"/>
      <c r="F779" s="763"/>
      <c r="G779" s="441" t="s">
        <v>621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653</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2">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2">
      <c r="A781" s="557"/>
      <c r="B781" s="764"/>
      <c r="C781" s="764"/>
      <c r="D781" s="764"/>
      <c r="E781" s="764"/>
      <c r="F781" s="765"/>
      <c r="G781" s="450" t="s">
        <v>641</v>
      </c>
      <c r="H781" s="451"/>
      <c r="I781" s="451"/>
      <c r="J781" s="451"/>
      <c r="K781" s="452"/>
      <c r="L781" s="453" t="s">
        <v>631</v>
      </c>
      <c r="M781" s="454"/>
      <c r="N781" s="454"/>
      <c r="O781" s="454"/>
      <c r="P781" s="454"/>
      <c r="Q781" s="454"/>
      <c r="R781" s="454"/>
      <c r="S781" s="454"/>
      <c r="T781" s="454"/>
      <c r="U781" s="454"/>
      <c r="V781" s="454"/>
      <c r="W781" s="454"/>
      <c r="X781" s="455"/>
      <c r="Y781" s="456">
        <v>0.2</v>
      </c>
      <c r="Z781" s="457"/>
      <c r="AA781" s="457"/>
      <c r="AB781" s="558"/>
      <c r="AC781" s="450" t="s">
        <v>607</v>
      </c>
      <c r="AD781" s="451"/>
      <c r="AE781" s="451"/>
      <c r="AF781" s="451"/>
      <c r="AG781" s="452"/>
      <c r="AH781" s="453" t="s">
        <v>608</v>
      </c>
      <c r="AI781" s="454"/>
      <c r="AJ781" s="454"/>
      <c r="AK781" s="454"/>
      <c r="AL781" s="454"/>
      <c r="AM781" s="454"/>
      <c r="AN781" s="454"/>
      <c r="AO781" s="454"/>
      <c r="AP781" s="454"/>
      <c r="AQ781" s="454"/>
      <c r="AR781" s="454"/>
      <c r="AS781" s="454"/>
      <c r="AT781" s="455"/>
      <c r="AU781" s="456">
        <v>1.5</v>
      </c>
      <c r="AV781" s="457"/>
      <c r="AW781" s="457"/>
      <c r="AX781" s="458"/>
    </row>
    <row r="782" spans="1:50" ht="24.75" customHeight="1" x14ac:dyDescent="0.2">
      <c r="A782" s="557"/>
      <c r="B782" s="764"/>
      <c r="C782" s="764"/>
      <c r="D782" s="764"/>
      <c r="E782" s="764"/>
      <c r="F782" s="765"/>
      <c r="G782" s="347" t="s">
        <v>642</v>
      </c>
      <c r="H782" s="348"/>
      <c r="I782" s="348"/>
      <c r="J782" s="348"/>
      <c r="K782" s="349"/>
      <c r="L782" s="400" t="s">
        <v>632</v>
      </c>
      <c r="M782" s="401"/>
      <c r="N782" s="401"/>
      <c r="O782" s="401"/>
      <c r="P782" s="401"/>
      <c r="Q782" s="401"/>
      <c r="R782" s="401"/>
      <c r="S782" s="401"/>
      <c r="T782" s="401"/>
      <c r="U782" s="401"/>
      <c r="V782" s="401"/>
      <c r="W782" s="401"/>
      <c r="X782" s="402"/>
      <c r="Y782" s="397">
        <v>1.4</v>
      </c>
      <c r="Z782" s="398"/>
      <c r="AA782" s="398"/>
      <c r="AB782" s="404"/>
      <c r="AC782" s="347" t="s">
        <v>609</v>
      </c>
      <c r="AD782" s="348"/>
      <c r="AE782" s="348"/>
      <c r="AF782" s="348"/>
      <c r="AG782" s="349"/>
      <c r="AH782" s="400" t="s">
        <v>610</v>
      </c>
      <c r="AI782" s="401"/>
      <c r="AJ782" s="401"/>
      <c r="AK782" s="401"/>
      <c r="AL782" s="401"/>
      <c r="AM782" s="401"/>
      <c r="AN782" s="401"/>
      <c r="AO782" s="401"/>
      <c r="AP782" s="401"/>
      <c r="AQ782" s="401"/>
      <c r="AR782" s="401"/>
      <c r="AS782" s="401"/>
      <c r="AT782" s="402"/>
      <c r="AU782" s="397">
        <v>0.3</v>
      </c>
      <c r="AV782" s="398"/>
      <c r="AW782" s="398"/>
      <c r="AX782" s="399"/>
    </row>
    <row r="783" spans="1:50" ht="24.75" customHeight="1" x14ac:dyDescent="0.2">
      <c r="A783" s="557"/>
      <c r="B783" s="764"/>
      <c r="C783" s="764"/>
      <c r="D783" s="764"/>
      <c r="E783" s="764"/>
      <c r="F783" s="765"/>
      <c r="G783" s="347" t="s">
        <v>643</v>
      </c>
      <c r="H783" s="348"/>
      <c r="I783" s="348"/>
      <c r="J783" s="348"/>
      <c r="K783" s="349"/>
      <c r="L783" s="400" t="s">
        <v>633</v>
      </c>
      <c r="M783" s="401"/>
      <c r="N783" s="401"/>
      <c r="O783" s="401"/>
      <c r="P783" s="401"/>
      <c r="Q783" s="401"/>
      <c r="R783" s="401"/>
      <c r="S783" s="401"/>
      <c r="T783" s="401"/>
      <c r="U783" s="401"/>
      <c r="V783" s="401"/>
      <c r="W783" s="401"/>
      <c r="X783" s="402"/>
      <c r="Y783" s="397">
        <v>8.1</v>
      </c>
      <c r="Z783" s="398"/>
      <c r="AA783" s="398"/>
      <c r="AB783" s="404"/>
      <c r="AC783" s="347" t="s">
        <v>612</v>
      </c>
      <c r="AD783" s="348"/>
      <c r="AE783" s="348"/>
      <c r="AF783" s="348"/>
      <c r="AG783" s="349"/>
      <c r="AH783" s="400" t="s">
        <v>611</v>
      </c>
      <c r="AI783" s="401"/>
      <c r="AJ783" s="401"/>
      <c r="AK783" s="401"/>
      <c r="AL783" s="401"/>
      <c r="AM783" s="401"/>
      <c r="AN783" s="401"/>
      <c r="AO783" s="401"/>
      <c r="AP783" s="401"/>
      <c r="AQ783" s="401"/>
      <c r="AR783" s="401"/>
      <c r="AS783" s="401"/>
      <c r="AT783" s="402"/>
      <c r="AU783" s="397">
        <v>0.3</v>
      </c>
      <c r="AV783" s="398"/>
      <c r="AW783" s="398"/>
      <c r="AX783" s="399"/>
    </row>
    <row r="784" spans="1:50" ht="24.75" customHeight="1" x14ac:dyDescent="0.2">
      <c r="A784" s="557"/>
      <c r="B784" s="764"/>
      <c r="C784" s="764"/>
      <c r="D784" s="764"/>
      <c r="E784" s="764"/>
      <c r="F784" s="765"/>
      <c r="G784" s="347" t="s">
        <v>644</v>
      </c>
      <c r="H784" s="348"/>
      <c r="I784" s="348"/>
      <c r="J784" s="348"/>
      <c r="K784" s="349"/>
      <c r="L784" s="400" t="s">
        <v>634</v>
      </c>
      <c r="M784" s="401"/>
      <c r="N784" s="401"/>
      <c r="O784" s="401"/>
      <c r="P784" s="401"/>
      <c r="Q784" s="401"/>
      <c r="R784" s="401"/>
      <c r="S784" s="401"/>
      <c r="T784" s="401"/>
      <c r="U784" s="401"/>
      <c r="V784" s="401"/>
      <c r="W784" s="401"/>
      <c r="X784" s="402"/>
      <c r="Y784" s="397">
        <v>1.5</v>
      </c>
      <c r="Z784" s="398"/>
      <c r="AA784" s="398"/>
      <c r="AB784" s="404"/>
      <c r="AC784" s="347" t="s">
        <v>613</v>
      </c>
      <c r="AD784" s="348"/>
      <c r="AE784" s="348"/>
      <c r="AF784" s="348"/>
      <c r="AG784" s="349"/>
      <c r="AH784" s="400" t="s">
        <v>614</v>
      </c>
      <c r="AI784" s="401"/>
      <c r="AJ784" s="401"/>
      <c r="AK784" s="401"/>
      <c r="AL784" s="401"/>
      <c r="AM784" s="401"/>
      <c r="AN784" s="401"/>
      <c r="AO784" s="401"/>
      <c r="AP784" s="401"/>
      <c r="AQ784" s="401"/>
      <c r="AR784" s="401"/>
      <c r="AS784" s="401"/>
      <c r="AT784" s="402"/>
      <c r="AU784" s="397">
        <v>0.8</v>
      </c>
      <c r="AV784" s="398"/>
      <c r="AW784" s="398"/>
      <c r="AX784" s="399"/>
    </row>
    <row r="785" spans="1:50" ht="24.75" customHeight="1" x14ac:dyDescent="0.2">
      <c r="A785" s="557"/>
      <c r="B785" s="764"/>
      <c r="C785" s="764"/>
      <c r="D785" s="764"/>
      <c r="E785" s="764"/>
      <c r="F785" s="765"/>
      <c r="G785" s="347" t="s">
        <v>645</v>
      </c>
      <c r="H785" s="348"/>
      <c r="I785" s="348"/>
      <c r="J785" s="348"/>
      <c r="K785" s="349"/>
      <c r="L785" s="400" t="s">
        <v>635</v>
      </c>
      <c r="M785" s="401"/>
      <c r="N785" s="401"/>
      <c r="O785" s="401"/>
      <c r="P785" s="401"/>
      <c r="Q785" s="401"/>
      <c r="R785" s="401"/>
      <c r="S785" s="401"/>
      <c r="T785" s="401"/>
      <c r="U785" s="401"/>
      <c r="V785" s="401"/>
      <c r="W785" s="401"/>
      <c r="X785" s="402"/>
      <c r="Y785" s="397">
        <v>0.1</v>
      </c>
      <c r="Z785" s="398"/>
      <c r="AA785" s="398"/>
      <c r="AB785" s="404"/>
      <c r="AC785" s="347" t="s">
        <v>618</v>
      </c>
      <c r="AD785" s="348"/>
      <c r="AE785" s="348"/>
      <c r="AF785" s="348"/>
      <c r="AG785" s="349"/>
      <c r="AH785" s="400" t="s">
        <v>620</v>
      </c>
      <c r="AI785" s="401"/>
      <c r="AJ785" s="401"/>
      <c r="AK785" s="401"/>
      <c r="AL785" s="401"/>
      <c r="AM785" s="401"/>
      <c r="AN785" s="401"/>
      <c r="AO785" s="401"/>
      <c r="AP785" s="401"/>
      <c r="AQ785" s="401"/>
      <c r="AR785" s="401"/>
      <c r="AS785" s="401"/>
      <c r="AT785" s="402"/>
      <c r="AU785" s="397">
        <v>1</v>
      </c>
      <c r="AV785" s="398"/>
      <c r="AW785" s="398"/>
      <c r="AX785" s="399"/>
    </row>
    <row r="786" spans="1:50" ht="24.75" customHeight="1" x14ac:dyDescent="0.2">
      <c r="A786" s="557"/>
      <c r="B786" s="764"/>
      <c r="C786" s="764"/>
      <c r="D786" s="764"/>
      <c r="E786" s="764"/>
      <c r="F786" s="765"/>
      <c r="G786" s="347" t="s">
        <v>646</v>
      </c>
      <c r="H786" s="348"/>
      <c r="I786" s="348"/>
      <c r="J786" s="348"/>
      <c r="K786" s="349"/>
      <c r="L786" s="400" t="s">
        <v>636</v>
      </c>
      <c r="M786" s="401"/>
      <c r="N786" s="401"/>
      <c r="O786" s="401"/>
      <c r="P786" s="401"/>
      <c r="Q786" s="401"/>
      <c r="R786" s="401"/>
      <c r="S786" s="401"/>
      <c r="T786" s="401"/>
      <c r="U786" s="401"/>
      <c r="V786" s="401"/>
      <c r="W786" s="401"/>
      <c r="X786" s="402"/>
      <c r="Y786" s="397">
        <v>0.2</v>
      </c>
      <c r="Z786" s="398"/>
      <c r="AA786" s="398"/>
      <c r="AB786" s="404"/>
      <c r="AC786" s="347" t="s">
        <v>619</v>
      </c>
      <c r="AD786" s="348"/>
      <c r="AE786" s="348"/>
      <c r="AF786" s="348"/>
      <c r="AG786" s="349"/>
      <c r="AH786" s="400" t="s">
        <v>615</v>
      </c>
      <c r="AI786" s="401"/>
      <c r="AJ786" s="401"/>
      <c r="AK786" s="401"/>
      <c r="AL786" s="401"/>
      <c r="AM786" s="401"/>
      <c r="AN786" s="401"/>
      <c r="AO786" s="401"/>
      <c r="AP786" s="401"/>
      <c r="AQ786" s="401"/>
      <c r="AR786" s="401"/>
      <c r="AS786" s="401"/>
      <c r="AT786" s="402"/>
      <c r="AU786" s="397">
        <v>1.5</v>
      </c>
      <c r="AV786" s="398"/>
      <c r="AW786" s="398"/>
      <c r="AX786" s="399"/>
    </row>
    <row r="787" spans="1:50" ht="24.75" customHeight="1" x14ac:dyDescent="0.2">
      <c r="A787" s="557"/>
      <c r="B787" s="764"/>
      <c r="C787" s="764"/>
      <c r="D787" s="764"/>
      <c r="E787" s="764"/>
      <c r="F787" s="765"/>
      <c r="G787" s="347" t="s">
        <v>647</v>
      </c>
      <c r="H787" s="348"/>
      <c r="I787" s="348"/>
      <c r="J787" s="348"/>
      <c r="K787" s="349"/>
      <c r="L787" s="400" t="s">
        <v>637</v>
      </c>
      <c r="M787" s="401"/>
      <c r="N787" s="401"/>
      <c r="O787" s="401"/>
      <c r="P787" s="401"/>
      <c r="Q787" s="401"/>
      <c r="R787" s="401"/>
      <c r="S787" s="401"/>
      <c r="T787" s="401"/>
      <c r="U787" s="401"/>
      <c r="V787" s="401"/>
      <c r="W787" s="401"/>
      <c r="X787" s="402"/>
      <c r="Y787" s="397">
        <v>11.2</v>
      </c>
      <c r="Z787" s="398"/>
      <c r="AA787" s="398"/>
      <c r="AB787" s="404"/>
      <c r="AC787" s="347" t="s">
        <v>616</v>
      </c>
      <c r="AD787" s="348"/>
      <c r="AE787" s="348"/>
      <c r="AF787" s="348"/>
      <c r="AG787" s="349"/>
      <c r="AH787" s="400" t="s">
        <v>617</v>
      </c>
      <c r="AI787" s="401"/>
      <c r="AJ787" s="401"/>
      <c r="AK787" s="401"/>
      <c r="AL787" s="401"/>
      <c r="AM787" s="401"/>
      <c r="AN787" s="401"/>
      <c r="AO787" s="401"/>
      <c r="AP787" s="401"/>
      <c r="AQ787" s="401"/>
      <c r="AR787" s="401"/>
      <c r="AS787" s="401"/>
      <c r="AT787" s="402"/>
      <c r="AU787" s="397">
        <v>1.5</v>
      </c>
      <c r="AV787" s="398"/>
      <c r="AW787" s="398"/>
      <c r="AX787" s="399"/>
    </row>
    <row r="788" spans="1:50" ht="24.75" customHeight="1" x14ac:dyDescent="0.2">
      <c r="A788" s="557"/>
      <c r="B788" s="764"/>
      <c r="C788" s="764"/>
      <c r="D788" s="764"/>
      <c r="E788" s="764"/>
      <c r="F788" s="765"/>
      <c r="G788" s="347" t="s">
        <v>640</v>
      </c>
      <c r="H788" s="348"/>
      <c r="I788" s="348"/>
      <c r="J788" s="348"/>
      <c r="K788" s="349"/>
      <c r="L788" s="400" t="s">
        <v>639</v>
      </c>
      <c r="M788" s="401"/>
      <c r="N788" s="401"/>
      <c r="O788" s="401"/>
      <c r="P788" s="401"/>
      <c r="Q788" s="401"/>
      <c r="R788" s="401"/>
      <c r="S788" s="401"/>
      <c r="T788" s="401"/>
      <c r="U788" s="401"/>
      <c r="V788" s="401"/>
      <c r="W788" s="401"/>
      <c r="X788" s="402"/>
      <c r="Y788" s="397">
        <v>16.2</v>
      </c>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2">
      <c r="A789" s="557"/>
      <c r="B789" s="764"/>
      <c r="C789" s="764"/>
      <c r="D789" s="764"/>
      <c r="E789" s="764"/>
      <c r="F789" s="765"/>
      <c r="G789" s="347" t="s">
        <v>648</v>
      </c>
      <c r="H789" s="348"/>
      <c r="I789" s="348"/>
      <c r="J789" s="348"/>
      <c r="K789" s="349"/>
      <c r="L789" s="400" t="s">
        <v>638</v>
      </c>
      <c r="M789" s="401"/>
      <c r="N789" s="401"/>
      <c r="O789" s="401"/>
      <c r="P789" s="401"/>
      <c r="Q789" s="401"/>
      <c r="R789" s="401"/>
      <c r="S789" s="401"/>
      <c r="T789" s="401"/>
      <c r="U789" s="401"/>
      <c r="V789" s="401"/>
      <c r="W789" s="401"/>
      <c r="X789" s="402"/>
      <c r="Y789" s="397">
        <v>5.4</v>
      </c>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2">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44.29999999999999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6.9</v>
      </c>
      <c r="AV791" s="414"/>
      <c r="AW791" s="414"/>
      <c r="AX791" s="416"/>
    </row>
    <row r="792" spans="1:50" ht="24.75" hidden="1" customHeight="1" x14ac:dyDescent="0.2">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2">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2">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2">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2">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2">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2">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2">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2">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5">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2">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2">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2">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28"/>
      <c r="AP836" s="429" t="s">
        <v>433</v>
      </c>
      <c r="AQ836" s="429"/>
      <c r="AR836" s="429"/>
      <c r="AS836" s="429"/>
      <c r="AT836" s="429"/>
      <c r="AU836" s="429"/>
      <c r="AV836" s="429"/>
      <c r="AW836" s="429"/>
      <c r="AX836" s="429"/>
    </row>
    <row r="837" spans="1:50" ht="45.6" customHeight="1" x14ac:dyDescent="0.2">
      <c r="A837" s="403">
        <v>1</v>
      </c>
      <c r="B837" s="403">
        <v>1</v>
      </c>
      <c r="C837" s="426" t="s">
        <v>622</v>
      </c>
      <c r="D837" s="417"/>
      <c r="E837" s="417"/>
      <c r="F837" s="417"/>
      <c r="G837" s="417"/>
      <c r="H837" s="417"/>
      <c r="I837" s="417"/>
      <c r="J837" s="418">
        <v>9010605002464</v>
      </c>
      <c r="K837" s="419"/>
      <c r="L837" s="419"/>
      <c r="M837" s="419"/>
      <c r="N837" s="419"/>
      <c r="O837" s="419"/>
      <c r="P837" s="427" t="s">
        <v>623</v>
      </c>
      <c r="Q837" s="316"/>
      <c r="R837" s="316"/>
      <c r="S837" s="316"/>
      <c r="T837" s="316"/>
      <c r="U837" s="316"/>
      <c r="V837" s="316"/>
      <c r="W837" s="316"/>
      <c r="X837" s="316"/>
      <c r="Y837" s="317">
        <v>44</v>
      </c>
      <c r="Z837" s="318"/>
      <c r="AA837" s="318"/>
      <c r="AB837" s="319"/>
      <c r="AC837" s="327" t="s">
        <v>520</v>
      </c>
      <c r="AD837" s="425"/>
      <c r="AE837" s="425"/>
      <c r="AF837" s="425"/>
      <c r="AG837" s="425"/>
      <c r="AH837" s="420">
        <v>1</v>
      </c>
      <c r="AI837" s="421"/>
      <c r="AJ837" s="421"/>
      <c r="AK837" s="421"/>
      <c r="AL837" s="324">
        <f>45600000/49137175*100</f>
        <v>92.801427839512556</v>
      </c>
      <c r="AM837" s="325"/>
      <c r="AN837" s="325"/>
      <c r="AO837" s="326"/>
      <c r="AP837" s="320" t="s">
        <v>624</v>
      </c>
      <c r="AQ837" s="320"/>
      <c r="AR837" s="320"/>
      <c r="AS837" s="320"/>
      <c r="AT837" s="320"/>
      <c r="AU837" s="320"/>
      <c r="AV837" s="320"/>
      <c r="AW837" s="320"/>
      <c r="AX837" s="320"/>
    </row>
    <row r="838" spans="1:50" ht="30" hidden="1" customHeight="1" x14ac:dyDescent="0.2">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2">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28"/>
      <c r="AP869" s="429" t="s">
        <v>433</v>
      </c>
      <c r="AQ869" s="429"/>
      <c r="AR869" s="429"/>
      <c r="AS869" s="429"/>
      <c r="AT869" s="429"/>
      <c r="AU869" s="429"/>
      <c r="AV869" s="429"/>
      <c r="AW869" s="429"/>
      <c r="AX869" s="429"/>
    </row>
    <row r="870" spans="1:50" ht="66" customHeight="1" x14ac:dyDescent="0.2">
      <c r="A870" s="403">
        <v>1</v>
      </c>
      <c r="B870" s="403">
        <v>1</v>
      </c>
      <c r="C870" s="426" t="s">
        <v>626</v>
      </c>
      <c r="D870" s="417"/>
      <c r="E870" s="417"/>
      <c r="F870" s="417"/>
      <c r="G870" s="417"/>
      <c r="H870" s="417"/>
      <c r="I870" s="417"/>
      <c r="J870" s="418">
        <v>8021005009182</v>
      </c>
      <c r="K870" s="419"/>
      <c r="L870" s="419"/>
      <c r="M870" s="419"/>
      <c r="N870" s="419"/>
      <c r="O870" s="419"/>
      <c r="P870" s="427" t="s">
        <v>625</v>
      </c>
      <c r="Q870" s="316"/>
      <c r="R870" s="316"/>
      <c r="S870" s="316"/>
      <c r="T870" s="316"/>
      <c r="U870" s="316"/>
      <c r="V870" s="316"/>
      <c r="W870" s="316"/>
      <c r="X870" s="316"/>
      <c r="Y870" s="317">
        <v>7</v>
      </c>
      <c r="Z870" s="318"/>
      <c r="AA870" s="318"/>
      <c r="AB870" s="319"/>
      <c r="AC870" s="327" t="s">
        <v>520</v>
      </c>
      <c r="AD870" s="425"/>
      <c r="AE870" s="425"/>
      <c r="AF870" s="425"/>
      <c r="AG870" s="425"/>
      <c r="AH870" s="420">
        <v>1</v>
      </c>
      <c r="AI870" s="421"/>
      <c r="AJ870" s="421"/>
      <c r="AK870" s="421"/>
      <c r="AL870" s="324">
        <f>6435186/6639956*100</f>
        <v>96.916094022309778</v>
      </c>
      <c r="AM870" s="325"/>
      <c r="AN870" s="325"/>
      <c r="AO870" s="326"/>
      <c r="AP870" s="320" t="s">
        <v>627</v>
      </c>
      <c r="AQ870" s="320"/>
      <c r="AR870" s="320"/>
      <c r="AS870" s="320"/>
      <c r="AT870" s="320"/>
      <c r="AU870" s="320"/>
      <c r="AV870" s="320"/>
      <c r="AW870" s="320"/>
      <c r="AX870" s="320"/>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2">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2">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2">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2">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2">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2">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2">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2">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2">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hidden="1" customHeight="1" x14ac:dyDescent="0.2">
      <c r="A1102" s="403">
        <v>1</v>
      </c>
      <c r="B1102" s="403">
        <v>1</v>
      </c>
      <c r="C1102" s="897"/>
      <c r="D1102" s="897"/>
      <c r="E1102" s="896"/>
      <c r="F1102" s="896"/>
      <c r="G1102" s="896"/>
      <c r="H1102" s="896"/>
      <c r="I1102" s="896"/>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AI34 AM34">
    <cfRule type="expression" dxfId="2747" priority="13457">
      <formula>IF(RIGHT(TEXT(AE34,"0.#"),1)=".",FALSE,TRUE)</formula>
    </cfRule>
    <cfRule type="expression" dxfId="2746" priority="13458">
      <formula>IF(RIGHT(TEXT(AE34,"0.#"),1)=".",TRUE,FALSE)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6" max="49" man="1"/>
    <brk id="69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551</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t="s">
        <v>551</v>
      </c>
      <c r="C23" s="13" t="str">
        <f t="shared" si="0"/>
        <v>ＯＤＡ</v>
      </c>
      <c r="D23" s="13" t="str">
        <f>IF(C23="",D22,IF(D22&lt;&gt;"",CONCATENATE(D22,"、",C23),C23))</f>
        <v>地球温暖化対策、ＯＤＡ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2" t="s">
        <v>253</v>
      </c>
      <c r="AV2" s="372"/>
      <c r="AW2" s="372"/>
      <c r="AX2" s="373"/>
    </row>
    <row r="3" spans="1:50" ht="18.75" customHeight="1" x14ac:dyDescent="0.2">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2">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2">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2" t="s">
        <v>253</v>
      </c>
      <c r="AV9" s="372"/>
      <c r="AW9" s="372"/>
      <c r="AX9" s="373"/>
    </row>
    <row r="10" spans="1:50" ht="18.75" customHeight="1" x14ac:dyDescent="0.2">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2">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2">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2">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2" t="s">
        <v>253</v>
      </c>
      <c r="AV16" s="372"/>
      <c r="AW16" s="372"/>
      <c r="AX16" s="373"/>
    </row>
    <row r="17" spans="1:50" ht="18.75" customHeight="1" x14ac:dyDescent="0.2">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2">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2">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2">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2" t="s">
        <v>253</v>
      </c>
      <c r="AV23" s="372"/>
      <c r="AW23" s="372"/>
      <c r="AX23" s="373"/>
    </row>
    <row r="24" spans="1:50" ht="18.75" customHeight="1" x14ac:dyDescent="0.2">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2">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2">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2">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2" t="s">
        <v>253</v>
      </c>
      <c r="AV30" s="372"/>
      <c r="AW30" s="372"/>
      <c r="AX30" s="373"/>
    </row>
    <row r="31" spans="1:50" ht="18.75" customHeight="1" x14ac:dyDescent="0.2">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2">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2">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2">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2" t="s">
        <v>253</v>
      </c>
      <c r="AV37" s="372"/>
      <c r="AW37" s="372"/>
      <c r="AX37" s="373"/>
    </row>
    <row r="38" spans="1:50" ht="18.75" customHeight="1" x14ac:dyDescent="0.2">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2">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2">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2">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2" t="s">
        <v>253</v>
      </c>
      <c r="AV44" s="372"/>
      <c r="AW44" s="372"/>
      <c r="AX44" s="373"/>
    </row>
    <row r="45" spans="1:50" ht="18.75" customHeight="1" x14ac:dyDescent="0.2">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2">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2">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2">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2" t="s">
        <v>253</v>
      </c>
      <c r="AV51" s="372"/>
      <c r="AW51" s="372"/>
      <c r="AX51" s="373"/>
    </row>
    <row r="52" spans="1:50" ht="18.75" customHeight="1" x14ac:dyDescent="0.2">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2">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2">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2">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2" t="s">
        <v>253</v>
      </c>
      <c r="AV58" s="372"/>
      <c r="AW58" s="372"/>
      <c r="AX58" s="373"/>
    </row>
    <row r="59" spans="1:50" ht="18.75" customHeight="1" x14ac:dyDescent="0.2">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2">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2">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2">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2" t="s">
        <v>253</v>
      </c>
      <c r="AV65" s="372"/>
      <c r="AW65" s="372"/>
      <c r="AX65" s="373"/>
    </row>
    <row r="66" spans="1:50" ht="18.75" customHeight="1" x14ac:dyDescent="0.2">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2">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2">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2">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2">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2">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2">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2">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2">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2">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2">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2">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2">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2">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2">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2">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2">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2">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2">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2">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2">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2">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2">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2">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2">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2">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2">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2">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2">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2">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2">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2">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2">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2">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2">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2">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2">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2">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2">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2">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2">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2">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2">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2">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2">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2">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2">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2">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2">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2">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2">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2">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2">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2">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2">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2">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2">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2">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2">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2">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2">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2">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2">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2">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2">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2">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2">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2">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2">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2">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2">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2">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2">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2">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2">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2">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2">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2">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2">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2">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2">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2">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2">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2">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2">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2">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2">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2">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2">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2">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2">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2">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2">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2">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2">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2">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2">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2">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2">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2">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2">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2">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2">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2018-05-21T08:58:21Z</cp:lastPrinted>
  <dcterms:created xsi:type="dcterms:W3CDTF">2012-03-13T00:50:25Z</dcterms:created>
  <dcterms:modified xsi:type="dcterms:W3CDTF">2018-08-23T13:48:25Z</dcterms:modified>
</cp:coreProperties>
</file>